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19200" windowHeight="11760"/>
  </bookViews>
  <sheets>
    <sheet name="成績表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79" i="1" l="1"/>
  <c r="AD79" i="1"/>
  <c r="AC79" i="1"/>
  <c r="S79" i="1"/>
  <c r="E79" i="1" s="1"/>
  <c r="D79" i="1"/>
  <c r="C79" i="1"/>
  <c r="AE78" i="1"/>
  <c r="AD78" i="1"/>
  <c r="AC78" i="1"/>
  <c r="H78" i="1" s="1"/>
  <c r="I78" i="1" s="1"/>
  <c r="S78" i="1"/>
  <c r="D78" i="1"/>
  <c r="C78" i="1"/>
  <c r="AE77" i="1"/>
  <c r="AD77" i="1"/>
  <c r="AC77" i="1"/>
  <c r="S77" i="1"/>
  <c r="D77" i="1"/>
  <c r="C77" i="1"/>
  <c r="AE76" i="1"/>
  <c r="AD76" i="1"/>
  <c r="AC76" i="1"/>
  <c r="S76" i="1"/>
  <c r="D76" i="1"/>
  <c r="C76" i="1"/>
  <c r="AE75" i="1"/>
  <c r="AD75" i="1"/>
  <c r="AC75" i="1"/>
  <c r="S75" i="1"/>
  <c r="D75" i="1"/>
  <c r="C75" i="1"/>
  <c r="AE74" i="1"/>
  <c r="AD74" i="1"/>
  <c r="AC74" i="1"/>
  <c r="S74" i="1"/>
  <c r="D74" i="1"/>
  <c r="C74" i="1"/>
  <c r="AE73" i="1"/>
  <c r="AD73" i="1"/>
  <c r="AC73" i="1"/>
  <c r="S73" i="1"/>
  <c r="AE72" i="1"/>
  <c r="AD72" i="1"/>
  <c r="AC72" i="1"/>
  <c r="S72" i="1"/>
  <c r="D72" i="1"/>
  <c r="C72" i="1"/>
  <c r="AE71" i="1"/>
  <c r="AD71" i="1"/>
  <c r="AC71" i="1"/>
  <c r="S71" i="1"/>
  <c r="D71" i="1"/>
  <c r="C71" i="1"/>
  <c r="AE70" i="1"/>
  <c r="AD70" i="1"/>
  <c r="AC70" i="1"/>
  <c r="S70" i="1"/>
  <c r="D70" i="1"/>
  <c r="C70" i="1"/>
  <c r="H69" i="1"/>
  <c r="AE68" i="1"/>
  <c r="AD68" i="1"/>
  <c r="AC68" i="1"/>
  <c r="S68" i="1"/>
  <c r="D68" i="1"/>
  <c r="C68" i="1"/>
  <c r="AE67" i="1"/>
  <c r="AD67" i="1"/>
  <c r="AC67" i="1"/>
  <c r="S67" i="1"/>
  <c r="D67" i="1"/>
  <c r="C67" i="1"/>
  <c r="AE66" i="1"/>
  <c r="AD66" i="1"/>
  <c r="AC66" i="1"/>
  <c r="S66" i="1"/>
  <c r="D66" i="1"/>
  <c r="C66" i="1"/>
  <c r="AE65" i="1"/>
  <c r="AD65" i="1"/>
  <c r="AC65" i="1"/>
  <c r="S65" i="1"/>
  <c r="D65" i="1"/>
  <c r="C65" i="1"/>
  <c r="AE64" i="1"/>
  <c r="AD64" i="1"/>
  <c r="AC64" i="1"/>
  <c r="S64" i="1"/>
  <c r="D64" i="1"/>
  <c r="C64" i="1"/>
  <c r="AE63" i="1"/>
  <c r="AD63" i="1"/>
  <c r="AC63" i="1"/>
  <c r="S63" i="1"/>
  <c r="D63" i="1"/>
  <c r="C63" i="1"/>
  <c r="AE62" i="1"/>
  <c r="AD62" i="1"/>
  <c r="AC62" i="1"/>
  <c r="S62" i="1"/>
  <c r="D62" i="1"/>
  <c r="C62" i="1"/>
  <c r="AE61" i="1"/>
  <c r="AD61" i="1"/>
  <c r="AC61" i="1"/>
  <c r="S61" i="1"/>
  <c r="D61" i="1"/>
  <c r="C61" i="1"/>
  <c r="AE60" i="1"/>
  <c r="AD60" i="1"/>
  <c r="AC60" i="1"/>
  <c r="S60" i="1"/>
  <c r="D60" i="1"/>
  <c r="C60" i="1"/>
  <c r="AE59" i="1"/>
  <c r="AD59" i="1"/>
  <c r="AC59" i="1"/>
  <c r="S59" i="1"/>
  <c r="D59" i="1"/>
  <c r="C59" i="1"/>
  <c r="AE58" i="1"/>
  <c r="AD58" i="1"/>
  <c r="AC58" i="1"/>
  <c r="S58" i="1"/>
  <c r="D58" i="1"/>
  <c r="C58" i="1"/>
  <c r="AE57" i="1"/>
  <c r="AD57" i="1"/>
  <c r="AC57" i="1"/>
  <c r="S57" i="1"/>
  <c r="D57" i="1"/>
  <c r="C57" i="1"/>
  <c r="AE56" i="1"/>
  <c r="AD56" i="1"/>
  <c r="AC56" i="1"/>
  <c r="S56" i="1"/>
  <c r="D56" i="1"/>
  <c r="C56" i="1"/>
  <c r="AE55" i="1"/>
  <c r="AD55" i="1"/>
  <c r="AC55" i="1"/>
  <c r="S55" i="1"/>
  <c r="D55" i="1"/>
  <c r="C55" i="1"/>
  <c r="AE54" i="1"/>
  <c r="AD54" i="1"/>
  <c r="AC54" i="1"/>
  <c r="S54" i="1"/>
  <c r="D54" i="1"/>
  <c r="C54" i="1"/>
  <c r="AE53" i="1"/>
  <c r="AD53" i="1"/>
  <c r="AC53" i="1"/>
  <c r="S53" i="1"/>
  <c r="D53" i="1"/>
  <c r="C53" i="1"/>
  <c r="AE52" i="1"/>
  <c r="AD52" i="1"/>
  <c r="AC52" i="1"/>
  <c r="S52" i="1"/>
  <c r="D52" i="1"/>
  <c r="C52" i="1"/>
  <c r="AE51" i="1"/>
  <c r="AD51" i="1"/>
  <c r="AC51" i="1"/>
  <c r="S51" i="1"/>
  <c r="AE50" i="1"/>
  <c r="AD50" i="1"/>
  <c r="AC50" i="1"/>
  <c r="S50" i="1"/>
  <c r="D50" i="1"/>
  <c r="C50" i="1"/>
  <c r="AE49" i="1"/>
  <c r="AD49" i="1"/>
  <c r="AC49" i="1"/>
  <c r="S49" i="1"/>
  <c r="D49" i="1"/>
  <c r="C49" i="1"/>
  <c r="AE48" i="1"/>
  <c r="AD48" i="1"/>
  <c r="AC48" i="1"/>
  <c r="S48" i="1"/>
  <c r="D48" i="1"/>
  <c r="C48" i="1"/>
  <c r="AE47" i="1"/>
  <c r="AD47" i="1"/>
  <c r="AC47" i="1"/>
  <c r="S47" i="1"/>
  <c r="D47" i="1"/>
  <c r="C47" i="1"/>
  <c r="AE46" i="1"/>
  <c r="AD46" i="1"/>
  <c r="AC46" i="1"/>
  <c r="S46" i="1"/>
  <c r="D46" i="1"/>
  <c r="C46" i="1"/>
  <c r="AE45" i="1"/>
  <c r="AD45" i="1"/>
  <c r="AC45" i="1"/>
  <c r="S45" i="1"/>
  <c r="D45" i="1"/>
  <c r="C45" i="1"/>
  <c r="AE44" i="1"/>
  <c r="AD44" i="1"/>
  <c r="AC44" i="1"/>
  <c r="S44" i="1"/>
  <c r="D44" i="1"/>
  <c r="C44" i="1"/>
  <c r="AE43" i="1"/>
  <c r="AD43" i="1"/>
  <c r="AC43" i="1"/>
  <c r="S43" i="1"/>
  <c r="D43" i="1"/>
  <c r="C43" i="1"/>
  <c r="AE42" i="1"/>
  <c r="AD42" i="1"/>
  <c r="AC42" i="1"/>
  <c r="S42" i="1"/>
  <c r="D42" i="1"/>
  <c r="C42" i="1"/>
  <c r="AE41" i="1"/>
  <c r="AD41" i="1"/>
  <c r="AC41" i="1"/>
  <c r="S41" i="1"/>
  <c r="D41" i="1"/>
  <c r="C41" i="1"/>
  <c r="AE40" i="1"/>
  <c r="AD40" i="1"/>
  <c r="AC40" i="1"/>
  <c r="S40" i="1"/>
  <c r="D40" i="1"/>
  <c r="C40" i="1"/>
  <c r="AE39" i="1"/>
  <c r="AD39" i="1"/>
  <c r="AC39" i="1"/>
  <c r="S39" i="1"/>
  <c r="D39" i="1"/>
  <c r="C39" i="1"/>
  <c r="AE38" i="1"/>
  <c r="AD38" i="1"/>
  <c r="AC38" i="1"/>
  <c r="S38" i="1"/>
  <c r="D38" i="1"/>
  <c r="C38" i="1"/>
  <c r="AE37" i="1"/>
  <c r="AD37" i="1"/>
  <c r="AC37" i="1"/>
  <c r="S37" i="1"/>
  <c r="D37" i="1"/>
  <c r="C37" i="1"/>
  <c r="AE36" i="1"/>
  <c r="AD36" i="1"/>
  <c r="AC36" i="1"/>
  <c r="S36" i="1"/>
  <c r="D36" i="1"/>
  <c r="C36" i="1"/>
  <c r="AE35" i="1"/>
  <c r="AD35" i="1"/>
  <c r="AC35" i="1"/>
  <c r="S35" i="1"/>
  <c r="D35" i="1"/>
  <c r="C35" i="1"/>
  <c r="AE34" i="1"/>
  <c r="AD34" i="1"/>
  <c r="AC34" i="1"/>
  <c r="S34" i="1"/>
  <c r="D34" i="1"/>
  <c r="C34" i="1"/>
  <c r="AE33" i="1"/>
  <c r="AD33" i="1"/>
  <c r="AC33" i="1"/>
  <c r="S33" i="1"/>
  <c r="D33" i="1"/>
  <c r="C33" i="1"/>
  <c r="AE32" i="1"/>
  <c r="AD32" i="1"/>
  <c r="AC32" i="1"/>
  <c r="S32" i="1"/>
  <c r="D32" i="1"/>
  <c r="C32" i="1"/>
  <c r="AE31" i="1"/>
  <c r="AD31" i="1"/>
  <c r="AC31" i="1"/>
  <c r="S31" i="1"/>
  <c r="D31" i="1"/>
  <c r="C31" i="1"/>
  <c r="AE30" i="1"/>
  <c r="AD30" i="1"/>
  <c r="AC30" i="1"/>
  <c r="S30" i="1"/>
  <c r="D30" i="1"/>
  <c r="C30" i="1"/>
  <c r="AE29" i="1"/>
  <c r="AD29" i="1"/>
  <c r="AC29" i="1"/>
  <c r="S29" i="1"/>
  <c r="D29" i="1"/>
  <c r="C29" i="1"/>
  <c r="AE28" i="1"/>
  <c r="AD28" i="1"/>
  <c r="AC28" i="1"/>
  <c r="S28" i="1"/>
  <c r="D28" i="1"/>
  <c r="C28" i="1"/>
  <c r="AE27" i="1"/>
  <c r="AD27" i="1"/>
  <c r="AC27" i="1"/>
  <c r="S27" i="1"/>
  <c r="D27" i="1"/>
  <c r="C27" i="1"/>
  <c r="AE26" i="1"/>
  <c r="AD26" i="1"/>
  <c r="AC26" i="1"/>
  <c r="S26" i="1"/>
  <c r="D26" i="1"/>
  <c r="C26" i="1"/>
  <c r="AE25" i="1"/>
  <c r="AD25" i="1"/>
  <c r="AC25" i="1"/>
  <c r="S25" i="1"/>
  <c r="D25" i="1"/>
  <c r="C25" i="1"/>
  <c r="AE24" i="1"/>
  <c r="AD24" i="1"/>
  <c r="AC24" i="1"/>
  <c r="S24" i="1"/>
  <c r="D24" i="1"/>
  <c r="C24" i="1"/>
  <c r="AE23" i="1"/>
  <c r="AD23" i="1"/>
  <c r="AC23" i="1"/>
  <c r="S23" i="1"/>
  <c r="D23" i="1"/>
  <c r="C23" i="1"/>
  <c r="AE22" i="1"/>
  <c r="AD22" i="1"/>
  <c r="AC22" i="1"/>
  <c r="S22" i="1"/>
  <c r="D22" i="1"/>
  <c r="C22" i="1"/>
  <c r="AE21" i="1"/>
  <c r="AD21" i="1"/>
  <c r="AC21" i="1"/>
  <c r="S21" i="1"/>
  <c r="D21" i="1"/>
  <c r="C21" i="1"/>
  <c r="AE20" i="1"/>
  <c r="AD20" i="1"/>
  <c r="AC20" i="1"/>
  <c r="S20" i="1"/>
  <c r="D20" i="1"/>
  <c r="C20" i="1"/>
  <c r="AE19" i="1"/>
  <c r="AD19" i="1"/>
  <c r="AC19" i="1"/>
  <c r="S19" i="1"/>
  <c r="D19" i="1"/>
  <c r="C19" i="1"/>
  <c r="AE18" i="1"/>
  <c r="AD18" i="1"/>
  <c r="AC18" i="1"/>
  <c r="S18" i="1"/>
  <c r="D18" i="1"/>
  <c r="C18" i="1"/>
  <c r="AE17" i="1"/>
  <c r="AD17" i="1"/>
  <c r="AC17" i="1"/>
  <c r="S17" i="1"/>
  <c r="D17" i="1"/>
  <c r="C17" i="1"/>
  <c r="AE16" i="1"/>
  <c r="AD16" i="1"/>
  <c r="AC16" i="1"/>
  <c r="S16" i="1"/>
  <c r="D16" i="1"/>
  <c r="C16" i="1"/>
  <c r="AE15" i="1"/>
  <c r="AD15" i="1"/>
  <c r="AC15" i="1"/>
  <c r="S15" i="1"/>
  <c r="D15" i="1"/>
  <c r="C15" i="1"/>
  <c r="AE14" i="1"/>
  <c r="AD14" i="1"/>
  <c r="AC14" i="1"/>
  <c r="S14" i="1"/>
  <c r="D14" i="1"/>
  <c r="C14" i="1"/>
  <c r="AE13" i="1"/>
  <c r="AD13" i="1"/>
  <c r="AC13" i="1"/>
  <c r="S13" i="1"/>
  <c r="D13" i="1"/>
  <c r="C13" i="1"/>
  <c r="AE12" i="1"/>
  <c r="AD12" i="1"/>
  <c r="AC12" i="1"/>
  <c r="S12" i="1"/>
  <c r="D12" i="1"/>
  <c r="C12" i="1"/>
  <c r="AE11" i="1"/>
  <c r="AD11" i="1"/>
  <c r="AC11" i="1"/>
  <c r="S11" i="1"/>
  <c r="D11" i="1"/>
  <c r="C11" i="1"/>
  <c r="AE10" i="1"/>
  <c r="AD10" i="1"/>
  <c r="AC10" i="1"/>
  <c r="S10" i="1"/>
  <c r="D10" i="1"/>
  <c r="C10" i="1"/>
  <c r="AE9" i="1"/>
  <c r="AD9" i="1"/>
  <c r="AC9" i="1"/>
  <c r="S9" i="1"/>
  <c r="D9" i="1"/>
  <c r="C9" i="1"/>
  <c r="AE8" i="1"/>
  <c r="AD8" i="1"/>
  <c r="AC8" i="1"/>
  <c r="S8" i="1"/>
  <c r="D8" i="1"/>
  <c r="C8" i="1"/>
  <c r="AE7" i="1"/>
  <c r="AD7" i="1"/>
  <c r="AC7" i="1"/>
  <c r="S7" i="1"/>
  <c r="D7" i="1"/>
  <c r="C7" i="1"/>
  <c r="AE6" i="1"/>
  <c r="AD6" i="1"/>
  <c r="AC6" i="1"/>
  <c r="S6" i="1"/>
  <c r="D6" i="1"/>
  <c r="C6" i="1"/>
  <c r="AE5" i="1"/>
  <c r="AD5" i="1"/>
  <c r="AC5" i="1"/>
  <c r="S5" i="1"/>
  <c r="D5" i="1"/>
  <c r="C5" i="1"/>
  <c r="A2" i="1"/>
  <c r="H46" i="1" l="1"/>
  <c r="I46" i="1" s="1"/>
  <c r="H66" i="1"/>
  <c r="I66" i="1" s="1"/>
  <c r="H71" i="1"/>
  <c r="I71" i="1" s="1"/>
  <c r="G79" i="1"/>
  <c r="I79" i="1" s="1"/>
  <c r="H11" i="1"/>
  <c r="I11" i="1" s="1"/>
  <c r="H12" i="1"/>
  <c r="I12" i="1" s="1"/>
  <c r="H38" i="1"/>
  <c r="I38" i="1" s="1"/>
  <c r="H22" i="1"/>
  <c r="I22" i="1" s="1"/>
  <c r="H30" i="1"/>
  <c r="I30" i="1" s="1"/>
  <c r="H52" i="1"/>
  <c r="I52" i="1" s="1"/>
  <c r="H18" i="1"/>
  <c r="I18" i="1" s="1"/>
  <c r="H23" i="1"/>
  <c r="I23" i="1" s="1"/>
  <c r="H40" i="1"/>
  <c r="I40" i="1" s="1"/>
  <c r="F79" i="1"/>
  <c r="H48" i="1"/>
  <c r="I48" i="1" s="1"/>
  <c r="H49" i="1"/>
  <c r="I49" i="1" s="1"/>
  <c r="H14" i="1"/>
  <c r="I14" i="1" s="1"/>
  <c r="H15" i="1"/>
  <c r="I15" i="1" s="1"/>
  <c r="H16" i="1"/>
  <c r="I16" i="1" s="1"/>
  <c r="H32" i="1"/>
  <c r="I32" i="1" s="1"/>
  <c r="H51" i="1"/>
  <c r="I51" i="1" s="1"/>
  <c r="H59" i="1"/>
  <c r="I59" i="1" s="1"/>
  <c r="H63" i="1"/>
  <c r="I63" i="1" s="1"/>
  <c r="H9" i="1"/>
  <c r="I9" i="1" s="1"/>
  <c r="H10" i="1"/>
  <c r="I10" i="1" s="1"/>
  <c r="H7" i="1"/>
  <c r="I7" i="1" s="1"/>
  <c r="H25" i="1"/>
  <c r="I25" i="1" s="1"/>
  <c r="H26" i="1"/>
  <c r="I26" i="1" s="1"/>
  <c r="H58" i="1"/>
  <c r="I58" i="1" s="1"/>
  <c r="H70" i="1"/>
  <c r="I70" i="1" s="1"/>
  <c r="H76" i="1"/>
  <c r="I76" i="1" s="1"/>
  <c r="H35" i="1"/>
  <c r="I35" i="1" s="1"/>
  <c r="H77" i="1"/>
  <c r="I77" i="1" s="1"/>
  <c r="H6" i="1"/>
  <c r="I6" i="1" s="1"/>
  <c r="H13" i="1"/>
  <c r="I13" i="1" s="1"/>
  <c r="H19" i="1"/>
  <c r="I19" i="1" s="1"/>
  <c r="H29" i="1"/>
  <c r="I29" i="1" s="1"/>
  <c r="H34" i="1"/>
  <c r="I34" i="1" s="1"/>
  <c r="H43" i="1"/>
  <c r="I43" i="1" s="1"/>
  <c r="H44" i="1"/>
  <c r="I44" i="1" s="1"/>
  <c r="H45" i="1"/>
  <c r="I45" i="1" s="1"/>
  <c r="H61" i="1"/>
  <c r="I61" i="1" s="1"/>
  <c r="H62" i="1"/>
  <c r="I62" i="1" s="1"/>
  <c r="H65" i="1"/>
  <c r="I65" i="1" s="1"/>
  <c r="H72" i="1"/>
  <c r="I72" i="1" s="1"/>
  <c r="H74" i="1"/>
  <c r="I74" i="1" s="1"/>
  <c r="H75" i="1"/>
  <c r="I75" i="1" s="1"/>
  <c r="H20" i="1"/>
  <c r="I20" i="1" s="1"/>
  <c r="H36" i="1"/>
  <c r="I36" i="1" s="1"/>
  <c r="H27" i="1"/>
  <c r="I27" i="1" s="1"/>
  <c r="H33" i="1"/>
  <c r="I33" i="1" s="1"/>
  <c r="H39" i="1"/>
  <c r="I39" i="1" s="1"/>
  <c r="H54" i="1"/>
  <c r="I54" i="1" s="1"/>
  <c r="H56" i="1"/>
  <c r="I56" i="1" s="1"/>
  <c r="H57" i="1"/>
  <c r="I57" i="1" s="1"/>
  <c r="H68" i="1"/>
  <c r="I68" i="1" s="1"/>
  <c r="H21" i="1"/>
  <c r="I21" i="1" s="1"/>
  <c r="H28" i="1"/>
  <c r="I28" i="1" s="1"/>
  <c r="H31" i="1"/>
  <c r="I31" i="1" s="1"/>
  <c r="H37" i="1"/>
  <c r="I37" i="1" s="1"/>
  <c r="H42" i="1"/>
  <c r="I42" i="1" s="1"/>
  <c r="H47" i="1"/>
  <c r="I47" i="1" s="1"/>
  <c r="H55" i="1"/>
  <c r="I55" i="1" s="1"/>
  <c r="H73" i="1"/>
  <c r="I73" i="1" s="1"/>
  <c r="H5" i="1"/>
  <c r="I5" i="1" s="1"/>
  <c r="H17" i="1"/>
  <c r="I17" i="1" s="1"/>
  <c r="H8" i="1"/>
  <c r="I8" i="1" s="1"/>
  <c r="H24" i="1"/>
  <c r="I24" i="1" s="1"/>
  <c r="H41" i="1"/>
  <c r="I41" i="1" s="1"/>
  <c r="H50" i="1"/>
  <c r="I50" i="1" s="1"/>
  <c r="H53" i="1"/>
  <c r="I53" i="1" s="1"/>
  <c r="H60" i="1"/>
  <c r="I60" i="1" s="1"/>
  <c r="H64" i="1"/>
  <c r="I64" i="1" s="1"/>
  <c r="H67" i="1"/>
  <c r="I67" i="1" s="1"/>
</calcChain>
</file>

<file path=xl/sharedStrings.xml><?xml version="1.0" encoding="utf-8"?>
<sst xmlns="http://schemas.openxmlformats.org/spreadsheetml/2006/main" count="84" uniqueCount="46">
  <si>
    <t>渣打全國業餘高爾夫南區分區月賽01月份成績表</t>
    <phoneticPr fontId="4" type="noConversion"/>
  </si>
  <si>
    <t>比賽日期：2014年01月07-08日</t>
    <phoneticPr fontId="8" type="noConversion"/>
  </si>
  <si>
    <t>名次</t>
    <phoneticPr fontId="4" type="noConversion"/>
  </si>
  <si>
    <t>編號</t>
    <phoneticPr fontId="4" type="noConversion"/>
  </si>
  <si>
    <t>組別</t>
    <phoneticPr fontId="4" type="noConversion"/>
  </si>
  <si>
    <t>姓 名</t>
    <phoneticPr fontId="4" type="noConversion"/>
  </si>
  <si>
    <t>第一回合</t>
    <phoneticPr fontId="8" type="noConversion"/>
  </si>
  <si>
    <t>第二回合</t>
    <phoneticPr fontId="8" type="noConversion"/>
  </si>
  <si>
    <t>總桿</t>
    <phoneticPr fontId="4" type="noConversion"/>
  </si>
  <si>
    <r>
      <t xml:space="preserve">備註         </t>
    </r>
    <r>
      <rPr>
        <sz val="10"/>
        <rFont val="標楷體"/>
        <family val="4"/>
        <charset val="136"/>
      </rPr>
      <t xml:space="preserve"> No..18.17.16.15…</t>
    </r>
    <phoneticPr fontId="4" type="noConversion"/>
  </si>
  <si>
    <t>前九</t>
    <phoneticPr fontId="8" type="noConversion"/>
  </si>
  <si>
    <t>後九</t>
    <phoneticPr fontId="8" type="noConversion"/>
  </si>
  <si>
    <t>總桿</t>
    <phoneticPr fontId="8" type="noConversion"/>
  </si>
  <si>
    <t>後六</t>
    <phoneticPr fontId="8" type="noConversion"/>
  </si>
  <si>
    <t>後三</t>
    <phoneticPr fontId="8" type="noConversion"/>
  </si>
  <si>
    <t>1</t>
    <phoneticPr fontId="8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</si>
  <si>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</si>
  <si>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</si>
  <si>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</si>
  <si>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</si>
  <si>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</si>
  <si>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</si>
  <si>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</si>
  <si>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</si>
  <si>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</si>
  <si>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</si>
  <si>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</si>
  <si>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</si>
  <si>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</si>
  <si>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</si>
  <si>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</si>
  <si>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</si>
  <si>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</si>
  <si>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</si>
  <si>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</si>
  <si>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</t>
    <phoneticPr fontId="8" type="noConversion"/>
  </si>
  <si>
    <t>2</t>
    <phoneticPr fontId="8" type="noConversion"/>
  </si>
  <si>
    <t>3</t>
    <phoneticPr fontId="8" type="noConversion"/>
  </si>
  <si>
    <t>1</t>
    <phoneticPr fontId="8" type="noConversion"/>
  </si>
  <si>
    <t>2</t>
    <phoneticPr fontId="8" type="noConversion"/>
  </si>
  <si>
    <t>甄試及不計名次人員</t>
    <phoneticPr fontId="8" type="noConversion"/>
  </si>
  <si>
    <t>307</t>
    <phoneticPr fontId="8" type="noConversion"/>
  </si>
  <si>
    <t>324</t>
    <phoneticPr fontId="8" type="noConversion"/>
  </si>
  <si>
    <t>325</t>
    <phoneticPr fontId="8" type="noConversion"/>
  </si>
  <si>
    <t>311</t>
    <phoneticPr fontId="8" type="noConversion"/>
  </si>
  <si>
    <t>323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</si>
</sst>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#;\-#,##0,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4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6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5" fillId="0" borderId="0" xfId="1" applyFont="1" applyBorder="1"/>
    <xf numFmtId="0" fontId="6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3" borderId="0" xfId="1" applyFont="1" applyFill="1" applyBorder="1" applyAlignment="1">
      <alignment horizontal="right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justifyLastLine="1"/>
    </xf>
    <xf numFmtId="0" fontId="5" fillId="0" borderId="9" xfId="1" applyFont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justifyLastLine="1"/>
    </xf>
    <xf numFmtId="0" fontId="10" fillId="0" borderId="9" xfId="1" applyFont="1" applyBorder="1" applyAlignment="1">
      <alignment horizontal="center" vertical="center" justifyLastLine="1"/>
    </xf>
    <xf numFmtId="49" fontId="11" fillId="4" borderId="11" xfId="1" applyNumberFormat="1" applyFont="1" applyFill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center" vertical="center" wrapText="1"/>
    </xf>
    <xf numFmtId="177" fontId="12" fillId="2" borderId="9" xfId="1" applyNumberFormat="1" applyFont="1" applyFill="1" applyBorder="1" applyAlignment="1">
      <alignment horizontal="center" vertical="center"/>
    </xf>
    <xf numFmtId="177" fontId="14" fillId="2" borderId="9" xfId="1" applyNumberFormat="1" applyFont="1" applyFill="1" applyBorder="1" applyAlignment="1">
      <alignment horizontal="center" vertical="center"/>
    </xf>
    <xf numFmtId="177" fontId="5" fillId="2" borderId="9" xfId="1" applyNumberFormat="1" applyFont="1" applyFill="1" applyBorder="1" applyAlignment="1">
      <alignment horizontal="center" vertical="center"/>
    </xf>
    <xf numFmtId="177" fontId="5" fillId="3" borderId="9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9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49" fontId="11" fillId="4" borderId="13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177" fontId="12" fillId="2" borderId="14" xfId="1" applyNumberFormat="1" applyFont="1" applyFill="1" applyBorder="1" applyAlignment="1">
      <alignment horizontal="center" vertical="center"/>
    </xf>
    <xf numFmtId="177" fontId="5" fillId="2" borderId="14" xfId="1" applyNumberFormat="1" applyFont="1" applyFill="1" applyBorder="1" applyAlignment="1">
      <alignment horizontal="center" vertical="center"/>
    </xf>
    <xf numFmtId="177" fontId="5" fillId="3" borderId="14" xfId="1" applyNumberFormat="1" applyFont="1" applyFill="1" applyBorder="1" applyAlignment="1">
      <alignment horizontal="center" vertical="center"/>
    </xf>
    <xf numFmtId="49" fontId="11" fillId="4" borderId="16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177" fontId="12" fillId="2" borderId="17" xfId="1" applyNumberFormat="1" applyFont="1" applyFill="1" applyBorder="1" applyAlignment="1">
      <alignment horizontal="center" vertical="center"/>
    </xf>
    <xf numFmtId="177" fontId="5" fillId="2" borderId="17" xfId="1" applyNumberFormat="1" applyFont="1" applyFill="1" applyBorder="1" applyAlignment="1">
      <alignment horizontal="center" vertical="center"/>
    </xf>
    <xf numFmtId="177" fontId="5" fillId="3" borderId="17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177" fontId="12" fillId="2" borderId="8" xfId="1" applyNumberFormat="1" applyFont="1" applyFill="1" applyBorder="1" applyAlignment="1">
      <alignment horizontal="center" vertical="center"/>
    </xf>
    <xf numFmtId="177" fontId="5" fillId="2" borderId="8" xfId="1" applyNumberFormat="1" applyFont="1" applyFill="1" applyBorder="1" applyAlignment="1">
      <alignment horizontal="center" vertical="center"/>
    </xf>
    <xf numFmtId="177" fontId="5" fillId="3" borderId="8" xfId="1" applyNumberFormat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176" fontId="5" fillId="2" borderId="9" xfId="1" applyNumberFormat="1" applyFont="1" applyFill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177" fontId="12" fillId="0" borderId="17" xfId="1" applyNumberFormat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49" fontId="6" fillId="2" borderId="7" xfId="1" applyNumberFormat="1" applyFont="1" applyFill="1" applyBorder="1" applyAlignment="1">
      <alignment horizontal="left" vertical="center"/>
    </xf>
    <xf numFmtId="177" fontId="12" fillId="0" borderId="8" xfId="1" applyNumberFormat="1" applyFont="1" applyFill="1" applyBorder="1" applyAlignment="1">
      <alignment horizontal="center" vertical="center" wrapText="1"/>
    </xf>
    <xf numFmtId="49" fontId="11" fillId="5" borderId="11" xfId="1" applyNumberFormat="1" applyFont="1" applyFill="1" applyBorder="1" applyAlignment="1">
      <alignment horizontal="center" vertical="center"/>
    </xf>
    <xf numFmtId="0" fontId="5" fillId="0" borderId="19" xfId="1" applyFont="1" applyFill="1" applyBorder="1"/>
    <xf numFmtId="49" fontId="6" fillId="2" borderId="16" xfId="1" applyNumberFormat="1" applyFont="1" applyFill="1" applyBorder="1" applyAlignment="1">
      <alignment horizontal="center" vertical="center"/>
    </xf>
    <xf numFmtId="0" fontId="5" fillId="0" borderId="18" xfId="1" applyFont="1" applyBorder="1"/>
    <xf numFmtId="0" fontId="5" fillId="2" borderId="0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5" fillId="3" borderId="0" xfId="1" applyFont="1" applyFill="1" applyBorder="1"/>
    <xf numFmtId="49" fontId="11" fillId="4" borderId="20" xfId="1" applyNumberFormat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177" fontId="12" fillId="0" borderId="21" xfId="1" applyNumberFormat="1" applyFont="1" applyFill="1" applyBorder="1" applyAlignment="1">
      <alignment horizontal="center" vertical="center" wrapText="1"/>
    </xf>
    <xf numFmtId="177" fontId="12" fillId="2" borderId="21" xfId="1" applyNumberFormat="1" applyFont="1" applyFill="1" applyBorder="1" applyAlignment="1">
      <alignment horizontal="center" vertical="center"/>
    </xf>
    <xf numFmtId="177" fontId="5" fillId="2" borderId="21" xfId="1" applyNumberFormat="1" applyFont="1" applyFill="1" applyBorder="1" applyAlignment="1">
      <alignment horizontal="center" vertical="center"/>
    </xf>
    <xf numFmtId="177" fontId="5" fillId="3" borderId="21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49" fontId="11" fillId="4" borderId="23" xfId="1" applyNumberFormat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/>
    </xf>
    <xf numFmtId="49" fontId="11" fillId="2" borderId="16" xfId="1" applyNumberFormat="1" applyFont="1" applyFill="1" applyBorder="1" applyAlignment="1">
      <alignment horizontal="center" vertical="center"/>
    </xf>
    <xf numFmtId="176" fontId="5" fillId="2" borderId="21" xfId="1" applyNumberFormat="1" applyFont="1" applyFill="1" applyBorder="1" applyAlignment="1">
      <alignment horizontal="center" vertical="center"/>
    </xf>
    <xf numFmtId="176" fontId="5" fillId="2" borderId="17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justifyLastLine="1"/>
    </xf>
    <xf numFmtId="0" fontId="5" fillId="0" borderId="8" xfId="1" applyFont="1" applyBorder="1" applyAlignment="1">
      <alignment horizontal="center" vertical="center" justifyLastLine="1"/>
    </xf>
    <xf numFmtId="0" fontId="5" fillId="0" borderId="3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justifyLastLine="1"/>
    </xf>
    <xf numFmtId="0" fontId="9" fillId="0" borderId="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justifyLastLine="1"/>
    </xf>
    <xf numFmtId="0" fontId="9" fillId="2" borderId="7" xfId="1" applyFont="1" applyFill="1" applyBorder="1" applyAlignment="1">
      <alignment horizontal="center" vertical="center" justifyLastLine="1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justifyLastLine="1"/>
    </xf>
    <xf numFmtId="0" fontId="9" fillId="0" borderId="8" xfId="1" applyFont="1" applyBorder="1" applyAlignment="1">
      <alignment horizontal="center" vertical="center" justifyLastLine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di/AppData/Local/Microsoft/Windows/Temporary%20Internet%20Files/Content.IE5/M35Z7MPM/01&#26376;&#20221;&#27704;&#23433;&#26376;&#20363;&#36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  <cell r="O2" t="str">
            <v>培訓證號</v>
          </cell>
        </row>
        <row r="3">
          <cell r="A3">
            <v>1</v>
          </cell>
          <cell r="B3" t="str">
            <v>男A組</v>
          </cell>
          <cell r="C3" t="str">
            <v>陳冠州</v>
          </cell>
          <cell r="D3" t="str">
            <v>陳冠州(男A組)</v>
          </cell>
          <cell r="E3" t="str">
            <v>男</v>
          </cell>
          <cell r="F3">
            <v>35104</v>
          </cell>
          <cell r="G3" t="str">
            <v>無</v>
          </cell>
          <cell r="H3" t="str">
            <v>高雄</v>
          </cell>
          <cell r="I3" t="str">
            <v>三民高中</v>
          </cell>
          <cell r="J3" t="str">
            <v>3</v>
          </cell>
          <cell r="K3" t="str">
            <v>07-3127188          (O)07-3559802</v>
          </cell>
          <cell r="L3" t="str">
            <v>0937555427父           0917-778232</v>
          </cell>
          <cell r="M3" t="str">
            <v>81545 高雄市大社區中正路572號</v>
          </cell>
          <cell r="N3" t="str">
            <v>ting6699s69@yahoo.com.tw</v>
          </cell>
          <cell r="O3" t="str">
            <v>SM102113</v>
          </cell>
        </row>
        <row r="4">
          <cell r="A4">
            <v>2</v>
          </cell>
          <cell r="B4" t="str">
            <v>男A組</v>
          </cell>
          <cell r="C4" t="str">
            <v>黃鈺倫</v>
          </cell>
          <cell r="D4" t="str">
            <v>黃鈺倫(男A組)</v>
          </cell>
          <cell r="E4" t="str">
            <v>男</v>
          </cell>
          <cell r="F4">
            <v>35126</v>
          </cell>
          <cell r="G4" t="str">
            <v>無</v>
          </cell>
          <cell r="H4" t="str">
            <v>高雄</v>
          </cell>
          <cell r="I4" t="str">
            <v>瑞祥高中</v>
          </cell>
          <cell r="J4" t="str">
            <v>3</v>
          </cell>
          <cell r="K4" t="str">
            <v xml:space="preserve">(晚)07-8417425    </v>
          </cell>
          <cell r="L4" t="str">
            <v>0910-754080   0972327666父</v>
          </cell>
          <cell r="M4" t="str">
            <v>806 高雄市前鎮區康定路150巷1弄3號3樓</v>
          </cell>
          <cell r="O4" t="str">
            <v>SM102114</v>
          </cell>
        </row>
        <row r="5">
          <cell r="A5">
            <v>3</v>
          </cell>
          <cell r="B5" t="str">
            <v>男A組</v>
          </cell>
          <cell r="C5" t="str">
            <v>林張恒</v>
          </cell>
          <cell r="D5" t="str">
            <v>林張恒(男A組)</v>
          </cell>
          <cell r="E5" t="str">
            <v>男</v>
          </cell>
          <cell r="F5">
            <v>35155</v>
          </cell>
          <cell r="G5" t="str">
            <v>無</v>
          </cell>
          <cell r="H5" t="str">
            <v>高雄</v>
          </cell>
          <cell r="I5" t="str">
            <v>前峰國中</v>
          </cell>
          <cell r="J5" t="str">
            <v>3</v>
          </cell>
          <cell r="K5" t="str">
            <v>07-6257946         FAX:07-6262479</v>
          </cell>
          <cell r="L5" t="str">
            <v>0938259533父</v>
          </cell>
          <cell r="M5" t="str">
            <v>820 高雄市岡山區光潭路134巷49號</v>
          </cell>
          <cell r="N5" t="str">
            <v>mst0938@yahoo.com.tw</v>
          </cell>
          <cell r="O5" t="str">
            <v>SM102115</v>
          </cell>
        </row>
        <row r="6">
          <cell r="A6">
            <v>4</v>
          </cell>
          <cell r="B6" t="str">
            <v>男A組</v>
          </cell>
          <cell r="C6" t="str">
            <v>簡佑勳</v>
          </cell>
          <cell r="D6" t="str">
            <v>簡佑勳(男A組)</v>
          </cell>
          <cell r="E6" t="str">
            <v>男</v>
          </cell>
          <cell r="F6">
            <v>35157</v>
          </cell>
          <cell r="H6" t="str">
            <v>高雄</v>
          </cell>
          <cell r="I6" t="str">
            <v>三民高中</v>
          </cell>
          <cell r="J6" t="str">
            <v>3</v>
          </cell>
          <cell r="K6" t="str">
            <v>0936821890</v>
          </cell>
          <cell r="L6" t="str">
            <v>07-7877132</v>
          </cell>
          <cell r="M6" t="str">
            <v>831  高雄市大寮區潮寮里河堤路三段288號</v>
          </cell>
        </row>
        <row r="7">
          <cell r="A7">
            <v>5</v>
          </cell>
          <cell r="B7" t="str">
            <v>男A組</v>
          </cell>
          <cell r="C7" t="str">
            <v>洪嘉駿</v>
          </cell>
          <cell r="D7" t="str">
            <v>洪嘉駿(男A組)</v>
          </cell>
          <cell r="E7" t="str">
            <v>男</v>
          </cell>
          <cell r="F7">
            <v>35204</v>
          </cell>
          <cell r="H7" t="str">
            <v>嘉義</v>
          </cell>
          <cell r="I7" t="str">
            <v>嘉華中學</v>
          </cell>
          <cell r="J7" t="str">
            <v>3</v>
          </cell>
          <cell r="K7" t="str">
            <v>0922091118  FAX:(05)2770261</v>
          </cell>
          <cell r="L7" t="str">
            <v>0935630998  0952813888</v>
          </cell>
          <cell r="M7" t="str">
            <v>600 嘉義市金山路108號6樓-3</v>
          </cell>
          <cell r="N7" t="str">
            <v>ch70032@kimo.com</v>
          </cell>
          <cell r="O7" t="str">
            <v>SM102116</v>
          </cell>
        </row>
        <row r="8">
          <cell r="A8">
            <v>6</v>
          </cell>
          <cell r="B8" t="str">
            <v>男A組</v>
          </cell>
          <cell r="C8" t="str">
            <v>陳俊宏</v>
          </cell>
          <cell r="D8" t="str">
            <v>陳俊宏(男A組)</v>
          </cell>
          <cell r="E8" t="str">
            <v>男</v>
          </cell>
          <cell r="F8">
            <v>35255</v>
          </cell>
          <cell r="G8" t="str">
            <v>山湖觀球場</v>
          </cell>
          <cell r="H8" t="str">
            <v>高雄</v>
          </cell>
          <cell r="I8" t="str">
            <v>旗山農工</v>
          </cell>
          <cell r="J8" t="str">
            <v>3</v>
          </cell>
          <cell r="K8" t="str">
            <v>07-3724179晚          F:07-3711447</v>
          </cell>
          <cell r="L8" t="str">
            <v>0937-24179          0936-539819</v>
          </cell>
          <cell r="M8" t="str">
            <v>814 高雄市仁武區八卦里永榮一街166巷7號</v>
          </cell>
        </row>
        <row r="9">
          <cell r="A9">
            <v>7</v>
          </cell>
          <cell r="B9" t="str">
            <v>男A組</v>
          </cell>
          <cell r="C9" t="str">
            <v>顏偉丞</v>
          </cell>
          <cell r="D9" t="str">
            <v>顏偉丞(男A組)</v>
          </cell>
          <cell r="E9" t="str">
            <v>男</v>
          </cell>
          <cell r="F9">
            <v>35274</v>
          </cell>
          <cell r="G9" t="str">
            <v>山湖觀球場</v>
          </cell>
          <cell r="H9" t="str">
            <v>高雄</v>
          </cell>
          <cell r="I9" t="str">
            <v>東方設計學院</v>
          </cell>
          <cell r="J9" t="str">
            <v>3</v>
          </cell>
          <cell r="K9" t="str">
            <v>07-3710959晚          F:07-3711447</v>
          </cell>
          <cell r="L9" t="str">
            <v xml:space="preserve">0938-476666       0931-859999 父   </v>
          </cell>
          <cell r="M9" t="str">
            <v>814 高雄市仁武區八卦里八德西路2283號</v>
          </cell>
        </row>
        <row r="10">
          <cell r="A10">
            <v>8</v>
          </cell>
          <cell r="B10" t="str">
            <v>男A組</v>
          </cell>
          <cell r="C10" t="str">
            <v>黃議增</v>
          </cell>
          <cell r="D10" t="str">
            <v>黃議增(男A組)</v>
          </cell>
          <cell r="E10" t="str">
            <v>男</v>
          </cell>
          <cell r="F10">
            <v>35274</v>
          </cell>
          <cell r="G10" t="str">
            <v>無</v>
          </cell>
          <cell r="H10" t="str">
            <v>嘉義</v>
          </cell>
          <cell r="I10" t="str">
            <v>嘉義高工</v>
          </cell>
          <cell r="J10" t="str">
            <v>2</v>
          </cell>
          <cell r="K10" t="str">
            <v>05-2335145                  0911158245</v>
          </cell>
          <cell r="L10" t="str">
            <v>0911-158245        0915184220林志陽</v>
          </cell>
          <cell r="M10" t="str">
            <v>600 嘉義市日新街113巷13號</v>
          </cell>
          <cell r="O10" t="str">
            <v>SM102117</v>
          </cell>
        </row>
        <row r="11">
          <cell r="A11">
            <v>9</v>
          </cell>
          <cell r="B11" t="str">
            <v>男A組</v>
          </cell>
          <cell r="C11" t="str">
            <v>蔡瑞杰</v>
          </cell>
          <cell r="D11" t="str">
            <v>蔡瑞杰(男A組)</v>
          </cell>
          <cell r="E11" t="str">
            <v>男</v>
          </cell>
          <cell r="F11">
            <v>35284</v>
          </cell>
          <cell r="H11" t="str">
            <v>高雄</v>
          </cell>
          <cell r="I11" t="str">
            <v>三民高中</v>
          </cell>
          <cell r="J11" t="str">
            <v>3</v>
          </cell>
          <cell r="K11" t="str">
            <v xml:space="preserve">07-3624957 </v>
          </cell>
          <cell r="L11" t="str">
            <v>0929095583  0988248834</v>
          </cell>
          <cell r="M11" t="str">
            <v>811 高雄市楠梓區新昌街178-6號7F</v>
          </cell>
          <cell r="N11" t="str">
            <v>hp178_6@yahoo.com.tw</v>
          </cell>
          <cell r="O11" t="str">
            <v>SM102118</v>
          </cell>
        </row>
        <row r="12">
          <cell r="A12">
            <v>10</v>
          </cell>
          <cell r="B12" t="str">
            <v>男A組</v>
          </cell>
          <cell r="C12" t="str">
            <v>楊昌學</v>
          </cell>
          <cell r="D12" t="str">
            <v>楊昌學(男A組)</v>
          </cell>
          <cell r="E12" t="str">
            <v>男</v>
          </cell>
          <cell r="F12">
            <v>35287</v>
          </cell>
          <cell r="G12" t="str">
            <v>新化球場</v>
          </cell>
          <cell r="H12" t="str">
            <v>台南</v>
          </cell>
          <cell r="I12" t="str">
            <v>醒吾高中</v>
          </cell>
          <cell r="J12" t="str">
            <v>2</v>
          </cell>
          <cell r="K12" t="str">
            <v>06-2214563           FAX:06-2050543</v>
          </cell>
          <cell r="L12" t="str">
            <v>0927685677父  0988709090</v>
          </cell>
          <cell r="M12" t="str">
            <v>70448 台南市公園路128號4樓之9</v>
          </cell>
          <cell r="N12" t="str">
            <v>mkc@mail.ksu.edu.tw</v>
          </cell>
          <cell r="O12" t="str">
            <v>SM102119</v>
          </cell>
        </row>
        <row r="13">
          <cell r="A13">
            <v>11</v>
          </cell>
          <cell r="B13" t="str">
            <v>男A組</v>
          </cell>
          <cell r="C13" t="str">
            <v>賴嘉一</v>
          </cell>
          <cell r="D13" t="str">
            <v>賴嘉一(男A組)</v>
          </cell>
          <cell r="E13" t="str">
            <v>男</v>
          </cell>
          <cell r="F13">
            <v>35304</v>
          </cell>
          <cell r="G13" t="str">
            <v>永安球場</v>
          </cell>
          <cell r="H13" t="str">
            <v>嘉義</v>
          </cell>
          <cell r="I13" t="str">
            <v>民雄農工</v>
          </cell>
          <cell r="J13" t="str">
            <v>3</v>
          </cell>
          <cell r="K13" t="str">
            <v>05-2334953         05-2323920</v>
          </cell>
          <cell r="L13" t="str">
            <v>0932832531家長      0911738149</v>
          </cell>
          <cell r="M13" t="str">
            <v>60092 嘉義市北興街398-6號</v>
          </cell>
          <cell r="O13" t="str">
            <v>SM102120</v>
          </cell>
        </row>
        <row r="14">
          <cell r="A14">
            <v>12</v>
          </cell>
          <cell r="B14" t="str">
            <v>男A組</v>
          </cell>
          <cell r="C14" t="str">
            <v>馬家富</v>
          </cell>
          <cell r="D14" t="str">
            <v>馬家富(男A組)</v>
          </cell>
          <cell r="E14" t="str">
            <v>男</v>
          </cell>
          <cell r="F14">
            <v>35308</v>
          </cell>
          <cell r="H14" t="str">
            <v>高雄</v>
          </cell>
          <cell r="I14" t="str">
            <v>中正高中</v>
          </cell>
          <cell r="J14" t="str">
            <v>3</v>
          </cell>
          <cell r="K14" t="str">
            <v>07-5532077          07-7491992學校</v>
          </cell>
          <cell r="L14" t="str">
            <v>0911-83827</v>
          </cell>
          <cell r="M14" t="str">
            <v>804 高雄市鼓山區中華一路258號2樓</v>
          </cell>
          <cell r="O14" t="str">
            <v>SM102122</v>
          </cell>
        </row>
        <row r="15">
          <cell r="A15">
            <v>13</v>
          </cell>
          <cell r="B15" t="str">
            <v>男A組</v>
          </cell>
          <cell r="C15" t="str">
            <v>施俊宇</v>
          </cell>
          <cell r="D15" t="str">
            <v>施俊宇(男A組)</v>
          </cell>
          <cell r="E15" t="str">
            <v>男</v>
          </cell>
          <cell r="F15">
            <v>35316</v>
          </cell>
          <cell r="H15" t="str">
            <v>高雄</v>
          </cell>
          <cell r="I15" t="str">
            <v>三民高中</v>
          </cell>
          <cell r="J15" t="str">
            <v>2</v>
          </cell>
          <cell r="K15" t="str">
            <v>07-3412488</v>
          </cell>
          <cell r="L15" t="str">
            <v>0919125966</v>
          </cell>
          <cell r="M15" t="str">
            <v>813 高雄市左營區榮佑路11號7樓</v>
          </cell>
          <cell r="N15" t="str">
            <v>ivy_tsai2001@yahoo.com.tw</v>
          </cell>
          <cell r="O15" t="str">
            <v>SM102123</v>
          </cell>
        </row>
        <row r="16">
          <cell r="A16">
            <v>14</v>
          </cell>
          <cell r="B16" t="str">
            <v>男A組</v>
          </cell>
          <cell r="C16" t="str">
            <v>翁秉浩</v>
          </cell>
          <cell r="D16" t="str">
            <v>翁秉浩(男A組)</v>
          </cell>
          <cell r="E16" t="str">
            <v>男</v>
          </cell>
          <cell r="F16">
            <v>35321</v>
          </cell>
          <cell r="H16" t="str">
            <v>高雄</v>
          </cell>
          <cell r="I16" t="str">
            <v>餐旅國中</v>
          </cell>
          <cell r="J16" t="str">
            <v>2</v>
          </cell>
          <cell r="K16" t="str">
            <v>07-7962638   0987284499</v>
          </cell>
          <cell r="L16" t="str">
            <v>0921557798  0931780020母</v>
          </cell>
          <cell r="M16" t="str">
            <v>830 高雄市前鎮區二聖二路313號15樓</v>
          </cell>
          <cell r="O16" t="str">
            <v>SM102124</v>
          </cell>
        </row>
        <row r="17">
          <cell r="A17">
            <v>15</v>
          </cell>
          <cell r="B17" t="str">
            <v>男A組</v>
          </cell>
          <cell r="C17" t="str">
            <v>宋奕賢</v>
          </cell>
          <cell r="D17" t="str">
            <v>宋奕賢(男A組)</v>
          </cell>
          <cell r="E17" t="str">
            <v>男</v>
          </cell>
          <cell r="F17">
            <v>35362</v>
          </cell>
          <cell r="G17" t="str">
            <v>高雄球場</v>
          </cell>
          <cell r="H17" t="str">
            <v>高雄</v>
          </cell>
          <cell r="I17" t="str">
            <v>中正高中</v>
          </cell>
          <cell r="J17" t="str">
            <v>2</v>
          </cell>
          <cell r="K17" t="str">
            <v>07-7258866*301白     07-7258866*711晚</v>
          </cell>
          <cell r="L17">
            <v>911886602</v>
          </cell>
          <cell r="M17" t="str">
            <v>802 高雄市苓雅區武廟路66號</v>
          </cell>
          <cell r="O17" t="str">
            <v>SM102141</v>
          </cell>
        </row>
        <row r="18">
          <cell r="A18">
            <v>16</v>
          </cell>
          <cell r="B18" t="str">
            <v>男A組</v>
          </cell>
          <cell r="C18" t="str">
            <v>曾譯慶</v>
          </cell>
          <cell r="D18" t="str">
            <v>曾譯慶(男A組)</v>
          </cell>
          <cell r="E18" t="str">
            <v>男</v>
          </cell>
          <cell r="F18">
            <v>35370</v>
          </cell>
          <cell r="H18" t="str">
            <v>屏東</v>
          </cell>
          <cell r="I18" t="str">
            <v>中正高中</v>
          </cell>
          <cell r="J18" t="str">
            <v>1</v>
          </cell>
          <cell r="K18" t="str">
            <v>08-8331369</v>
          </cell>
          <cell r="L18" t="str">
            <v>0930-605091</v>
          </cell>
          <cell r="M18" t="str">
            <v>93248  屏東縣新園鄉光復路17-6號</v>
          </cell>
          <cell r="O18" t="str">
            <v>SM102126</v>
          </cell>
        </row>
        <row r="19">
          <cell r="A19">
            <v>17</v>
          </cell>
          <cell r="B19" t="str">
            <v>男A組</v>
          </cell>
          <cell r="C19" t="str">
            <v>陳威任</v>
          </cell>
          <cell r="D19" t="str">
            <v>陳威任(男A組)</v>
          </cell>
          <cell r="E19" t="str">
            <v>男</v>
          </cell>
          <cell r="F19">
            <v>35402</v>
          </cell>
          <cell r="H19" t="str">
            <v>高雄</v>
          </cell>
          <cell r="I19" t="str">
            <v>三民高中</v>
          </cell>
          <cell r="J19" t="str">
            <v>1</v>
          </cell>
          <cell r="K19" t="str">
            <v>07-3722966</v>
          </cell>
          <cell r="L19" t="str">
            <v>0970-650670</v>
          </cell>
          <cell r="M19" t="str">
            <v>814  高雄市仁武區文武里新庄巷117之1號</v>
          </cell>
          <cell r="O19" t="str">
            <v>SM102127</v>
          </cell>
        </row>
        <row r="20">
          <cell r="A20">
            <v>18</v>
          </cell>
          <cell r="B20" t="str">
            <v>男A組</v>
          </cell>
          <cell r="C20" t="str">
            <v>顏志儒</v>
          </cell>
          <cell r="D20" t="str">
            <v>顏志儒(男A組)</v>
          </cell>
          <cell r="E20" t="str">
            <v>男</v>
          </cell>
          <cell r="F20">
            <v>35464</v>
          </cell>
          <cell r="H20" t="str">
            <v>台南</v>
          </cell>
          <cell r="I20" t="str">
            <v>崇明國中</v>
          </cell>
          <cell r="J20" t="str">
            <v>3</v>
          </cell>
          <cell r="K20" t="str">
            <v>0989712984</v>
          </cell>
          <cell r="L20" t="str">
            <v>06-2361840</v>
          </cell>
          <cell r="M20" t="str">
            <v>700  台南市東光路二段121巷51號3樓</v>
          </cell>
          <cell r="O20" t="str">
            <v>SM102128</v>
          </cell>
        </row>
        <row r="21">
          <cell r="A21">
            <v>19</v>
          </cell>
          <cell r="B21" t="str">
            <v>男A組</v>
          </cell>
          <cell r="C21" t="str">
            <v>劉永華</v>
          </cell>
          <cell r="D21" t="str">
            <v>劉永華(男A組)</v>
          </cell>
          <cell r="E21" t="str">
            <v>男</v>
          </cell>
          <cell r="F21">
            <v>35465</v>
          </cell>
          <cell r="G21" t="str">
            <v>信誼球場</v>
          </cell>
          <cell r="H21" t="str">
            <v>屏東</v>
          </cell>
          <cell r="I21" t="str">
            <v>三民高中</v>
          </cell>
          <cell r="J21" t="str">
            <v>2</v>
          </cell>
          <cell r="K21" t="str">
            <v>08-8720888</v>
          </cell>
          <cell r="L21" t="str">
            <v>0935-004921母         0924111156</v>
          </cell>
          <cell r="M21" t="str">
            <v>807 高雄市三民區鼎新路199號11樓-3</v>
          </cell>
          <cell r="O21" t="str">
            <v>SM102129</v>
          </cell>
        </row>
        <row r="22">
          <cell r="A22">
            <v>20</v>
          </cell>
          <cell r="B22" t="str">
            <v>男A組</v>
          </cell>
          <cell r="C22" t="str">
            <v>謝主典</v>
          </cell>
          <cell r="D22" t="str">
            <v>謝主典(男A組)</v>
          </cell>
          <cell r="E22" t="str">
            <v>男</v>
          </cell>
          <cell r="F22">
            <v>35473</v>
          </cell>
          <cell r="G22" t="str">
            <v>觀音山球場</v>
          </cell>
          <cell r="H22" t="str">
            <v>高雄</v>
          </cell>
          <cell r="I22" t="str">
            <v>高苑工商</v>
          </cell>
          <cell r="J22" t="str">
            <v>2</v>
          </cell>
          <cell r="K22" t="str">
            <v>07-8225779        FAX:07-8225377</v>
          </cell>
          <cell r="L22" t="str">
            <v>0915432777父       0930552262</v>
          </cell>
          <cell r="M22" t="str">
            <v>80662 高雄市前鎮區鎮興路69號</v>
          </cell>
          <cell r="O22" t="str">
            <v>SM102130</v>
          </cell>
        </row>
        <row r="23">
          <cell r="A23">
            <v>21</v>
          </cell>
          <cell r="B23" t="str">
            <v>男A組</v>
          </cell>
          <cell r="C23" t="str">
            <v>王晟合</v>
          </cell>
          <cell r="D23" t="str">
            <v>王晟合(男A組)</v>
          </cell>
          <cell r="E23" t="str">
            <v>男</v>
          </cell>
          <cell r="F23">
            <v>35562</v>
          </cell>
          <cell r="G23" t="str">
            <v>無</v>
          </cell>
          <cell r="H23" t="str">
            <v>高雄</v>
          </cell>
          <cell r="I23" t="str">
            <v>道明中學</v>
          </cell>
          <cell r="J23" t="str">
            <v>1</v>
          </cell>
          <cell r="K23" t="str">
            <v>07-7450389          FAX:07-7522052</v>
          </cell>
          <cell r="L23" t="str">
            <v xml:space="preserve">0932065313母     </v>
          </cell>
          <cell r="M23" t="str">
            <v>83063 高雄市鳳山區曹公里開明街20號</v>
          </cell>
          <cell r="N23" t="str">
            <v>ireneliou@hotmail.com</v>
          </cell>
          <cell r="O23" t="str">
            <v>SM102131</v>
          </cell>
        </row>
        <row r="24">
          <cell r="A24">
            <v>22</v>
          </cell>
          <cell r="B24" t="str">
            <v>男A組</v>
          </cell>
          <cell r="C24" t="str">
            <v>林辛豪</v>
          </cell>
          <cell r="D24" t="str">
            <v>林辛豪(男A組)</v>
          </cell>
          <cell r="E24" t="str">
            <v>男</v>
          </cell>
          <cell r="F24">
            <v>35609</v>
          </cell>
          <cell r="H24" t="str">
            <v>高雄</v>
          </cell>
          <cell r="I24" t="str">
            <v>七賢國中</v>
          </cell>
          <cell r="J24" t="str">
            <v>3</v>
          </cell>
          <cell r="K24" t="str">
            <v xml:space="preserve">白天07-5225471  </v>
          </cell>
          <cell r="L24" t="str">
            <v>0983-234552   0920-910628</v>
          </cell>
          <cell r="M24" t="str">
            <v>804 高雄市鼓山區美術東四路293號4樓</v>
          </cell>
          <cell r="O24" t="str">
            <v>SM102132</v>
          </cell>
        </row>
        <row r="25">
          <cell r="A25">
            <v>23</v>
          </cell>
          <cell r="B25" t="str">
            <v>男A組</v>
          </cell>
          <cell r="C25" t="str">
            <v>周  豪</v>
          </cell>
          <cell r="D25" t="str">
            <v>周  豪(男A組)</v>
          </cell>
          <cell r="E25" t="str">
            <v>男</v>
          </cell>
          <cell r="F25">
            <v>35634</v>
          </cell>
          <cell r="H25" t="str">
            <v>屏東</v>
          </cell>
          <cell r="I25" t="str">
            <v>三民高中</v>
          </cell>
          <cell r="J25" t="str">
            <v>1</v>
          </cell>
          <cell r="K25" t="str">
            <v>08-8862177           傳真-8862177</v>
          </cell>
          <cell r="L25" t="str">
            <v>0935-838567父            0920-476259母</v>
          </cell>
          <cell r="M25" t="str">
            <v>946 屏東縣恆春鎮墾丁里墾丁路201號</v>
          </cell>
          <cell r="N25" t="str">
            <v>0920476259母</v>
          </cell>
          <cell r="O25" t="str">
            <v>SM102133</v>
          </cell>
        </row>
        <row r="26">
          <cell r="A26">
            <v>24</v>
          </cell>
          <cell r="B26" t="str">
            <v>男A組</v>
          </cell>
          <cell r="C26" t="str">
            <v>周威丞</v>
          </cell>
          <cell r="D26" t="str">
            <v>周威丞(男A組)</v>
          </cell>
          <cell r="E26" t="str">
            <v>男</v>
          </cell>
          <cell r="F26">
            <v>35655</v>
          </cell>
          <cell r="G26" t="str">
            <v>無</v>
          </cell>
          <cell r="H26" t="str">
            <v>台南</v>
          </cell>
          <cell r="I26" t="str">
            <v>長榮中學</v>
          </cell>
          <cell r="J26" t="str">
            <v>2</v>
          </cell>
          <cell r="K26" t="str">
            <v>06-2562608</v>
          </cell>
          <cell r="L26" t="str">
            <v>0918081396        0937335560張教練</v>
          </cell>
          <cell r="M26" t="str">
            <v>70958 台南市安南區安和路一段159巷12號</v>
          </cell>
          <cell r="N26" t="str">
            <v>ch2562608@yahoo.com</v>
          </cell>
          <cell r="O26" t="str">
            <v>SM102134</v>
          </cell>
        </row>
        <row r="27">
          <cell r="A27">
            <v>25</v>
          </cell>
          <cell r="B27" t="str">
            <v>男A組</v>
          </cell>
          <cell r="C27" t="str">
            <v>洪昭鑫</v>
          </cell>
          <cell r="D27" t="str">
            <v>洪昭鑫(男A組)</v>
          </cell>
          <cell r="E27" t="str">
            <v>男</v>
          </cell>
          <cell r="F27">
            <v>35683</v>
          </cell>
          <cell r="G27" t="str">
            <v>永安球場</v>
          </cell>
          <cell r="H27" t="str">
            <v>雲林</v>
          </cell>
          <cell r="I27" t="str">
            <v>民生國中</v>
          </cell>
          <cell r="J27" t="str">
            <v>3</v>
          </cell>
          <cell r="K27" t="str">
            <v>0928165440        0929-156689</v>
          </cell>
          <cell r="L27" t="str">
            <v>0935622911陳文楨</v>
          </cell>
          <cell r="M27" t="str">
            <v>600 嘉義市新建街8巷17號4樓之1</v>
          </cell>
          <cell r="N27" t="str">
            <v>a0928165440@yahoo.com.tw</v>
          </cell>
          <cell r="O27" t="str">
            <v>SM102135</v>
          </cell>
        </row>
        <row r="28">
          <cell r="A28">
            <v>26</v>
          </cell>
          <cell r="B28" t="str">
            <v>男A組</v>
          </cell>
          <cell r="C28" t="str">
            <v>許閎軒</v>
          </cell>
          <cell r="D28" t="str">
            <v>許閎軒(男A組)</v>
          </cell>
          <cell r="E28" t="str">
            <v>男</v>
          </cell>
          <cell r="F28">
            <v>35703</v>
          </cell>
          <cell r="G28" t="str">
            <v>無</v>
          </cell>
          <cell r="H28" t="str">
            <v>高雄</v>
          </cell>
          <cell r="I28" t="str">
            <v>潮寮國中</v>
          </cell>
          <cell r="J28" t="str">
            <v>1</v>
          </cell>
          <cell r="K28" t="str">
            <v xml:space="preserve">07-7211250(白)      07-7534524(晚)          </v>
          </cell>
          <cell r="L28" t="str">
            <v>FAX:07-8062900  0916301259父</v>
          </cell>
          <cell r="M28" t="str">
            <v>80647 高市前鎮區瑞文街54號</v>
          </cell>
          <cell r="N28" t="str">
            <v>may@honglon.com.tw</v>
          </cell>
          <cell r="O28" t="str">
            <v>SM102136</v>
          </cell>
        </row>
        <row r="29">
          <cell r="A29">
            <v>27</v>
          </cell>
          <cell r="B29" t="str">
            <v>男A組</v>
          </cell>
          <cell r="C29" t="str">
            <v>黃韋豪</v>
          </cell>
          <cell r="D29" t="str">
            <v>黃韋豪(男A組)</v>
          </cell>
          <cell r="E29" t="str">
            <v>男</v>
          </cell>
          <cell r="F29">
            <v>35733</v>
          </cell>
          <cell r="H29" t="str">
            <v>高雄</v>
          </cell>
          <cell r="I29" t="str">
            <v>鳳甲國中</v>
          </cell>
          <cell r="J29" t="str">
            <v>3</v>
          </cell>
          <cell r="K29" t="str">
            <v xml:space="preserve">(白)07-7969667        傳真:07-7969606  </v>
          </cell>
          <cell r="L29" t="str">
            <v>0988660067母    0989-368677</v>
          </cell>
          <cell r="M29" t="str">
            <v>830 高雄市鳳山區頂庄路358號</v>
          </cell>
          <cell r="O29" t="str">
            <v>SM102137</v>
          </cell>
        </row>
        <row r="30">
          <cell r="A30">
            <v>28</v>
          </cell>
          <cell r="B30" t="str">
            <v>男A組</v>
          </cell>
          <cell r="C30" t="str">
            <v>劉至遠</v>
          </cell>
          <cell r="D30" t="str">
            <v>劉至遠(男A組)</v>
          </cell>
          <cell r="E30" t="str">
            <v>男</v>
          </cell>
          <cell r="F30">
            <v>35734</v>
          </cell>
          <cell r="G30" t="str">
            <v>無</v>
          </cell>
          <cell r="H30" t="str">
            <v>嘉義</v>
          </cell>
          <cell r="I30" t="str">
            <v>民雄國中</v>
          </cell>
          <cell r="J30" t="str">
            <v>1</v>
          </cell>
          <cell r="K30" t="str">
            <v>(白)05-2720411*51107    (晚)05-2268001</v>
          </cell>
          <cell r="L30" t="str">
            <v>0922570824父</v>
          </cell>
          <cell r="M30" t="str">
            <v>62143 嘉義縣民雄鄉頂崙村崙仔頂21-2號</v>
          </cell>
          <cell r="N30" t="str">
            <v>890014tw@yahoo.com.tw</v>
          </cell>
          <cell r="O30" t="str">
            <v>SM102138</v>
          </cell>
        </row>
        <row r="31">
          <cell r="A31">
            <v>29</v>
          </cell>
          <cell r="B31" t="str">
            <v>男A組</v>
          </cell>
          <cell r="C31" t="str">
            <v>顏宏源</v>
          </cell>
          <cell r="D31" t="str">
            <v>顏宏源(男A組)</v>
          </cell>
          <cell r="E31" t="str">
            <v>男</v>
          </cell>
          <cell r="F31">
            <v>35768</v>
          </cell>
          <cell r="H31" t="str">
            <v>嘉義</v>
          </cell>
          <cell r="I31" t="str">
            <v>七賢國中</v>
          </cell>
          <cell r="J31" t="str">
            <v>1</v>
          </cell>
          <cell r="K31" t="str">
            <v xml:space="preserve"> 07-5557712 
 07-5531313</v>
          </cell>
          <cell r="L31" t="str">
            <v>0916631588父</v>
          </cell>
          <cell r="M31" t="str">
            <v>804 高雄市鼓山區明誠四路308號11樓</v>
          </cell>
          <cell r="O31" t="str">
            <v>SM102139</v>
          </cell>
        </row>
        <row r="32">
          <cell r="A32">
            <v>30</v>
          </cell>
          <cell r="B32" t="str">
            <v>男A組</v>
          </cell>
          <cell r="C32" t="str">
            <v>張  群</v>
          </cell>
          <cell r="D32" t="str">
            <v>張  群(男A組)</v>
          </cell>
          <cell r="E32" t="str">
            <v>男</v>
          </cell>
          <cell r="F32">
            <v>35853</v>
          </cell>
          <cell r="H32" t="str">
            <v>台南</v>
          </cell>
          <cell r="I32" t="str">
            <v>東原國中</v>
          </cell>
          <cell r="J32" t="str">
            <v>3</v>
          </cell>
          <cell r="K32" t="str">
            <v>06-6861426</v>
          </cell>
          <cell r="L32" t="str">
            <v>0956-160227</v>
          </cell>
          <cell r="M32" t="str">
            <v>73350  台南市東山區南勢里大洋1鄰8號</v>
          </cell>
          <cell r="O32" t="str">
            <v>SM102203</v>
          </cell>
        </row>
        <row r="33">
          <cell r="A33">
            <v>31</v>
          </cell>
          <cell r="B33" t="str">
            <v>男A組</v>
          </cell>
          <cell r="C33" t="str">
            <v>呂承學</v>
          </cell>
          <cell r="D33" t="str">
            <v>呂承學(男A組)</v>
          </cell>
          <cell r="E33" t="str">
            <v>男</v>
          </cell>
          <cell r="F33">
            <v>35897</v>
          </cell>
          <cell r="H33" t="str">
            <v>高雄</v>
          </cell>
          <cell r="I33" t="str">
            <v>中正高中</v>
          </cell>
          <cell r="J33" t="str">
            <v>1</v>
          </cell>
          <cell r="K33" t="str">
            <v>07-2356929</v>
          </cell>
          <cell r="L33">
            <v>988720381</v>
          </cell>
          <cell r="M33" t="str">
            <v>80053 高雄市新興區南華橫二路81號</v>
          </cell>
          <cell r="O33" t="str">
            <v>SM102204</v>
          </cell>
        </row>
        <row r="34">
          <cell r="A34">
            <v>32</v>
          </cell>
          <cell r="B34" t="str">
            <v>男A組</v>
          </cell>
          <cell r="C34" t="str">
            <v>戴陽庭</v>
          </cell>
          <cell r="D34" t="str">
            <v>戴陽庭(男A組)</v>
          </cell>
          <cell r="E34" t="str">
            <v>男</v>
          </cell>
          <cell r="F34">
            <v>35898</v>
          </cell>
          <cell r="G34" t="str">
            <v>無</v>
          </cell>
          <cell r="H34" t="str">
            <v>高雄</v>
          </cell>
          <cell r="I34" t="str">
            <v>福山國中</v>
          </cell>
          <cell r="J34" t="str">
            <v>1</v>
          </cell>
          <cell r="K34" t="str">
            <v>07-8714077</v>
          </cell>
          <cell r="L34" t="str">
            <v>0929555065</v>
          </cell>
          <cell r="M34" t="str">
            <v>812  高雄市小港區山明路431-3號4樓</v>
          </cell>
          <cell r="O34" t="str">
            <v>SM102205</v>
          </cell>
        </row>
        <row r="35">
          <cell r="A35">
            <v>33</v>
          </cell>
          <cell r="B35" t="str">
            <v>男A組</v>
          </cell>
          <cell r="C35" t="str">
            <v>李俊翰</v>
          </cell>
          <cell r="D35" t="str">
            <v>李俊翰(男A組)</v>
          </cell>
          <cell r="E35" t="str">
            <v>男</v>
          </cell>
          <cell r="F35">
            <v>35933</v>
          </cell>
          <cell r="G35" t="str">
            <v>永安球場</v>
          </cell>
          <cell r="H35" t="str">
            <v>嘉義</v>
          </cell>
          <cell r="I35" t="str">
            <v>民生國中</v>
          </cell>
          <cell r="J35" t="str">
            <v>1</v>
          </cell>
          <cell r="K35" t="str">
            <v xml:space="preserve">0922870518     </v>
          </cell>
          <cell r="L35" t="str">
            <v>0935622911陳文楨</v>
          </cell>
          <cell r="M35" t="str">
            <v>600 嘉義市大富路大富西街20號</v>
          </cell>
          <cell r="N35" t="str">
            <v>superchen1120@yahoo.com.tw</v>
          </cell>
          <cell r="O35" t="str">
            <v>SM102206</v>
          </cell>
        </row>
        <row r="36">
          <cell r="A36">
            <v>34</v>
          </cell>
          <cell r="B36" t="str">
            <v>男A組</v>
          </cell>
          <cell r="C36" t="str">
            <v>周  德</v>
          </cell>
          <cell r="D36" t="str">
            <v>周  德(男A組)</v>
          </cell>
          <cell r="E36" t="str">
            <v>男</v>
          </cell>
          <cell r="F36">
            <v>35937</v>
          </cell>
          <cell r="G36" t="str">
            <v>南一球場</v>
          </cell>
          <cell r="H36" t="str">
            <v>台南</v>
          </cell>
          <cell r="K36" t="str">
            <v>07-350-3924</v>
          </cell>
          <cell r="L36">
            <v>970556415</v>
          </cell>
          <cell r="M36" t="str">
            <v>813 高雄市左營區文奇路110巷27號</v>
          </cell>
          <cell r="O36" t="str">
            <v>SM102207</v>
          </cell>
        </row>
        <row r="37">
          <cell r="A37">
            <v>35</v>
          </cell>
          <cell r="B37" t="str">
            <v>男A組</v>
          </cell>
          <cell r="C37" t="str">
            <v>黃柏叡87</v>
          </cell>
          <cell r="D37" t="str">
            <v>黃柏叡87(男A組)</v>
          </cell>
          <cell r="E37" t="str">
            <v>男</v>
          </cell>
          <cell r="F37">
            <v>35965</v>
          </cell>
          <cell r="G37" t="str">
            <v>高雄球場</v>
          </cell>
          <cell r="H37" t="str">
            <v>高雄</v>
          </cell>
          <cell r="I37" t="str">
            <v>陽明國中</v>
          </cell>
          <cell r="J37" t="str">
            <v>3</v>
          </cell>
          <cell r="K37" t="str">
            <v>07-3870855</v>
          </cell>
          <cell r="L37">
            <v>929606506</v>
          </cell>
          <cell r="M37" t="str">
            <v>807 高雄市三民區陽明路65號4樓之1</v>
          </cell>
          <cell r="O37" t="str">
            <v>SM102208</v>
          </cell>
        </row>
        <row r="38">
          <cell r="A38">
            <v>36</v>
          </cell>
          <cell r="B38" t="str">
            <v>男A組</v>
          </cell>
          <cell r="C38" t="str">
            <v>王文暘</v>
          </cell>
          <cell r="D38" t="str">
            <v>王文暘(男A組)</v>
          </cell>
          <cell r="E38" t="str">
            <v>男</v>
          </cell>
          <cell r="F38">
            <v>36006</v>
          </cell>
          <cell r="H38" t="str">
            <v>高雄</v>
          </cell>
          <cell r="I38" t="str">
            <v>三民高中</v>
          </cell>
          <cell r="J38" t="str">
            <v>1</v>
          </cell>
          <cell r="K38" t="str">
            <v>07-3503205</v>
          </cell>
          <cell r="L38" t="str">
            <v>0931-991227      0960-332132</v>
          </cell>
          <cell r="M38" t="str">
            <v>813 高雄市左營區新莊一路135號13樓之5</v>
          </cell>
          <cell r="N38" t="str">
            <v>tcwang0806@yahoo.com.tw</v>
          </cell>
          <cell r="O38" t="str">
            <v>SM102209</v>
          </cell>
        </row>
        <row r="39">
          <cell r="A39">
            <v>37</v>
          </cell>
          <cell r="B39" t="str">
            <v>男A組</v>
          </cell>
          <cell r="C39" t="str">
            <v>林則甫</v>
          </cell>
          <cell r="D39" t="str">
            <v>林則甫(男A組)</v>
          </cell>
          <cell r="E39" t="str">
            <v>男</v>
          </cell>
          <cell r="F39">
            <v>36006</v>
          </cell>
          <cell r="H39" t="str">
            <v>高雄</v>
          </cell>
          <cell r="I39" t="str">
            <v>七賢國中</v>
          </cell>
          <cell r="J39" t="str">
            <v>1</v>
          </cell>
          <cell r="K39" t="str">
            <v>07-5580459</v>
          </cell>
          <cell r="L39" t="str">
            <v>0928850657 0968991602</v>
          </cell>
          <cell r="M39" t="str">
            <v>813 高雄市左營區博愛二路450號28樓之1</v>
          </cell>
          <cell r="O39" t="str">
            <v>SM102210</v>
          </cell>
        </row>
        <row r="40">
          <cell r="A40">
            <v>38</v>
          </cell>
          <cell r="B40" t="str">
            <v>男A組</v>
          </cell>
          <cell r="C40" t="str">
            <v>陳嘉隆</v>
          </cell>
          <cell r="D40" t="str">
            <v>陳嘉隆(男A組)</v>
          </cell>
          <cell r="E40" t="str">
            <v>男</v>
          </cell>
          <cell r="F40">
            <v>36047</v>
          </cell>
          <cell r="H40" t="str">
            <v>高雄</v>
          </cell>
          <cell r="I40" t="str">
            <v>七賢國中</v>
          </cell>
          <cell r="J40" t="str">
            <v>2</v>
          </cell>
          <cell r="K40" t="str">
            <v>07-5333340</v>
          </cell>
          <cell r="L40" t="str">
            <v>0930-776786</v>
          </cell>
          <cell r="M40" t="str">
            <v>804  高雄市鼓山區青海路82號9樓</v>
          </cell>
          <cell r="O40" t="str">
            <v>SM102211</v>
          </cell>
        </row>
        <row r="41">
          <cell r="A41">
            <v>39</v>
          </cell>
          <cell r="B41" t="str">
            <v>男A組</v>
          </cell>
          <cell r="C41" t="str">
            <v>王力偉</v>
          </cell>
          <cell r="D41" t="str">
            <v>王力偉(男A組)</v>
          </cell>
          <cell r="E41" t="str">
            <v>男</v>
          </cell>
          <cell r="F41">
            <v>36049</v>
          </cell>
          <cell r="H41" t="str">
            <v>高雄</v>
          </cell>
          <cell r="I41" t="str">
            <v>五福國中</v>
          </cell>
          <cell r="J41" t="str">
            <v>3</v>
          </cell>
          <cell r="K41" t="str">
            <v>07-2368861</v>
          </cell>
          <cell r="L41" t="str">
            <v>0988-923508        0935404780黃振豐</v>
          </cell>
          <cell r="M41" t="str">
            <v>800 高雄市新興區七賢一路301號7樓之1</v>
          </cell>
          <cell r="O41" t="str">
            <v>SM102212</v>
          </cell>
        </row>
        <row r="42">
          <cell r="A42">
            <v>40</v>
          </cell>
          <cell r="B42" t="str">
            <v>男A組</v>
          </cell>
          <cell r="C42" t="str">
            <v>蔡証皓</v>
          </cell>
          <cell r="D42" t="str">
            <v>蔡証皓(男A組)</v>
          </cell>
          <cell r="E42" t="str">
            <v>男</v>
          </cell>
          <cell r="F42">
            <v>36062</v>
          </cell>
          <cell r="G42" t="str">
            <v>永安球場</v>
          </cell>
          <cell r="H42" t="str">
            <v>台南</v>
          </cell>
          <cell r="I42" t="str">
            <v>東原國中</v>
          </cell>
          <cell r="J42" t="str">
            <v>2</v>
          </cell>
          <cell r="K42" t="str">
            <v>0937-660667</v>
          </cell>
          <cell r="L42" t="str">
            <v>0937-660667</v>
          </cell>
          <cell r="M42" t="str">
            <v>720 台南市官田區南部里107-1號</v>
          </cell>
          <cell r="O42" t="str">
            <v>SM102248</v>
          </cell>
        </row>
        <row r="43">
          <cell r="A43">
            <v>41</v>
          </cell>
          <cell r="B43" t="str">
            <v>男A組</v>
          </cell>
          <cell r="C43" t="str">
            <v>鄭嵩育</v>
          </cell>
          <cell r="D43" t="str">
            <v>鄭嵩育(男A組)</v>
          </cell>
          <cell r="E43" t="str">
            <v>男</v>
          </cell>
          <cell r="F43">
            <v>36065</v>
          </cell>
          <cell r="H43" t="str">
            <v>屏東</v>
          </cell>
          <cell r="J43" t="str">
            <v>1</v>
          </cell>
          <cell r="K43" t="str">
            <v>0913350981</v>
          </cell>
          <cell r="L43" t="str">
            <v xml:space="preserve">08-7370803     </v>
          </cell>
          <cell r="M43" t="str">
            <v>900  屏東市公裕街383巷39弄6號</v>
          </cell>
          <cell r="O43" t="str">
            <v>SM102213</v>
          </cell>
        </row>
        <row r="44">
          <cell r="A44">
            <v>42</v>
          </cell>
          <cell r="B44" t="str">
            <v>男A組</v>
          </cell>
          <cell r="C44" t="str">
            <v>邱昱嘉</v>
          </cell>
          <cell r="D44" t="str">
            <v>邱昱嘉(男A組)</v>
          </cell>
          <cell r="E44" t="str">
            <v>男</v>
          </cell>
          <cell r="F44">
            <v>36076</v>
          </cell>
          <cell r="H44" t="str">
            <v>嘉義</v>
          </cell>
          <cell r="I44" t="str">
            <v>嘉華中學</v>
          </cell>
          <cell r="J44" t="str">
            <v>3</v>
          </cell>
          <cell r="K44" t="str">
            <v>05-2233389            F:05-2252093</v>
          </cell>
          <cell r="L44" t="str">
            <v>0932773828     0921117797</v>
          </cell>
          <cell r="M44" t="str">
            <v>600 嘉義市興業新村41號</v>
          </cell>
        </row>
        <row r="45">
          <cell r="A45">
            <v>43</v>
          </cell>
          <cell r="B45" t="str">
            <v>男A組</v>
          </cell>
          <cell r="C45" t="str">
            <v>劉昭廷</v>
          </cell>
          <cell r="D45" t="str">
            <v>劉昭廷(男A組)</v>
          </cell>
          <cell r="E45" t="str">
            <v>男</v>
          </cell>
          <cell r="F45">
            <v>36077</v>
          </cell>
          <cell r="H45" t="str">
            <v>嘉義</v>
          </cell>
          <cell r="I45" t="str">
            <v>同濟中學</v>
          </cell>
          <cell r="J45" t="str">
            <v>1</v>
          </cell>
          <cell r="K45" t="str">
            <v>0939815536</v>
          </cell>
          <cell r="L45" t="str">
            <v xml:space="preserve">05-2657425    </v>
          </cell>
          <cell r="M45" t="str">
            <v>600  嘉義縣大林鎮中興路282之11號</v>
          </cell>
          <cell r="O45" t="str">
            <v>SM102214</v>
          </cell>
        </row>
        <row r="46">
          <cell r="A46">
            <v>44</v>
          </cell>
          <cell r="B46" t="str">
            <v>男A組</v>
          </cell>
          <cell r="C46" t="str">
            <v>吳心瑋</v>
          </cell>
          <cell r="D46" t="str">
            <v>吳心瑋(男A組)</v>
          </cell>
          <cell r="E46" t="str">
            <v>男</v>
          </cell>
          <cell r="F46">
            <v>36150</v>
          </cell>
          <cell r="H46" t="str">
            <v>高雄</v>
          </cell>
          <cell r="I46" t="str">
            <v>福山國中</v>
          </cell>
          <cell r="J46" t="str">
            <v>3</v>
          </cell>
          <cell r="K46" t="str">
            <v>07-3415353 --3415978  0916-218012</v>
          </cell>
          <cell r="L46" t="str">
            <v xml:space="preserve">0932-893419      0960-218012   </v>
          </cell>
          <cell r="M46" t="str">
            <v>81365 高雄市左營區政德路800號</v>
          </cell>
          <cell r="O46" t="str">
            <v>SM102216</v>
          </cell>
        </row>
        <row r="47">
          <cell r="A47">
            <v>45</v>
          </cell>
          <cell r="B47" t="str">
            <v>男A組</v>
          </cell>
          <cell r="C47" t="str">
            <v>何亭翰</v>
          </cell>
          <cell r="D47" t="str">
            <v>何亭翰(男A組)</v>
          </cell>
          <cell r="E47" t="str">
            <v>男</v>
          </cell>
          <cell r="F47">
            <v>36164</v>
          </cell>
          <cell r="H47" t="str">
            <v>台南</v>
          </cell>
          <cell r="I47" t="str">
            <v>東原國中</v>
          </cell>
          <cell r="J47" t="str">
            <v>4</v>
          </cell>
          <cell r="K47" t="str">
            <v>0919226139</v>
          </cell>
          <cell r="L47" t="str">
            <v>06-6861009</v>
          </cell>
          <cell r="M47" t="str">
            <v>734  台南市東山區東原里20鄰瓦厝子49號之14</v>
          </cell>
          <cell r="O47" t="str">
            <v>SM102217</v>
          </cell>
        </row>
        <row r="48">
          <cell r="A48">
            <v>46</v>
          </cell>
          <cell r="B48" t="str">
            <v>男A組</v>
          </cell>
          <cell r="C48" t="str">
            <v>曾昶峰</v>
          </cell>
          <cell r="D48" t="str">
            <v>曾昶峰(男A組)</v>
          </cell>
          <cell r="E48" t="str">
            <v>男</v>
          </cell>
          <cell r="F48">
            <v>36165</v>
          </cell>
          <cell r="H48" t="str">
            <v>台南</v>
          </cell>
          <cell r="I48" t="str">
            <v>中山國中</v>
          </cell>
          <cell r="J48" t="str">
            <v>3</v>
          </cell>
          <cell r="K48" t="str">
            <v>06-2139499          06-2132255</v>
          </cell>
          <cell r="L48" t="str">
            <v>0929-605899       0975-125558</v>
          </cell>
          <cell r="M48" t="str">
            <v>701  台南市中西區南門路259巷2號3樓</v>
          </cell>
          <cell r="O48" t="str">
            <v>SM102218</v>
          </cell>
        </row>
        <row r="49">
          <cell r="A49">
            <v>47</v>
          </cell>
          <cell r="B49" t="str">
            <v>男B組</v>
          </cell>
          <cell r="C49" t="str">
            <v>周佑任</v>
          </cell>
          <cell r="D49" t="str">
            <v>周佑任(男B組)</v>
          </cell>
          <cell r="E49" t="str">
            <v>男</v>
          </cell>
          <cell r="F49">
            <v>36190</v>
          </cell>
          <cell r="H49" t="str">
            <v>高雄</v>
          </cell>
          <cell r="I49" t="str">
            <v>高雄市立龍華國中</v>
          </cell>
          <cell r="J49" t="str">
            <v>2</v>
          </cell>
          <cell r="K49" t="str">
            <v>07-5565638</v>
          </cell>
          <cell r="L49" t="str">
            <v>0915-815118          0915-568968</v>
          </cell>
          <cell r="M49" t="str">
            <v>813 高雄市左營區大順一路320號4樓</v>
          </cell>
          <cell r="O49" t="str">
            <v>SM102245</v>
          </cell>
        </row>
        <row r="50">
          <cell r="A50">
            <v>48</v>
          </cell>
          <cell r="B50" t="str">
            <v>男B組</v>
          </cell>
          <cell r="C50" t="str">
            <v>蔡旻秩</v>
          </cell>
          <cell r="D50" t="str">
            <v>蔡旻秩(男B組)</v>
          </cell>
          <cell r="E50" t="str">
            <v>男</v>
          </cell>
          <cell r="F50">
            <v>36277</v>
          </cell>
          <cell r="G50" t="str">
            <v>十全練習場</v>
          </cell>
          <cell r="H50" t="str">
            <v>高雄</v>
          </cell>
          <cell r="I50" t="str">
            <v>明華國中</v>
          </cell>
          <cell r="J50" t="str">
            <v>3</v>
          </cell>
          <cell r="K50" t="str">
            <v>07-3758698(日)      FAX:07-3758696</v>
          </cell>
          <cell r="L50" t="str">
            <v>0937395098 0925727378</v>
          </cell>
          <cell r="M50" t="str">
            <v>804 高雄市鼓山區文信路218號7樓之1</v>
          </cell>
          <cell r="N50" t="str">
            <v xml:space="preserve"> </v>
          </cell>
          <cell r="O50" t="str">
            <v>SM102247</v>
          </cell>
        </row>
        <row r="51">
          <cell r="A51">
            <v>49</v>
          </cell>
          <cell r="B51" t="str">
            <v>男B組</v>
          </cell>
          <cell r="C51" t="str">
            <v>方柏評</v>
          </cell>
          <cell r="D51" t="str">
            <v>方柏評(男B組)</v>
          </cell>
          <cell r="E51" t="str">
            <v>男</v>
          </cell>
          <cell r="F51">
            <v>36301</v>
          </cell>
          <cell r="H51" t="str">
            <v>嘉義</v>
          </cell>
          <cell r="I51" t="str">
            <v>嘉華中學</v>
          </cell>
          <cell r="J51" t="str">
            <v>3</v>
          </cell>
          <cell r="K51" t="str">
            <v>05-2319030</v>
          </cell>
          <cell r="L51" t="str">
            <v>0988-610807         0986-303171</v>
          </cell>
          <cell r="M51" t="str">
            <v>600  嘉義市友愛路494號6樓之1</v>
          </cell>
          <cell r="O51" t="str">
            <v>SM102219</v>
          </cell>
        </row>
        <row r="52">
          <cell r="A52">
            <v>50</v>
          </cell>
          <cell r="B52" t="str">
            <v>男B組</v>
          </cell>
          <cell r="C52" t="str">
            <v>謝品濬</v>
          </cell>
          <cell r="D52" t="str">
            <v>謝品濬(男B組)</v>
          </cell>
          <cell r="E52" t="str">
            <v>男</v>
          </cell>
          <cell r="F52">
            <v>36303</v>
          </cell>
          <cell r="H52" t="str">
            <v>高雄</v>
          </cell>
          <cell r="I52" t="str">
            <v>福山國中</v>
          </cell>
          <cell r="J52" t="str">
            <v>3</v>
          </cell>
          <cell r="K52" t="str">
            <v>(白)07-3896992</v>
          </cell>
          <cell r="L52" t="str">
            <v>0955-180533</v>
          </cell>
          <cell r="M52" t="str">
            <v>807 高雄市三民區義德路85號7F</v>
          </cell>
          <cell r="O52" t="str">
            <v>SM102220</v>
          </cell>
        </row>
        <row r="53">
          <cell r="A53">
            <v>51</v>
          </cell>
          <cell r="B53" t="str">
            <v>男B組</v>
          </cell>
          <cell r="C53" t="str">
            <v>吳育愷</v>
          </cell>
          <cell r="D53" t="str">
            <v>吳育愷(男B組)</v>
          </cell>
          <cell r="E53" t="str">
            <v>男</v>
          </cell>
          <cell r="F53">
            <v>36323</v>
          </cell>
          <cell r="G53" t="str">
            <v>南一球場</v>
          </cell>
          <cell r="H53" t="str">
            <v>台南</v>
          </cell>
          <cell r="I53" t="str">
            <v>歸仁國中</v>
          </cell>
          <cell r="J53" t="str">
            <v>3</v>
          </cell>
          <cell r="K53" t="str">
            <v>白天06-5958118
晚上06-5965358</v>
          </cell>
          <cell r="L53" t="str">
            <v>0932829369
張教練0937335560</v>
          </cell>
          <cell r="M53" t="str">
            <v>718 台南市關廟區五甲里五義街67號</v>
          </cell>
          <cell r="O53" t="str">
            <v>SM102221</v>
          </cell>
        </row>
        <row r="54">
          <cell r="A54">
            <v>52</v>
          </cell>
          <cell r="B54" t="str">
            <v>男B組</v>
          </cell>
          <cell r="C54" t="str">
            <v>史哲宇</v>
          </cell>
          <cell r="D54" t="str">
            <v>史哲宇(男B組)</v>
          </cell>
          <cell r="E54" t="str">
            <v>男</v>
          </cell>
          <cell r="F54">
            <v>36330</v>
          </cell>
          <cell r="H54" t="str">
            <v>高雄</v>
          </cell>
          <cell r="I54" t="str">
            <v>七賢國中</v>
          </cell>
          <cell r="J54" t="str">
            <v>3</v>
          </cell>
          <cell r="K54" t="str">
            <v>07-7677529</v>
          </cell>
          <cell r="L54" t="str">
            <v>0986-529619</v>
          </cell>
          <cell r="M54" t="str">
            <v>833 高雄市鳳山區青年路二段3弄588巷10號</v>
          </cell>
          <cell r="N54" t="str">
            <v>paris20082008@yahoo.com.tw</v>
          </cell>
          <cell r="O54" t="str">
            <v>SM102222</v>
          </cell>
        </row>
        <row r="55">
          <cell r="A55">
            <v>53</v>
          </cell>
          <cell r="B55" t="str">
            <v>男B組</v>
          </cell>
          <cell r="C55" t="str">
            <v>蘇喬維</v>
          </cell>
          <cell r="D55" t="str">
            <v>蘇喬維(男B組)</v>
          </cell>
          <cell r="E55" t="str">
            <v>男</v>
          </cell>
          <cell r="F55">
            <v>36351</v>
          </cell>
          <cell r="H55" t="str">
            <v>高雄</v>
          </cell>
          <cell r="I55" t="str">
            <v>七賢國中</v>
          </cell>
          <cell r="J55" t="str">
            <v>2</v>
          </cell>
          <cell r="K55" t="str">
            <v>0976453356     0928723355</v>
          </cell>
          <cell r="L55" t="str">
            <v xml:space="preserve">07-555-0781    </v>
          </cell>
          <cell r="M55" t="str">
            <v>804  高雄市鼓山區美術東二路46號13樓之1</v>
          </cell>
          <cell r="O55" t="str">
            <v>SM102223</v>
          </cell>
        </row>
        <row r="56">
          <cell r="A56">
            <v>54</v>
          </cell>
          <cell r="B56" t="str">
            <v>男B組</v>
          </cell>
          <cell r="C56" t="str">
            <v>盧彥融</v>
          </cell>
          <cell r="D56" t="str">
            <v>盧彥融(男B組)</v>
          </cell>
          <cell r="E56" t="str">
            <v>男</v>
          </cell>
          <cell r="F56">
            <v>36387</v>
          </cell>
          <cell r="H56" t="str">
            <v>台東</v>
          </cell>
          <cell r="I56" t="str">
            <v>新生國中</v>
          </cell>
          <cell r="J56" t="str">
            <v>3</v>
          </cell>
          <cell r="K56" t="str">
            <v>089-223161</v>
          </cell>
          <cell r="L56" t="str">
            <v>0912223161     0977-225890</v>
          </cell>
          <cell r="M56" t="str">
            <v>950 台東市更生路849巷10號</v>
          </cell>
          <cell r="N56" t="str">
            <v>senayan0515@yahoo.com.tw</v>
          </cell>
          <cell r="O56" t="str">
            <v>SM102225</v>
          </cell>
        </row>
        <row r="57">
          <cell r="A57">
            <v>55</v>
          </cell>
          <cell r="B57" t="str">
            <v>男B組</v>
          </cell>
          <cell r="C57" t="str">
            <v>洪子傑</v>
          </cell>
          <cell r="D57" t="str">
            <v>洪子傑(男B組)</v>
          </cell>
          <cell r="E57" t="str">
            <v>男</v>
          </cell>
          <cell r="F57">
            <v>36419</v>
          </cell>
          <cell r="H57" t="str">
            <v>高雄</v>
          </cell>
          <cell r="I57" t="str">
            <v>七賢國中</v>
          </cell>
          <cell r="J57" t="str">
            <v>2</v>
          </cell>
          <cell r="K57" t="str">
            <v>07-5833358       F:07-5873352</v>
          </cell>
          <cell r="L57" t="str">
            <v>0937-693623母            0933-601665</v>
          </cell>
          <cell r="M57" t="str">
            <v>804 高雄市鼓山區逢甲路231號</v>
          </cell>
          <cell r="O57" t="str">
            <v>SM102244</v>
          </cell>
        </row>
        <row r="58">
          <cell r="A58">
            <v>56</v>
          </cell>
          <cell r="B58" t="str">
            <v>男B組</v>
          </cell>
          <cell r="C58" t="str">
            <v>王偉軒</v>
          </cell>
          <cell r="D58" t="str">
            <v>王偉軒(男B組)</v>
          </cell>
          <cell r="E58" t="str">
            <v>男</v>
          </cell>
          <cell r="F58">
            <v>36430</v>
          </cell>
          <cell r="G58" t="str">
            <v>無</v>
          </cell>
          <cell r="H58" t="str">
            <v>高雄</v>
          </cell>
          <cell r="I58" t="str">
            <v>中正國中</v>
          </cell>
          <cell r="J58" t="str">
            <v>2</v>
          </cell>
          <cell r="K58" t="str">
            <v>07-7417111          F:07-7411695</v>
          </cell>
          <cell r="L58" t="str">
            <v>0931-872266       0929288366林教練</v>
          </cell>
          <cell r="M58" t="str">
            <v>83064 高雄市鳳山區光遠路155巷73號</v>
          </cell>
          <cell r="N58" t="str">
            <v>db841206@yahoo.com.tw</v>
          </cell>
          <cell r="O58" t="str">
            <v>SM102226</v>
          </cell>
        </row>
        <row r="59">
          <cell r="A59">
            <v>57</v>
          </cell>
          <cell r="B59" t="str">
            <v>男B組</v>
          </cell>
          <cell r="C59" t="str">
            <v>黃紹恩</v>
          </cell>
          <cell r="D59" t="str">
            <v>黃紹恩(男B組)</v>
          </cell>
          <cell r="E59" t="str">
            <v>男</v>
          </cell>
          <cell r="F59">
            <v>36441</v>
          </cell>
          <cell r="G59" t="str">
            <v>揮展練習場</v>
          </cell>
          <cell r="H59" t="str">
            <v>台南</v>
          </cell>
          <cell r="I59" t="str">
            <v>海佃國中</v>
          </cell>
          <cell r="J59" t="str">
            <v>2</v>
          </cell>
          <cell r="K59" t="str">
            <v>06-2451866白        06-3582050晚</v>
          </cell>
          <cell r="L59" t="str">
            <v>0937-493126母</v>
          </cell>
          <cell r="M59" t="str">
            <v>709 台南市安南區海中街121巷100弄8號</v>
          </cell>
          <cell r="O59" t="str">
            <v>SM102227</v>
          </cell>
        </row>
        <row r="60">
          <cell r="A60">
            <v>58</v>
          </cell>
          <cell r="B60" t="str">
            <v>男B組</v>
          </cell>
          <cell r="C60" t="str">
            <v>黃曜霆</v>
          </cell>
          <cell r="D60" t="str">
            <v>黃曜霆(男B組)</v>
          </cell>
          <cell r="E60" t="str">
            <v>男</v>
          </cell>
          <cell r="F60">
            <v>36478</v>
          </cell>
          <cell r="H60" t="str">
            <v>高雄</v>
          </cell>
          <cell r="I60" t="str">
            <v>高雄美國學校</v>
          </cell>
          <cell r="J60" t="str">
            <v>8</v>
          </cell>
          <cell r="K60" t="str">
            <v>07-2354249           F:07-2368879</v>
          </cell>
          <cell r="L60" t="str">
            <v>0919-274487父     0932-723036母</v>
          </cell>
          <cell r="M60" t="str">
            <v>800 高雄市新興區中正三路158號6樓之1</v>
          </cell>
          <cell r="O60" t="str">
            <v>SM102249</v>
          </cell>
        </row>
        <row r="61">
          <cell r="A61">
            <v>59</v>
          </cell>
          <cell r="B61" t="str">
            <v>男B組</v>
          </cell>
          <cell r="C61" t="str">
            <v>陳定睿</v>
          </cell>
          <cell r="D61" t="str">
            <v>陳定睿(男B組)</v>
          </cell>
          <cell r="E61" t="str">
            <v>男</v>
          </cell>
          <cell r="F61">
            <v>36482</v>
          </cell>
          <cell r="H61" t="str">
            <v>高雄</v>
          </cell>
          <cell r="I61" t="str">
            <v>大同國小</v>
          </cell>
          <cell r="J61" t="str">
            <v>6</v>
          </cell>
          <cell r="K61" t="str">
            <v>0936150718</v>
          </cell>
          <cell r="L61" t="str">
            <v>07-2221010</v>
          </cell>
          <cell r="M61" t="str">
            <v>800 高雄市新興區民生一路208號9樓</v>
          </cell>
          <cell r="N61" t="str">
            <v>atsu.chen@msa.hinet.net</v>
          </cell>
          <cell r="O61" t="str">
            <v>SM102228</v>
          </cell>
        </row>
        <row r="62">
          <cell r="A62">
            <v>60</v>
          </cell>
          <cell r="B62" t="str">
            <v>男B組</v>
          </cell>
          <cell r="C62" t="str">
            <v>王晸諺</v>
          </cell>
          <cell r="D62" t="str">
            <v>王晸諺(男B組)</v>
          </cell>
          <cell r="E62" t="str">
            <v>男</v>
          </cell>
          <cell r="F62">
            <v>36529</v>
          </cell>
          <cell r="G62" t="str">
            <v>永安球場</v>
          </cell>
          <cell r="H62" t="str">
            <v>台南</v>
          </cell>
          <cell r="I62" t="str">
            <v>東原國中</v>
          </cell>
          <cell r="J62" t="str">
            <v>1</v>
          </cell>
          <cell r="K62" t="str">
            <v>0960-009150王雅芬</v>
          </cell>
          <cell r="L62" t="str">
            <v>0989-629143</v>
          </cell>
          <cell r="M62" t="str">
            <v>735 台南市下營區田中里中庄子1-1號</v>
          </cell>
        </row>
        <row r="63">
          <cell r="A63">
            <v>61</v>
          </cell>
          <cell r="B63" t="str">
            <v>男B組</v>
          </cell>
          <cell r="C63" t="str">
            <v>黃柏祐</v>
          </cell>
          <cell r="D63" t="str">
            <v>黃柏祐(男B組)</v>
          </cell>
          <cell r="E63" t="str">
            <v>男</v>
          </cell>
          <cell r="F63">
            <v>36532</v>
          </cell>
          <cell r="H63" t="str">
            <v>屏東</v>
          </cell>
          <cell r="I63" t="str">
            <v>明正國中</v>
          </cell>
          <cell r="J63" t="str">
            <v>1</v>
          </cell>
          <cell r="K63" t="str">
            <v>08-7222575</v>
          </cell>
          <cell r="L63" t="str">
            <v>0929-433730</v>
          </cell>
          <cell r="M63" t="str">
            <v>900  屏東市歸仁路79之16號</v>
          </cell>
          <cell r="O63" t="str">
            <v>SM102229</v>
          </cell>
        </row>
        <row r="64">
          <cell r="A64">
            <v>62</v>
          </cell>
          <cell r="B64" t="str">
            <v>男B組</v>
          </cell>
          <cell r="C64" t="str">
            <v>黃柏叡89</v>
          </cell>
          <cell r="D64" t="str">
            <v>黃柏叡89(男B組)</v>
          </cell>
          <cell r="E64" t="str">
            <v>男</v>
          </cell>
          <cell r="F64">
            <v>36536</v>
          </cell>
          <cell r="G64" t="str">
            <v>港都練習場</v>
          </cell>
          <cell r="H64" t="str">
            <v>高雄</v>
          </cell>
          <cell r="I64" t="str">
            <v>道明中學</v>
          </cell>
          <cell r="J64" t="str">
            <v>2</v>
          </cell>
          <cell r="K64" t="str">
            <v>07-3531616          07-3525233</v>
          </cell>
          <cell r="L64" t="str">
            <v>FAX;07-3526262 0973331881</v>
          </cell>
          <cell r="M64" t="str">
            <v>815 高雄市大社區金龍路324號</v>
          </cell>
          <cell r="O64" t="str">
            <v>SM102230</v>
          </cell>
        </row>
        <row r="65">
          <cell r="A65">
            <v>63</v>
          </cell>
          <cell r="B65" t="str">
            <v>男B組</v>
          </cell>
          <cell r="C65" t="str">
            <v>黃順亘</v>
          </cell>
          <cell r="D65" t="str">
            <v>黃順亘(男B組)</v>
          </cell>
          <cell r="E65" t="str">
            <v>男</v>
          </cell>
          <cell r="F65">
            <v>36624</v>
          </cell>
          <cell r="G65" t="str">
            <v>永新練習場</v>
          </cell>
          <cell r="H65" t="str">
            <v>台南</v>
          </cell>
          <cell r="I65" t="str">
            <v>後甲國中</v>
          </cell>
          <cell r="J65" t="str">
            <v>1</v>
          </cell>
          <cell r="K65" t="str">
            <v>06-2336842晚:2039858</v>
          </cell>
          <cell r="L65" t="str">
            <v>0963-221-222父    0932-700363陳教練</v>
          </cell>
          <cell r="M65" t="str">
            <v>710 台南市永康區國華街136巷13號</v>
          </cell>
        </row>
        <row r="66">
          <cell r="A66">
            <v>64</v>
          </cell>
          <cell r="B66" t="str">
            <v>男B組</v>
          </cell>
          <cell r="C66" t="str">
            <v>陳伯豪</v>
          </cell>
          <cell r="D66" t="str">
            <v>陳伯豪(男B組)</v>
          </cell>
          <cell r="E66" t="str">
            <v>男</v>
          </cell>
          <cell r="F66">
            <v>36641</v>
          </cell>
          <cell r="G66" t="str">
            <v>永安球場</v>
          </cell>
          <cell r="H66" t="str">
            <v>台南</v>
          </cell>
          <cell r="I66" t="str">
            <v>民德國中</v>
          </cell>
          <cell r="J66" t="str">
            <v>2</v>
          </cell>
          <cell r="K66" t="str">
            <v>06-3131487</v>
          </cell>
          <cell r="L66" t="str">
            <v>0988-736254</v>
          </cell>
          <cell r="M66" t="str">
            <v>714 台南市永康區復國二路108巷7-1號</v>
          </cell>
          <cell r="O66" t="str">
            <v>SM102231</v>
          </cell>
        </row>
        <row r="67">
          <cell r="A67">
            <v>65</v>
          </cell>
          <cell r="B67" t="str">
            <v>男B組</v>
          </cell>
          <cell r="C67" t="str">
            <v>陳敬方</v>
          </cell>
          <cell r="D67" t="str">
            <v>陳敬方(男B組)</v>
          </cell>
          <cell r="E67" t="str">
            <v>男</v>
          </cell>
          <cell r="F67">
            <v>36664</v>
          </cell>
          <cell r="G67" t="str">
            <v>無</v>
          </cell>
          <cell r="H67" t="str">
            <v>屏東</v>
          </cell>
          <cell r="I67" t="str">
            <v>明正國中</v>
          </cell>
          <cell r="J67" t="str">
            <v>2</v>
          </cell>
          <cell r="K67" t="str">
            <v>08-7326282          (家)08-7662328</v>
          </cell>
          <cell r="L67" t="str">
            <v>0932-808929        0922720668鄭恆昌</v>
          </cell>
          <cell r="M67" t="str">
            <v>900 屏東市公正四街128號7樓</v>
          </cell>
          <cell r="O67" t="str">
            <v>SM102232</v>
          </cell>
        </row>
        <row r="68">
          <cell r="A68">
            <v>66</v>
          </cell>
          <cell r="B68" t="str">
            <v>男B組</v>
          </cell>
          <cell r="C68" t="str">
            <v>陳敬仁</v>
          </cell>
          <cell r="D68" t="str">
            <v>陳敬仁(男B組)</v>
          </cell>
          <cell r="E68" t="str">
            <v>男</v>
          </cell>
          <cell r="F68">
            <v>36664</v>
          </cell>
          <cell r="G68" t="str">
            <v>無</v>
          </cell>
          <cell r="H68" t="str">
            <v>屏東</v>
          </cell>
          <cell r="I68" t="str">
            <v>明正國中</v>
          </cell>
          <cell r="J68" t="str">
            <v>2</v>
          </cell>
          <cell r="K68" t="str">
            <v>08-7326282          (家)08-7662328</v>
          </cell>
          <cell r="L68" t="str">
            <v>0932-808929        0922720668鄭恆昌</v>
          </cell>
          <cell r="M68" t="str">
            <v>900 屏東市公正四街128號7樓</v>
          </cell>
          <cell r="O68" t="str">
            <v>SM102233</v>
          </cell>
        </row>
        <row r="69">
          <cell r="A69">
            <v>67</v>
          </cell>
          <cell r="B69" t="str">
            <v>男B組</v>
          </cell>
          <cell r="C69" t="str">
            <v>陳敬文</v>
          </cell>
          <cell r="D69" t="str">
            <v>陳敬文(男B組)</v>
          </cell>
          <cell r="E69" t="str">
            <v>男</v>
          </cell>
          <cell r="F69">
            <v>36664</v>
          </cell>
          <cell r="H69" t="str">
            <v>屏東</v>
          </cell>
          <cell r="I69" t="str">
            <v>明正國中</v>
          </cell>
          <cell r="J69" t="str">
            <v>2</v>
          </cell>
          <cell r="K69" t="str">
            <v>08-7326282          (家)08-7662328</v>
          </cell>
          <cell r="L69" t="str">
            <v>0932-808929        0922720668鄭恆昌</v>
          </cell>
          <cell r="M69" t="str">
            <v>900 屏東市公正四街128號7樓</v>
          </cell>
          <cell r="O69" t="str">
            <v>SM102234</v>
          </cell>
        </row>
        <row r="70">
          <cell r="A70">
            <v>68</v>
          </cell>
          <cell r="B70" t="str">
            <v>男B組</v>
          </cell>
          <cell r="C70" t="str">
            <v>劉昱廷</v>
          </cell>
          <cell r="D70" t="str">
            <v>劉昱廷(男B組)</v>
          </cell>
          <cell r="E70" t="str">
            <v>男</v>
          </cell>
          <cell r="F70">
            <v>36670</v>
          </cell>
          <cell r="G70" t="str">
            <v>高雄球場</v>
          </cell>
          <cell r="H70" t="str">
            <v>高雄</v>
          </cell>
          <cell r="I70" t="str">
            <v>七賢國小</v>
          </cell>
          <cell r="J70" t="str">
            <v>2</v>
          </cell>
          <cell r="K70" t="str">
            <v>07-7159500</v>
          </cell>
          <cell r="L70" t="str">
            <v>0932763243        0933270664黃錦鵬</v>
          </cell>
          <cell r="M70" t="str">
            <v>802 高雄市苓雅區建國一路111號</v>
          </cell>
        </row>
        <row r="71">
          <cell r="A71">
            <v>69</v>
          </cell>
          <cell r="B71" t="str">
            <v>男B組</v>
          </cell>
          <cell r="C71" t="str">
            <v>周柏霖</v>
          </cell>
          <cell r="D71" t="str">
            <v>周柏霖(男B組)</v>
          </cell>
          <cell r="E71" t="str">
            <v>男</v>
          </cell>
          <cell r="F71">
            <v>36706</v>
          </cell>
          <cell r="H71" t="str">
            <v>高雄</v>
          </cell>
          <cell r="I71" t="str">
            <v>高雄市立龍華國中</v>
          </cell>
          <cell r="J71" t="str">
            <v>2</v>
          </cell>
          <cell r="K71" t="str">
            <v>07-5565638</v>
          </cell>
          <cell r="L71" t="str">
            <v>0915-815118</v>
          </cell>
          <cell r="M71" t="str">
            <v>813 高雄市左營區大順一路320號4樓</v>
          </cell>
          <cell r="O71" t="str">
            <v>SM102246</v>
          </cell>
        </row>
        <row r="72">
          <cell r="A72">
            <v>70</v>
          </cell>
          <cell r="B72" t="str">
            <v>男B組</v>
          </cell>
          <cell r="C72" t="str">
            <v>林洪鈺</v>
          </cell>
          <cell r="D72" t="str">
            <v>林洪鈺(男B組)</v>
          </cell>
          <cell r="E72" t="str">
            <v>男</v>
          </cell>
          <cell r="F72">
            <v>36764</v>
          </cell>
          <cell r="H72" t="str">
            <v>高雄</v>
          </cell>
          <cell r="I72" t="str">
            <v>福山國小</v>
          </cell>
          <cell r="J72" t="str">
            <v>5</v>
          </cell>
          <cell r="K72" t="str">
            <v>(白)07-7109925    (晚)07-3462943</v>
          </cell>
          <cell r="L72" t="str">
            <v xml:space="preserve">0932734821 </v>
          </cell>
          <cell r="M72" t="str">
            <v>813 高雄市左營區榮總路203巷16號11樓</v>
          </cell>
          <cell r="N72" t="str">
            <v>uj.king@msa.hinet.net</v>
          </cell>
          <cell r="O72" t="str">
            <v>SM102235</v>
          </cell>
        </row>
        <row r="73">
          <cell r="A73">
            <v>71</v>
          </cell>
          <cell r="B73" t="str">
            <v>男B組</v>
          </cell>
          <cell r="C73" t="str">
            <v>吳伊恩</v>
          </cell>
          <cell r="D73" t="str">
            <v>吳伊恩(男B組)</v>
          </cell>
          <cell r="E73" t="str">
            <v>男</v>
          </cell>
          <cell r="F73">
            <v>36779</v>
          </cell>
          <cell r="H73" t="str">
            <v>高雄</v>
          </cell>
          <cell r="I73" t="str">
            <v>陽明國小</v>
          </cell>
          <cell r="J73" t="str">
            <v>4</v>
          </cell>
          <cell r="K73" t="str">
            <v>0915568698</v>
          </cell>
          <cell r="L73" t="str">
            <v>07-3868367       07-3826201</v>
          </cell>
          <cell r="M73" t="str">
            <v>807  高雄市三民區義明街2號16樓</v>
          </cell>
          <cell r="O73" t="str">
            <v>SM102236</v>
          </cell>
        </row>
        <row r="74">
          <cell r="A74">
            <v>72</v>
          </cell>
          <cell r="B74" t="str">
            <v>男B組</v>
          </cell>
          <cell r="C74" t="str">
            <v>蘇宥睿</v>
          </cell>
          <cell r="D74" t="str">
            <v>蘇宥睿(男B組)</v>
          </cell>
          <cell r="E74" t="str">
            <v>男</v>
          </cell>
          <cell r="F74">
            <v>36786</v>
          </cell>
          <cell r="H74" t="str">
            <v>高雄</v>
          </cell>
          <cell r="I74" t="str">
            <v>七賢國中</v>
          </cell>
          <cell r="J74" t="str">
            <v>1</v>
          </cell>
          <cell r="K74" t="str">
            <v>07-3135568  FAX:(07)3130086</v>
          </cell>
          <cell r="L74" t="str">
            <v>0937-329923</v>
          </cell>
          <cell r="M74" t="str">
            <v>80752 高雄市三民區遼北街177號</v>
          </cell>
          <cell r="N74" t="str">
            <v>kaach177@yahoo.com.tw</v>
          </cell>
          <cell r="O74" t="str">
            <v>SM102237</v>
          </cell>
        </row>
        <row r="75">
          <cell r="A75">
            <v>73</v>
          </cell>
          <cell r="B75" t="str">
            <v>男B組</v>
          </cell>
          <cell r="C75" t="str">
            <v>鄭丞宏</v>
          </cell>
          <cell r="D75" t="str">
            <v>鄭丞宏(男B組)</v>
          </cell>
          <cell r="E75" t="str">
            <v>男</v>
          </cell>
          <cell r="F75">
            <v>36804</v>
          </cell>
          <cell r="H75" t="str">
            <v>高雄</v>
          </cell>
          <cell r="I75" t="str">
            <v>五福國中</v>
          </cell>
          <cell r="J75" t="str">
            <v>1</v>
          </cell>
          <cell r="K75" t="str">
            <v>07-2228631</v>
          </cell>
          <cell r="L75" t="str">
            <v>0933-797193       0931-701600</v>
          </cell>
          <cell r="M75" t="str">
            <v>800 高雄市新興區民生一路201號5F之3</v>
          </cell>
          <cell r="O75" t="str">
            <v>SM102238</v>
          </cell>
        </row>
        <row r="76">
          <cell r="A76">
            <v>74</v>
          </cell>
          <cell r="B76" t="str">
            <v>男B組</v>
          </cell>
          <cell r="C76" t="str">
            <v>薛惟隆</v>
          </cell>
          <cell r="D76" t="str">
            <v>薛惟隆(男B組)</v>
          </cell>
          <cell r="E76" t="str">
            <v>男</v>
          </cell>
          <cell r="F76">
            <v>36813</v>
          </cell>
          <cell r="H76" t="str">
            <v>屏東</v>
          </cell>
          <cell r="I76" t="str">
            <v>文華國小</v>
          </cell>
          <cell r="J76" t="str">
            <v>6</v>
          </cell>
          <cell r="K76" t="str">
            <v>08-7234531</v>
          </cell>
          <cell r="L76" t="str">
            <v>0929-981998父  0918-057578母</v>
          </cell>
          <cell r="M76" t="str">
            <v>83044 高雄市鳳山區文化西路67號4樓</v>
          </cell>
          <cell r="O76" t="str">
            <v>SM102239</v>
          </cell>
        </row>
        <row r="77">
          <cell r="A77">
            <v>75</v>
          </cell>
          <cell r="B77" t="str">
            <v>男B組</v>
          </cell>
          <cell r="C77" t="str">
            <v>林義淵</v>
          </cell>
          <cell r="D77" t="str">
            <v>林義淵(男B組)</v>
          </cell>
          <cell r="E77" t="str">
            <v>男</v>
          </cell>
          <cell r="F77">
            <v>36822</v>
          </cell>
          <cell r="H77" t="str">
            <v>台南</v>
          </cell>
          <cell r="I77" t="str">
            <v>新化國中</v>
          </cell>
          <cell r="J77" t="str">
            <v>1</v>
          </cell>
          <cell r="K77" t="str">
            <v>06-5983597              0981-141513</v>
          </cell>
          <cell r="L77" t="str">
            <v xml:space="preserve">0958-100525母          0935-942568父   </v>
          </cell>
          <cell r="M77" t="str">
            <v>71250  台南市新化區太平街134巷70號</v>
          </cell>
          <cell r="N77" t="str">
            <v>lin_0912@yahoo.com.tw</v>
          </cell>
          <cell r="O77" t="str">
            <v>SM102241</v>
          </cell>
        </row>
        <row r="78">
          <cell r="A78">
            <v>76</v>
          </cell>
          <cell r="B78" t="str">
            <v>男B組</v>
          </cell>
          <cell r="C78" t="str">
            <v>劉丞恩</v>
          </cell>
          <cell r="D78" t="str">
            <v>劉丞恩(男B組)</v>
          </cell>
          <cell r="E78" t="str">
            <v>男</v>
          </cell>
          <cell r="F78">
            <v>36828</v>
          </cell>
          <cell r="G78" t="str">
            <v>港都練習場</v>
          </cell>
          <cell r="H78" t="str">
            <v>高雄</v>
          </cell>
          <cell r="I78" t="str">
            <v>文華國小</v>
          </cell>
          <cell r="J78" t="str">
            <v>6</v>
          </cell>
          <cell r="K78" t="str">
            <v>07-7356276         FAX:07-7356293</v>
          </cell>
          <cell r="L78" t="str">
            <v>0981-616391</v>
          </cell>
          <cell r="M78" t="str">
            <v>833 高雄市鳥松區美山路37號</v>
          </cell>
          <cell r="N78" t="str">
            <v>jhliu731@gmail.com</v>
          </cell>
          <cell r="O78" t="str">
            <v>SM102242</v>
          </cell>
        </row>
        <row r="79">
          <cell r="A79">
            <v>77</v>
          </cell>
          <cell r="B79" t="str">
            <v>男B組</v>
          </cell>
          <cell r="C79" t="str">
            <v>陳嘉霖</v>
          </cell>
          <cell r="D79" t="str">
            <v>陳嘉霖(男B組)</v>
          </cell>
          <cell r="E79" t="str">
            <v>男</v>
          </cell>
          <cell r="F79">
            <v>36871</v>
          </cell>
          <cell r="H79" t="str">
            <v>高雄</v>
          </cell>
          <cell r="I79" t="str">
            <v>七賢國小</v>
          </cell>
          <cell r="J79" t="str">
            <v>4</v>
          </cell>
          <cell r="K79" t="str">
            <v>0929145168</v>
          </cell>
          <cell r="L79" t="str">
            <v>07-2353574</v>
          </cell>
          <cell r="M79" t="str">
            <v>800  高雄市新興區新田路96號6樓之2</v>
          </cell>
          <cell r="O79" t="str">
            <v>SM102243</v>
          </cell>
        </row>
        <row r="80">
          <cell r="A80">
            <v>78</v>
          </cell>
          <cell r="B80" t="str">
            <v>男B組</v>
          </cell>
          <cell r="C80" t="str">
            <v>陳亦成</v>
          </cell>
          <cell r="D80" t="str">
            <v>陳亦成(男B組)</v>
          </cell>
          <cell r="E80" t="str">
            <v>男</v>
          </cell>
          <cell r="F80">
            <v>36897</v>
          </cell>
          <cell r="H80" t="str">
            <v>台南</v>
          </cell>
          <cell r="I80" t="str">
            <v>青山國小</v>
          </cell>
          <cell r="J80" t="str">
            <v>5</v>
          </cell>
          <cell r="K80" t="str">
            <v>0927659679</v>
          </cell>
          <cell r="L80" t="str">
            <v>07-6861279</v>
          </cell>
          <cell r="M80" t="str">
            <v>733   台南市東山區高原里131號</v>
          </cell>
          <cell r="O80" t="str">
            <v>SM102301</v>
          </cell>
        </row>
        <row r="81">
          <cell r="A81">
            <v>79</v>
          </cell>
          <cell r="B81" t="str">
            <v>男B組</v>
          </cell>
          <cell r="C81" t="str">
            <v>許柏堯</v>
          </cell>
          <cell r="D81" t="str">
            <v>許柏堯(男B組)</v>
          </cell>
          <cell r="E81" t="str">
            <v>男</v>
          </cell>
          <cell r="F81">
            <v>36918</v>
          </cell>
          <cell r="H81" t="str">
            <v>高雄</v>
          </cell>
          <cell r="I81" t="str">
            <v>七賢國中</v>
          </cell>
          <cell r="J81" t="str">
            <v>1</v>
          </cell>
          <cell r="K81" t="str">
            <v>07-5362220</v>
          </cell>
          <cell r="L81" t="str">
            <v>0932809768母</v>
          </cell>
          <cell r="M81" t="str">
            <v>804 高雄市鼓山區美術東四路382號3樓</v>
          </cell>
          <cell r="O81" t="str">
            <v>SM102302</v>
          </cell>
        </row>
        <row r="82">
          <cell r="A82">
            <v>80</v>
          </cell>
          <cell r="B82" t="str">
            <v>男B組</v>
          </cell>
          <cell r="C82" t="str">
            <v>許柏舜</v>
          </cell>
          <cell r="D82" t="str">
            <v>許柏舜(男B組)</v>
          </cell>
          <cell r="E82" t="str">
            <v>男</v>
          </cell>
          <cell r="F82">
            <v>36918</v>
          </cell>
          <cell r="H82" t="str">
            <v>高雄</v>
          </cell>
          <cell r="I82" t="str">
            <v>七賢國中</v>
          </cell>
          <cell r="J82" t="str">
            <v>1</v>
          </cell>
          <cell r="K82" t="str">
            <v>07-5362220</v>
          </cell>
          <cell r="L82" t="str">
            <v>0932809768母</v>
          </cell>
          <cell r="M82" t="str">
            <v>806 高雄市前鎮區鄭和南路373號11樓</v>
          </cell>
          <cell r="O82" t="str">
            <v>SM102303</v>
          </cell>
        </row>
        <row r="83">
          <cell r="A83">
            <v>81</v>
          </cell>
          <cell r="B83" t="str">
            <v>男B組</v>
          </cell>
          <cell r="C83" t="str">
            <v>邱士恩</v>
          </cell>
          <cell r="D83" t="str">
            <v>邱士恩(男B組)</v>
          </cell>
          <cell r="E83" t="str">
            <v>男</v>
          </cell>
          <cell r="F83">
            <v>36993</v>
          </cell>
          <cell r="G83" t="str">
            <v>永新練習場</v>
          </cell>
          <cell r="H83" t="str">
            <v>台南</v>
          </cell>
          <cell r="I83" t="str">
            <v>五王國小</v>
          </cell>
          <cell r="J83" t="str">
            <v>6</v>
          </cell>
          <cell r="K83" t="str">
            <v>06-30253711</v>
          </cell>
          <cell r="L83" t="str">
            <v>0927-885898母     0932-700363陳教練</v>
          </cell>
          <cell r="M83" t="str">
            <v>710 台南市永康區中山東路177號</v>
          </cell>
          <cell r="O83" t="str">
            <v>SM102306</v>
          </cell>
        </row>
        <row r="84">
          <cell r="A84">
            <v>82</v>
          </cell>
          <cell r="B84" t="str">
            <v>男B組</v>
          </cell>
          <cell r="C84" t="str">
            <v>林家睿</v>
          </cell>
          <cell r="D84" t="str">
            <v>林家睿(男B組)</v>
          </cell>
          <cell r="E84" t="str">
            <v>男</v>
          </cell>
          <cell r="F84">
            <v>37019</v>
          </cell>
          <cell r="H84" t="str">
            <v>高雄</v>
          </cell>
          <cell r="I84" t="str">
            <v>福山國中</v>
          </cell>
          <cell r="J84" t="str">
            <v>1</v>
          </cell>
          <cell r="K84" t="str">
            <v>07-5615485</v>
          </cell>
          <cell r="L84" t="str">
            <v>0983001198        0929-150508</v>
          </cell>
          <cell r="M84" t="str">
            <v>804 高雄市鼓山區九如四路933號6樓</v>
          </cell>
          <cell r="O84" t="str">
            <v>SM102204</v>
          </cell>
        </row>
        <row r="85">
          <cell r="A85">
            <v>83</v>
          </cell>
          <cell r="B85" t="str">
            <v>男B組</v>
          </cell>
          <cell r="C85" t="str">
            <v>簡振宇</v>
          </cell>
          <cell r="D85" t="str">
            <v>簡振宇(男B組)</v>
          </cell>
          <cell r="E85" t="str">
            <v>男</v>
          </cell>
          <cell r="F85">
            <v>37044</v>
          </cell>
          <cell r="H85" t="str">
            <v>高雄</v>
          </cell>
          <cell r="I85" t="str">
            <v>大華國小</v>
          </cell>
          <cell r="J85" t="str">
            <v>5</v>
          </cell>
          <cell r="K85" t="str">
            <v>0939938739</v>
          </cell>
          <cell r="L85" t="str">
            <v xml:space="preserve">07-3953861  </v>
          </cell>
          <cell r="M85" t="str">
            <v>807  高雄市三民區大順二路639號3樓</v>
          </cell>
          <cell r="O85" t="str">
            <v>SM102308</v>
          </cell>
        </row>
        <row r="86">
          <cell r="A86">
            <v>84</v>
          </cell>
          <cell r="B86" t="str">
            <v>男B組</v>
          </cell>
          <cell r="C86" t="str">
            <v>林宸駒</v>
          </cell>
          <cell r="D86" t="str">
            <v>林宸駒(男B組)</v>
          </cell>
          <cell r="E86" t="str">
            <v>男</v>
          </cell>
          <cell r="F86">
            <v>37070</v>
          </cell>
          <cell r="H86" t="str">
            <v>台南</v>
          </cell>
          <cell r="I86" t="str">
            <v>中山國中</v>
          </cell>
          <cell r="J86" t="str">
            <v>1</v>
          </cell>
          <cell r="K86" t="str">
            <v xml:space="preserve">(白)06-2293969  (晚)06-2882679  </v>
          </cell>
          <cell r="L86" t="str">
            <v>0938-620066</v>
          </cell>
          <cell r="M86" t="str">
            <v>701 台南市東區德光街15巷33號8樓</v>
          </cell>
          <cell r="O86" t="str">
            <v>SM102310</v>
          </cell>
        </row>
        <row r="87">
          <cell r="A87">
            <v>85</v>
          </cell>
          <cell r="B87" t="str">
            <v>男B組</v>
          </cell>
          <cell r="C87" t="str">
            <v>柯柏州</v>
          </cell>
          <cell r="D87" t="str">
            <v>柯柏州(男B組)</v>
          </cell>
          <cell r="E87" t="str">
            <v>男</v>
          </cell>
          <cell r="F87">
            <v>37080</v>
          </cell>
          <cell r="J87" t="str">
            <v>5</v>
          </cell>
          <cell r="K87" t="str">
            <v>0931777908</v>
          </cell>
          <cell r="M87" t="str">
            <v>804  高雄市鼓山區神農路201號8樓</v>
          </cell>
          <cell r="O87" t="str">
            <v>SM102311</v>
          </cell>
        </row>
        <row r="88">
          <cell r="A88">
            <v>86</v>
          </cell>
          <cell r="B88" t="str">
            <v>男B組</v>
          </cell>
          <cell r="C88" t="str">
            <v>陳紫威</v>
          </cell>
          <cell r="D88" t="str">
            <v>陳紫威(男B組)</v>
          </cell>
          <cell r="E88" t="str">
            <v>男</v>
          </cell>
          <cell r="F88">
            <v>37148</v>
          </cell>
          <cell r="H88" t="str">
            <v>高雄</v>
          </cell>
          <cell r="I88" t="str">
            <v>大同國小</v>
          </cell>
          <cell r="J88" t="str">
            <v>5</v>
          </cell>
          <cell r="L88" t="str">
            <v>0936-150718</v>
          </cell>
          <cell r="M88" t="str">
            <v>800 高雄市新興區民生一路208號9樓</v>
          </cell>
          <cell r="O88" t="str">
            <v>SM102325</v>
          </cell>
        </row>
        <row r="89">
          <cell r="A89">
            <v>87</v>
          </cell>
          <cell r="B89" t="str">
            <v>男B組</v>
          </cell>
          <cell r="C89" t="str">
            <v>陳宗揚</v>
          </cell>
          <cell r="D89" t="str">
            <v>陳宗揚(男B組)</v>
          </cell>
          <cell r="E89" t="str">
            <v>男</v>
          </cell>
          <cell r="F89">
            <v>37166</v>
          </cell>
          <cell r="G89" t="str">
            <v>南一球場</v>
          </cell>
          <cell r="H89" t="str">
            <v>高雄</v>
          </cell>
          <cell r="I89" t="str">
            <v>四維國小</v>
          </cell>
          <cell r="J89" t="str">
            <v>5</v>
          </cell>
          <cell r="K89" t="str">
            <v>07-2364786</v>
          </cell>
          <cell r="L89" t="str">
            <v>0931-742771       0937-335560張玟珮</v>
          </cell>
          <cell r="M89" t="str">
            <v>800 高雄市新興區七賢一路176號11樓之2</v>
          </cell>
          <cell r="O89" t="str">
            <v>SM102323</v>
          </cell>
        </row>
        <row r="90">
          <cell r="A90">
            <v>88</v>
          </cell>
          <cell r="B90" t="str">
            <v>男B組</v>
          </cell>
          <cell r="C90" t="str">
            <v>邱梓祐</v>
          </cell>
          <cell r="D90" t="str">
            <v>邱梓祐(男B組)</v>
          </cell>
          <cell r="E90" t="str">
            <v>男</v>
          </cell>
          <cell r="F90">
            <v>37221</v>
          </cell>
          <cell r="H90" t="str">
            <v>高雄</v>
          </cell>
          <cell r="I90" t="str">
            <v>義守國際學校</v>
          </cell>
          <cell r="J90" t="str">
            <v>6</v>
          </cell>
          <cell r="K90" t="str">
            <v>07-3639851</v>
          </cell>
          <cell r="L90" t="str">
            <v>0912-195196</v>
          </cell>
          <cell r="M90" t="str">
            <v>811  高雄市楠梓區智群路3號</v>
          </cell>
          <cell r="O90" t="str">
            <v>SM102312</v>
          </cell>
        </row>
        <row r="91">
          <cell r="A91">
            <v>89</v>
          </cell>
          <cell r="B91" t="str">
            <v>男C組</v>
          </cell>
          <cell r="C91" t="str">
            <v>王政勛</v>
          </cell>
          <cell r="D91" t="str">
            <v>王政勛(男C組)</v>
          </cell>
          <cell r="E91" t="str">
            <v>男</v>
          </cell>
          <cell r="F91">
            <v>37294</v>
          </cell>
          <cell r="H91" t="str">
            <v>台南</v>
          </cell>
          <cell r="I91" t="str">
            <v>立人國小</v>
          </cell>
          <cell r="J91" t="str">
            <v>6</v>
          </cell>
          <cell r="K91" t="str">
            <v xml:space="preserve">白06-2467125晚3559818                     F：06-2461525               </v>
          </cell>
          <cell r="L91" t="str">
            <v>0932-808188母    0916-595948張敬昂</v>
          </cell>
          <cell r="M91" t="str">
            <v>709 台南市長和路四段51號</v>
          </cell>
        </row>
        <row r="92">
          <cell r="A92">
            <v>90</v>
          </cell>
          <cell r="B92" t="str">
            <v>男C組</v>
          </cell>
          <cell r="C92" t="str">
            <v>黃曜陞</v>
          </cell>
          <cell r="D92" t="str">
            <v>黃曜陞(男C組)</v>
          </cell>
          <cell r="E92" t="str">
            <v>男</v>
          </cell>
          <cell r="F92">
            <v>37311</v>
          </cell>
          <cell r="H92" t="str">
            <v>高雄</v>
          </cell>
          <cell r="I92" t="str">
            <v>高雄美國學校</v>
          </cell>
          <cell r="J92" t="str">
            <v>5</v>
          </cell>
          <cell r="K92" t="str">
            <v>07-2354249           F:07-2368879</v>
          </cell>
          <cell r="L92" t="str">
            <v>0919-274487父     0932-723036母</v>
          </cell>
          <cell r="M92" t="str">
            <v>800 高雄市新興區中正三路158號6樓之1</v>
          </cell>
          <cell r="O92" t="str">
            <v>SM102325</v>
          </cell>
        </row>
        <row r="93">
          <cell r="A93">
            <v>91</v>
          </cell>
          <cell r="B93" t="str">
            <v>男C組</v>
          </cell>
          <cell r="C93" t="str">
            <v>蔡士詮</v>
          </cell>
          <cell r="D93" t="str">
            <v>蔡士詮(男C組)</v>
          </cell>
          <cell r="E93" t="str">
            <v>男</v>
          </cell>
          <cell r="F93">
            <v>37314</v>
          </cell>
          <cell r="H93" t="str">
            <v>台南</v>
          </cell>
          <cell r="I93" t="str">
            <v>崇明國小</v>
          </cell>
          <cell r="J93" t="str">
            <v>5</v>
          </cell>
          <cell r="K93" t="str">
            <v>06-2693303</v>
          </cell>
          <cell r="L93" t="str">
            <v>0915-395089</v>
          </cell>
          <cell r="M93" t="str">
            <v>70157  台南市東區東門路3段98巷9號</v>
          </cell>
          <cell r="O93" t="str">
            <v>SM102313</v>
          </cell>
        </row>
        <row r="94">
          <cell r="A94">
            <v>92</v>
          </cell>
          <cell r="B94" t="str">
            <v>男C組</v>
          </cell>
          <cell r="C94" t="str">
            <v>楊英翰</v>
          </cell>
          <cell r="D94" t="str">
            <v>楊英翰(男C組)</v>
          </cell>
          <cell r="E94" t="str">
            <v>男</v>
          </cell>
          <cell r="F94">
            <v>37376</v>
          </cell>
          <cell r="H94" t="str">
            <v>台南</v>
          </cell>
          <cell r="I94" t="str">
            <v>寶仁國小</v>
          </cell>
          <cell r="J94" t="str">
            <v>5</v>
          </cell>
          <cell r="K94" t="str">
            <v>06-2220722             F:06-2220730</v>
          </cell>
          <cell r="L94">
            <v>910796450</v>
          </cell>
          <cell r="M94" t="str">
            <v>704 台南市北區公園南路378號19樓-1</v>
          </cell>
        </row>
        <row r="95">
          <cell r="A95">
            <v>93</v>
          </cell>
          <cell r="B95" t="str">
            <v>男C組</v>
          </cell>
          <cell r="C95" t="str">
            <v>蘇晉弘</v>
          </cell>
          <cell r="D95" t="str">
            <v>蘇晉弘(男C組)</v>
          </cell>
          <cell r="E95" t="str">
            <v>男</v>
          </cell>
          <cell r="F95">
            <v>37385</v>
          </cell>
          <cell r="H95" t="str">
            <v>屏東</v>
          </cell>
          <cell r="I95" t="str">
            <v>土庫國小</v>
          </cell>
          <cell r="J95" t="str">
            <v>5</v>
          </cell>
          <cell r="K95" t="str">
            <v xml:space="preserve">白08-7732688  </v>
          </cell>
          <cell r="L95" t="str">
            <v>0937687257    0938686828</v>
          </cell>
          <cell r="M95" t="str">
            <v>905 屏東縣里港鄉三廍村三和路90-2號</v>
          </cell>
          <cell r="O95" t="str">
            <v>SM102314</v>
          </cell>
        </row>
        <row r="96">
          <cell r="A96">
            <v>94</v>
          </cell>
          <cell r="B96" t="str">
            <v>男C組</v>
          </cell>
          <cell r="C96" t="str">
            <v>顏國湘</v>
          </cell>
          <cell r="D96" t="str">
            <v>顏國湘(男C組)</v>
          </cell>
          <cell r="E96" t="str">
            <v>男</v>
          </cell>
          <cell r="F96">
            <v>37392</v>
          </cell>
          <cell r="H96" t="str">
            <v>台南</v>
          </cell>
          <cell r="I96" t="str">
            <v>新市國小</v>
          </cell>
          <cell r="J96" t="str">
            <v>6</v>
          </cell>
          <cell r="K96" t="str">
            <v>06-5992870白         06-5890000晚</v>
          </cell>
          <cell r="L96" t="str">
            <v>0931-124560父     0931-739739蘇教練</v>
          </cell>
          <cell r="M96" t="str">
            <v>744 台南市新市區中興街7號</v>
          </cell>
          <cell r="O96" t="str">
            <v>SM102321</v>
          </cell>
        </row>
        <row r="97">
          <cell r="A97">
            <v>95</v>
          </cell>
          <cell r="B97" t="str">
            <v>男C組</v>
          </cell>
          <cell r="C97" t="str">
            <v>蘇柏瑋</v>
          </cell>
          <cell r="D97" t="str">
            <v>蘇柏瑋(男C組)</v>
          </cell>
          <cell r="E97" t="str">
            <v>男</v>
          </cell>
          <cell r="F97">
            <v>37393</v>
          </cell>
          <cell r="H97" t="str">
            <v>高雄</v>
          </cell>
          <cell r="I97" t="str">
            <v>九如國小</v>
          </cell>
          <cell r="J97" t="str">
            <v>6</v>
          </cell>
          <cell r="K97" t="str">
            <v>07-3135568  FAX:(07)3130086</v>
          </cell>
          <cell r="L97" t="str">
            <v xml:space="preserve">0937-329923    </v>
          </cell>
          <cell r="M97" t="str">
            <v>80752 高雄市三民區遼北街177號</v>
          </cell>
          <cell r="N97" t="str">
            <v>kssch177@yahoo.com.tw</v>
          </cell>
          <cell r="O97" t="str">
            <v>SM102315</v>
          </cell>
        </row>
        <row r="98">
          <cell r="A98">
            <v>96</v>
          </cell>
          <cell r="B98" t="str">
            <v>男C組</v>
          </cell>
          <cell r="C98" t="str">
            <v>洪之奇</v>
          </cell>
          <cell r="D98" t="str">
            <v>洪之奇(男C組)</v>
          </cell>
          <cell r="E98" t="str">
            <v>男</v>
          </cell>
          <cell r="F98">
            <v>37403</v>
          </cell>
          <cell r="H98" t="str">
            <v>台南</v>
          </cell>
          <cell r="I98" t="str">
            <v>新市國小</v>
          </cell>
          <cell r="J98" t="str">
            <v>5</v>
          </cell>
          <cell r="K98" t="str">
            <v>06-2433678          F:06-2436099</v>
          </cell>
          <cell r="L98" t="str">
            <v>0912-648558</v>
          </cell>
          <cell r="M98" t="str">
            <v>710 台南市永康區正北三路115號</v>
          </cell>
        </row>
        <row r="99">
          <cell r="A99">
            <v>97</v>
          </cell>
          <cell r="B99" t="str">
            <v>男C組</v>
          </cell>
          <cell r="C99" t="str">
            <v>劉軒宇</v>
          </cell>
          <cell r="D99" t="str">
            <v>劉軒宇(男C組)</v>
          </cell>
          <cell r="E99" t="str">
            <v>男</v>
          </cell>
          <cell r="F99">
            <v>37482</v>
          </cell>
          <cell r="H99" t="str">
            <v>台南</v>
          </cell>
          <cell r="I99" t="str">
            <v>台南國小</v>
          </cell>
          <cell r="J99" t="str">
            <v>4</v>
          </cell>
          <cell r="K99" t="str">
            <v>0972306632</v>
          </cell>
          <cell r="L99" t="str">
            <v>06-2154608</v>
          </cell>
          <cell r="M99" t="str">
            <v>700   台南市中西區大埔街97-27號</v>
          </cell>
          <cell r="O99" t="str">
            <v>SM102316</v>
          </cell>
        </row>
        <row r="100">
          <cell r="A100">
            <v>98</v>
          </cell>
          <cell r="B100" t="str">
            <v>男C組</v>
          </cell>
          <cell r="C100" t="str">
            <v>楊孝哲</v>
          </cell>
          <cell r="D100" t="str">
            <v>楊孝哲(男C組)</v>
          </cell>
          <cell r="E100" t="str">
            <v>男</v>
          </cell>
          <cell r="F100">
            <v>37565</v>
          </cell>
          <cell r="H100" t="str">
            <v>台南</v>
          </cell>
          <cell r="I100" t="str">
            <v>復興國小</v>
          </cell>
          <cell r="J100" t="str">
            <v>5</v>
          </cell>
          <cell r="K100" t="str">
            <v>06-3313199          06-3313506</v>
          </cell>
          <cell r="L100" t="str">
            <v>0931615612</v>
          </cell>
          <cell r="M100" t="str">
            <v>70163  台南市東區裕和三街178號</v>
          </cell>
          <cell r="O100" t="str">
            <v>SM102322</v>
          </cell>
        </row>
        <row r="101">
          <cell r="A101">
            <v>99</v>
          </cell>
          <cell r="B101" t="str">
            <v>男C組</v>
          </cell>
          <cell r="C101" t="str">
            <v>楊云睿</v>
          </cell>
          <cell r="D101" t="str">
            <v>楊云睿(男C組)</v>
          </cell>
          <cell r="E101" t="str">
            <v>男</v>
          </cell>
          <cell r="F101">
            <v>37569</v>
          </cell>
          <cell r="H101" t="str">
            <v>高雄</v>
          </cell>
          <cell r="I101" t="str">
            <v>大榮國小</v>
          </cell>
          <cell r="J101" t="str">
            <v>5</v>
          </cell>
          <cell r="K101" t="str">
            <v>07-</v>
          </cell>
          <cell r="L101" t="str">
            <v>02-25323276</v>
          </cell>
          <cell r="M101" t="str">
            <v>804 高雄市鼓山區美術東四路445號13樓</v>
          </cell>
          <cell r="O101" t="str">
            <v>SM102319</v>
          </cell>
        </row>
        <row r="102">
          <cell r="A102">
            <v>100</v>
          </cell>
          <cell r="B102" t="str">
            <v>男C組</v>
          </cell>
          <cell r="C102" t="str">
            <v>吳俊翰</v>
          </cell>
          <cell r="D102" t="str">
            <v>吳俊翰(男C組)</v>
          </cell>
          <cell r="E102" t="str">
            <v>男</v>
          </cell>
          <cell r="F102">
            <v>37597</v>
          </cell>
          <cell r="H102" t="str">
            <v>高雄</v>
          </cell>
          <cell r="I102" t="str">
            <v>陽明國小</v>
          </cell>
          <cell r="J102" t="str">
            <v>5</v>
          </cell>
          <cell r="K102" t="str">
            <v>07-6112211-204</v>
          </cell>
          <cell r="L102" t="str">
            <v>0929-038248</v>
          </cell>
          <cell r="M102" t="str">
            <v>832  高雄市仁武區赤和街61號</v>
          </cell>
          <cell r="O102" t="str">
            <v>SM102320</v>
          </cell>
        </row>
        <row r="103">
          <cell r="A103">
            <v>101</v>
          </cell>
          <cell r="B103" t="str">
            <v>男C組</v>
          </cell>
          <cell r="C103" t="str">
            <v>郭力豪</v>
          </cell>
          <cell r="D103" t="str">
            <v>郭力豪(男C組)</v>
          </cell>
          <cell r="E103" t="str">
            <v>男</v>
          </cell>
          <cell r="F103">
            <v>37672</v>
          </cell>
          <cell r="H103" t="str">
            <v>高雄</v>
          </cell>
          <cell r="I103" t="str">
            <v>勝利國小</v>
          </cell>
          <cell r="J103" t="str">
            <v>2</v>
          </cell>
          <cell r="K103" t="str">
            <v>07-5524713</v>
          </cell>
          <cell r="L103" t="str">
            <v>0929233549</v>
          </cell>
          <cell r="M103" t="str">
            <v>804 高雄市鼓山區華泰路313號13樓</v>
          </cell>
          <cell r="O103" t="str">
            <v>SM102401</v>
          </cell>
        </row>
        <row r="104">
          <cell r="A104">
            <v>102</v>
          </cell>
          <cell r="B104" t="str">
            <v>男C組</v>
          </cell>
          <cell r="C104" t="str">
            <v>黃學禹</v>
          </cell>
          <cell r="D104" t="str">
            <v>黃學禹(男C組)</v>
          </cell>
          <cell r="E104" t="str">
            <v>男</v>
          </cell>
          <cell r="F104">
            <v>37706</v>
          </cell>
          <cell r="H104" t="str">
            <v>高雄</v>
          </cell>
          <cell r="J104" t="str">
            <v>3</v>
          </cell>
          <cell r="K104" t="str">
            <v>0918388528   0939167898</v>
          </cell>
          <cell r="L104" t="str">
            <v>07-3706111</v>
          </cell>
          <cell r="M104" t="str">
            <v>833  高雄市鳥松區和盛東街17號8樓</v>
          </cell>
          <cell r="O104" t="str">
            <v>SM102402</v>
          </cell>
        </row>
        <row r="105">
          <cell r="A105">
            <v>103</v>
          </cell>
          <cell r="B105" t="str">
            <v>男C組</v>
          </cell>
          <cell r="C105" t="str">
            <v>劉閔盛</v>
          </cell>
          <cell r="D105" t="str">
            <v>劉閔盛(男C組)</v>
          </cell>
          <cell r="E105" t="str">
            <v>男</v>
          </cell>
          <cell r="F105">
            <v>37713</v>
          </cell>
          <cell r="H105" t="str">
            <v>高雄</v>
          </cell>
          <cell r="J105" t="str">
            <v>4</v>
          </cell>
          <cell r="K105" t="str">
            <v>07-3507788           F:07-3507671</v>
          </cell>
          <cell r="L105" t="str">
            <v>0931-725740</v>
          </cell>
          <cell r="M105" t="str">
            <v>813 高雄市左營區自由四路9號</v>
          </cell>
        </row>
        <row r="106">
          <cell r="A106">
            <v>104</v>
          </cell>
          <cell r="B106" t="str">
            <v>男C組</v>
          </cell>
          <cell r="C106" t="str">
            <v>陳芃翰</v>
          </cell>
          <cell r="D106" t="str">
            <v>陳芃翰(男C組)</v>
          </cell>
          <cell r="E106" t="str">
            <v>男</v>
          </cell>
          <cell r="F106">
            <v>37780</v>
          </cell>
          <cell r="H106" t="str">
            <v>台南</v>
          </cell>
          <cell r="I106" t="str">
            <v>裕文國小</v>
          </cell>
          <cell r="J106" t="str">
            <v>4</v>
          </cell>
          <cell r="K106" t="str">
            <v>06-3312885        F:06-3316750</v>
          </cell>
          <cell r="L106">
            <v>933337187</v>
          </cell>
          <cell r="M106" t="str">
            <v>701 台南市東區裕和路262巷10號</v>
          </cell>
          <cell r="O106" t="str">
            <v>SM102403</v>
          </cell>
        </row>
        <row r="107">
          <cell r="A107">
            <v>105</v>
          </cell>
          <cell r="B107" t="str">
            <v>男C組</v>
          </cell>
          <cell r="C107" t="str">
            <v>李尚融</v>
          </cell>
          <cell r="D107" t="str">
            <v>李尚融(男C組)</v>
          </cell>
          <cell r="E107" t="str">
            <v>男</v>
          </cell>
          <cell r="F107">
            <v>37826</v>
          </cell>
          <cell r="H107" t="str">
            <v>台南</v>
          </cell>
          <cell r="I107" t="str">
            <v>賢北國小</v>
          </cell>
          <cell r="J107" t="str">
            <v>5</v>
          </cell>
          <cell r="K107" t="str">
            <v>06-2597061             F:06-2593705</v>
          </cell>
          <cell r="L107" t="str">
            <v>0927802750 父   0931-739739蘇文河</v>
          </cell>
          <cell r="M107" t="str">
            <v>703 台南市西區武聖路235號</v>
          </cell>
        </row>
        <row r="108">
          <cell r="A108">
            <v>106</v>
          </cell>
          <cell r="B108" t="str">
            <v>男C組</v>
          </cell>
          <cell r="C108" t="str">
            <v>陳秉豪</v>
          </cell>
          <cell r="D108" t="str">
            <v>陳秉豪(男C組)</v>
          </cell>
          <cell r="E108" t="str">
            <v>男</v>
          </cell>
          <cell r="F108">
            <v>37837</v>
          </cell>
          <cell r="H108" t="str">
            <v>台南</v>
          </cell>
          <cell r="I108" t="str">
            <v>崇明國小</v>
          </cell>
          <cell r="K108" t="str">
            <v>06-2901620</v>
          </cell>
          <cell r="L108" t="str">
            <v>0921-610417父</v>
          </cell>
          <cell r="M108" t="str">
            <v>701 台南市東區崇道路19巷9號</v>
          </cell>
          <cell r="O108" t="str">
            <v>SM102408</v>
          </cell>
        </row>
        <row r="109">
          <cell r="A109">
            <v>107</v>
          </cell>
          <cell r="B109" t="str">
            <v>男C組</v>
          </cell>
          <cell r="C109" t="str">
            <v>李晧煬</v>
          </cell>
          <cell r="D109" t="str">
            <v>李皓煬(男C組)</v>
          </cell>
          <cell r="E109" t="str">
            <v>男</v>
          </cell>
          <cell r="F109">
            <v>37849</v>
          </cell>
          <cell r="H109" t="str">
            <v>高雄</v>
          </cell>
          <cell r="I109" t="str">
            <v>大華國小</v>
          </cell>
          <cell r="J109" t="str">
            <v>3</v>
          </cell>
          <cell r="K109" t="str">
            <v>0939765224    0921678655</v>
          </cell>
          <cell r="L109" t="str">
            <v>07-7418151-3316   07-8221586</v>
          </cell>
          <cell r="M109" t="str">
            <v>806  高雄市前鎮區明正一街30號</v>
          </cell>
          <cell r="O109" t="str">
            <v>SM102404</v>
          </cell>
        </row>
        <row r="110">
          <cell r="A110">
            <v>108</v>
          </cell>
          <cell r="B110" t="str">
            <v>男C組</v>
          </cell>
          <cell r="C110" t="str">
            <v>顏國翔</v>
          </cell>
          <cell r="D110" t="str">
            <v>顏國翔(男C組)</v>
          </cell>
          <cell r="E110" t="str">
            <v>男</v>
          </cell>
          <cell r="F110">
            <v>37917</v>
          </cell>
          <cell r="H110" t="str">
            <v>台南</v>
          </cell>
          <cell r="I110" t="str">
            <v>新市國小</v>
          </cell>
          <cell r="J110" t="str">
            <v>4</v>
          </cell>
          <cell r="K110" t="str">
            <v>06-5992870白         06-5890000晚</v>
          </cell>
          <cell r="L110" t="str">
            <v>0931-124560父     0931-739739蘇教練</v>
          </cell>
          <cell r="M110" t="str">
            <v>744 台南市新市區中興街7號</v>
          </cell>
          <cell r="O110" t="str">
            <v>SM102409</v>
          </cell>
        </row>
        <row r="111">
          <cell r="A111">
            <v>109</v>
          </cell>
          <cell r="B111" t="str">
            <v>男D組</v>
          </cell>
          <cell r="C111" t="str">
            <v>柯亮宇</v>
          </cell>
          <cell r="D111" t="str">
            <v>柯亮宇(男D組)</v>
          </cell>
          <cell r="E111" t="str">
            <v>男</v>
          </cell>
          <cell r="F111">
            <v>38105</v>
          </cell>
          <cell r="H111" t="str">
            <v>台南</v>
          </cell>
          <cell r="I111" t="str">
            <v>億載國小</v>
          </cell>
          <cell r="J111" t="str">
            <v>4</v>
          </cell>
          <cell r="K111" t="str">
            <v>06-2956005</v>
          </cell>
          <cell r="L111" t="str">
            <v>0933-399630</v>
          </cell>
          <cell r="M111" t="str">
            <v>708  台南市安平區育平里郡平路181號12樓之30</v>
          </cell>
          <cell r="N111" t="str">
            <v>kochungi6005@tn.edu.tw</v>
          </cell>
          <cell r="O111" t="str">
            <v>SM102405</v>
          </cell>
        </row>
        <row r="112">
          <cell r="A112">
            <v>110</v>
          </cell>
          <cell r="B112" t="str">
            <v>男D組</v>
          </cell>
          <cell r="C112" t="str">
            <v>黃君宇</v>
          </cell>
          <cell r="D112" t="str">
            <v>黃君宇(男D組)</v>
          </cell>
          <cell r="E112" t="str">
            <v>男</v>
          </cell>
          <cell r="F112">
            <v>38215</v>
          </cell>
          <cell r="H112" t="str">
            <v>屏東</v>
          </cell>
          <cell r="I112" t="str">
            <v>塩埔新圍國小</v>
          </cell>
          <cell r="J112" t="str">
            <v>2</v>
          </cell>
          <cell r="K112" t="str">
            <v>0911737105</v>
          </cell>
          <cell r="L112" t="str">
            <v>08-7956991      08-7952897</v>
          </cell>
          <cell r="M112" t="str">
            <v>906  屏東縣高樹鄉產業路267-6號</v>
          </cell>
          <cell r="O112" t="str">
            <v>SM102406</v>
          </cell>
        </row>
        <row r="113">
          <cell r="A113">
            <v>111</v>
          </cell>
          <cell r="B113" t="str">
            <v>男D組</v>
          </cell>
          <cell r="C113" t="str">
            <v>陳季群</v>
          </cell>
          <cell r="D113" t="str">
            <v>陳季群(男D組)</v>
          </cell>
          <cell r="E113" t="str">
            <v>男</v>
          </cell>
          <cell r="F113">
            <v>38240</v>
          </cell>
          <cell r="H113" t="str">
            <v>台南</v>
          </cell>
          <cell r="I113" t="str">
            <v>永康國小</v>
          </cell>
          <cell r="J113" t="str">
            <v>2</v>
          </cell>
          <cell r="K113" t="str">
            <v>06-2312012</v>
          </cell>
          <cell r="L113" t="str">
            <v>0931-739739蘇文河</v>
          </cell>
          <cell r="M113" t="str">
            <v>710 台南市永康區龍國街121號</v>
          </cell>
        </row>
        <row r="114">
          <cell r="A114">
            <v>112</v>
          </cell>
          <cell r="B114" t="str">
            <v>男D組</v>
          </cell>
          <cell r="C114" t="str">
            <v>李長祐</v>
          </cell>
          <cell r="D114" t="str">
            <v>李長祐(男D組)</v>
          </cell>
          <cell r="E114" t="str">
            <v>男</v>
          </cell>
          <cell r="F114">
            <v>38320</v>
          </cell>
          <cell r="G114" t="str">
            <v>高都練習場</v>
          </cell>
          <cell r="H114" t="str">
            <v>屏東</v>
          </cell>
          <cell r="I114" t="str">
            <v>仁愛國小</v>
          </cell>
          <cell r="J114" t="str">
            <v>2</v>
          </cell>
          <cell r="K114" t="str">
            <v>08-7538220</v>
          </cell>
          <cell r="L114" t="str">
            <v>9121327125鄭教練</v>
          </cell>
          <cell r="M114" t="str">
            <v>900 屏東市仁愛路勝豐里謙明巷15-1號</v>
          </cell>
          <cell r="O114" t="str">
            <v>SM102410</v>
          </cell>
        </row>
        <row r="115">
          <cell r="A115">
            <v>113</v>
          </cell>
          <cell r="B115" t="str">
            <v>男D組</v>
          </cell>
          <cell r="C115" t="str">
            <v>簡士閔</v>
          </cell>
          <cell r="D115" t="str">
            <v>簡士閔(男D組)</v>
          </cell>
          <cell r="E115" t="str">
            <v>男</v>
          </cell>
          <cell r="F115">
            <v>38874</v>
          </cell>
          <cell r="H115" t="str">
            <v>嘉義</v>
          </cell>
          <cell r="I115" t="str">
            <v>大林國小</v>
          </cell>
          <cell r="J115" t="str">
            <v>3</v>
          </cell>
          <cell r="K115" t="str">
            <v xml:space="preserve">05-2652127                     FAX：05-2650154               </v>
          </cell>
          <cell r="L115">
            <v>939161068</v>
          </cell>
          <cell r="M115" t="str">
            <v>622 嘉義縣大林鎮中正路338號</v>
          </cell>
        </row>
        <row r="116">
          <cell r="A116">
            <v>114</v>
          </cell>
          <cell r="B116" t="str">
            <v>男D組</v>
          </cell>
          <cell r="C116" t="str">
            <v>胡宇棠</v>
          </cell>
          <cell r="D116" t="str">
            <v>胡宇棠(男D組)</v>
          </cell>
          <cell r="E116" t="str">
            <v>男</v>
          </cell>
          <cell r="F116">
            <v>38908</v>
          </cell>
          <cell r="H116" t="str">
            <v>高雄</v>
          </cell>
          <cell r="I116" t="str">
            <v>十全國小</v>
          </cell>
          <cell r="J116" t="str">
            <v>2</v>
          </cell>
          <cell r="K116" t="str">
            <v>07-5229243</v>
          </cell>
          <cell r="L116" t="str">
            <v>0961-219900</v>
          </cell>
          <cell r="M116" t="str">
            <v>804 高雄市鼓山區裕誠路2126號1樓</v>
          </cell>
        </row>
        <row r="117">
          <cell r="A117">
            <v>201</v>
          </cell>
          <cell r="B117" t="str">
            <v>女A組</v>
          </cell>
          <cell r="C117" t="str">
            <v>顏秀珊</v>
          </cell>
          <cell r="D117" t="str">
            <v>顏秀珊(女A組)</v>
          </cell>
          <cell r="E117" t="str">
            <v>女</v>
          </cell>
          <cell r="F117">
            <v>35241</v>
          </cell>
          <cell r="H117" t="str">
            <v>高雄</v>
          </cell>
          <cell r="I117" t="str">
            <v>福山國中</v>
          </cell>
          <cell r="J117" t="str">
            <v>3</v>
          </cell>
          <cell r="K117" t="str">
            <v>07-5557712 
07-5531313</v>
          </cell>
          <cell r="L117" t="str">
            <v>0916631588父   0988188219</v>
          </cell>
          <cell r="M117" t="str">
            <v>804 高雄市鼓山區明誠四路308號11樓</v>
          </cell>
          <cell r="O117" t="str">
            <v>SF102104</v>
          </cell>
        </row>
        <row r="118">
          <cell r="A118">
            <v>202</v>
          </cell>
          <cell r="B118" t="str">
            <v>女A組</v>
          </cell>
          <cell r="C118" t="str">
            <v>蔡宜靜</v>
          </cell>
          <cell r="D118" t="str">
            <v>蔡宜靜(女A組)</v>
          </cell>
          <cell r="E118" t="str">
            <v>女</v>
          </cell>
          <cell r="F118">
            <v>35285</v>
          </cell>
          <cell r="H118" t="str">
            <v>高雄</v>
          </cell>
          <cell r="J118" t="str">
            <v>1</v>
          </cell>
          <cell r="K118" t="str">
            <v>0987607865</v>
          </cell>
          <cell r="L118" t="str">
            <v xml:space="preserve">07-3833359     </v>
          </cell>
          <cell r="M118" t="str">
            <v>807  高雄市三民區大福街146號4樓</v>
          </cell>
          <cell r="O118" t="str">
            <v>SF102105</v>
          </cell>
        </row>
        <row r="119">
          <cell r="A119">
            <v>203</v>
          </cell>
          <cell r="B119" t="str">
            <v>女A組</v>
          </cell>
          <cell r="C119" t="str">
            <v>江婉瑜</v>
          </cell>
          <cell r="D119" t="str">
            <v>江婉瑜(女A組)</v>
          </cell>
          <cell r="E119" t="str">
            <v>女</v>
          </cell>
          <cell r="F119">
            <v>35297</v>
          </cell>
          <cell r="G119" t="str">
            <v>南一球場</v>
          </cell>
          <cell r="H119" t="str">
            <v>高雄</v>
          </cell>
          <cell r="I119" t="str">
            <v>大義國中</v>
          </cell>
          <cell r="J119" t="str">
            <v>3</v>
          </cell>
          <cell r="K119" t="str">
            <v>07-5528169</v>
          </cell>
          <cell r="L119" t="str">
            <v>0985369052</v>
          </cell>
          <cell r="M119" t="str">
            <v>804 高雄市鼓山區華榮路608號</v>
          </cell>
          <cell r="O119" t="str">
            <v>SF102106</v>
          </cell>
        </row>
        <row r="120">
          <cell r="A120">
            <v>204</v>
          </cell>
          <cell r="B120" t="str">
            <v>女A組</v>
          </cell>
          <cell r="C120" t="str">
            <v>王思涵</v>
          </cell>
          <cell r="D120" t="str">
            <v>王思涵(女A組)</v>
          </cell>
          <cell r="E120" t="str">
            <v>女</v>
          </cell>
          <cell r="F120">
            <v>35312</v>
          </cell>
          <cell r="H120" t="str">
            <v>高雄</v>
          </cell>
          <cell r="I120" t="str">
            <v>五福國中</v>
          </cell>
          <cell r="J120" t="str">
            <v>3</v>
          </cell>
          <cell r="K120" t="str">
            <v>07-2368861</v>
          </cell>
          <cell r="L120" t="str">
            <v>0910713760        0935404780黃振豐</v>
          </cell>
          <cell r="M120" t="str">
            <v>800 高雄市新興區七賢一路301號7樓之1</v>
          </cell>
          <cell r="O120" t="str">
            <v>SF102107</v>
          </cell>
        </row>
        <row r="121">
          <cell r="A121">
            <v>205</v>
          </cell>
          <cell r="B121" t="str">
            <v>女A組</v>
          </cell>
          <cell r="C121" t="str">
            <v>蔡欣儒</v>
          </cell>
          <cell r="D121" t="str">
            <v>蔡欣儒(女A組)</v>
          </cell>
          <cell r="E121" t="str">
            <v>女</v>
          </cell>
          <cell r="F121">
            <v>35336</v>
          </cell>
          <cell r="H121" t="str">
            <v>台南</v>
          </cell>
          <cell r="I121" t="str">
            <v>上海</v>
          </cell>
          <cell r="J121" t="str">
            <v>3</v>
          </cell>
          <cell r="K121" t="str">
            <v>0911718991</v>
          </cell>
          <cell r="L121" t="str">
            <v>06-6353326</v>
          </cell>
          <cell r="M121" t="str">
            <v>73060 台南市新營區中正路100號</v>
          </cell>
          <cell r="O121" t="str">
            <v>SF102109</v>
          </cell>
        </row>
        <row r="122">
          <cell r="A122">
            <v>206</v>
          </cell>
          <cell r="B122" t="str">
            <v>女A組</v>
          </cell>
          <cell r="C122" t="str">
            <v>高紫琳</v>
          </cell>
          <cell r="D122" t="str">
            <v>高紫琳(女A組)</v>
          </cell>
          <cell r="E122" t="str">
            <v>女</v>
          </cell>
          <cell r="F122">
            <v>35346</v>
          </cell>
          <cell r="H122" t="str">
            <v>高雄</v>
          </cell>
          <cell r="I122" t="str">
            <v>三民高中</v>
          </cell>
          <cell r="J122" t="str">
            <v>1年級</v>
          </cell>
          <cell r="K122" t="str">
            <v>07-6285138</v>
          </cell>
          <cell r="L122" t="str">
            <v>0935-907306 父                                    0983-078755</v>
          </cell>
          <cell r="M122" t="str">
            <v>820 高雄市岡山區華岡里華岡路181號</v>
          </cell>
          <cell r="O122" t="str">
            <v>SF102110</v>
          </cell>
        </row>
        <row r="123">
          <cell r="A123">
            <v>207</v>
          </cell>
          <cell r="B123" t="str">
            <v>女A組</v>
          </cell>
          <cell r="C123" t="str">
            <v>黃  靖</v>
          </cell>
          <cell r="D123" t="str">
            <v>黃  靖(女A組)</v>
          </cell>
          <cell r="E123" t="str">
            <v>女</v>
          </cell>
          <cell r="F123">
            <v>35419</v>
          </cell>
          <cell r="H123" t="str">
            <v>高雄</v>
          </cell>
          <cell r="I123" t="str">
            <v>福山國中</v>
          </cell>
          <cell r="J123" t="str">
            <v>2</v>
          </cell>
          <cell r="K123" t="str">
            <v>(白)07-3820102         (晚)07-3421393</v>
          </cell>
          <cell r="L123" t="str">
            <v>0939322472父     0958762267母</v>
          </cell>
          <cell r="M123" t="str">
            <v>807 高雄市三民區鼎新路256號</v>
          </cell>
          <cell r="N123" t="str">
            <v>shyz1234@yahoo.com.tw</v>
          </cell>
          <cell r="O123" t="str">
            <v>SF102112</v>
          </cell>
        </row>
        <row r="124">
          <cell r="A124">
            <v>208</v>
          </cell>
          <cell r="B124" t="str">
            <v>女A組</v>
          </cell>
          <cell r="C124" t="str">
            <v>林潔心</v>
          </cell>
          <cell r="D124" t="str">
            <v>林潔心(女A組)</v>
          </cell>
          <cell r="E124" t="str">
            <v>女</v>
          </cell>
          <cell r="F124">
            <v>35424</v>
          </cell>
          <cell r="H124" t="str">
            <v>高雄</v>
          </cell>
          <cell r="I124" t="str">
            <v>三民高中</v>
          </cell>
          <cell r="J124" t="str">
            <v>2</v>
          </cell>
          <cell r="K124" t="str">
            <v>07-7324580</v>
          </cell>
          <cell r="L124" t="str">
            <v>0988-132829        0922-779577</v>
          </cell>
          <cell r="M124" t="str">
            <v>83342  高雄市鳥松區鳥松里文海街12號10樓之1</v>
          </cell>
          <cell r="O124" t="str">
            <v>SF102113</v>
          </cell>
        </row>
        <row r="125">
          <cell r="A125">
            <v>209</v>
          </cell>
          <cell r="B125" t="str">
            <v>女A組</v>
          </cell>
          <cell r="C125" t="str">
            <v>蔡雅竹</v>
          </cell>
          <cell r="D125" t="str">
            <v>蔡雅竹(女A組)</v>
          </cell>
          <cell r="E125" t="str">
            <v>女</v>
          </cell>
          <cell r="F125">
            <v>35450</v>
          </cell>
          <cell r="G125" t="str">
            <v>永安球場</v>
          </cell>
          <cell r="H125" t="str">
            <v>嘉義</v>
          </cell>
          <cell r="I125" t="str">
            <v>民生中學</v>
          </cell>
          <cell r="J125" t="str">
            <v>2</v>
          </cell>
          <cell r="K125" t="str">
            <v>05-2786477</v>
          </cell>
          <cell r="L125" t="str">
            <v>0928722798 0935622911陳文楨</v>
          </cell>
          <cell r="M125" t="str">
            <v>600 嘉義市竹圍路222號</v>
          </cell>
          <cell r="O125" t="str">
            <v>SF102114</v>
          </cell>
        </row>
        <row r="126">
          <cell r="A126">
            <v>210</v>
          </cell>
          <cell r="B126" t="str">
            <v>女A組</v>
          </cell>
          <cell r="C126" t="str">
            <v>張雨心</v>
          </cell>
          <cell r="D126" t="str">
            <v>張雨心(女A組)</v>
          </cell>
          <cell r="E126" t="str">
            <v>女</v>
          </cell>
          <cell r="F126">
            <v>35451</v>
          </cell>
          <cell r="G126" t="str">
            <v>新化球場</v>
          </cell>
          <cell r="H126" t="str">
            <v>台南</v>
          </cell>
          <cell r="I126" t="str">
            <v>民德國中</v>
          </cell>
          <cell r="J126" t="str">
            <v>1</v>
          </cell>
          <cell r="K126" t="str">
            <v>06-2806363/06-2809981      FAX:06-2805353</v>
          </cell>
          <cell r="L126" t="str">
            <v>0910758888父       0988127007母</v>
          </cell>
          <cell r="M126" t="str">
            <v>70061 台南市西區湖美街265號</v>
          </cell>
          <cell r="O126" t="str">
            <v>SF102115</v>
          </cell>
        </row>
        <row r="127">
          <cell r="A127">
            <v>211</v>
          </cell>
          <cell r="B127" t="str">
            <v>女A組</v>
          </cell>
          <cell r="C127" t="str">
            <v>陳宇茹</v>
          </cell>
          <cell r="D127" t="str">
            <v>陳宇茹(女A組)</v>
          </cell>
          <cell r="E127" t="str">
            <v>女</v>
          </cell>
          <cell r="F127">
            <v>35632</v>
          </cell>
          <cell r="H127" t="str">
            <v>高雄</v>
          </cell>
          <cell r="I127" t="str">
            <v>中正國中</v>
          </cell>
          <cell r="J127" t="str">
            <v>2</v>
          </cell>
          <cell r="K127" t="str">
            <v>07-3790421</v>
          </cell>
          <cell r="L127" t="str">
            <v>0973-631458宇茹    0989555294</v>
          </cell>
          <cell r="M127" t="str">
            <v>833 高雄市鳥松區大華里山腳路244號</v>
          </cell>
          <cell r="O127" t="str">
            <v>SF102116</v>
          </cell>
        </row>
        <row r="128">
          <cell r="A128">
            <v>212</v>
          </cell>
          <cell r="B128" t="str">
            <v>女A組</v>
          </cell>
          <cell r="C128" t="str">
            <v>吳芷昀</v>
          </cell>
          <cell r="D128" t="str">
            <v>吳芷昀(女A組)</v>
          </cell>
          <cell r="E128" t="str">
            <v>女</v>
          </cell>
          <cell r="F128">
            <v>35685</v>
          </cell>
          <cell r="H128" t="str">
            <v>高雄</v>
          </cell>
          <cell r="I128" t="str">
            <v>三民高中</v>
          </cell>
          <cell r="J128" t="str">
            <v>1</v>
          </cell>
          <cell r="K128" t="str">
            <v>07-3459467</v>
          </cell>
          <cell r="L128" t="str">
            <v>0972-320960     0916-879521</v>
          </cell>
          <cell r="M128" t="str">
            <v>81362 高雄市左營區榮佑路7號13樓</v>
          </cell>
          <cell r="N128" t="str">
            <v>guang@hoss.com.tw</v>
          </cell>
          <cell r="O128" t="str">
            <v>SF102117</v>
          </cell>
        </row>
        <row r="129">
          <cell r="A129">
            <v>213</v>
          </cell>
          <cell r="B129" t="str">
            <v>女A組</v>
          </cell>
          <cell r="C129" t="str">
            <v>周秀娟</v>
          </cell>
          <cell r="D129" t="str">
            <v>周秀娟(女A組)</v>
          </cell>
          <cell r="E129" t="str">
            <v>女</v>
          </cell>
          <cell r="F129">
            <v>35726</v>
          </cell>
          <cell r="H129" t="str">
            <v>台南</v>
          </cell>
          <cell r="I129" t="str">
            <v>東原國中</v>
          </cell>
          <cell r="J129" t="str">
            <v>2</v>
          </cell>
          <cell r="K129" t="str">
            <v>0937493618</v>
          </cell>
          <cell r="L129" t="str">
            <v>06-6860182       06-6861009</v>
          </cell>
          <cell r="M129" t="str">
            <v>734   台南市東山區高原里3鄰2號</v>
          </cell>
          <cell r="O129" t="str">
            <v>SF102119</v>
          </cell>
        </row>
        <row r="130">
          <cell r="A130">
            <v>214</v>
          </cell>
          <cell r="B130" t="str">
            <v>女A組</v>
          </cell>
          <cell r="C130" t="str">
            <v>謝欣玫</v>
          </cell>
          <cell r="D130" t="str">
            <v>謝欣玫(女A組)</v>
          </cell>
          <cell r="E130" t="str">
            <v>女</v>
          </cell>
          <cell r="F130">
            <v>35751</v>
          </cell>
          <cell r="H130" t="str">
            <v>台南</v>
          </cell>
          <cell r="I130" t="str">
            <v>東原國中</v>
          </cell>
          <cell r="J130" t="str">
            <v>2</v>
          </cell>
          <cell r="K130" t="str">
            <v>0989565394 0912138577</v>
          </cell>
          <cell r="L130" t="str">
            <v xml:space="preserve">06-6861009  </v>
          </cell>
          <cell r="M130" t="str">
            <v>733  台南市東山區東原里1之30號</v>
          </cell>
          <cell r="O130" t="str">
            <v>SF102120</v>
          </cell>
        </row>
        <row r="131">
          <cell r="A131">
            <v>215</v>
          </cell>
          <cell r="B131" t="str">
            <v>女A組</v>
          </cell>
          <cell r="C131" t="str">
            <v>黃婉萍</v>
          </cell>
          <cell r="D131" t="str">
            <v>黃婉萍(女A組)</v>
          </cell>
          <cell r="E131" t="str">
            <v>女</v>
          </cell>
          <cell r="F131">
            <v>35751</v>
          </cell>
          <cell r="H131" t="str">
            <v>高雄</v>
          </cell>
          <cell r="I131" t="str">
            <v>三民高中</v>
          </cell>
          <cell r="J131" t="str">
            <v>1</v>
          </cell>
          <cell r="K131" t="str">
            <v>07-3726683</v>
          </cell>
          <cell r="L131" t="str">
            <v>0915058039  0989079134</v>
          </cell>
          <cell r="M131" t="str">
            <v>814 高雄市仁武區鳳仁路292-35號</v>
          </cell>
          <cell r="O131" t="str">
            <v>SF102121</v>
          </cell>
        </row>
        <row r="132">
          <cell r="A132">
            <v>216</v>
          </cell>
          <cell r="B132" t="str">
            <v>女A組</v>
          </cell>
          <cell r="C132" t="str">
            <v>黃妤蓉</v>
          </cell>
          <cell r="D132" t="str">
            <v>黃妤蓉(女A組)</v>
          </cell>
          <cell r="E132" t="str">
            <v>女</v>
          </cell>
          <cell r="F132">
            <v>35846</v>
          </cell>
          <cell r="H132" t="str">
            <v>屏東</v>
          </cell>
          <cell r="I132" t="str">
            <v>崇蘭國小</v>
          </cell>
          <cell r="J132" t="str">
            <v>6</v>
          </cell>
          <cell r="K132" t="str">
            <v>08-7655575</v>
          </cell>
          <cell r="M132" t="str">
            <v>900 屏東市大同北路217號6F-2</v>
          </cell>
          <cell r="O132" t="str">
            <v>SF102201</v>
          </cell>
        </row>
        <row r="133">
          <cell r="A133">
            <v>217</v>
          </cell>
          <cell r="B133" t="str">
            <v>女A組</v>
          </cell>
          <cell r="C133" t="str">
            <v>周怡岑</v>
          </cell>
          <cell r="D133" t="str">
            <v>周怡岑(女A組)</v>
          </cell>
          <cell r="E133" t="str">
            <v>女</v>
          </cell>
          <cell r="F133">
            <v>35953</v>
          </cell>
          <cell r="H133" t="str">
            <v>高雄</v>
          </cell>
          <cell r="I133" t="str">
            <v>福山國中</v>
          </cell>
          <cell r="J133" t="str">
            <v>1</v>
          </cell>
          <cell r="K133" t="str">
            <v>07-3507247          0986331818</v>
          </cell>
          <cell r="L133" t="str">
            <v>0929468256父         0935404780黃振豐</v>
          </cell>
          <cell r="M133" t="str">
            <v>807 高雄市三民區鼎祥街168號10樓</v>
          </cell>
          <cell r="N133" t="str">
            <v>youngerccl@yahoo.com.tw</v>
          </cell>
          <cell r="O133" t="str">
            <v>SF102202</v>
          </cell>
        </row>
        <row r="134">
          <cell r="A134">
            <v>218</v>
          </cell>
          <cell r="B134" t="str">
            <v>女A組</v>
          </cell>
          <cell r="C134" t="str">
            <v>吳曉玲</v>
          </cell>
          <cell r="D134" t="str">
            <v>吳曉玲(女A組)</v>
          </cell>
          <cell r="E134" t="str">
            <v>女</v>
          </cell>
          <cell r="F134">
            <v>36031</v>
          </cell>
          <cell r="G134" t="str">
            <v>無</v>
          </cell>
          <cell r="H134" t="str">
            <v>高雄</v>
          </cell>
          <cell r="I134" t="str">
            <v>立志中學</v>
          </cell>
          <cell r="J134" t="str">
            <v>1</v>
          </cell>
          <cell r="K134" t="str">
            <v>(白)07-3735188          (晚)07-3418555</v>
          </cell>
          <cell r="L134" t="str">
            <v>0927690310        0976307028</v>
          </cell>
          <cell r="M134" t="str">
            <v>814 高雄市仁武區赤山里仁雄路86-28號</v>
          </cell>
          <cell r="N134" t="str">
            <v>wuyungming@hotmail.com</v>
          </cell>
          <cell r="O134" t="str">
            <v>SF102204</v>
          </cell>
        </row>
        <row r="135">
          <cell r="A135">
            <v>219</v>
          </cell>
          <cell r="B135" t="str">
            <v>女A組</v>
          </cell>
          <cell r="C135" t="str">
            <v>張慈恩</v>
          </cell>
          <cell r="D135" t="str">
            <v>張慈恩(女A組)</v>
          </cell>
          <cell r="E135" t="str">
            <v>女</v>
          </cell>
          <cell r="F135">
            <v>36115</v>
          </cell>
          <cell r="H135" t="str">
            <v>高雄</v>
          </cell>
          <cell r="I135" t="str">
            <v>青年國中</v>
          </cell>
          <cell r="J135" t="str">
            <v>2</v>
          </cell>
          <cell r="K135" t="str">
            <v>07-7451537</v>
          </cell>
          <cell r="L135" t="str">
            <v>0989-722823</v>
          </cell>
          <cell r="M135" t="str">
            <v>830 高雄市鳳山區建國三路57號24樓</v>
          </cell>
        </row>
        <row r="136">
          <cell r="A136">
            <v>220</v>
          </cell>
          <cell r="B136" t="str">
            <v>女B組</v>
          </cell>
          <cell r="C136" t="str">
            <v>黃鈺茜</v>
          </cell>
          <cell r="D136" t="str">
            <v>黃鈺茜(女B組)</v>
          </cell>
          <cell r="E136" t="str">
            <v>女</v>
          </cell>
          <cell r="F136">
            <v>36195</v>
          </cell>
          <cell r="H136" t="str">
            <v>台南</v>
          </cell>
          <cell r="I136" t="str">
            <v>大成國中</v>
          </cell>
          <cell r="K136" t="str">
            <v>06-2130533</v>
          </cell>
          <cell r="L136">
            <v>983962737</v>
          </cell>
          <cell r="M136" t="str">
            <v>701 台南市東區大同路一段175巷66號</v>
          </cell>
          <cell r="O136" t="str">
            <v>SF102206</v>
          </cell>
        </row>
        <row r="137">
          <cell r="A137">
            <v>221</v>
          </cell>
          <cell r="B137" t="str">
            <v>女B組</v>
          </cell>
          <cell r="C137" t="str">
            <v>莊淳雯</v>
          </cell>
          <cell r="D137" t="str">
            <v>莊淳雯(女B組)</v>
          </cell>
          <cell r="E137" t="str">
            <v>女</v>
          </cell>
          <cell r="F137">
            <v>36229</v>
          </cell>
          <cell r="H137" t="str">
            <v>台南</v>
          </cell>
          <cell r="I137" t="str">
            <v>黎明中學</v>
          </cell>
          <cell r="J137" t="str">
            <v>1</v>
          </cell>
          <cell r="K137" t="str">
            <v>06-7235743           F:06-7235743</v>
          </cell>
          <cell r="L137" t="str">
            <v>0921-549598</v>
          </cell>
          <cell r="M137" t="str">
            <v>722 台南市佳里區延平路577巷16弄21號</v>
          </cell>
        </row>
        <row r="138">
          <cell r="A138">
            <v>222</v>
          </cell>
          <cell r="B138" t="str">
            <v>女B組</v>
          </cell>
          <cell r="C138" t="str">
            <v>顏鈺昕</v>
          </cell>
          <cell r="D138" t="str">
            <v>顏鈺昕(女B組)</v>
          </cell>
          <cell r="E138" t="str">
            <v>女</v>
          </cell>
          <cell r="F138">
            <v>36252</v>
          </cell>
          <cell r="H138" t="str">
            <v>高雄</v>
          </cell>
          <cell r="I138" t="str">
            <v>七賢國中</v>
          </cell>
          <cell r="J138" t="str">
            <v>3</v>
          </cell>
          <cell r="K138" t="str">
            <v xml:space="preserve">白天07-2254727
</v>
          </cell>
          <cell r="L138" t="str">
            <v>0931-713939      0913-766289</v>
          </cell>
          <cell r="M138" t="str">
            <v>804 高雄市三民區凱歌路85之3號9F</v>
          </cell>
          <cell r="O138" t="str">
            <v>SF102207</v>
          </cell>
        </row>
        <row r="139">
          <cell r="A139">
            <v>223</v>
          </cell>
          <cell r="B139" t="str">
            <v>女B組</v>
          </cell>
          <cell r="C139" t="str">
            <v>黃郁心</v>
          </cell>
          <cell r="D139" t="str">
            <v>黃郁心(女B組)</v>
          </cell>
          <cell r="E139" t="str">
            <v>女</v>
          </cell>
          <cell r="F139">
            <v>36312</v>
          </cell>
          <cell r="G139" t="str">
            <v>高都練習場</v>
          </cell>
          <cell r="H139" t="str">
            <v>高雄</v>
          </cell>
          <cell r="I139" t="str">
            <v>瑞祥國小</v>
          </cell>
          <cell r="J139" t="str">
            <v>6</v>
          </cell>
          <cell r="K139" t="str">
            <v>07-7969667  FAX:(07)7969606</v>
          </cell>
          <cell r="L139" t="str">
            <v>0988660067母</v>
          </cell>
          <cell r="M139" t="str">
            <v>830 高雄市鳳山區頂庄路358號</v>
          </cell>
          <cell r="O139" t="str">
            <v>SF102208</v>
          </cell>
        </row>
        <row r="140">
          <cell r="A140">
            <v>224</v>
          </cell>
          <cell r="B140" t="str">
            <v>女B組</v>
          </cell>
          <cell r="C140" t="str">
            <v>沈欣諭</v>
          </cell>
          <cell r="D140" t="str">
            <v>沈欣諭(女B組)</v>
          </cell>
          <cell r="E140" t="str">
            <v>女</v>
          </cell>
          <cell r="F140">
            <v>36496</v>
          </cell>
          <cell r="H140" t="str">
            <v>高雄</v>
          </cell>
          <cell r="I140" t="str">
            <v>福山國中</v>
          </cell>
          <cell r="J140" t="str">
            <v>2</v>
          </cell>
          <cell r="K140" t="str">
            <v>0933-643119父        07-3730753晚</v>
          </cell>
          <cell r="L140" t="str">
            <v>0963-091662       0928-450505鍾教練</v>
          </cell>
          <cell r="M140" t="str">
            <v>814 高雄市仁武區八德北路557號</v>
          </cell>
          <cell r="O140" t="str">
            <v>SF102213</v>
          </cell>
        </row>
        <row r="141">
          <cell r="A141">
            <v>225</v>
          </cell>
          <cell r="B141" t="str">
            <v>女B組</v>
          </cell>
          <cell r="C141" t="str">
            <v>胡家碩</v>
          </cell>
          <cell r="D141" t="str">
            <v>胡家碩(女B組)</v>
          </cell>
          <cell r="E141" t="str">
            <v>女</v>
          </cell>
          <cell r="F141">
            <v>36537</v>
          </cell>
          <cell r="H141" t="str">
            <v>高雄</v>
          </cell>
          <cell r="I141" t="str">
            <v>鳳甲國中</v>
          </cell>
          <cell r="J141" t="str">
            <v>2</v>
          </cell>
          <cell r="K141" t="str">
            <v>0913545866</v>
          </cell>
          <cell r="L141" t="str">
            <v>0955-308866         0917-977078</v>
          </cell>
          <cell r="M141" t="str">
            <v>830  高雄市鳳山區南京路385巷8-3號</v>
          </cell>
          <cell r="O141" t="str">
            <v>SF102209</v>
          </cell>
        </row>
        <row r="142">
          <cell r="A142">
            <v>226</v>
          </cell>
          <cell r="B142" t="str">
            <v>女B組</v>
          </cell>
          <cell r="C142" t="str">
            <v>林薇妮</v>
          </cell>
          <cell r="D142" t="str">
            <v>林薇妮(女B組)</v>
          </cell>
          <cell r="E142" t="str">
            <v>女</v>
          </cell>
          <cell r="F142">
            <v>36599</v>
          </cell>
          <cell r="H142" t="str">
            <v>高雄</v>
          </cell>
          <cell r="I142" t="str">
            <v>中正國中</v>
          </cell>
          <cell r="J142" t="str">
            <v>2</v>
          </cell>
          <cell r="K142" t="str">
            <v>07-7324580</v>
          </cell>
          <cell r="L142" t="str">
            <v>0988-132829        0931-093983</v>
          </cell>
          <cell r="M142" t="str">
            <v>83342 高雄市鳥松區鳥松里文海街12號10樓之1</v>
          </cell>
          <cell r="O142" t="str">
            <v>SF102214</v>
          </cell>
        </row>
        <row r="143">
          <cell r="A143">
            <v>227</v>
          </cell>
          <cell r="B143" t="str">
            <v>女B組</v>
          </cell>
          <cell r="C143" t="str">
            <v>曾彩晴</v>
          </cell>
          <cell r="D143" t="str">
            <v>曾彩晴(女B組)</v>
          </cell>
          <cell r="E143" t="str">
            <v>女</v>
          </cell>
          <cell r="F143">
            <v>36644</v>
          </cell>
          <cell r="H143" t="str">
            <v>台南</v>
          </cell>
          <cell r="I143" t="str">
            <v>中山國中</v>
          </cell>
          <cell r="J143" t="str">
            <v>2</v>
          </cell>
          <cell r="K143" t="str">
            <v>06-2139499          06-2132255</v>
          </cell>
          <cell r="L143" t="str">
            <v>0929-605899       0983-790277</v>
          </cell>
          <cell r="M143" t="str">
            <v>701 台南市南門路259巷2號3樓</v>
          </cell>
          <cell r="O143" t="str">
            <v>SF102210</v>
          </cell>
        </row>
        <row r="144">
          <cell r="A144">
            <v>228</v>
          </cell>
          <cell r="B144" t="str">
            <v>女B組</v>
          </cell>
          <cell r="C144" t="str">
            <v>葉芯霈</v>
          </cell>
          <cell r="D144" t="str">
            <v>葉芯霈(女B組)</v>
          </cell>
          <cell r="E144" t="str">
            <v>女</v>
          </cell>
          <cell r="F144">
            <v>36769</v>
          </cell>
          <cell r="H144" t="str">
            <v>高雄</v>
          </cell>
          <cell r="I144" t="str">
            <v>福山國中</v>
          </cell>
          <cell r="J144" t="str">
            <v>2</v>
          </cell>
          <cell r="K144" t="str">
            <v>07-3593416</v>
          </cell>
          <cell r="L144" t="str">
            <v>0955-689993       0930-587838</v>
          </cell>
          <cell r="M144" t="str">
            <v>807 高雄市三民區裕誠路86之1號7樓</v>
          </cell>
          <cell r="O144" t="str">
            <v>SF102212</v>
          </cell>
        </row>
        <row r="145">
          <cell r="A145">
            <v>229</v>
          </cell>
          <cell r="B145" t="str">
            <v>女B組</v>
          </cell>
          <cell r="C145" t="str">
            <v>楊玉婷</v>
          </cell>
          <cell r="D145" t="str">
            <v>楊玉婷(女B組)</v>
          </cell>
          <cell r="E145" t="str">
            <v>女</v>
          </cell>
          <cell r="F145">
            <v>36947</v>
          </cell>
          <cell r="H145" t="str">
            <v>台南</v>
          </cell>
          <cell r="I145" t="str">
            <v>復興國中</v>
          </cell>
          <cell r="J145" t="str">
            <v>1</v>
          </cell>
          <cell r="K145" t="str">
            <v>06-3313199晚      06-3313506</v>
          </cell>
          <cell r="L145" t="str">
            <v>0931615612        F:06-3319699</v>
          </cell>
          <cell r="M145" t="str">
            <v>701 台南市東區裕和三街178號</v>
          </cell>
          <cell r="O145" t="str">
            <v>SF102301</v>
          </cell>
        </row>
        <row r="146">
          <cell r="A146">
            <v>230</v>
          </cell>
          <cell r="B146" t="str">
            <v>女B組</v>
          </cell>
          <cell r="C146" t="str">
            <v>馮立顏</v>
          </cell>
          <cell r="D146" t="str">
            <v>馮立顏(女B組)</v>
          </cell>
          <cell r="E146" t="str">
            <v>女</v>
          </cell>
          <cell r="F146">
            <v>36988</v>
          </cell>
          <cell r="H146" t="str">
            <v>台南</v>
          </cell>
          <cell r="I146" t="str">
            <v>復興國中</v>
          </cell>
          <cell r="J146" t="str">
            <v>1</v>
          </cell>
          <cell r="K146" t="str">
            <v xml:space="preserve">06-3315561 </v>
          </cell>
          <cell r="L146" t="str">
            <v>0927115250         0989-411323</v>
          </cell>
          <cell r="M146" t="str">
            <v>701 台南市東區裕信三街230號</v>
          </cell>
          <cell r="O146" t="str">
            <v>SF102302</v>
          </cell>
        </row>
        <row r="147">
          <cell r="A147">
            <v>231</v>
          </cell>
          <cell r="B147" t="str">
            <v>女B組</v>
          </cell>
          <cell r="C147" t="str">
            <v>戴恬婕</v>
          </cell>
          <cell r="D147" t="str">
            <v>戴恬婕(女B組)</v>
          </cell>
          <cell r="E147" t="str">
            <v>女</v>
          </cell>
          <cell r="F147">
            <v>37065</v>
          </cell>
          <cell r="H147" t="str">
            <v>高雄</v>
          </cell>
          <cell r="I147" t="str">
            <v>福山國中</v>
          </cell>
          <cell r="J147" t="str">
            <v>1</v>
          </cell>
          <cell r="K147" t="str">
            <v>07-8714077</v>
          </cell>
          <cell r="L147" t="str">
            <v>0929-555065        0929-166168</v>
          </cell>
          <cell r="M147" t="str">
            <v>812  高雄市小港區山明路431-3號4樓</v>
          </cell>
          <cell r="O147" t="str">
            <v>SF102303</v>
          </cell>
        </row>
        <row r="148">
          <cell r="A148">
            <v>232</v>
          </cell>
          <cell r="B148" t="str">
            <v>女C組</v>
          </cell>
          <cell r="C148" t="str">
            <v>洪玉霖</v>
          </cell>
          <cell r="D148" t="str">
            <v>洪玉霖(女C組)</v>
          </cell>
          <cell r="E148" t="str">
            <v>女</v>
          </cell>
          <cell r="F148">
            <v>37309</v>
          </cell>
          <cell r="H148" t="str">
            <v>高雄</v>
          </cell>
          <cell r="J148" t="str">
            <v>4</v>
          </cell>
          <cell r="K148" t="str">
            <v>0912430120</v>
          </cell>
          <cell r="M148" t="str">
            <v>806  高雄市苓雅區和平一路172號10樓之2</v>
          </cell>
          <cell r="O148" t="str">
            <v>SF102304</v>
          </cell>
        </row>
        <row r="149">
          <cell r="A149">
            <v>233</v>
          </cell>
          <cell r="B149" t="str">
            <v>女C組</v>
          </cell>
          <cell r="C149" t="str">
            <v>廖映筑</v>
          </cell>
          <cell r="D149" t="str">
            <v>廖映筑(女C組)</v>
          </cell>
          <cell r="E149" t="str">
            <v>女</v>
          </cell>
          <cell r="F149">
            <v>37382</v>
          </cell>
          <cell r="H149" t="str">
            <v>台南</v>
          </cell>
          <cell r="I149" t="str">
            <v>新泰國小</v>
          </cell>
          <cell r="J149" t="str">
            <v>6</v>
          </cell>
          <cell r="K149" t="str">
            <v>06-6322835</v>
          </cell>
          <cell r="L149">
            <v>935030122</v>
          </cell>
          <cell r="M149" t="str">
            <v>730 台南市新營區新東里東仁街3號</v>
          </cell>
        </row>
        <row r="150">
          <cell r="A150">
            <v>234</v>
          </cell>
          <cell r="B150" t="str">
            <v>女C組</v>
          </cell>
          <cell r="C150" t="str">
            <v>張昕樵</v>
          </cell>
          <cell r="D150" t="str">
            <v>張昕樵(女C組)</v>
          </cell>
          <cell r="E150" t="str">
            <v>女</v>
          </cell>
          <cell r="F150">
            <v>37403</v>
          </cell>
          <cell r="G150" t="str">
            <v>南一球場</v>
          </cell>
          <cell r="H150" t="str">
            <v>高雄</v>
          </cell>
          <cell r="I150" t="str">
            <v>新上國小</v>
          </cell>
          <cell r="J150" t="str">
            <v>6</v>
          </cell>
          <cell r="K150" t="str">
            <v>07-5509572             F:07-5587508</v>
          </cell>
          <cell r="L150" t="str">
            <v>0929-318727        0961-318727</v>
          </cell>
          <cell r="M150" t="str">
            <v>813 高雄市左營區自由二路116號12樓</v>
          </cell>
        </row>
        <row r="151">
          <cell r="A151">
            <v>235</v>
          </cell>
          <cell r="B151" t="str">
            <v>女C組</v>
          </cell>
          <cell r="C151" t="str">
            <v>許品筑</v>
          </cell>
          <cell r="D151" t="str">
            <v>許品筑(女C組)</v>
          </cell>
          <cell r="E151" t="str">
            <v>女</v>
          </cell>
          <cell r="F151">
            <v>37443</v>
          </cell>
          <cell r="H151" t="str">
            <v>高雄</v>
          </cell>
          <cell r="I151" t="str">
            <v>八卦國小</v>
          </cell>
          <cell r="J151" t="str">
            <v>5</v>
          </cell>
          <cell r="K151" t="str">
            <v>07-3718162</v>
          </cell>
          <cell r="L151" t="str">
            <v>0960-737066       0960-734589</v>
          </cell>
          <cell r="M151" t="str">
            <v>814 高雄市仁武區八德西路1638巷2號</v>
          </cell>
          <cell r="O151" t="str">
            <v>SF102305</v>
          </cell>
        </row>
        <row r="152">
          <cell r="A152">
            <v>236</v>
          </cell>
          <cell r="B152" t="str">
            <v>女C組</v>
          </cell>
          <cell r="C152" t="str">
            <v>鄭昕然</v>
          </cell>
          <cell r="D152" t="str">
            <v>鄭昕然(女C組)</v>
          </cell>
          <cell r="E152" t="str">
            <v>女</v>
          </cell>
          <cell r="F152">
            <v>37527</v>
          </cell>
          <cell r="H152" t="str">
            <v>台南</v>
          </cell>
          <cell r="I152" t="str">
            <v>永康國小</v>
          </cell>
          <cell r="J152" t="str">
            <v>5</v>
          </cell>
          <cell r="K152" t="str">
            <v>06-2423030         FAX：06-6336684</v>
          </cell>
          <cell r="L152" t="str">
            <v>0925-568-611母   0989-056981</v>
          </cell>
          <cell r="M152" t="str">
            <v>710 台南市永康區仁愛街103巷65號</v>
          </cell>
        </row>
        <row r="153">
          <cell r="A153">
            <v>237</v>
          </cell>
          <cell r="B153" t="str">
            <v>女D組</v>
          </cell>
          <cell r="C153" t="str">
            <v>吳昀蓁</v>
          </cell>
          <cell r="D153" t="str">
            <v>吳昀蓁(女D組)</v>
          </cell>
          <cell r="E153" t="str">
            <v>女</v>
          </cell>
          <cell r="F153">
            <v>38233</v>
          </cell>
          <cell r="H153" t="str">
            <v>台南</v>
          </cell>
          <cell r="I153" t="str">
            <v>文元國小</v>
          </cell>
          <cell r="J153" t="str">
            <v>3</v>
          </cell>
          <cell r="K153" t="str">
            <v>06-2511891</v>
          </cell>
          <cell r="L153" t="str">
            <v>0912-123113       0975-612741</v>
          </cell>
          <cell r="M153" t="str">
            <v>704 台南市北區育德二路486巷2號</v>
          </cell>
        </row>
        <row r="154">
          <cell r="A154">
            <v>238</v>
          </cell>
          <cell r="B154" t="str">
            <v>女D組</v>
          </cell>
          <cell r="C154" t="str">
            <v>廖信淳</v>
          </cell>
          <cell r="D154" t="str">
            <v>廖信淳(女D組)</v>
          </cell>
          <cell r="E154" t="str">
            <v>女</v>
          </cell>
          <cell r="F154">
            <v>38308</v>
          </cell>
          <cell r="H154" t="str">
            <v>台南</v>
          </cell>
          <cell r="I154" t="str">
            <v>新泰國小</v>
          </cell>
          <cell r="J154" t="str">
            <v>3</v>
          </cell>
          <cell r="K154" t="str">
            <v>06-6322835</v>
          </cell>
          <cell r="L154">
            <v>935030122</v>
          </cell>
          <cell r="M154" t="str">
            <v>730 台南市新營區新東里東仁街3號</v>
          </cell>
        </row>
        <row r="155">
          <cell r="A155">
            <v>239</v>
          </cell>
          <cell r="B155" t="str">
            <v>女D組</v>
          </cell>
          <cell r="C155" t="str">
            <v>吳純葳</v>
          </cell>
          <cell r="D155" t="str">
            <v>吳純葳(女D組)</v>
          </cell>
          <cell r="E155" t="str">
            <v>女</v>
          </cell>
          <cell r="F155">
            <v>38321</v>
          </cell>
          <cell r="H155" t="str">
            <v>台南</v>
          </cell>
          <cell r="I155" t="str">
            <v>日新國小</v>
          </cell>
          <cell r="J155" t="str">
            <v>3</v>
          </cell>
          <cell r="K155" t="str">
            <v>06-2615908</v>
          </cell>
          <cell r="L155" t="str">
            <v>0910-741027父</v>
          </cell>
          <cell r="M155" t="str">
            <v>702 台南市南區敬南街3號</v>
          </cell>
          <cell r="O155" t="str">
            <v>SF102401</v>
          </cell>
        </row>
        <row r="156">
          <cell r="A156">
            <v>240</v>
          </cell>
          <cell r="B156" t="str">
            <v>女D組</v>
          </cell>
          <cell r="C156" t="str">
            <v>莊雅茜</v>
          </cell>
          <cell r="D156" t="str">
            <v>莊雅茜(女D組)</v>
          </cell>
          <cell r="E156" t="str">
            <v>女</v>
          </cell>
          <cell r="F156">
            <v>38483</v>
          </cell>
          <cell r="H156" t="str">
            <v>台南</v>
          </cell>
          <cell r="I156" t="str">
            <v>信義國小</v>
          </cell>
          <cell r="J156" t="str">
            <v>3</v>
          </cell>
          <cell r="K156" t="str">
            <v>06-7235743</v>
          </cell>
          <cell r="L156" t="str">
            <v>0921-549598</v>
          </cell>
          <cell r="M156" t="str">
            <v>722 台南市佳里區延平路577巷16弄21號</v>
          </cell>
        </row>
        <row r="157">
          <cell r="A157">
            <v>301</v>
          </cell>
          <cell r="B157" t="str">
            <v>甄試男A</v>
          </cell>
          <cell r="C157" t="str">
            <v>王伯峰</v>
          </cell>
          <cell r="D157" t="str">
            <v>王伯峰(甄試男A組)</v>
          </cell>
          <cell r="E157" t="str">
            <v>男</v>
          </cell>
          <cell r="F157">
            <v>35331</v>
          </cell>
          <cell r="G157" t="str">
            <v>南一球場</v>
          </cell>
          <cell r="H157" t="str">
            <v>台南</v>
          </cell>
          <cell r="I157" t="str">
            <v>黎明高級中學</v>
          </cell>
          <cell r="J157" t="str">
            <v>一年級</v>
          </cell>
          <cell r="K157" t="str">
            <v>06-7223626</v>
          </cell>
          <cell r="L157">
            <v>920216668</v>
          </cell>
          <cell r="M157" t="str">
            <v>722 台南市佳里區安西里安西13-11號</v>
          </cell>
        </row>
        <row r="158">
          <cell r="A158">
            <v>302</v>
          </cell>
          <cell r="B158" t="str">
            <v>甄試男A</v>
          </cell>
          <cell r="C158" t="str">
            <v>李威辰</v>
          </cell>
          <cell r="D158" t="str">
            <v>李威辰(甄試男A組)</v>
          </cell>
          <cell r="E158" t="str">
            <v>男</v>
          </cell>
          <cell r="F158">
            <v>37198</v>
          </cell>
          <cell r="H158" t="str">
            <v>高雄</v>
          </cell>
          <cell r="K158" t="str">
            <v>07-3590599</v>
          </cell>
          <cell r="L158">
            <v>919891111</v>
          </cell>
          <cell r="M158" t="str">
            <v>812 高雄市小港區孔鳳路10-2號</v>
          </cell>
        </row>
        <row r="159">
          <cell r="A159">
            <v>303</v>
          </cell>
          <cell r="B159" t="str">
            <v>甄試男C</v>
          </cell>
          <cell r="C159" t="str">
            <v>吳泓叡</v>
          </cell>
          <cell r="D159" t="str">
            <v>吳泓叡(甄試男C組)</v>
          </cell>
          <cell r="E159" t="str">
            <v>男</v>
          </cell>
          <cell r="F159">
            <v>37673</v>
          </cell>
          <cell r="H159" t="str">
            <v>高雄</v>
          </cell>
          <cell r="K159" t="str">
            <v>07-3981238</v>
          </cell>
          <cell r="L159">
            <v>917762177</v>
          </cell>
          <cell r="M159" t="str">
            <v>807 高雄市三民區義利街30號</v>
          </cell>
        </row>
        <row r="160">
          <cell r="A160">
            <v>304</v>
          </cell>
          <cell r="B160" t="str">
            <v>甄試男A</v>
          </cell>
          <cell r="C160" t="str">
            <v>鄭宇翔</v>
          </cell>
          <cell r="D160" t="str">
            <v>鄭宇翔(甄試男A組)</v>
          </cell>
          <cell r="E160" t="str">
            <v>男</v>
          </cell>
          <cell r="F160">
            <v>35521</v>
          </cell>
          <cell r="G160" t="str">
            <v>南一球場</v>
          </cell>
          <cell r="H160" t="str">
            <v>台南</v>
          </cell>
          <cell r="I160" t="str">
            <v>南英工商</v>
          </cell>
          <cell r="J160" t="str">
            <v>1</v>
          </cell>
          <cell r="K160" t="str">
            <v>06-5957115白        06-5962835晚</v>
          </cell>
          <cell r="L160">
            <v>963309029</v>
          </cell>
          <cell r="M160" t="str">
            <v>718 台南市關廟區五義街90號</v>
          </cell>
        </row>
        <row r="161">
          <cell r="A161">
            <v>305</v>
          </cell>
          <cell r="B161" t="str">
            <v>甄試男A</v>
          </cell>
          <cell r="C161" t="str">
            <v>鍾沛龍</v>
          </cell>
          <cell r="D161" t="str">
            <v>鍾沛龍(甄試男A組)</v>
          </cell>
          <cell r="E161" t="str">
            <v>男</v>
          </cell>
          <cell r="F161">
            <v>35249</v>
          </cell>
          <cell r="H161" t="str">
            <v>高雄</v>
          </cell>
          <cell r="I161" t="str">
            <v>三民國中</v>
          </cell>
          <cell r="J161" t="str">
            <v>1</v>
          </cell>
          <cell r="K161" t="str">
            <v>07-3927778         F:07-5225055</v>
          </cell>
          <cell r="L161" t="str">
            <v>0988-105365母      0925-727378陳教練</v>
          </cell>
          <cell r="M161" t="str">
            <v>807 高雄市三民區鼎愛街16號10樓</v>
          </cell>
        </row>
        <row r="162">
          <cell r="A162">
            <v>306</v>
          </cell>
          <cell r="B162" t="str">
            <v>甄試男B</v>
          </cell>
          <cell r="C162" t="str">
            <v>林侑漢</v>
          </cell>
          <cell r="D162" t="str">
            <v>林侑漢(甄試男B組)</v>
          </cell>
          <cell r="E162" t="str">
            <v>男</v>
          </cell>
          <cell r="F162">
            <v>36622</v>
          </cell>
          <cell r="G162" t="str">
            <v>永安球場</v>
          </cell>
          <cell r="H162" t="str">
            <v>台南</v>
          </cell>
          <cell r="I162" t="str">
            <v>東原國中</v>
          </cell>
          <cell r="J162" t="str">
            <v>1</v>
          </cell>
          <cell r="K162" t="str">
            <v>0960-009150王雅芬</v>
          </cell>
          <cell r="L162" t="str">
            <v>0972-785567</v>
          </cell>
          <cell r="M162" t="str">
            <v>733 台南市東山區聖賢里73-6號</v>
          </cell>
        </row>
        <row r="163">
          <cell r="A163">
            <v>307</v>
          </cell>
          <cell r="B163" t="str">
            <v>甄試男B</v>
          </cell>
          <cell r="C163" t="str">
            <v>王裕傑</v>
          </cell>
          <cell r="D163" t="str">
            <v>王裕傑(甄試男B組)</v>
          </cell>
          <cell r="E163" t="str">
            <v>男</v>
          </cell>
          <cell r="F163">
            <v>36583</v>
          </cell>
          <cell r="G163" t="str">
            <v>永安球場</v>
          </cell>
          <cell r="H163" t="str">
            <v>台南</v>
          </cell>
          <cell r="I163" t="str">
            <v>東原國中</v>
          </cell>
          <cell r="J163" t="str">
            <v>1</v>
          </cell>
          <cell r="K163" t="str">
            <v>0960-009150王雅芬</v>
          </cell>
          <cell r="L163" t="str">
            <v>0978-187049</v>
          </cell>
          <cell r="M163" t="str">
            <v>735 台南市下營區田中里中庄子1-3號</v>
          </cell>
        </row>
        <row r="164">
          <cell r="A164">
            <v>308</v>
          </cell>
          <cell r="B164" t="str">
            <v>甄試男B</v>
          </cell>
          <cell r="C164" t="str">
            <v>顏博亨</v>
          </cell>
          <cell r="D164" t="str">
            <v>顏博亨(甄試男B組)</v>
          </cell>
          <cell r="E164" t="str">
            <v>男</v>
          </cell>
          <cell r="F164">
            <v>36406</v>
          </cell>
          <cell r="G164" t="str">
            <v>永安球場</v>
          </cell>
          <cell r="H164" t="str">
            <v>台南</v>
          </cell>
          <cell r="I164" t="str">
            <v>東原國中</v>
          </cell>
          <cell r="J164" t="str">
            <v>1</v>
          </cell>
          <cell r="K164" t="str">
            <v>06-6891191           0960-009150王雅芬</v>
          </cell>
          <cell r="L164" t="str">
            <v>0978-242067</v>
          </cell>
          <cell r="M164" t="str">
            <v>735 台南市下營區田中里73-1號</v>
          </cell>
        </row>
        <row r="165">
          <cell r="A165">
            <v>309</v>
          </cell>
          <cell r="B165" t="str">
            <v>甄試男A</v>
          </cell>
          <cell r="C165" t="str">
            <v>黃意恩</v>
          </cell>
          <cell r="D165" t="str">
            <v>黃意恩(甄試男A組)</v>
          </cell>
          <cell r="E165" t="str">
            <v>男</v>
          </cell>
          <cell r="F165">
            <v>36022</v>
          </cell>
          <cell r="G165" t="str">
            <v>港都練習場</v>
          </cell>
          <cell r="H165" t="str">
            <v>高雄</v>
          </cell>
          <cell r="I165" t="str">
            <v>文山國中</v>
          </cell>
          <cell r="K165" t="str">
            <v xml:space="preserve">07-7352255                </v>
          </cell>
          <cell r="L165" t="str">
            <v>0919-519616</v>
          </cell>
          <cell r="M165" t="str">
            <v>833 高雄市鳥松區文前路文北巷68號</v>
          </cell>
        </row>
        <row r="166">
          <cell r="A166">
            <v>310</v>
          </cell>
          <cell r="B166" t="str">
            <v>甄試女B</v>
          </cell>
          <cell r="C166" t="str">
            <v>陳孟欣</v>
          </cell>
          <cell r="D166" t="str">
            <v>陳孟欣(甄試女B組)</v>
          </cell>
          <cell r="E166" t="str">
            <v>女</v>
          </cell>
          <cell r="F166">
            <v>36295</v>
          </cell>
          <cell r="G166" t="str">
            <v>十全練習場</v>
          </cell>
          <cell r="H166" t="str">
            <v>高雄</v>
          </cell>
          <cell r="J166" t="str">
            <v>2</v>
          </cell>
          <cell r="K166" t="str">
            <v>07-3311885</v>
          </cell>
          <cell r="L166" t="str">
            <v>0930-991422               0931-755485</v>
          </cell>
          <cell r="M166" t="str">
            <v>807 高雄市前鎮區一心二路252號18樓之8</v>
          </cell>
        </row>
        <row r="167">
          <cell r="A167">
            <v>311</v>
          </cell>
          <cell r="B167" t="str">
            <v>甄試男A</v>
          </cell>
          <cell r="C167" t="str">
            <v>陳俊佑</v>
          </cell>
          <cell r="D167" t="str">
            <v>陳俊佑(甄試男A組)</v>
          </cell>
          <cell r="E167" t="str">
            <v>男</v>
          </cell>
          <cell r="F167">
            <v>35479</v>
          </cell>
          <cell r="H167" t="str">
            <v>台南</v>
          </cell>
          <cell r="I167" t="str">
            <v>新化高工</v>
          </cell>
          <cell r="J167" t="str">
            <v>1</v>
          </cell>
          <cell r="K167" t="str">
            <v>06-2315794         F:06-2034699</v>
          </cell>
          <cell r="L167" t="str">
            <v>0932-701225        0931-739739蘇文河</v>
          </cell>
          <cell r="M167" t="str">
            <v>710 台南市永康區中山北路164巷114號-1(2樓)</v>
          </cell>
        </row>
        <row r="168">
          <cell r="A168">
            <v>312</v>
          </cell>
          <cell r="B168" t="str">
            <v>甄試男B</v>
          </cell>
          <cell r="C168" t="str">
            <v>唐浦鈞</v>
          </cell>
          <cell r="D168" t="str">
            <v>唐浦鈞(甄試男B組)</v>
          </cell>
          <cell r="E168" t="str">
            <v>男</v>
          </cell>
          <cell r="F168">
            <v>36820</v>
          </cell>
          <cell r="G168" t="str">
            <v>中山練習場</v>
          </cell>
          <cell r="H168" t="str">
            <v>高雄</v>
          </cell>
          <cell r="I168" t="str">
            <v>瑞豐國小</v>
          </cell>
          <cell r="J168" t="str">
            <v>6</v>
          </cell>
          <cell r="K168" t="str">
            <v>07-7115763白         07-7135030晚</v>
          </cell>
          <cell r="L168" t="str">
            <v>0978-388821        F:07-8228669</v>
          </cell>
          <cell r="M168" t="str">
            <v>830 高雄市鳳山區漢慶街112巷19號</v>
          </cell>
        </row>
        <row r="169">
          <cell r="A169">
            <v>313</v>
          </cell>
          <cell r="B169" t="str">
            <v>甄試男D</v>
          </cell>
          <cell r="C169" t="str">
            <v>劉開鳴</v>
          </cell>
          <cell r="D169" t="str">
            <v>劉開鳴(甄試男D組)</v>
          </cell>
          <cell r="E169" t="str">
            <v>男</v>
          </cell>
          <cell r="F169">
            <v>38671</v>
          </cell>
          <cell r="H169" t="str">
            <v>高雄</v>
          </cell>
          <cell r="I169" t="str">
            <v>信義國小</v>
          </cell>
          <cell r="J169" t="str">
            <v>1</v>
          </cell>
          <cell r="K169" t="str">
            <v>07-7838110</v>
          </cell>
          <cell r="L169">
            <v>910554266</v>
          </cell>
          <cell r="M169" t="str">
            <v>831 高雄市大寮區中正路88巷2號</v>
          </cell>
        </row>
        <row r="170">
          <cell r="A170">
            <v>314</v>
          </cell>
          <cell r="B170" t="str">
            <v>甄試男C</v>
          </cell>
          <cell r="C170" t="str">
            <v>郭致宏</v>
          </cell>
          <cell r="D170" t="str">
            <v>郭致宏(甄試男C組)</v>
          </cell>
          <cell r="E170" t="str">
            <v>男</v>
          </cell>
          <cell r="F170">
            <v>37671</v>
          </cell>
          <cell r="H170" t="str">
            <v>高雄</v>
          </cell>
          <cell r="I170" t="str">
            <v>博愛國小</v>
          </cell>
          <cell r="J170" t="str">
            <v>4</v>
          </cell>
          <cell r="K170" t="str">
            <v>07-3118667           F:07-3214067</v>
          </cell>
          <cell r="L170">
            <v>922677898</v>
          </cell>
          <cell r="M170" t="str">
            <v>807 高雄市三民區永吉街13-1號</v>
          </cell>
        </row>
        <row r="171">
          <cell r="A171">
            <v>315</v>
          </cell>
          <cell r="B171" t="str">
            <v>甄試男B</v>
          </cell>
          <cell r="C171" t="str">
            <v>蘇鈺恆</v>
          </cell>
          <cell r="D171" t="str">
            <v>蘇鈺恆(甄試男B組)</v>
          </cell>
          <cell r="E171" t="str">
            <v>男</v>
          </cell>
          <cell r="F171">
            <v>36105</v>
          </cell>
          <cell r="H171" t="str">
            <v>高雄</v>
          </cell>
          <cell r="I171" t="str">
            <v>美國學校</v>
          </cell>
          <cell r="J171" t="str">
            <v>8</v>
          </cell>
          <cell r="K171" t="str">
            <v>07-7775125港都練習場</v>
          </cell>
          <cell r="L171">
            <v>920715571</v>
          </cell>
          <cell r="M171" t="str">
            <v>830 高雄市鳳山區文樂街30號12樓</v>
          </cell>
        </row>
        <row r="172">
          <cell r="A172">
            <v>316</v>
          </cell>
          <cell r="B172" t="str">
            <v>甄試女B</v>
          </cell>
          <cell r="C172" t="str">
            <v>蘇莉娟</v>
          </cell>
          <cell r="D172" t="str">
            <v>蘇莉娟(甄試女B組)</v>
          </cell>
          <cell r="E172" t="str">
            <v>女</v>
          </cell>
          <cell r="F172">
            <v>36490</v>
          </cell>
          <cell r="H172" t="str">
            <v>高雄</v>
          </cell>
          <cell r="I172" t="str">
            <v>美國學校</v>
          </cell>
          <cell r="J172" t="str">
            <v>7</v>
          </cell>
          <cell r="K172" t="str">
            <v>07-7775125港都練習場</v>
          </cell>
          <cell r="L172">
            <v>920715571</v>
          </cell>
          <cell r="M172" t="str">
            <v>830 高雄市鳳山區文樂街30號12樓</v>
          </cell>
        </row>
        <row r="173">
          <cell r="A173">
            <v>317</v>
          </cell>
          <cell r="B173" t="str">
            <v>甄試女B</v>
          </cell>
          <cell r="C173" t="str">
            <v>李湄淇</v>
          </cell>
          <cell r="D173" t="str">
            <v>李湄淇(甄試女B組)</v>
          </cell>
          <cell r="E173" t="str">
            <v>女</v>
          </cell>
          <cell r="F173">
            <v>36519</v>
          </cell>
          <cell r="H173" t="str">
            <v>高雄</v>
          </cell>
          <cell r="I173" t="str">
            <v>福山國中</v>
          </cell>
          <cell r="J173" t="str">
            <v>7</v>
          </cell>
          <cell r="K173" t="str">
            <v>07-3100208</v>
          </cell>
          <cell r="L173" t="str">
            <v>0953-061661</v>
          </cell>
          <cell r="M173" t="str">
            <v>81362 高雄市左營區榮總路25號12樓</v>
          </cell>
        </row>
        <row r="174">
          <cell r="A174">
            <v>318</v>
          </cell>
          <cell r="B174" t="str">
            <v>甄試女B</v>
          </cell>
          <cell r="C174" t="str">
            <v>吳雨玲</v>
          </cell>
          <cell r="D174" t="str">
            <v>吳雨玲(甄試女B組)</v>
          </cell>
          <cell r="E174" t="str">
            <v>女</v>
          </cell>
          <cell r="F174">
            <v>36880</v>
          </cell>
          <cell r="H174" t="str">
            <v>台南</v>
          </cell>
          <cell r="I174" t="str">
            <v>裕文國小</v>
          </cell>
          <cell r="J174" t="str">
            <v>6</v>
          </cell>
          <cell r="K174" t="str">
            <v>06-3311542</v>
          </cell>
          <cell r="L174" t="str">
            <v>0918-601211父     0919-527019蔡教練</v>
          </cell>
          <cell r="M174" t="str">
            <v>701 台南市東區裕誠街256號</v>
          </cell>
        </row>
        <row r="175">
          <cell r="A175">
            <v>319</v>
          </cell>
          <cell r="B175" t="str">
            <v>甄試女B</v>
          </cell>
          <cell r="C175" t="str">
            <v>黃郁丹</v>
          </cell>
          <cell r="D175" t="str">
            <v>黃郁丹(甄試女B組)</v>
          </cell>
          <cell r="E175" t="str">
            <v>女</v>
          </cell>
          <cell r="F175">
            <v>36684</v>
          </cell>
          <cell r="H175" t="str">
            <v>高雄</v>
          </cell>
          <cell r="I175" t="str">
            <v>明華國中</v>
          </cell>
          <cell r="J175" t="str">
            <v>1</v>
          </cell>
          <cell r="K175" t="str">
            <v>07-3503485</v>
          </cell>
          <cell r="L175" t="str">
            <v>0920-677365        0915-568968周教練</v>
          </cell>
          <cell r="M175" t="str">
            <v>813 高雄市左營區自由三路202巷93號</v>
          </cell>
        </row>
        <row r="176">
          <cell r="A176">
            <v>320</v>
          </cell>
          <cell r="B176" t="str">
            <v>甄試男B</v>
          </cell>
          <cell r="C176" t="str">
            <v>蔡博丞</v>
          </cell>
          <cell r="D176" t="str">
            <v>蔡博丞(甄試男B組)</v>
          </cell>
          <cell r="E176" t="str">
            <v>男</v>
          </cell>
          <cell r="F176">
            <v>36601</v>
          </cell>
          <cell r="H176" t="str">
            <v>高雄</v>
          </cell>
          <cell r="I176" t="str">
            <v>明華國中</v>
          </cell>
          <cell r="J176" t="str">
            <v>1</v>
          </cell>
          <cell r="K176" t="str">
            <v>07-3118667 白          07-5523966 晚</v>
          </cell>
          <cell r="L176" t="str">
            <v>F:3214067          0915-568968周教練</v>
          </cell>
          <cell r="M176" t="str">
            <v>807 高雄市三民區勇及街13-1號</v>
          </cell>
        </row>
        <row r="177">
          <cell r="A177">
            <v>321</v>
          </cell>
          <cell r="B177" t="str">
            <v>甄試男B</v>
          </cell>
          <cell r="C177" t="str">
            <v>郭鉦唯</v>
          </cell>
          <cell r="D177" t="str">
            <v>郭鉦唯(甄試男B組)</v>
          </cell>
          <cell r="E177" t="str">
            <v>男</v>
          </cell>
          <cell r="F177">
            <v>37063</v>
          </cell>
          <cell r="H177" t="str">
            <v>高雄</v>
          </cell>
          <cell r="I177" t="str">
            <v>福山國中</v>
          </cell>
          <cell r="J177" t="str">
            <v>1</v>
          </cell>
          <cell r="K177" t="str">
            <v>07-2373295白           07-3507031晚</v>
          </cell>
          <cell r="L177" t="str">
            <v>0978-315929         F:07-8628862</v>
          </cell>
          <cell r="M177" t="str">
            <v>807 高雄市三民區河北一路223巷5號</v>
          </cell>
        </row>
        <row r="178">
          <cell r="A178">
            <v>322</v>
          </cell>
          <cell r="B178" t="str">
            <v>甄試男B</v>
          </cell>
          <cell r="C178" t="str">
            <v>李柏緯</v>
          </cell>
          <cell r="D178" t="str">
            <v>李柏緯(甄試男B組)</v>
          </cell>
          <cell r="E178" t="str">
            <v>男</v>
          </cell>
          <cell r="F178">
            <v>37184</v>
          </cell>
          <cell r="H178" t="str">
            <v>高雄</v>
          </cell>
          <cell r="I178" t="str">
            <v>四維國小</v>
          </cell>
          <cell r="J178" t="str">
            <v>6</v>
          </cell>
          <cell r="K178" t="str">
            <v>07-7231286</v>
          </cell>
          <cell r="L178" t="str">
            <v>0932-882869</v>
          </cell>
          <cell r="M178" t="str">
            <v>806 高雄市苓雅區英義街252號7樓-3</v>
          </cell>
        </row>
        <row r="179">
          <cell r="A179">
            <v>323</v>
          </cell>
          <cell r="B179" t="str">
            <v>甄試男A</v>
          </cell>
          <cell r="C179" t="str">
            <v>何昱震</v>
          </cell>
          <cell r="D179" t="str">
            <v>何昱震(甄試男A組)</v>
          </cell>
          <cell r="E179" t="str">
            <v>男</v>
          </cell>
          <cell r="F179">
            <v>35711</v>
          </cell>
          <cell r="H179" t="str">
            <v>高雄</v>
          </cell>
          <cell r="K179" t="str">
            <v>07-7557766</v>
          </cell>
          <cell r="L179" t="str">
            <v>0929-896166</v>
          </cell>
          <cell r="M179" t="str">
            <v>830 高雄市鳳山區中崙四路86號</v>
          </cell>
        </row>
        <row r="180">
          <cell r="A180">
            <v>324</v>
          </cell>
          <cell r="B180" t="str">
            <v>甄試男B</v>
          </cell>
          <cell r="C180" t="str">
            <v>王小忠</v>
          </cell>
          <cell r="D180" t="str">
            <v>王小忠(甄試男B組)</v>
          </cell>
          <cell r="E180" t="str">
            <v>男</v>
          </cell>
          <cell r="F180">
            <v>37019</v>
          </cell>
          <cell r="H180" t="str">
            <v>高雄</v>
          </cell>
          <cell r="I180" t="str">
            <v>福山國中</v>
          </cell>
          <cell r="J180" t="str">
            <v>1</v>
          </cell>
          <cell r="K180" t="str">
            <v>07-3108940</v>
          </cell>
          <cell r="L180" t="str">
            <v>0939-059781</v>
          </cell>
          <cell r="M180" t="str">
            <v>807 高雄市三民區鼎昌街53-1號9樓</v>
          </cell>
        </row>
        <row r="181">
          <cell r="A181">
            <v>325</v>
          </cell>
          <cell r="B181" t="str">
            <v>甄試男C</v>
          </cell>
          <cell r="C181" t="str">
            <v>王二忠</v>
          </cell>
          <cell r="D181" t="str">
            <v>王二忠(甄試男C組)</v>
          </cell>
          <cell r="E181" t="str">
            <v>男</v>
          </cell>
          <cell r="F181">
            <v>37731</v>
          </cell>
          <cell r="H181" t="str">
            <v>高雄</v>
          </cell>
          <cell r="I181" t="str">
            <v>文府國小</v>
          </cell>
          <cell r="J181" t="str">
            <v>5</v>
          </cell>
          <cell r="K181" t="str">
            <v>07-3108940</v>
          </cell>
          <cell r="L181" t="str">
            <v>0939-059781</v>
          </cell>
          <cell r="M181" t="str">
            <v>807 高雄市三民區鼎昌街53-1號9樓</v>
          </cell>
        </row>
        <row r="194">
          <cell r="A194">
            <v>350</v>
          </cell>
          <cell r="B194" t="str">
            <v>男B組</v>
          </cell>
          <cell r="C194" t="str">
            <v>馬齊陽</v>
          </cell>
          <cell r="D194" t="str">
            <v>馬齊陽(不計分)</v>
          </cell>
          <cell r="E194" t="str">
            <v>男</v>
          </cell>
          <cell r="F194">
            <v>36242</v>
          </cell>
          <cell r="H194" t="str">
            <v>台北</v>
          </cell>
          <cell r="I194" t="str">
            <v>信義國中</v>
          </cell>
          <cell r="L194">
            <v>982511899</v>
          </cell>
          <cell r="M194" t="str">
            <v>201 台北市信義區松仁路158巷1號</v>
          </cell>
        </row>
        <row r="195">
          <cell r="A195">
            <v>332</v>
          </cell>
          <cell r="C195" t="str">
            <v>東原國中</v>
          </cell>
          <cell r="D195" t="str">
            <v>東原國中</v>
          </cell>
          <cell r="K195" t="str">
            <v>06-6861009</v>
          </cell>
        </row>
        <row r="196">
          <cell r="A196">
            <v>333</v>
          </cell>
          <cell r="C196" t="str">
            <v>三民高中</v>
          </cell>
          <cell r="D196" t="str">
            <v>三民高中</v>
          </cell>
          <cell r="K196" t="str">
            <v>07-3475181</v>
          </cell>
          <cell r="L196" t="str">
            <v>F:07-3465964</v>
          </cell>
          <cell r="M196" t="str">
            <v>807 高雄市三民區金鼎路81號</v>
          </cell>
        </row>
      </sheetData>
      <sheetData sheetId="1"/>
      <sheetData sheetId="2"/>
      <sheetData sheetId="3"/>
      <sheetData sheetId="4"/>
      <sheetData sheetId="5">
        <row r="2">
          <cell r="A2" t="str">
            <v>比賽地點:永安高爾夫球場 TEL:06-6862208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2" sqref="H12"/>
    </sheetView>
  </sheetViews>
  <sheetFormatPr defaultRowHeight="16.5"/>
  <cols>
    <col min="1" max="1" width="6.125" style="57" customWidth="1"/>
    <col min="2" max="2" width="5.5" style="58" customWidth="1"/>
    <col min="3" max="3" width="11.125" style="1" customWidth="1"/>
    <col min="4" max="4" width="12" style="1" customWidth="1"/>
    <col min="5" max="6" width="7.25" style="1" customWidth="1"/>
    <col min="7" max="7" width="8.125" style="1" customWidth="1"/>
    <col min="8" max="8" width="11.125" style="1" customWidth="1"/>
    <col min="9" max="9" width="8.125" style="1" customWidth="1"/>
    <col min="10" max="18" width="5.5" style="1" customWidth="1"/>
    <col min="19" max="19" width="5.5" style="59" customWidth="1"/>
    <col min="20" max="28" width="5.5" style="1" customWidth="1"/>
    <col min="29" max="29" width="5.5" style="59" customWidth="1"/>
    <col min="30" max="31" width="5.5" style="1" customWidth="1"/>
    <col min="32" max="32" width="15.625" style="1" customWidth="1"/>
    <col min="33" max="252" width="9" style="21"/>
    <col min="253" max="253" width="6.125" style="21" customWidth="1"/>
    <col min="254" max="254" width="5.5" style="21" customWidth="1"/>
    <col min="255" max="255" width="11.125" style="21" customWidth="1"/>
    <col min="256" max="256" width="12" style="21" customWidth="1"/>
    <col min="257" max="260" width="9" style="21" customWidth="1"/>
    <col min="261" max="262" width="7.25" style="21" customWidth="1"/>
    <col min="263" max="263" width="8.125" style="21" customWidth="1"/>
    <col min="264" max="264" width="11.125" style="21" customWidth="1"/>
    <col min="265" max="265" width="8.125" style="21" customWidth="1"/>
    <col min="266" max="287" width="5.5" style="21" customWidth="1"/>
    <col min="288" max="288" width="15.625" style="21" customWidth="1"/>
    <col min="289" max="508" width="9" style="21"/>
    <col min="509" max="509" width="6.125" style="21" customWidth="1"/>
    <col min="510" max="510" width="5.5" style="21" customWidth="1"/>
    <col min="511" max="511" width="11.125" style="21" customWidth="1"/>
    <col min="512" max="512" width="12" style="21" customWidth="1"/>
    <col min="513" max="516" width="9" style="21" customWidth="1"/>
    <col min="517" max="518" width="7.25" style="21" customWidth="1"/>
    <col min="519" max="519" width="8.125" style="21" customWidth="1"/>
    <col min="520" max="520" width="11.125" style="21" customWidth="1"/>
    <col min="521" max="521" width="8.125" style="21" customWidth="1"/>
    <col min="522" max="543" width="5.5" style="21" customWidth="1"/>
    <col min="544" max="544" width="15.625" style="21" customWidth="1"/>
    <col min="545" max="764" width="9" style="21"/>
    <col min="765" max="765" width="6.125" style="21" customWidth="1"/>
    <col min="766" max="766" width="5.5" style="21" customWidth="1"/>
    <col min="767" max="767" width="11.125" style="21" customWidth="1"/>
    <col min="768" max="768" width="12" style="21" customWidth="1"/>
    <col min="769" max="772" width="9" style="21" customWidth="1"/>
    <col min="773" max="774" width="7.25" style="21" customWidth="1"/>
    <col min="775" max="775" width="8.125" style="21" customWidth="1"/>
    <col min="776" max="776" width="11.125" style="21" customWidth="1"/>
    <col min="777" max="777" width="8.125" style="21" customWidth="1"/>
    <col min="778" max="799" width="5.5" style="21" customWidth="1"/>
    <col min="800" max="800" width="15.625" style="21" customWidth="1"/>
    <col min="801" max="1020" width="9" style="21"/>
    <col min="1021" max="1021" width="6.125" style="21" customWidth="1"/>
    <col min="1022" max="1022" width="5.5" style="21" customWidth="1"/>
    <col min="1023" max="1023" width="11.125" style="21" customWidth="1"/>
    <col min="1024" max="1024" width="12" style="21" customWidth="1"/>
    <col min="1025" max="1028" width="9" style="21" customWidth="1"/>
    <col min="1029" max="1030" width="7.25" style="21" customWidth="1"/>
    <col min="1031" max="1031" width="8.125" style="21" customWidth="1"/>
    <col min="1032" max="1032" width="11.125" style="21" customWidth="1"/>
    <col min="1033" max="1033" width="8.125" style="21" customWidth="1"/>
    <col min="1034" max="1055" width="5.5" style="21" customWidth="1"/>
    <col min="1056" max="1056" width="15.625" style="21" customWidth="1"/>
    <col min="1057" max="1276" width="9" style="21"/>
    <col min="1277" max="1277" width="6.125" style="21" customWidth="1"/>
    <col min="1278" max="1278" width="5.5" style="21" customWidth="1"/>
    <col min="1279" max="1279" width="11.125" style="21" customWidth="1"/>
    <col min="1280" max="1280" width="12" style="21" customWidth="1"/>
    <col min="1281" max="1284" width="9" style="21" customWidth="1"/>
    <col min="1285" max="1286" width="7.25" style="21" customWidth="1"/>
    <col min="1287" max="1287" width="8.125" style="21" customWidth="1"/>
    <col min="1288" max="1288" width="11.125" style="21" customWidth="1"/>
    <col min="1289" max="1289" width="8.125" style="21" customWidth="1"/>
    <col min="1290" max="1311" width="5.5" style="21" customWidth="1"/>
    <col min="1312" max="1312" width="15.625" style="21" customWidth="1"/>
    <col min="1313" max="1532" width="9" style="21"/>
    <col min="1533" max="1533" width="6.125" style="21" customWidth="1"/>
    <col min="1534" max="1534" width="5.5" style="21" customWidth="1"/>
    <col min="1535" max="1535" width="11.125" style="21" customWidth="1"/>
    <col min="1536" max="1536" width="12" style="21" customWidth="1"/>
    <col min="1537" max="1540" width="9" style="21" customWidth="1"/>
    <col min="1541" max="1542" width="7.25" style="21" customWidth="1"/>
    <col min="1543" max="1543" width="8.125" style="21" customWidth="1"/>
    <col min="1544" max="1544" width="11.125" style="21" customWidth="1"/>
    <col min="1545" max="1545" width="8.125" style="21" customWidth="1"/>
    <col min="1546" max="1567" width="5.5" style="21" customWidth="1"/>
    <col min="1568" max="1568" width="15.625" style="21" customWidth="1"/>
    <col min="1569" max="1788" width="9" style="21"/>
    <col min="1789" max="1789" width="6.125" style="21" customWidth="1"/>
    <col min="1790" max="1790" width="5.5" style="21" customWidth="1"/>
    <col min="1791" max="1791" width="11.125" style="21" customWidth="1"/>
    <col min="1792" max="1792" width="12" style="21" customWidth="1"/>
    <col min="1793" max="1796" width="9" style="21" customWidth="1"/>
    <col min="1797" max="1798" width="7.25" style="21" customWidth="1"/>
    <col min="1799" max="1799" width="8.125" style="21" customWidth="1"/>
    <col min="1800" max="1800" width="11.125" style="21" customWidth="1"/>
    <col min="1801" max="1801" width="8.125" style="21" customWidth="1"/>
    <col min="1802" max="1823" width="5.5" style="21" customWidth="1"/>
    <col min="1824" max="1824" width="15.625" style="21" customWidth="1"/>
    <col min="1825" max="2044" width="9" style="21"/>
    <col min="2045" max="2045" width="6.125" style="21" customWidth="1"/>
    <col min="2046" max="2046" width="5.5" style="21" customWidth="1"/>
    <col min="2047" max="2047" width="11.125" style="21" customWidth="1"/>
    <col min="2048" max="2048" width="12" style="21" customWidth="1"/>
    <col min="2049" max="2052" width="9" style="21" customWidth="1"/>
    <col min="2053" max="2054" width="7.25" style="21" customWidth="1"/>
    <col min="2055" max="2055" width="8.125" style="21" customWidth="1"/>
    <col min="2056" max="2056" width="11.125" style="21" customWidth="1"/>
    <col min="2057" max="2057" width="8.125" style="21" customWidth="1"/>
    <col min="2058" max="2079" width="5.5" style="21" customWidth="1"/>
    <col min="2080" max="2080" width="15.625" style="21" customWidth="1"/>
    <col min="2081" max="2300" width="9" style="21"/>
    <col min="2301" max="2301" width="6.125" style="21" customWidth="1"/>
    <col min="2302" max="2302" width="5.5" style="21" customWidth="1"/>
    <col min="2303" max="2303" width="11.125" style="21" customWidth="1"/>
    <col min="2304" max="2304" width="12" style="21" customWidth="1"/>
    <col min="2305" max="2308" width="9" style="21" customWidth="1"/>
    <col min="2309" max="2310" width="7.25" style="21" customWidth="1"/>
    <col min="2311" max="2311" width="8.125" style="21" customWidth="1"/>
    <col min="2312" max="2312" width="11.125" style="21" customWidth="1"/>
    <col min="2313" max="2313" width="8.125" style="21" customWidth="1"/>
    <col min="2314" max="2335" width="5.5" style="21" customWidth="1"/>
    <col min="2336" max="2336" width="15.625" style="21" customWidth="1"/>
    <col min="2337" max="2556" width="9" style="21"/>
    <col min="2557" max="2557" width="6.125" style="21" customWidth="1"/>
    <col min="2558" max="2558" width="5.5" style="21" customWidth="1"/>
    <col min="2559" max="2559" width="11.125" style="21" customWidth="1"/>
    <col min="2560" max="2560" width="12" style="21" customWidth="1"/>
    <col min="2561" max="2564" width="9" style="21" customWidth="1"/>
    <col min="2565" max="2566" width="7.25" style="21" customWidth="1"/>
    <col min="2567" max="2567" width="8.125" style="21" customWidth="1"/>
    <col min="2568" max="2568" width="11.125" style="21" customWidth="1"/>
    <col min="2569" max="2569" width="8.125" style="21" customWidth="1"/>
    <col min="2570" max="2591" width="5.5" style="21" customWidth="1"/>
    <col min="2592" max="2592" width="15.625" style="21" customWidth="1"/>
    <col min="2593" max="2812" width="9" style="21"/>
    <col min="2813" max="2813" width="6.125" style="21" customWidth="1"/>
    <col min="2814" max="2814" width="5.5" style="21" customWidth="1"/>
    <col min="2815" max="2815" width="11.125" style="21" customWidth="1"/>
    <col min="2816" max="2816" width="12" style="21" customWidth="1"/>
    <col min="2817" max="2820" width="9" style="21" customWidth="1"/>
    <col min="2821" max="2822" width="7.25" style="21" customWidth="1"/>
    <col min="2823" max="2823" width="8.125" style="21" customWidth="1"/>
    <col min="2824" max="2824" width="11.125" style="21" customWidth="1"/>
    <col min="2825" max="2825" width="8.125" style="21" customWidth="1"/>
    <col min="2826" max="2847" width="5.5" style="21" customWidth="1"/>
    <col min="2848" max="2848" width="15.625" style="21" customWidth="1"/>
    <col min="2849" max="3068" width="9" style="21"/>
    <col min="3069" max="3069" width="6.125" style="21" customWidth="1"/>
    <col min="3070" max="3070" width="5.5" style="21" customWidth="1"/>
    <col min="3071" max="3071" width="11.125" style="21" customWidth="1"/>
    <col min="3072" max="3072" width="12" style="21" customWidth="1"/>
    <col min="3073" max="3076" width="9" style="21" customWidth="1"/>
    <col min="3077" max="3078" width="7.25" style="21" customWidth="1"/>
    <col min="3079" max="3079" width="8.125" style="21" customWidth="1"/>
    <col min="3080" max="3080" width="11.125" style="21" customWidth="1"/>
    <col min="3081" max="3081" width="8.125" style="21" customWidth="1"/>
    <col min="3082" max="3103" width="5.5" style="21" customWidth="1"/>
    <col min="3104" max="3104" width="15.625" style="21" customWidth="1"/>
    <col min="3105" max="3324" width="9" style="21"/>
    <col min="3325" max="3325" width="6.125" style="21" customWidth="1"/>
    <col min="3326" max="3326" width="5.5" style="21" customWidth="1"/>
    <col min="3327" max="3327" width="11.125" style="21" customWidth="1"/>
    <col min="3328" max="3328" width="12" style="21" customWidth="1"/>
    <col min="3329" max="3332" width="9" style="21" customWidth="1"/>
    <col min="3333" max="3334" width="7.25" style="21" customWidth="1"/>
    <col min="3335" max="3335" width="8.125" style="21" customWidth="1"/>
    <col min="3336" max="3336" width="11.125" style="21" customWidth="1"/>
    <col min="3337" max="3337" width="8.125" style="21" customWidth="1"/>
    <col min="3338" max="3359" width="5.5" style="21" customWidth="1"/>
    <col min="3360" max="3360" width="15.625" style="21" customWidth="1"/>
    <col min="3361" max="3580" width="9" style="21"/>
    <col min="3581" max="3581" width="6.125" style="21" customWidth="1"/>
    <col min="3582" max="3582" width="5.5" style="21" customWidth="1"/>
    <col min="3583" max="3583" width="11.125" style="21" customWidth="1"/>
    <col min="3584" max="3584" width="12" style="21" customWidth="1"/>
    <col min="3585" max="3588" width="9" style="21" customWidth="1"/>
    <col min="3589" max="3590" width="7.25" style="21" customWidth="1"/>
    <col min="3591" max="3591" width="8.125" style="21" customWidth="1"/>
    <col min="3592" max="3592" width="11.125" style="21" customWidth="1"/>
    <col min="3593" max="3593" width="8.125" style="21" customWidth="1"/>
    <col min="3594" max="3615" width="5.5" style="21" customWidth="1"/>
    <col min="3616" max="3616" width="15.625" style="21" customWidth="1"/>
    <col min="3617" max="3836" width="9" style="21"/>
    <col min="3837" max="3837" width="6.125" style="21" customWidth="1"/>
    <col min="3838" max="3838" width="5.5" style="21" customWidth="1"/>
    <col min="3839" max="3839" width="11.125" style="21" customWidth="1"/>
    <col min="3840" max="3840" width="12" style="21" customWidth="1"/>
    <col min="3841" max="3844" width="9" style="21" customWidth="1"/>
    <col min="3845" max="3846" width="7.25" style="21" customWidth="1"/>
    <col min="3847" max="3847" width="8.125" style="21" customWidth="1"/>
    <col min="3848" max="3848" width="11.125" style="21" customWidth="1"/>
    <col min="3849" max="3849" width="8.125" style="21" customWidth="1"/>
    <col min="3850" max="3871" width="5.5" style="21" customWidth="1"/>
    <col min="3872" max="3872" width="15.625" style="21" customWidth="1"/>
    <col min="3873" max="4092" width="9" style="21"/>
    <col min="4093" max="4093" width="6.125" style="21" customWidth="1"/>
    <col min="4094" max="4094" width="5.5" style="21" customWidth="1"/>
    <col min="4095" max="4095" width="11.125" style="21" customWidth="1"/>
    <col min="4096" max="4096" width="12" style="21" customWidth="1"/>
    <col min="4097" max="4100" width="9" style="21" customWidth="1"/>
    <col min="4101" max="4102" width="7.25" style="21" customWidth="1"/>
    <col min="4103" max="4103" width="8.125" style="21" customWidth="1"/>
    <col min="4104" max="4104" width="11.125" style="21" customWidth="1"/>
    <col min="4105" max="4105" width="8.125" style="21" customWidth="1"/>
    <col min="4106" max="4127" width="5.5" style="21" customWidth="1"/>
    <col min="4128" max="4128" width="15.625" style="21" customWidth="1"/>
    <col min="4129" max="4348" width="9" style="21"/>
    <col min="4349" max="4349" width="6.125" style="21" customWidth="1"/>
    <col min="4350" max="4350" width="5.5" style="21" customWidth="1"/>
    <col min="4351" max="4351" width="11.125" style="21" customWidth="1"/>
    <col min="4352" max="4352" width="12" style="21" customWidth="1"/>
    <col min="4353" max="4356" width="9" style="21" customWidth="1"/>
    <col min="4357" max="4358" width="7.25" style="21" customWidth="1"/>
    <col min="4359" max="4359" width="8.125" style="21" customWidth="1"/>
    <col min="4360" max="4360" width="11.125" style="21" customWidth="1"/>
    <col min="4361" max="4361" width="8.125" style="21" customWidth="1"/>
    <col min="4362" max="4383" width="5.5" style="21" customWidth="1"/>
    <col min="4384" max="4384" width="15.625" style="21" customWidth="1"/>
    <col min="4385" max="4604" width="9" style="21"/>
    <col min="4605" max="4605" width="6.125" style="21" customWidth="1"/>
    <col min="4606" max="4606" width="5.5" style="21" customWidth="1"/>
    <col min="4607" max="4607" width="11.125" style="21" customWidth="1"/>
    <col min="4608" max="4608" width="12" style="21" customWidth="1"/>
    <col min="4609" max="4612" width="9" style="21" customWidth="1"/>
    <col min="4613" max="4614" width="7.25" style="21" customWidth="1"/>
    <col min="4615" max="4615" width="8.125" style="21" customWidth="1"/>
    <col min="4616" max="4616" width="11.125" style="21" customWidth="1"/>
    <col min="4617" max="4617" width="8.125" style="21" customWidth="1"/>
    <col min="4618" max="4639" width="5.5" style="21" customWidth="1"/>
    <col min="4640" max="4640" width="15.625" style="21" customWidth="1"/>
    <col min="4641" max="4860" width="9" style="21"/>
    <col min="4861" max="4861" width="6.125" style="21" customWidth="1"/>
    <col min="4862" max="4862" width="5.5" style="21" customWidth="1"/>
    <col min="4863" max="4863" width="11.125" style="21" customWidth="1"/>
    <col min="4864" max="4864" width="12" style="21" customWidth="1"/>
    <col min="4865" max="4868" width="9" style="21" customWidth="1"/>
    <col min="4869" max="4870" width="7.25" style="21" customWidth="1"/>
    <col min="4871" max="4871" width="8.125" style="21" customWidth="1"/>
    <col min="4872" max="4872" width="11.125" style="21" customWidth="1"/>
    <col min="4873" max="4873" width="8.125" style="21" customWidth="1"/>
    <col min="4874" max="4895" width="5.5" style="21" customWidth="1"/>
    <col min="4896" max="4896" width="15.625" style="21" customWidth="1"/>
    <col min="4897" max="5116" width="9" style="21"/>
    <col min="5117" max="5117" width="6.125" style="21" customWidth="1"/>
    <col min="5118" max="5118" width="5.5" style="21" customWidth="1"/>
    <col min="5119" max="5119" width="11.125" style="21" customWidth="1"/>
    <col min="5120" max="5120" width="12" style="21" customWidth="1"/>
    <col min="5121" max="5124" width="9" style="21" customWidth="1"/>
    <col min="5125" max="5126" width="7.25" style="21" customWidth="1"/>
    <col min="5127" max="5127" width="8.125" style="21" customWidth="1"/>
    <col min="5128" max="5128" width="11.125" style="21" customWidth="1"/>
    <col min="5129" max="5129" width="8.125" style="21" customWidth="1"/>
    <col min="5130" max="5151" width="5.5" style="21" customWidth="1"/>
    <col min="5152" max="5152" width="15.625" style="21" customWidth="1"/>
    <col min="5153" max="5372" width="9" style="21"/>
    <col min="5373" max="5373" width="6.125" style="21" customWidth="1"/>
    <col min="5374" max="5374" width="5.5" style="21" customWidth="1"/>
    <col min="5375" max="5375" width="11.125" style="21" customWidth="1"/>
    <col min="5376" max="5376" width="12" style="21" customWidth="1"/>
    <col min="5377" max="5380" width="9" style="21" customWidth="1"/>
    <col min="5381" max="5382" width="7.25" style="21" customWidth="1"/>
    <col min="5383" max="5383" width="8.125" style="21" customWidth="1"/>
    <col min="5384" max="5384" width="11.125" style="21" customWidth="1"/>
    <col min="5385" max="5385" width="8.125" style="21" customWidth="1"/>
    <col min="5386" max="5407" width="5.5" style="21" customWidth="1"/>
    <col min="5408" max="5408" width="15.625" style="21" customWidth="1"/>
    <col min="5409" max="5628" width="9" style="21"/>
    <col min="5629" max="5629" width="6.125" style="21" customWidth="1"/>
    <col min="5630" max="5630" width="5.5" style="21" customWidth="1"/>
    <col min="5631" max="5631" width="11.125" style="21" customWidth="1"/>
    <col min="5632" max="5632" width="12" style="21" customWidth="1"/>
    <col min="5633" max="5636" width="9" style="21" customWidth="1"/>
    <col min="5637" max="5638" width="7.25" style="21" customWidth="1"/>
    <col min="5639" max="5639" width="8.125" style="21" customWidth="1"/>
    <col min="5640" max="5640" width="11.125" style="21" customWidth="1"/>
    <col min="5641" max="5641" width="8.125" style="21" customWidth="1"/>
    <col min="5642" max="5663" width="5.5" style="21" customWidth="1"/>
    <col min="5664" max="5664" width="15.625" style="21" customWidth="1"/>
    <col min="5665" max="5884" width="9" style="21"/>
    <col min="5885" max="5885" width="6.125" style="21" customWidth="1"/>
    <col min="5886" max="5886" width="5.5" style="21" customWidth="1"/>
    <col min="5887" max="5887" width="11.125" style="21" customWidth="1"/>
    <col min="5888" max="5888" width="12" style="21" customWidth="1"/>
    <col min="5889" max="5892" width="9" style="21" customWidth="1"/>
    <col min="5893" max="5894" width="7.25" style="21" customWidth="1"/>
    <col min="5895" max="5895" width="8.125" style="21" customWidth="1"/>
    <col min="5896" max="5896" width="11.125" style="21" customWidth="1"/>
    <col min="5897" max="5897" width="8.125" style="21" customWidth="1"/>
    <col min="5898" max="5919" width="5.5" style="21" customWidth="1"/>
    <col min="5920" max="5920" width="15.625" style="21" customWidth="1"/>
    <col min="5921" max="6140" width="9" style="21"/>
    <col min="6141" max="6141" width="6.125" style="21" customWidth="1"/>
    <col min="6142" max="6142" width="5.5" style="21" customWidth="1"/>
    <col min="6143" max="6143" width="11.125" style="21" customWidth="1"/>
    <col min="6144" max="6144" width="12" style="21" customWidth="1"/>
    <col min="6145" max="6148" width="9" style="21" customWidth="1"/>
    <col min="6149" max="6150" width="7.25" style="21" customWidth="1"/>
    <col min="6151" max="6151" width="8.125" style="21" customWidth="1"/>
    <col min="6152" max="6152" width="11.125" style="21" customWidth="1"/>
    <col min="6153" max="6153" width="8.125" style="21" customWidth="1"/>
    <col min="6154" max="6175" width="5.5" style="21" customWidth="1"/>
    <col min="6176" max="6176" width="15.625" style="21" customWidth="1"/>
    <col min="6177" max="6396" width="9" style="21"/>
    <col min="6397" max="6397" width="6.125" style="21" customWidth="1"/>
    <col min="6398" max="6398" width="5.5" style="21" customWidth="1"/>
    <col min="6399" max="6399" width="11.125" style="21" customWidth="1"/>
    <col min="6400" max="6400" width="12" style="21" customWidth="1"/>
    <col min="6401" max="6404" width="9" style="21" customWidth="1"/>
    <col min="6405" max="6406" width="7.25" style="21" customWidth="1"/>
    <col min="6407" max="6407" width="8.125" style="21" customWidth="1"/>
    <col min="6408" max="6408" width="11.125" style="21" customWidth="1"/>
    <col min="6409" max="6409" width="8.125" style="21" customWidth="1"/>
    <col min="6410" max="6431" width="5.5" style="21" customWidth="1"/>
    <col min="6432" max="6432" width="15.625" style="21" customWidth="1"/>
    <col min="6433" max="6652" width="9" style="21"/>
    <col min="6653" max="6653" width="6.125" style="21" customWidth="1"/>
    <col min="6654" max="6654" width="5.5" style="21" customWidth="1"/>
    <col min="6655" max="6655" width="11.125" style="21" customWidth="1"/>
    <col min="6656" max="6656" width="12" style="21" customWidth="1"/>
    <col min="6657" max="6660" width="9" style="21" customWidth="1"/>
    <col min="6661" max="6662" width="7.25" style="21" customWidth="1"/>
    <col min="6663" max="6663" width="8.125" style="21" customWidth="1"/>
    <col min="6664" max="6664" width="11.125" style="21" customWidth="1"/>
    <col min="6665" max="6665" width="8.125" style="21" customWidth="1"/>
    <col min="6666" max="6687" width="5.5" style="21" customWidth="1"/>
    <col min="6688" max="6688" width="15.625" style="21" customWidth="1"/>
    <col min="6689" max="6908" width="9" style="21"/>
    <col min="6909" max="6909" width="6.125" style="21" customWidth="1"/>
    <col min="6910" max="6910" width="5.5" style="21" customWidth="1"/>
    <col min="6911" max="6911" width="11.125" style="21" customWidth="1"/>
    <col min="6912" max="6912" width="12" style="21" customWidth="1"/>
    <col min="6913" max="6916" width="9" style="21" customWidth="1"/>
    <col min="6917" max="6918" width="7.25" style="21" customWidth="1"/>
    <col min="6919" max="6919" width="8.125" style="21" customWidth="1"/>
    <col min="6920" max="6920" width="11.125" style="21" customWidth="1"/>
    <col min="6921" max="6921" width="8.125" style="21" customWidth="1"/>
    <col min="6922" max="6943" width="5.5" style="21" customWidth="1"/>
    <col min="6944" max="6944" width="15.625" style="21" customWidth="1"/>
    <col min="6945" max="7164" width="9" style="21"/>
    <col min="7165" max="7165" width="6.125" style="21" customWidth="1"/>
    <col min="7166" max="7166" width="5.5" style="21" customWidth="1"/>
    <col min="7167" max="7167" width="11.125" style="21" customWidth="1"/>
    <col min="7168" max="7168" width="12" style="21" customWidth="1"/>
    <col min="7169" max="7172" width="9" style="21" customWidth="1"/>
    <col min="7173" max="7174" width="7.25" style="21" customWidth="1"/>
    <col min="7175" max="7175" width="8.125" style="21" customWidth="1"/>
    <col min="7176" max="7176" width="11.125" style="21" customWidth="1"/>
    <col min="7177" max="7177" width="8.125" style="21" customWidth="1"/>
    <col min="7178" max="7199" width="5.5" style="21" customWidth="1"/>
    <col min="7200" max="7200" width="15.625" style="21" customWidth="1"/>
    <col min="7201" max="7420" width="9" style="21"/>
    <col min="7421" max="7421" width="6.125" style="21" customWidth="1"/>
    <col min="7422" max="7422" width="5.5" style="21" customWidth="1"/>
    <col min="7423" max="7423" width="11.125" style="21" customWidth="1"/>
    <col min="7424" max="7424" width="12" style="21" customWidth="1"/>
    <col min="7425" max="7428" width="9" style="21" customWidth="1"/>
    <col min="7429" max="7430" width="7.25" style="21" customWidth="1"/>
    <col min="7431" max="7431" width="8.125" style="21" customWidth="1"/>
    <col min="7432" max="7432" width="11.125" style="21" customWidth="1"/>
    <col min="7433" max="7433" width="8.125" style="21" customWidth="1"/>
    <col min="7434" max="7455" width="5.5" style="21" customWidth="1"/>
    <col min="7456" max="7456" width="15.625" style="21" customWidth="1"/>
    <col min="7457" max="7676" width="9" style="21"/>
    <col min="7677" max="7677" width="6.125" style="21" customWidth="1"/>
    <col min="7678" max="7678" width="5.5" style="21" customWidth="1"/>
    <col min="7679" max="7679" width="11.125" style="21" customWidth="1"/>
    <col min="7680" max="7680" width="12" style="21" customWidth="1"/>
    <col min="7681" max="7684" width="9" style="21" customWidth="1"/>
    <col min="7685" max="7686" width="7.25" style="21" customWidth="1"/>
    <col min="7687" max="7687" width="8.125" style="21" customWidth="1"/>
    <col min="7688" max="7688" width="11.125" style="21" customWidth="1"/>
    <col min="7689" max="7689" width="8.125" style="21" customWidth="1"/>
    <col min="7690" max="7711" width="5.5" style="21" customWidth="1"/>
    <col min="7712" max="7712" width="15.625" style="21" customWidth="1"/>
    <col min="7713" max="7932" width="9" style="21"/>
    <col min="7933" max="7933" width="6.125" style="21" customWidth="1"/>
    <col min="7934" max="7934" width="5.5" style="21" customWidth="1"/>
    <col min="7935" max="7935" width="11.125" style="21" customWidth="1"/>
    <col min="7936" max="7936" width="12" style="21" customWidth="1"/>
    <col min="7937" max="7940" width="9" style="21" customWidth="1"/>
    <col min="7941" max="7942" width="7.25" style="21" customWidth="1"/>
    <col min="7943" max="7943" width="8.125" style="21" customWidth="1"/>
    <col min="7944" max="7944" width="11.125" style="21" customWidth="1"/>
    <col min="7945" max="7945" width="8.125" style="21" customWidth="1"/>
    <col min="7946" max="7967" width="5.5" style="21" customWidth="1"/>
    <col min="7968" max="7968" width="15.625" style="21" customWidth="1"/>
    <col min="7969" max="8188" width="9" style="21"/>
    <col min="8189" max="8189" width="6.125" style="21" customWidth="1"/>
    <col min="8190" max="8190" width="5.5" style="21" customWidth="1"/>
    <col min="8191" max="8191" width="11.125" style="21" customWidth="1"/>
    <col min="8192" max="8192" width="12" style="21" customWidth="1"/>
    <col min="8193" max="8196" width="9" style="21" customWidth="1"/>
    <col min="8197" max="8198" width="7.25" style="21" customWidth="1"/>
    <col min="8199" max="8199" width="8.125" style="21" customWidth="1"/>
    <col min="8200" max="8200" width="11.125" style="21" customWidth="1"/>
    <col min="8201" max="8201" width="8.125" style="21" customWidth="1"/>
    <col min="8202" max="8223" width="5.5" style="21" customWidth="1"/>
    <col min="8224" max="8224" width="15.625" style="21" customWidth="1"/>
    <col min="8225" max="8444" width="9" style="21"/>
    <col min="8445" max="8445" width="6.125" style="21" customWidth="1"/>
    <col min="8446" max="8446" width="5.5" style="21" customWidth="1"/>
    <col min="8447" max="8447" width="11.125" style="21" customWidth="1"/>
    <col min="8448" max="8448" width="12" style="21" customWidth="1"/>
    <col min="8449" max="8452" width="9" style="21" customWidth="1"/>
    <col min="8453" max="8454" width="7.25" style="21" customWidth="1"/>
    <col min="8455" max="8455" width="8.125" style="21" customWidth="1"/>
    <col min="8456" max="8456" width="11.125" style="21" customWidth="1"/>
    <col min="8457" max="8457" width="8.125" style="21" customWidth="1"/>
    <col min="8458" max="8479" width="5.5" style="21" customWidth="1"/>
    <col min="8480" max="8480" width="15.625" style="21" customWidth="1"/>
    <col min="8481" max="8700" width="9" style="21"/>
    <col min="8701" max="8701" width="6.125" style="21" customWidth="1"/>
    <col min="8702" max="8702" width="5.5" style="21" customWidth="1"/>
    <col min="8703" max="8703" width="11.125" style="21" customWidth="1"/>
    <col min="8704" max="8704" width="12" style="21" customWidth="1"/>
    <col min="8705" max="8708" width="9" style="21" customWidth="1"/>
    <col min="8709" max="8710" width="7.25" style="21" customWidth="1"/>
    <col min="8711" max="8711" width="8.125" style="21" customWidth="1"/>
    <col min="8712" max="8712" width="11.125" style="21" customWidth="1"/>
    <col min="8713" max="8713" width="8.125" style="21" customWidth="1"/>
    <col min="8714" max="8735" width="5.5" style="21" customWidth="1"/>
    <col min="8736" max="8736" width="15.625" style="21" customWidth="1"/>
    <col min="8737" max="8956" width="9" style="21"/>
    <col min="8957" max="8957" width="6.125" style="21" customWidth="1"/>
    <col min="8958" max="8958" width="5.5" style="21" customWidth="1"/>
    <col min="8959" max="8959" width="11.125" style="21" customWidth="1"/>
    <col min="8960" max="8960" width="12" style="21" customWidth="1"/>
    <col min="8961" max="8964" width="9" style="21" customWidth="1"/>
    <col min="8965" max="8966" width="7.25" style="21" customWidth="1"/>
    <col min="8967" max="8967" width="8.125" style="21" customWidth="1"/>
    <col min="8968" max="8968" width="11.125" style="21" customWidth="1"/>
    <col min="8969" max="8969" width="8.125" style="21" customWidth="1"/>
    <col min="8970" max="8991" width="5.5" style="21" customWidth="1"/>
    <col min="8992" max="8992" width="15.625" style="21" customWidth="1"/>
    <col min="8993" max="9212" width="9" style="21"/>
    <col min="9213" max="9213" width="6.125" style="21" customWidth="1"/>
    <col min="9214" max="9214" width="5.5" style="21" customWidth="1"/>
    <col min="9215" max="9215" width="11.125" style="21" customWidth="1"/>
    <col min="9216" max="9216" width="12" style="21" customWidth="1"/>
    <col min="9217" max="9220" width="9" style="21" customWidth="1"/>
    <col min="9221" max="9222" width="7.25" style="21" customWidth="1"/>
    <col min="9223" max="9223" width="8.125" style="21" customWidth="1"/>
    <col min="9224" max="9224" width="11.125" style="21" customWidth="1"/>
    <col min="9225" max="9225" width="8.125" style="21" customWidth="1"/>
    <col min="9226" max="9247" width="5.5" style="21" customWidth="1"/>
    <col min="9248" max="9248" width="15.625" style="21" customWidth="1"/>
    <col min="9249" max="9468" width="9" style="21"/>
    <col min="9469" max="9469" width="6.125" style="21" customWidth="1"/>
    <col min="9470" max="9470" width="5.5" style="21" customWidth="1"/>
    <col min="9471" max="9471" width="11.125" style="21" customWidth="1"/>
    <col min="9472" max="9472" width="12" style="21" customWidth="1"/>
    <col min="9473" max="9476" width="9" style="21" customWidth="1"/>
    <col min="9477" max="9478" width="7.25" style="21" customWidth="1"/>
    <col min="9479" max="9479" width="8.125" style="21" customWidth="1"/>
    <col min="9480" max="9480" width="11.125" style="21" customWidth="1"/>
    <col min="9481" max="9481" width="8.125" style="21" customWidth="1"/>
    <col min="9482" max="9503" width="5.5" style="21" customWidth="1"/>
    <col min="9504" max="9504" width="15.625" style="21" customWidth="1"/>
    <col min="9505" max="9724" width="9" style="21"/>
    <col min="9725" max="9725" width="6.125" style="21" customWidth="1"/>
    <col min="9726" max="9726" width="5.5" style="21" customWidth="1"/>
    <col min="9727" max="9727" width="11.125" style="21" customWidth="1"/>
    <col min="9728" max="9728" width="12" style="21" customWidth="1"/>
    <col min="9729" max="9732" width="9" style="21" customWidth="1"/>
    <col min="9733" max="9734" width="7.25" style="21" customWidth="1"/>
    <col min="9735" max="9735" width="8.125" style="21" customWidth="1"/>
    <col min="9736" max="9736" width="11.125" style="21" customWidth="1"/>
    <col min="9737" max="9737" width="8.125" style="21" customWidth="1"/>
    <col min="9738" max="9759" width="5.5" style="21" customWidth="1"/>
    <col min="9760" max="9760" width="15.625" style="21" customWidth="1"/>
    <col min="9761" max="9980" width="9" style="21"/>
    <col min="9981" max="9981" width="6.125" style="21" customWidth="1"/>
    <col min="9982" max="9982" width="5.5" style="21" customWidth="1"/>
    <col min="9983" max="9983" width="11.125" style="21" customWidth="1"/>
    <col min="9984" max="9984" width="12" style="21" customWidth="1"/>
    <col min="9985" max="9988" width="9" style="21" customWidth="1"/>
    <col min="9989" max="9990" width="7.25" style="21" customWidth="1"/>
    <col min="9991" max="9991" width="8.125" style="21" customWidth="1"/>
    <col min="9992" max="9992" width="11.125" style="21" customWidth="1"/>
    <col min="9993" max="9993" width="8.125" style="21" customWidth="1"/>
    <col min="9994" max="10015" width="5.5" style="21" customWidth="1"/>
    <col min="10016" max="10016" width="15.625" style="21" customWidth="1"/>
    <col min="10017" max="10236" width="9" style="21"/>
    <col min="10237" max="10237" width="6.125" style="21" customWidth="1"/>
    <col min="10238" max="10238" width="5.5" style="21" customWidth="1"/>
    <col min="10239" max="10239" width="11.125" style="21" customWidth="1"/>
    <col min="10240" max="10240" width="12" style="21" customWidth="1"/>
    <col min="10241" max="10244" width="9" style="21" customWidth="1"/>
    <col min="10245" max="10246" width="7.25" style="21" customWidth="1"/>
    <col min="10247" max="10247" width="8.125" style="21" customWidth="1"/>
    <col min="10248" max="10248" width="11.125" style="21" customWidth="1"/>
    <col min="10249" max="10249" width="8.125" style="21" customWidth="1"/>
    <col min="10250" max="10271" width="5.5" style="21" customWidth="1"/>
    <col min="10272" max="10272" width="15.625" style="21" customWidth="1"/>
    <col min="10273" max="10492" width="9" style="21"/>
    <col min="10493" max="10493" width="6.125" style="21" customWidth="1"/>
    <col min="10494" max="10494" width="5.5" style="21" customWidth="1"/>
    <col min="10495" max="10495" width="11.125" style="21" customWidth="1"/>
    <col min="10496" max="10496" width="12" style="21" customWidth="1"/>
    <col min="10497" max="10500" width="9" style="21" customWidth="1"/>
    <col min="10501" max="10502" width="7.25" style="21" customWidth="1"/>
    <col min="10503" max="10503" width="8.125" style="21" customWidth="1"/>
    <col min="10504" max="10504" width="11.125" style="21" customWidth="1"/>
    <col min="10505" max="10505" width="8.125" style="21" customWidth="1"/>
    <col min="10506" max="10527" width="5.5" style="21" customWidth="1"/>
    <col min="10528" max="10528" width="15.625" style="21" customWidth="1"/>
    <col min="10529" max="10748" width="9" style="21"/>
    <col min="10749" max="10749" width="6.125" style="21" customWidth="1"/>
    <col min="10750" max="10750" width="5.5" style="21" customWidth="1"/>
    <col min="10751" max="10751" width="11.125" style="21" customWidth="1"/>
    <col min="10752" max="10752" width="12" style="21" customWidth="1"/>
    <col min="10753" max="10756" width="9" style="21" customWidth="1"/>
    <col min="10757" max="10758" width="7.25" style="21" customWidth="1"/>
    <col min="10759" max="10759" width="8.125" style="21" customWidth="1"/>
    <col min="10760" max="10760" width="11.125" style="21" customWidth="1"/>
    <col min="10761" max="10761" width="8.125" style="21" customWidth="1"/>
    <col min="10762" max="10783" width="5.5" style="21" customWidth="1"/>
    <col min="10784" max="10784" width="15.625" style="21" customWidth="1"/>
    <col min="10785" max="11004" width="9" style="21"/>
    <col min="11005" max="11005" width="6.125" style="21" customWidth="1"/>
    <col min="11006" max="11006" width="5.5" style="21" customWidth="1"/>
    <col min="11007" max="11007" width="11.125" style="21" customWidth="1"/>
    <col min="11008" max="11008" width="12" style="21" customWidth="1"/>
    <col min="11009" max="11012" width="9" style="21" customWidth="1"/>
    <col min="11013" max="11014" width="7.25" style="21" customWidth="1"/>
    <col min="11015" max="11015" width="8.125" style="21" customWidth="1"/>
    <col min="11016" max="11016" width="11.125" style="21" customWidth="1"/>
    <col min="11017" max="11017" width="8.125" style="21" customWidth="1"/>
    <col min="11018" max="11039" width="5.5" style="21" customWidth="1"/>
    <col min="11040" max="11040" width="15.625" style="21" customWidth="1"/>
    <col min="11041" max="11260" width="9" style="21"/>
    <col min="11261" max="11261" width="6.125" style="21" customWidth="1"/>
    <col min="11262" max="11262" width="5.5" style="21" customWidth="1"/>
    <col min="11263" max="11263" width="11.125" style="21" customWidth="1"/>
    <col min="11264" max="11264" width="12" style="21" customWidth="1"/>
    <col min="11265" max="11268" width="9" style="21" customWidth="1"/>
    <col min="11269" max="11270" width="7.25" style="21" customWidth="1"/>
    <col min="11271" max="11271" width="8.125" style="21" customWidth="1"/>
    <col min="11272" max="11272" width="11.125" style="21" customWidth="1"/>
    <col min="11273" max="11273" width="8.125" style="21" customWidth="1"/>
    <col min="11274" max="11295" width="5.5" style="21" customWidth="1"/>
    <col min="11296" max="11296" width="15.625" style="21" customWidth="1"/>
    <col min="11297" max="11516" width="9" style="21"/>
    <col min="11517" max="11517" width="6.125" style="21" customWidth="1"/>
    <col min="11518" max="11518" width="5.5" style="21" customWidth="1"/>
    <col min="11519" max="11519" width="11.125" style="21" customWidth="1"/>
    <col min="11520" max="11520" width="12" style="21" customWidth="1"/>
    <col min="11521" max="11524" width="9" style="21" customWidth="1"/>
    <col min="11525" max="11526" width="7.25" style="21" customWidth="1"/>
    <col min="11527" max="11527" width="8.125" style="21" customWidth="1"/>
    <col min="11528" max="11528" width="11.125" style="21" customWidth="1"/>
    <col min="11529" max="11529" width="8.125" style="21" customWidth="1"/>
    <col min="11530" max="11551" width="5.5" style="21" customWidth="1"/>
    <col min="11552" max="11552" width="15.625" style="21" customWidth="1"/>
    <col min="11553" max="11772" width="9" style="21"/>
    <col min="11773" max="11773" width="6.125" style="21" customWidth="1"/>
    <col min="11774" max="11774" width="5.5" style="21" customWidth="1"/>
    <col min="11775" max="11775" width="11.125" style="21" customWidth="1"/>
    <col min="11776" max="11776" width="12" style="21" customWidth="1"/>
    <col min="11777" max="11780" width="9" style="21" customWidth="1"/>
    <col min="11781" max="11782" width="7.25" style="21" customWidth="1"/>
    <col min="11783" max="11783" width="8.125" style="21" customWidth="1"/>
    <col min="11784" max="11784" width="11.125" style="21" customWidth="1"/>
    <col min="11785" max="11785" width="8.125" style="21" customWidth="1"/>
    <col min="11786" max="11807" width="5.5" style="21" customWidth="1"/>
    <col min="11808" max="11808" width="15.625" style="21" customWidth="1"/>
    <col min="11809" max="12028" width="9" style="21"/>
    <col min="12029" max="12029" width="6.125" style="21" customWidth="1"/>
    <col min="12030" max="12030" width="5.5" style="21" customWidth="1"/>
    <col min="12031" max="12031" width="11.125" style="21" customWidth="1"/>
    <col min="12032" max="12032" width="12" style="21" customWidth="1"/>
    <col min="12033" max="12036" width="9" style="21" customWidth="1"/>
    <col min="12037" max="12038" width="7.25" style="21" customWidth="1"/>
    <col min="12039" max="12039" width="8.125" style="21" customWidth="1"/>
    <col min="12040" max="12040" width="11.125" style="21" customWidth="1"/>
    <col min="12041" max="12041" width="8.125" style="21" customWidth="1"/>
    <col min="12042" max="12063" width="5.5" style="21" customWidth="1"/>
    <col min="12064" max="12064" width="15.625" style="21" customWidth="1"/>
    <col min="12065" max="12284" width="9" style="21"/>
    <col min="12285" max="12285" width="6.125" style="21" customWidth="1"/>
    <col min="12286" max="12286" width="5.5" style="21" customWidth="1"/>
    <col min="12287" max="12287" width="11.125" style="21" customWidth="1"/>
    <col min="12288" max="12288" width="12" style="21" customWidth="1"/>
    <col min="12289" max="12292" width="9" style="21" customWidth="1"/>
    <col min="12293" max="12294" width="7.25" style="21" customWidth="1"/>
    <col min="12295" max="12295" width="8.125" style="21" customWidth="1"/>
    <col min="12296" max="12296" width="11.125" style="21" customWidth="1"/>
    <col min="12297" max="12297" width="8.125" style="21" customWidth="1"/>
    <col min="12298" max="12319" width="5.5" style="21" customWidth="1"/>
    <col min="12320" max="12320" width="15.625" style="21" customWidth="1"/>
    <col min="12321" max="12540" width="9" style="21"/>
    <col min="12541" max="12541" width="6.125" style="21" customWidth="1"/>
    <col min="12542" max="12542" width="5.5" style="21" customWidth="1"/>
    <col min="12543" max="12543" width="11.125" style="21" customWidth="1"/>
    <col min="12544" max="12544" width="12" style="21" customWidth="1"/>
    <col min="12545" max="12548" width="9" style="21" customWidth="1"/>
    <col min="12549" max="12550" width="7.25" style="21" customWidth="1"/>
    <col min="12551" max="12551" width="8.125" style="21" customWidth="1"/>
    <col min="12552" max="12552" width="11.125" style="21" customWidth="1"/>
    <col min="12553" max="12553" width="8.125" style="21" customWidth="1"/>
    <col min="12554" max="12575" width="5.5" style="21" customWidth="1"/>
    <col min="12576" max="12576" width="15.625" style="21" customWidth="1"/>
    <col min="12577" max="12796" width="9" style="21"/>
    <col min="12797" max="12797" width="6.125" style="21" customWidth="1"/>
    <col min="12798" max="12798" width="5.5" style="21" customWidth="1"/>
    <col min="12799" max="12799" width="11.125" style="21" customWidth="1"/>
    <col min="12800" max="12800" width="12" style="21" customWidth="1"/>
    <col min="12801" max="12804" width="9" style="21" customWidth="1"/>
    <col min="12805" max="12806" width="7.25" style="21" customWidth="1"/>
    <col min="12807" max="12807" width="8.125" style="21" customWidth="1"/>
    <col min="12808" max="12808" width="11.125" style="21" customWidth="1"/>
    <col min="12809" max="12809" width="8.125" style="21" customWidth="1"/>
    <col min="12810" max="12831" width="5.5" style="21" customWidth="1"/>
    <col min="12832" max="12832" width="15.625" style="21" customWidth="1"/>
    <col min="12833" max="13052" width="9" style="21"/>
    <col min="13053" max="13053" width="6.125" style="21" customWidth="1"/>
    <col min="13054" max="13054" width="5.5" style="21" customWidth="1"/>
    <col min="13055" max="13055" width="11.125" style="21" customWidth="1"/>
    <col min="13056" max="13056" width="12" style="21" customWidth="1"/>
    <col min="13057" max="13060" width="9" style="21" customWidth="1"/>
    <col min="13061" max="13062" width="7.25" style="21" customWidth="1"/>
    <col min="13063" max="13063" width="8.125" style="21" customWidth="1"/>
    <col min="13064" max="13064" width="11.125" style="21" customWidth="1"/>
    <col min="13065" max="13065" width="8.125" style="21" customWidth="1"/>
    <col min="13066" max="13087" width="5.5" style="21" customWidth="1"/>
    <col min="13088" max="13088" width="15.625" style="21" customWidth="1"/>
    <col min="13089" max="13308" width="9" style="21"/>
    <col min="13309" max="13309" width="6.125" style="21" customWidth="1"/>
    <col min="13310" max="13310" width="5.5" style="21" customWidth="1"/>
    <col min="13311" max="13311" width="11.125" style="21" customWidth="1"/>
    <col min="13312" max="13312" width="12" style="21" customWidth="1"/>
    <col min="13313" max="13316" width="9" style="21" customWidth="1"/>
    <col min="13317" max="13318" width="7.25" style="21" customWidth="1"/>
    <col min="13319" max="13319" width="8.125" style="21" customWidth="1"/>
    <col min="13320" max="13320" width="11.125" style="21" customWidth="1"/>
    <col min="13321" max="13321" width="8.125" style="21" customWidth="1"/>
    <col min="13322" max="13343" width="5.5" style="21" customWidth="1"/>
    <col min="13344" max="13344" width="15.625" style="21" customWidth="1"/>
    <col min="13345" max="13564" width="9" style="21"/>
    <col min="13565" max="13565" width="6.125" style="21" customWidth="1"/>
    <col min="13566" max="13566" width="5.5" style="21" customWidth="1"/>
    <col min="13567" max="13567" width="11.125" style="21" customWidth="1"/>
    <col min="13568" max="13568" width="12" style="21" customWidth="1"/>
    <col min="13569" max="13572" width="9" style="21" customWidth="1"/>
    <col min="13573" max="13574" width="7.25" style="21" customWidth="1"/>
    <col min="13575" max="13575" width="8.125" style="21" customWidth="1"/>
    <col min="13576" max="13576" width="11.125" style="21" customWidth="1"/>
    <col min="13577" max="13577" width="8.125" style="21" customWidth="1"/>
    <col min="13578" max="13599" width="5.5" style="21" customWidth="1"/>
    <col min="13600" max="13600" width="15.625" style="21" customWidth="1"/>
    <col min="13601" max="13820" width="9" style="21"/>
    <col min="13821" max="13821" width="6.125" style="21" customWidth="1"/>
    <col min="13822" max="13822" width="5.5" style="21" customWidth="1"/>
    <col min="13823" max="13823" width="11.125" style="21" customWidth="1"/>
    <col min="13824" max="13824" width="12" style="21" customWidth="1"/>
    <col min="13825" max="13828" width="9" style="21" customWidth="1"/>
    <col min="13829" max="13830" width="7.25" style="21" customWidth="1"/>
    <col min="13831" max="13831" width="8.125" style="21" customWidth="1"/>
    <col min="13832" max="13832" width="11.125" style="21" customWidth="1"/>
    <col min="13833" max="13833" width="8.125" style="21" customWidth="1"/>
    <col min="13834" max="13855" width="5.5" style="21" customWidth="1"/>
    <col min="13856" max="13856" width="15.625" style="21" customWidth="1"/>
    <col min="13857" max="14076" width="9" style="21"/>
    <col min="14077" max="14077" width="6.125" style="21" customWidth="1"/>
    <col min="14078" max="14078" width="5.5" style="21" customWidth="1"/>
    <col min="14079" max="14079" width="11.125" style="21" customWidth="1"/>
    <col min="14080" max="14080" width="12" style="21" customWidth="1"/>
    <col min="14081" max="14084" width="9" style="21" customWidth="1"/>
    <col min="14085" max="14086" width="7.25" style="21" customWidth="1"/>
    <col min="14087" max="14087" width="8.125" style="21" customWidth="1"/>
    <col min="14088" max="14088" width="11.125" style="21" customWidth="1"/>
    <col min="14089" max="14089" width="8.125" style="21" customWidth="1"/>
    <col min="14090" max="14111" width="5.5" style="21" customWidth="1"/>
    <col min="14112" max="14112" width="15.625" style="21" customWidth="1"/>
    <col min="14113" max="14332" width="9" style="21"/>
    <col min="14333" max="14333" width="6.125" style="21" customWidth="1"/>
    <col min="14334" max="14334" width="5.5" style="21" customWidth="1"/>
    <col min="14335" max="14335" width="11.125" style="21" customWidth="1"/>
    <col min="14336" max="14336" width="12" style="21" customWidth="1"/>
    <col min="14337" max="14340" width="9" style="21" customWidth="1"/>
    <col min="14341" max="14342" width="7.25" style="21" customWidth="1"/>
    <col min="14343" max="14343" width="8.125" style="21" customWidth="1"/>
    <col min="14344" max="14344" width="11.125" style="21" customWidth="1"/>
    <col min="14345" max="14345" width="8.125" style="21" customWidth="1"/>
    <col min="14346" max="14367" width="5.5" style="21" customWidth="1"/>
    <col min="14368" max="14368" width="15.625" style="21" customWidth="1"/>
    <col min="14369" max="14588" width="9" style="21"/>
    <col min="14589" max="14589" width="6.125" style="21" customWidth="1"/>
    <col min="14590" max="14590" width="5.5" style="21" customWidth="1"/>
    <col min="14591" max="14591" width="11.125" style="21" customWidth="1"/>
    <col min="14592" max="14592" width="12" style="21" customWidth="1"/>
    <col min="14593" max="14596" width="9" style="21" customWidth="1"/>
    <col min="14597" max="14598" width="7.25" style="21" customWidth="1"/>
    <col min="14599" max="14599" width="8.125" style="21" customWidth="1"/>
    <col min="14600" max="14600" width="11.125" style="21" customWidth="1"/>
    <col min="14601" max="14601" width="8.125" style="21" customWidth="1"/>
    <col min="14602" max="14623" width="5.5" style="21" customWidth="1"/>
    <col min="14624" max="14624" width="15.625" style="21" customWidth="1"/>
    <col min="14625" max="14844" width="9" style="21"/>
    <col min="14845" max="14845" width="6.125" style="21" customWidth="1"/>
    <col min="14846" max="14846" width="5.5" style="21" customWidth="1"/>
    <col min="14847" max="14847" width="11.125" style="21" customWidth="1"/>
    <col min="14848" max="14848" width="12" style="21" customWidth="1"/>
    <col min="14849" max="14852" width="9" style="21" customWidth="1"/>
    <col min="14853" max="14854" width="7.25" style="21" customWidth="1"/>
    <col min="14855" max="14855" width="8.125" style="21" customWidth="1"/>
    <col min="14856" max="14856" width="11.125" style="21" customWidth="1"/>
    <col min="14857" max="14857" width="8.125" style="21" customWidth="1"/>
    <col min="14858" max="14879" width="5.5" style="21" customWidth="1"/>
    <col min="14880" max="14880" width="15.625" style="21" customWidth="1"/>
    <col min="14881" max="15100" width="9" style="21"/>
    <col min="15101" max="15101" width="6.125" style="21" customWidth="1"/>
    <col min="15102" max="15102" width="5.5" style="21" customWidth="1"/>
    <col min="15103" max="15103" width="11.125" style="21" customWidth="1"/>
    <col min="15104" max="15104" width="12" style="21" customWidth="1"/>
    <col min="15105" max="15108" width="9" style="21" customWidth="1"/>
    <col min="15109" max="15110" width="7.25" style="21" customWidth="1"/>
    <col min="15111" max="15111" width="8.125" style="21" customWidth="1"/>
    <col min="15112" max="15112" width="11.125" style="21" customWidth="1"/>
    <col min="15113" max="15113" width="8.125" style="21" customWidth="1"/>
    <col min="15114" max="15135" width="5.5" style="21" customWidth="1"/>
    <col min="15136" max="15136" width="15.625" style="21" customWidth="1"/>
    <col min="15137" max="15356" width="9" style="21"/>
    <col min="15357" max="15357" width="6.125" style="21" customWidth="1"/>
    <col min="15358" max="15358" width="5.5" style="21" customWidth="1"/>
    <col min="15359" max="15359" width="11.125" style="21" customWidth="1"/>
    <col min="15360" max="15360" width="12" style="21" customWidth="1"/>
    <col min="15361" max="15364" width="9" style="21" customWidth="1"/>
    <col min="15365" max="15366" width="7.25" style="21" customWidth="1"/>
    <col min="15367" max="15367" width="8.125" style="21" customWidth="1"/>
    <col min="15368" max="15368" width="11.125" style="21" customWidth="1"/>
    <col min="15369" max="15369" width="8.125" style="21" customWidth="1"/>
    <col min="15370" max="15391" width="5.5" style="21" customWidth="1"/>
    <col min="15392" max="15392" width="15.625" style="21" customWidth="1"/>
    <col min="15393" max="15612" width="9" style="21"/>
    <col min="15613" max="15613" width="6.125" style="21" customWidth="1"/>
    <col min="15614" max="15614" width="5.5" style="21" customWidth="1"/>
    <col min="15615" max="15615" width="11.125" style="21" customWidth="1"/>
    <col min="15616" max="15616" width="12" style="21" customWidth="1"/>
    <col min="15617" max="15620" width="9" style="21" customWidth="1"/>
    <col min="15621" max="15622" width="7.25" style="21" customWidth="1"/>
    <col min="15623" max="15623" width="8.125" style="21" customWidth="1"/>
    <col min="15624" max="15624" width="11.125" style="21" customWidth="1"/>
    <col min="15625" max="15625" width="8.125" style="21" customWidth="1"/>
    <col min="15626" max="15647" width="5.5" style="21" customWidth="1"/>
    <col min="15648" max="15648" width="15.625" style="21" customWidth="1"/>
    <col min="15649" max="15868" width="9" style="21"/>
    <col min="15869" max="15869" width="6.125" style="21" customWidth="1"/>
    <col min="15870" max="15870" width="5.5" style="21" customWidth="1"/>
    <col min="15871" max="15871" width="11.125" style="21" customWidth="1"/>
    <col min="15872" max="15872" width="12" style="21" customWidth="1"/>
    <col min="15873" max="15876" width="9" style="21" customWidth="1"/>
    <col min="15877" max="15878" width="7.25" style="21" customWidth="1"/>
    <col min="15879" max="15879" width="8.125" style="21" customWidth="1"/>
    <col min="15880" max="15880" width="11.125" style="21" customWidth="1"/>
    <col min="15881" max="15881" width="8.125" style="21" customWidth="1"/>
    <col min="15882" max="15903" width="5.5" style="21" customWidth="1"/>
    <col min="15904" max="15904" width="15.625" style="21" customWidth="1"/>
    <col min="15905" max="16124" width="9" style="21"/>
    <col min="16125" max="16125" width="6.125" style="21" customWidth="1"/>
    <col min="16126" max="16126" width="5.5" style="21" customWidth="1"/>
    <col min="16127" max="16127" width="11.125" style="21" customWidth="1"/>
    <col min="16128" max="16128" width="12" style="21" customWidth="1"/>
    <col min="16129" max="16132" width="9" style="21" customWidth="1"/>
    <col min="16133" max="16134" width="7.25" style="21" customWidth="1"/>
    <col min="16135" max="16135" width="8.125" style="21" customWidth="1"/>
    <col min="16136" max="16136" width="11.125" style="21" customWidth="1"/>
    <col min="16137" max="16137" width="8.125" style="21" customWidth="1"/>
    <col min="16138" max="16159" width="5.5" style="21" customWidth="1"/>
    <col min="16160" max="16160" width="15.625" style="21" customWidth="1"/>
    <col min="16161" max="16384" width="9" style="21"/>
  </cols>
  <sheetData>
    <row r="1" spans="1:32" s="1" customFormat="1" ht="32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1" customFormat="1" ht="21.75" thickBot="1">
      <c r="A2" s="2" t="str">
        <f>[1]編組表1!A2</f>
        <v>比賽地點:永安高爾夫球場 TEL:06-6862208</v>
      </c>
      <c r="D2" s="3"/>
      <c r="E2" s="3"/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5"/>
      <c r="X2" s="5"/>
      <c r="Y2" s="5"/>
      <c r="Z2" s="5"/>
      <c r="AA2" s="5"/>
      <c r="AB2" s="5"/>
      <c r="AC2" s="6"/>
      <c r="AD2" s="5"/>
      <c r="AE2" s="5"/>
      <c r="AF2" s="5" t="s">
        <v>1</v>
      </c>
    </row>
    <row r="3" spans="1:32" s="1" customFormat="1" ht="18" customHeight="1">
      <c r="A3" s="81" t="s">
        <v>2</v>
      </c>
      <c r="B3" s="83" t="s">
        <v>3</v>
      </c>
      <c r="C3" s="85" t="s">
        <v>4</v>
      </c>
      <c r="D3" s="85" t="s">
        <v>5</v>
      </c>
      <c r="E3" s="75" t="s">
        <v>6</v>
      </c>
      <c r="F3" s="76"/>
      <c r="G3" s="77"/>
      <c r="H3" s="73" t="s">
        <v>7</v>
      </c>
      <c r="I3" s="73" t="s">
        <v>8</v>
      </c>
      <c r="J3" s="75" t="s">
        <v>7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/>
      <c r="AF3" s="78" t="s">
        <v>9</v>
      </c>
    </row>
    <row r="4" spans="1:32" s="1" customFormat="1" ht="18" customHeight="1">
      <c r="A4" s="82"/>
      <c r="B4" s="84"/>
      <c r="C4" s="86"/>
      <c r="D4" s="86"/>
      <c r="E4" s="7" t="s">
        <v>10</v>
      </c>
      <c r="F4" s="8" t="s">
        <v>11</v>
      </c>
      <c r="G4" s="9" t="s">
        <v>12</v>
      </c>
      <c r="H4" s="74"/>
      <c r="I4" s="74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>
        <v>7</v>
      </c>
      <c r="Q4" s="8">
        <v>8</v>
      </c>
      <c r="R4" s="8">
        <v>9</v>
      </c>
      <c r="S4" s="10" t="s">
        <v>10</v>
      </c>
      <c r="T4" s="8">
        <v>10</v>
      </c>
      <c r="U4" s="8">
        <v>11</v>
      </c>
      <c r="V4" s="8">
        <v>12</v>
      </c>
      <c r="W4" s="8">
        <v>13</v>
      </c>
      <c r="X4" s="8">
        <v>14</v>
      </c>
      <c r="Y4" s="8">
        <v>15</v>
      </c>
      <c r="Z4" s="8">
        <v>16</v>
      </c>
      <c r="AA4" s="8">
        <v>17</v>
      </c>
      <c r="AB4" s="8">
        <v>18</v>
      </c>
      <c r="AC4" s="10" t="s">
        <v>11</v>
      </c>
      <c r="AD4" s="11" t="s">
        <v>13</v>
      </c>
      <c r="AE4" s="11" t="s">
        <v>14</v>
      </c>
      <c r="AF4" s="79"/>
    </row>
    <row r="5" spans="1:32" ht="24.95" customHeight="1">
      <c r="A5" s="12" t="s">
        <v>15</v>
      </c>
      <c r="B5" s="13">
        <v>25</v>
      </c>
      <c r="C5" s="14" t="str">
        <f>IF(B5="","",VLOOKUP(B5,[1]球員資料表!$A$2:$O$160,2,FALSE))</f>
        <v>男A組</v>
      </c>
      <c r="D5" s="14" t="str">
        <f>IF(B5="","",VLOOKUP(B5,[1]球員資料表!$A$2:$O$160,3,FALSE))</f>
        <v>洪昭鑫</v>
      </c>
      <c r="E5" s="15">
        <v>34</v>
      </c>
      <c r="F5" s="15">
        <v>39</v>
      </c>
      <c r="G5" s="16">
        <v>73</v>
      </c>
      <c r="H5" s="17">
        <f t="shared" ref="H5:H50" si="0">S5+AC5</f>
        <v>68</v>
      </c>
      <c r="I5" s="17">
        <f t="shared" ref="I5:I24" si="1">G5+H5</f>
        <v>141</v>
      </c>
      <c r="J5" s="18">
        <v>3</v>
      </c>
      <c r="K5" s="18">
        <v>3</v>
      </c>
      <c r="L5" s="18">
        <v>4</v>
      </c>
      <c r="M5" s="18">
        <v>4</v>
      </c>
      <c r="N5" s="18">
        <v>4</v>
      </c>
      <c r="O5" s="18">
        <v>5</v>
      </c>
      <c r="P5" s="18">
        <v>4</v>
      </c>
      <c r="Q5" s="18">
        <v>3</v>
      </c>
      <c r="R5" s="18">
        <v>5</v>
      </c>
      <c r="S5" s="19">
        <f t="shared" ref="S5:S24" si="2">SUM(J5:R5)</f>
        <v>35</v>
      </c>
      <c r="T5" s="18">
        <v>4</v>
      </c>
      <c r="U5" s="18">
        <v>3</v>
      </c>
      <c r="V5" s="18">
        <v>4</v>
      </c>
      <c r="W5" s="18">
        <v>4</v>
      </c>
      <c r="X5" s="18">
        <v>4</v>
      </c>
      <c r="Y5" s="18">
        <v>3</v>
      </c>
      <c r="Z5" s="18">
        <v>4</v>
      </c>
      <c r="AA5" s="18">
        <v>3</v>
      </c>
      <c r="AB5" s="18">
        <v>4</v>
      </c>
      <c r="AC5" s="19">
        <f t="shared" ref="AC5:AC24" si="3">SUM(T5:AB5)</f>
        <v>33</v>
      </c>
      <c r="AD5" s="18">
        <f t="shared" ref="AD5:AD24" si="4">SUM(W5:AB5)</f>
        <v>22</v>
      </c>
      <c r="AE5" s="18">
        <f t="shared" ref="AE5:AE24" si="5">SUM(Z5:AB5)</f>
        <v>11</v>
      </c>
      <c r="AF5" s="20"/>
    </row>
    <row r="6" spans="1:32" ht="24.95" customHeight="1">
      <c r="A6" s="12" t="s">
        <v>16</v>
      </c>
      <c r="B6" s="13">
        <v>35</v>
      </c>
      <c r="C6" s="22" t="str">
        <f>IF(B6="","",VLOOKUP(B6,[1]球員資料表!$A$2:$O$160,2,FALSE))</f>
        <v>男A組</v>
      </c>
      <c r="D6" s="22" t="str">
        <f>IF(B6="","",VLOOKUP(B6,[1]球員資料表!$A$2:$O$160,3,FALSE))</f>
        <v>黃柏叡87</v>
      </c>
      <c r="E6" s="15">
        <v>38</v>
      </c>
      <c r="F6" s="15">
        <v>40</v>
      </c>
      <c r="G6" s="16">
        <v>78</v>
      </c>
      <c r="H6" s="16">
        <f t="shared" si="0"/>
        <v>75</v>
      </c>
      <c r="I6" s="16">
        <f t="shared" si="1"/>
        <v>153</v>
      </c>
      <c r="J6" s="18">
        <v>4</v>
      </c>
      <c r="K6" s="18">
        <v>3</v>
      </c>
      <c r="L6" s="18">
        <v>4</v>
      </c>
      <c r="M6" s="18">
        <v>4</v>
      </c>
      <c r="N6" s="18">
        <v>4</v>
      </c>
      <c r="O6" s="18">
        <v>5</v>
      </c>
      <c r="P6" s="18">
        <v>5</v>
      </c>
      <c r="Q6" s="18">
        <v>4</v>
      </c>
      <c r="R6" s="18">
        <v>4</v>
      </c>
      <c r="S6" s="19">
        <f t="shared" si="2"/>
        <v>37</v>
      </c>
      <c r="T6" s="18">
        <v>3</v>
      </c>
      <c r="U6" s="18">
        <v>3</v>
      </c>
      <c r="V6" s="18">
        <v>4</v>
      </c>
      <c r="W6" s="18">
        <v>6</v>
      </c>
      <c r="X6" s="18">
        <v>4</v>
      </c>
      <c r="Y6" s="18">
        <v>5</v>
      </c>
      <c r="Z6" s="18">
        <v>5</v>
      </c>
      <c r="AA6" s="18">
        <v>4</v>
      </c>
      <c r="AB6" s="18">
        <v>4</v>
      </c>
      <c r="AC6" s="19">
        <f t="shared" si="3"/>
        <v>38</v>
      </c>
      <c r="AD6" s="18">
        <f t="shared" si="4"/>
        <v>28</v>
      </c>
      <c r="AE6" s="18">
        <f t="shared" si="5"/>
        <v>13</v>
      </c>
      <c r="AF6" s="20"/>
    </row>
    <row r="7" spans="1:32" ht="24.95" customHeight="1">
      <c r="A7" s="12" t="s">
        <v>17</v>
      </c>
      <c r="B7" s="24">
        <v>11</v>
      </c>
      <c r="C7" s="14" t="str">
        <f>IF(B7="","",VLOOKUP(B7,[1]球員資料表!$A$2:$O$160,2,FALSE))</f>
        <v>男A組</v>
      </c>
      <c r="D7" s="14" t="str">
        <f>IF(B7="","",VLOOKUP(B7,[1]球員資料表!$A$2:$O$160,3,FALSE))</f>
        <v>賴嘉一</v>
      </c>
      <c r="E7" s="15">
        <v>38</v>
      </c>
      <c r="F7" s="15">
        <v>39</v>
      </c>
      <c r="G7" s="16">
        <v>77</v>
      </c>
      <c r="H7" s="16">
        <f t="shared" si="0"/>
        <v>78</v>
      </c>
      <c r="I7" s="16">
        <f t="shared" si="1"/>
        <v>155</v>
      </c>
      <c r="J7" s="18">
        <v>4</v>
      </c>
      <c r="K7" s="18">
        <v>3</v>
      </c>
      <c r="L7" s="18">
        <v>4</v>
      </c>
      <c r="M7" s="18">
        <v>4</v>
      </c>
      <c r="N7" s="18">
        <v>5</v>
      </c>
      <c r="O7" s="18">
        <v>5</v>
      </c>
      <c r="P7" s="18">
        <v>4</v>
      </c>
      <c r="Q7" s="18">
        <v>3</v>
      </c>
      <c r="R7" s="18">
        <v>5</v>
      </c>
      <c r="S7" s="19">
        <f t="shared" si="2"/>
        <v>37</v>
      </c>
      <c r="T7" s="18">
        <v>5</v>
      </c>
      <c r="U7" s="18">
        <v>4</v>
      </c>
      <c r="V7" s="18">
        <v>5</v>
      </c>
      <c r="W7" s="18">
        <v>4</v>
      </c>
      <c r="X7" s="18">
        <v>5</v>
      </c>
      <c r="Y7" s="18">
        <v>5</v>
      </c>
      <c r="Z7" s="18">
        <v>7</v>
      </c>
      <c r="AA7" s="18">
        <v>3</v>
      </c>
      <c r="AB7" s="18">
        <v>3</v>
      </c>
      <c r="AC7" s="19">
        <f t="shared" si="3"/>
        <v>41</v>
      </c>
      <c r="AD7" s="18">
        <f t="shared" si="4"/>
        <v>27</v>
      </c>
      <c r="AE7" s="18">
        <f t="shared" si="5"/>
        <v>13</v>
      </c>
      <c r="AF7" s="20"/>
    </row>
    <row r="8" spans="1:32" ht="24.95" customHeight="1">
      <c r="A8" s="12" t="s">
        <v>18</v>
      </c>
      <c r="B8" s="13">
        <v>22</v>
      </c>
      <c r="C8" s="14" t="str">
        <f>IF(B8="","",VLOOKUP(B8,[1]球員資料表!$A$2:$O$160,2,FALSE))</f>
        <v>男A組</v>
      </c>
      <c r="D8" s="14" t="str">
        <f>IF(B8="","",VLOOKUP(B8,[1]球員資料表!$A$2:$O$160,3,FALSE))</f>
        <v>林辛豪</v>
      </c>
      <c r="E8" s="15">
        <v>40</v>
      </c>
      <c r="F8" s="15">
        <v>40</v>
      </c>
      <c r="G8" s="16">
        <v>80</v>
      </c>
      <c r="H8" s="16">
        <f t="shared" si="0"/>
        <v>78</v>
      </c>
      <c r="I8" s="18">
        <f t="shared" si="1"/>
        <v>158</v>
      </c>
      <c r="J8" s="18">
        <v>4</v>
      </c>
      <c r="K8" s="18">
        <v>5</v>
      </c>
      <c r="L8" s="18">
        <v>4</v>
      </c>
      <c r="M8" s="18">
        <v>4</v>
      </c>
      <c r="N8" s="18">
        <v>4</v>
      </c>
      <c r="O8" s="18">
        <v>5</v>
      </c>
      <c r="P8" s="18">
        <v>5</v>
      </c>
      <c r="Q8" s="18">
        <v>3</v>
      </c>
      <c r="R8" s="18">
        <v>5</v>
      </c>
      <c r="S8" s="19">
        <f t="shared" si="2"/>
        <v>39</v>
      </c>
      <c r="T8" s="18">
        <v>5</v>
      </c>
      <c r="U8" s="18">
        <v>4</v>
      </c>
      <c r="V8" s="18">
        <v>4</v>
      </c>
      <c r="W8" s="18">
        <v>4</v>
      </c>
      <c r="X8" s="18">
        <v>4</v>
      </c>
      <c r="Y8" s="18">
        <v>6</v>
      </c>
      <c r="Z8" s="18">
        <v>5</v>
      </c>
      <c r="AA8" s="18">
        <v>4</v>
      </c>
      <c r="AB8" s="18">
        <v>3</v>
      </c>
      <c r="AC8" s="19">
        <f t="shared" si="3"/>
        <v>39</v>
      </c>
      <c r="AD8" s="18">
        <f t="shared" si="4"/>
        <v>26</v>
      </c>
      <c r="AE8" s="18">
        <f t="shared" si="5"/>
        <v>12</v>
      </c>
      <c r="AF8" s="20"/>
    </row>
    <row r="9" spans="1:32" ht="24.95" customHeight="1">
      <c r="A9" s="12" t="s">
        <v>19</v>
      </c>
      <c r="B9" s="24">
        <v>39</v>
      </c>
      <c r="C9" s="14" t="str">
        <f>IF(B9="","",VLOOKUP(B9,[1]球員資料表!$A$2:$O$160,2,FALSE))</f>
        <v>男A組</v>
      </c>
      <c r="D9" s="14" t="str">
        <f>IF(B9="","",VLOOKUP(B9,[1]球員資料表!$A$2:$O$160,3,FALSE))</f>
        <v>王力偉</v>
      </c>
      <c r="E9" s="15">
        <v>42</v>
      </c>
      <c r="F9" s="15">
        <v>36</v>
      </c>
      <c r="G9" s="16">
        <v>78</v>
      </c>
      <c r="H9" s="16">
        <f t="shared" si="0"/>
        <v>84</v>
      </c>
      <c r="I9" s="16">
        <f t="shared" si="1"/>
        <v>162</v>
      </c>
      <c r="J9" s="18">
        <v>5</v>
      </c>
      <c r="K9" s="18">
        <v>7</v>
      </c>
      <c r="L9" s="18">
        <v>4</v>
      </c>
      <c r="M9" s="18">
        <v>5</v>
      </c>
      <c r="N9" s="18">
        <v>5</v>
      </c>
      <c r="O9" s="18">
        <v>5</v>
      </c>
      <c r="P9" s="18">
        <v>5</v>
      </c>
      <c r="Q9" s="18">
        <v>3</v>
      </c>
      <c r="R9" s="18">
        <v>4</v>
      </c>
      <c r="S9" s="19">
        <f t="shared" si="2"/>
        <v>43</v>
      </c>
      <c r="T9" s="18">
        <v>5</v>
      </c>
      <c r="U9" s="18">
        <v>4</v>
      </c>
      <c r="V9" s="18">
        <v>4</v>
      </c>
      <c r="W9" s="18">
        <v>5</v>
      </c>
      <c r="X9" s="18">
        <v>5</v>
      </c>
      <c r="Y9" s="18">
        <v>5</v>
      </c>
      <c r="Z9" s="18">
        <v>4</v>
      </c>
      <c r="AA9" s="18">
        <v>4</v>
      </c>
      <c r="AB9" s="18">
        <v>5</v>
      </c>
      <c r="AC9" s="19">
        <f t="shared" si="3"/>
        <v>41</v>
      </c>
      <c r="AD9" s="18">
        <f t="shared" si="4"/>
        <v>28</v>
      </c>
      <c r="AE9" s="18">
        <f t="shared" si="5"/>
        <v>13</v>
      </c>
      <c r="AF9" s="20"/>
    </row>
    <row r="10" spans="1:32" ht="24.95" customHeight="1">
      <c r="A10" s="12" t="s">
        <v>20</v>
      </c>
      <c r="B10" s="13">
        <v>36</v>
      </c>
      <c r="C10" s="14" t="str">
        <f>IF(B10="","",VLOOKUP(B10,[1]球員資料表!$A$2:$O$160,2,FALSE))</f>
        <v>男A組</v>
      </c>
      <c r="D10" s="14" t="str">
        <f>IF(B10="","",VLOOKUP(B10,[1]球員資料表!$A$2:$O$160,3,FALSE))</f>
        <v>王文暘</v>
      </c>
      <c r="E10" s="15">
        <v>44</v>
      </c>
      <c r="F10" s="15">
        <v>42</v>
      </c>
      <c r="G10" s="16">
        <v>86</v>
      </c>
      <c r="H10" s="16">
        <f t="shared" si="0"/>
        <v>77</v>
      </c>
      <c r="I10" s="16">
        <f t="shared" si="1"/>
        <v>163</v>
      </c>
      <c r="J10" s="18">
        <v>4</v>
      </c>
      <c r="K10" s="18">
        <v>3</v>
      </c>
      <c r="L10" s="18">
        <v>4</v>
      </c>
      <c r="M10" s="18">
        <v>4</v>
      </c>
      <c r="N10" s="18">
        <v>6</v>
      </c>
      <c r="O10" s="18">
        <v>5</v>
      </c>
      <c r="P10" s="18">
        <v>4</v>
      </c>
      <c r="Q10" s="18">
        <v>3</v>
      </c>
      <c r="R10" s="18">
        <v>5</v>
      </c>
      <c r="S10" s="19">
        <f t="shared" si="2"/>
        <v>38</v>
      </c>
      <c r="T10" s="18">
        <v>4</v>
      </c>
      <c r="U10" s="18">
        <v>4</v>
      </c>
      <c r="V10" s="18">
        <v>4</v>
      </c>
      <c r="W10" s="18">
        <v>5</v>
      </c>
      <c r="X10" s="18">
        <v>6</v>
      </c>
      <c r="Y10" s="18">
        <v>5</v>
      </c>
      <c r="Z10" s="18">
        <v>4</v>
      </c>
      <c r="AA10" s="18">
        <v>3</v>
      </c>
      <c r="AB10" s="18">
        <v>4</v>
      </c>
      <c r="AC10" s="19">
        <f t="shared" si="3"/>
        <v>39</v>
      </c>
      <c r="AD10" s="18">
        <f t="shared" si="4"/>
        <v>27</v>
      </c>
      <c r="AE10" s="18">
        <f t="shared" si="5"/>
        <v>11</v>
      </c>
      <c r="AF10" s="20"/>
    </row>
    <row r="11" spans="1:32" ht="24.95" customHeight="1">
      <c r="A11" s="12" t="s">
        <v>21</v>
      </c>
      <c r="B11" s="24">
        <v>8</v>
      </c>
      <c r="C11" s="14" t="str">
        <f>IF(B11="","",VLOOKUP(B11,[1]球員資料表!$A$2:$O$160,2,FALSE))</f>
        <v>男A組</v>
      </c>
      <c r="D11" s="14" t="str">
        <f>IF(B11="","",VLOOKUP(B11,[1]球員資料表!$A$2:$O$160,3,FALSE))</f>
        <v>黃議增</v>
      </c>
      <c r="E11" s="15">
        <v>43</v>
      </c>
      <c r="F11" s="15">
        <v>41</v>
      </c>
      <c r="G11" s="16">
        <v>84</v>
      </c>
      <c r="H11" s="16">
        <f t="shared" si="0"/>
        <v>79</v>
      </c>
      <c r="I11" s="16">
        <f t="shared" si="1"/>
        <v>163</v>
      </c>
      <c r="J11" s="18">
        <v>4</v>
      </c>
      <c r="K11" s="18">
        <v>3</v>
      </c>
      <c r="L11" s="18">
        <v>4</v>
      </c>
      <c r="M11" s="18">
        <v>4</v>
      </c>
      <c r="N11" s="18">
        <v>5</v>
      </c>
      <c r="O11" s="18">
        <v>5</v>
      </c>
      <c r="P11" s="18">
        <v>5</v>
      </c>
      <c r="Q11" s="18">
        <v>4</v>
      </c>
      <c r="R11" s="18">
        <v>5</v>
      </c>
      <c r="S11" s="19">
        <f t="shared" si="2"/>
        <v>39</v>
      </c>
      <c r="T11" s="18">
        <v>4</v>
      </c>
      <c r="U11" s="18">
        <v>4</v>
      </c>
      <c r="V11" s="18">
        <v>3</v>
      </c>
      <c r="W11" s="18">
        <v>6</v>
      </c>
      <c r="X11" s="18">
        <v>4</v>
      </c>
      <c r="Y11" s="18">
        <v>5</v>
      </c>
      <c r="Z11" s="18">
        <v>6</v>
      </c>
      <c r="AA11" s="18">
        <v>4</v>
      </c>
      <c r="AB11" s="18">
        <v>4</v>
      </c>
      <c r="AC11" s="19">
        <f t="shared" si="3"/>
        <v>40</v>
      </c>
      <c r="AD11" s="18">
        <f t="shared" si="4"/>
        <v>29</v>
      </c>
      <c r="AE11" s="18">
        <f t="shared" si="5"/>
        <v>14</v>
      </c>
      <c r="AF11" s="20"/>
    </row>
    <row r="12" spans="1:32" ht="24.95" customHeight="1">
      <c r="A12" s="12" t="s">
        <v>22</v>
      </c>
      <c r="B12" s="13">
        <v>26</v>
      </c>
      <c r="C12" s="14" t="str">
        <f>IF(B12="","",VLOOKUP(B12,[1]球員資料表!$A$2:$O$160,2,FALSE))</f>
        <v>男A組</v>
      </c>
      <c r="D12" s="14" t="str">
        <f>IF(B12="","",VLOOKUP(B12,[1]球員資料表!$A$2:$O$160,3,FALSE))</f>
        <v>許閎軒</v>
      </c>
      <c r="E12" s="15">
        <v>41</v>
      </c>
      <c r="F12" s="15">
        <v>45</v>
      </c>
      <c r="G12" s="16">
        <v>86</v>
      </c>
      <c r="H12" s="16">
        <f t="shared" si="0"/>
        <v>78</v>
      </c>
      <c r="I12" s="16">
        <f t="shared" si="1"/>
        <v>164</v>
      </c>
      <c r="J12" s="18">
        <v>4</v>
      </c>
      <c r="K12" s="18">
        <v>3</v>
      </c>
      <c r="L12" s="18">
        <v>4</v>
      </c>
      <c r="M12" s="18">
        <v>4</v>
      </c>
      <c r="N12" s="18">
        <v>4</v>
      </c>
      <c r="O12" s="18">
        <v>5</v>
      </c>
      <c r="P12" s="18">
        <v>4</v>
      </c>
      <c r="Q12" s="18">
        <v>4</v>
      </c>
      <c r="R12" s="18">
        <v>5</v>
      </c>
      <c r="S12" s="19">
        <f t="shared" si="2"/>
        <v>37</v>
      </c>
      <c r="T12" s="18">
        <v>4</v>
      </c>
      <c r="U12" s="18">
        <v>4</v>
      </c>
      <c r="V12" s="18">
        <v>6</v>
      </c>
      <c r="W12" s="18">
        <v>4</v>
      </c>
      <c r="X12" s="18">
        <v>4</v>
      </c>
      <c r="Y12" s="18">
        <v>4</v>
      </c>
      <c r="Z12" s="18">
        <v>5</v>
      </c>
      <c r="AA12" s="18">
        <v>4</v>
      </c>
      <c r="AB12" s="18">
        <v>6</v>
      </c>
      <c r="AC12" s="19">
        <f t="shared" si="3"/>
        <v>41</v>
      </c>
      <c r="AD12" s="18">
        <f t="shared" si="4"/>
        <v>27</v>
      </c>
      <c r="AE12" s="18">
        <f t="shared" si="5"/>
        <v>15</v>
      </c>
      <c r="AF12" s="20"/>
    </row>
    <row r="13" spans="1:32" ht="24.95" customHeight="1">
      <c r="A13" s="12" t="s">
        <v>23</v>
      </c>
      <c r="B13" s="13">
        <v>13</v>
      </c>
      <c r="C13" s="14" t="str">
        <f>IF(B13="","",VLOOKUP(B13,[1]球員資料表!$A$2:$O$160,2,FALSE))</f>
        <v>男A組</v>
      </c>
      <c r="D13" s="14" t="str">
        <f>IF(B13="","",VLOOKUP(B13,[1]球員資料表!$A$2:$O$160,3,FALSE))</f>
        <v>施俊宇</v>
      </c>
      <c r="E13" s="15">
        <v>40</v>
      </c>
      <c r="F13" s="15">
        <v>42</v>
      </c>
      <c r="G13" s="16">
        <v>82</v>
      </c>
      <c r="H13" s="16">
        <f t="shared" si="0"/>
        <v>82</v>
      </c>
      <c r="I13" s="16">
        <f t="shared" si="1"/>
        <v>164</v>
      </c>
      <c r="J13" s="18">
        <v>5</v>
      </c>
      <c r="K13" s="18">
        <v>3</v>
      </c>
      <c r="L13" s="18">
        <v>4</v>
      </c>
      <c r="M13" s="18">
        <v>4</v>
      </c>
      <c r="N13" s="18">
        <v>5</v>
      </c>
      <c r="O13" s="18">
        <v>5</v>
      </c>
      <c r="P13" s="18">
        <v>5</v>
      </c>
      <c r="Q13" s="18">
        <v>3</v>
      </c>
      <c r="R13" s="18">
        <v>5</v>
      </c>
      <c r="S13" s="19">
        <f t="shared" si="2"/>
        <v>39</v>
      </c>
      <c r="T13" s="18">
        <v>4</v>
      </c>
      <c r="U13" s="18">
        <v>3</v>
      </c>
      <c r="V13" s="18">
        <v>5</v>
      </c>
      <c r="W13" s="18">
        <v>7</v>
      </c>
      <c r="X13" s="18">
        <v>5</v>
      </c>
      <c r="Y13" s="18">
        <v>5</v>
      </c>
      <c r="Z13" s="18">
        <v>7</v>
      </c>
      <c r="AA13" s="18">
        <v>3</v>
      </c>
      <c r="AB13" s="18">
        <v>4</v>
      </c>
      <c r="AC13" s="19">
        <f t="shared" si="3"/>
        <v>43</v>
      </c>
      <c r="AD13" s="18">
        <f t="shared" si="4"/>
        <v>31</v>
      </c>
      <c r="AE13" s="18">
        <f t="shared" si="5"/>
        <v>14</v>
      </c>
      <c r="AF13" s="20"/>
    </row>
    <row r="14" spans="1:32" ht="24.95" customHeight="1">
      <c r="A14" s="12" t="s">
        <v>24</v>
      </c>
      <c r="B14" s="13">
        <v>33</v>
      </c>
      <c r="C14" s="22" t="str">
        <f>IF(B14="","",VLOOKUP(B14,[1]球員資料表!$A$2:$O$160,2,FALSE))</f>
        <v>男A組</v>
      </c>
      <c r="D14" s="22" t="str">
        <f>IF(B14="","",VLOOKUP(B14,[1]球員資料表!$A$2:$O$160,3,FALSE))</f>
        <v>李俊翰</v>
      </c>
      <c r="E14" s="15">
        <v>46</v>
      </c>
      <c r="F14" s="15">
        <v>42</v>
      </c>
      <c r="G14" s="16">
        <v>88</v>
      </c>
      <c r="H14" s="16">
        <f t="shared" si="0"/>
        <v>81</v>
      </c>
      <c r="I14" s="16">
        <f t="shared" si="1"/>
        <v>169</v>
      </c>
      <c r="J14" s="18">
        <v>4</v>
      </c>
      <c r="K14" s="18">
        <v>2</v>
      </c>
      <c r="L14" s="18">
        <v>5</v>
      </c>
      <c r="M14" s="18">
        <v>4</v>
      </c>
      <c r="N14" s="18">
        <v>5</v>
      </c>
      <c r="O14" s="18">
        <v>4</v>
      </c>
      <c r="P14" s="18">
        <v>5</v>
      </c>
      <c r="Q14" s="18">
        <v>3</v>
      </c>
      <c r="R14" s="18">
        <v>5</v>
      </c>
      <c r="S14" s="19">
        <f t="shared" si="2"/>
        <v>37</v>
      </c>
      <c r="T14" s="18">
        <v>6</v>
      </c>
      <c r="U14" s="18">
        <v>5</v>
      </c>
      <c r="V14" s="18">
        <v>4</v>
      </c>
      <c r="W14" s="18">
        <v>6</v>
      </c>
      <c r="X14" s="18">
        <v>5</v>
      </c>
      <c r="Y14" s="18">
        <v>4</v>
      </c>
      <c r="Z14" s="18">
        <v>4</v>
      </c>
      <c r="AA14" s="18">
        <v>6</v>
      </c>
      <c r="AB14" s="18">
        <v>4</v>
      </c>
      <c r="AC14" s="19">
        <f t="shared" si="3"/>
        <v>44</v>
      </c>
      <c r="AD14" s="18">
        <f t="shared" si="4"/>
        <v>29</v>
      </c>
      <c r="AE14" s="18">
        <f t="shared" si="5"/>
        <v>14</v>
      </c>
      <c r="AF14" s="20"/>
    </row>
    <row r="15" spans="1:32" ht="24.95" customHeight="1">
      <c r="A15" s="12" t="s">
        <v>25</v>
      </c>
      <c r="B15" s="24">
        <v>5</v>
      </c>
      <c r="C15" s="14" t="str">
        <f>IF(B15="","",VLOOKUP(B15,[1]球員資料表!$A$2:$O$160,2,FALSE))</f>
        <v>男A組</v>
      </c>
      <c r="D15" s="14" t="str">
        <f>IF(B15="","",VLOOKUP(B15,[1]球員資料表!$A$2:$O$160,3,FALSE))</f>
        <v>洪嘉駿</v>
      </c>
      <c r="E15" s="15">
        <v>43</v>
      </c>
      <c r="F15" s="15">
        <v>46</v>
      </c>
      <c r="G15" s="16">
        <v>89</v>
      </c>
      <c r="H15" s="16">
        <f t="shared" si="0"/>
        <v>81</v>
      </c>
      <c r="I15" s="16">
        <f t="shared" si="1"/>
        <v>170</v>
      </c>
      <c r="J15" s="18">
        <v>4</v>
      </c>
      <c r="K15" s="18">
        <v>4</v>
      </c>
      <c r="L15" s="18">
        <v>5</v>
      </c>
      <c r="M15" s="18">
        <v>5</v>
      </c>
      <c r="N15" s="18">
        <v>4</v>
      </c>
      <c r="O15" s="18">
        <v>5</v>
      </c>
      <c r="P15" s="18">
        <v>4</v>
      </c>
      <c r="Q15" s="18">
        <v>4</v>
      </c>
      <c r="R15" s="18">
        <v>4</v>
      </c>
      <c r="S15" s="19">
        <f t="shared" si="2"/>
        <v>39</v>
      </c>
      <c r="T15" s="18">
        <v>5</v>
      </c>
      <c r="U15" s="18">
        <v>5</v>
      </c>
      <c r="V15" s="18">
        <v>5</v>
      </c>
      <c r="W15" s="18">
        <v>6</v>
      </c>
      <c r="X15" s="18">
        <v>4</v>
      </c>
      <c r="Y15" s="18">
        <v>4</v>
      </c>
      <c r="Z15" s="18">
        <v>6</v>
      </c>
      <c r="AA15" s="18">
        <v>3</v>
      </c>
      <c r="AB15" s="18">
        <v>4</v>
      </c>
      <c r="AC15" s="19">
        <f t="shared" si="3"/>
        <v>42</v>
      </c>
      <c r="AD15" s="18">
        <f t="shared" si="4"/>
        <v>27</v>
      </c>
      <c r="AE15" s="18">
        <f t="shared" si="5"/>
        <v>13</v>
      </c>
      <c r="AF15" s="20"/>
    </row>
    <row r="16" spans="1:32" ht="24.95" customHeight="1">
      <c r="A16" s="12" t="s">
        <v>26</v>
      </c>
      <c r="B16" s="13">
        <v>30</v>
      </c>
      <c r="C16" s="14" t="str">
        <f>IF(B16="","",VLOOKUP(B16,[1]球員資料表!$A$2:$O$160,2,FALSE))</f>
        <v>男A組</v>
      </c>
      <c r="D16" s="14" t="str">
        <f>IF(B16="","",VLOOKUP(B16,[1]球員資料表!$A$2:$O$160,3,FALSE))</f>
        <v>張  群</v>
      </c>
      <c r="E16" s="15">
        <v>41</v>
      </c>
      <c r="F16" s="15">
        <v>47</v>
      </c>
      <c r="G16" s="16">
        <v>88</v>
      </c>
      <c r="H16" s="16">
        <f t="shared" si="0"/>
        <v>82</v>
      </c>
      <c r="I16" s="18">
        <f t="shared" si="1"/>
        <v>170</v>
      </c>
      <c r="J16" s="18">
        <v>5</v>
      </c>
      <c r="K16" s="18">
        <v>2</v>
      </c>
      <c r="L16" s="18">
        <v>4</v>
      </c>
      <c r="M16" s="18">
        <v>4</v>
      </c>
      <c r="N16" s="18">
        <v>6</v>
      </c>
      <c r="O16" s="18">
        <v>4</v>
      </c>
      <c r="P16" s="18">
        <v>4</v>
      </c>
      <c r="Q16" s="18">
        <v>3</v>
      </c>
      <c r="R16" s="18">
        <v>5</v>
      </c>
      <c r="S16" s="19">
        <f t="shared" si="2"/>
        <v>37</v>
      </c>
      <c r="T16" s="18">
        <v>6</v>
      </c>
      <c r="U16" s="18">
        <v>5</v>
      </c>
      <c r="V16" s="18">
        <v>5</v>
      </c>
      <c r="W16" s="18">
        <v>6</v>
      </c>
      <c r="X16" s="18">
        <v>4</v>
      </c>
      <c r="Y16" s="18">
        <v>5</v>
      </c>
      <c r="Z16" s="18">
        <v>5</v>
      </c>
      <c r="AA16" s="18">
        <v>4</v>
      </c>
      <c r="AB16" s="18">
        <v>5</v>
      </c>
      <c r="AC16" s="19">
        <f t="shared" si="3"/>
        <v>45</v>
      </c>
      <c r="AD16" s="18">
        <f t="shared" si="4"/>
        <v>29</v>
      </c>
      <c r="AE16" s="18">
        <f t="shared" si="5"/>
        <v>14</v>
      </c>
      <c r="AF16" s="20"/>
    </row>
    <row r="17" spans="1:32" ht="24.95" customHeight="1">
      <c r="A17" s="12" t="s">
        <v>27</v>
      </c>
      <c r="B17" s="24">
        <v>37</v>
      </c>
      <c r="C17" s="14" t="str">
        <f>IF(B17="","",VLOOKUP(B17,[1]球員資料表!$A$2:$O$160,2,FALSE))</f>
        <v>男A組</v>
      </c>
      <c r="D17" s="14" t="str">
        <f>IF(B17="","",VLOOKUP(B17,[1]球員資料表!$A$2:$O$160,3,FALSE))</f>
        <v>林則甫</v>
      </c>
      <c r="E17" s="15">
        <v>42</v>
      </c>
      <c r="F17" s="15">
        <v>42</v>
      </c>
      <c r="G17" s="16">
        <v>84</v>
      </c>
      <c r="H17" s="16">
        <f t="shared" si="0"/>
        <v>89</v>
      </c>
      <c r="I17" s="16">
        <f t="shared" si="1"/>
        <v>173</v>
      </c>
      <c r="J17" s="18">
        <v>6</v>
      </c>
      <c r="K17" s="18">
        <v>4</v>
      </c>
      <c r="L17" s="18">
        <v>5</v>
      </c>
      <c r="M17" s="18">
        <v>4</v>
      </c>
      <c r="N17" s="18">
        <v>6</v>
      </c>
      <c r="O17" s="18">
        <v>6</v>
      </c>
      <c r="P17" s="18">
        <v>6</v>
      </c>
      <c r="Q17" s="18">
        <v>4</v>
      </c>
      <c r="R17" s="18">
        <v>5</v>
      </c>
      <c r="S17" s="19">
        <f t="shared" si="2"/>
        <v>46</v>
      </c>
      <c r="T17" s="18">
        <v>5</v>
      </c>
      <c r="U17" s="18">
        <v>5</v>
      </c>
      <c r="V17" s="18">
        <v>5</v>
      </c>
      <c r="W17" s="18">
        <v>5</v>
      </c>
      <c r="X17" s="18">
        <v>4</v>
      </c>
      <c r="Y17" s="18">
        <v>5</v>
      </c>
      <c r="Z17" s="18">
        <v>5</v>
      </c>
      <c r="AA17" s="18">
        <v>4</v>
      </c>
      <c r="AB17" s="18">
        <v>5</v>
      </c>
      <c r="AC17" s="19">
        <f t="shared" si="3"/>
        <v>43</v>
      </c>
      <c r="AD17" s="18">
        <f t="shared" si="4"/>
        <v>28</v>
      </c>
      <c r="AE17" s="18">
        <f t="shared" si="5"/>
        <v>14</v>
      </c>
      <c r="AF17" s="20"/>
    </row>
    <row r="18" spans="1:32" ht="24.95" customHeight="1">
      <c r="A18" s="12" t="s">
        <v>28</v>
      </c>
      <c r="B18" s="13">
        <v>7</v>
      </c>
      <c r="C18" s="14" t="str">
        <f>IF(B18="","",VLOOKUP(B18,[1]球員資料表!$A$2:$O$160,2,FALSE))</f>
        <v>男A組</v>
      </c>
      <c r="D18" s="14" t="str">
        <f>IF(B18="","",VLOOKUP(B18,[1]球員資料表!$A$2:$O$160,3,FALSE))</f>
        <v>顏偉丞</v>
      </c>
      <c r="E18" s="15">
        <v>45</v>
      </c>
      <c r="F18" s="15">
        <v>45</v>
      </c>
      <c r="G18" s="16">
        <v>90</v>
      </c>
      <c r="H18" s="16">
        <f t="shared" si="0"/>
        <v>90</v>
      </c>
      <c r="I18" s="16">
        <f t="shared" si="1"/>
        <v>180</v>
      </c>
      <c r="J18" s="18">
        <v>4</v>
      </c>
      <c r="K18" s="18">
        <v>4</v>
      </c>
      <c r="L18" s="18">
        <v>4</v>
      </c>
      <c r="M18" s="18">
        <v>6</v>
      </c>
      <c r="N18" s="18">
        <v>6</v>
      </c>
      <c r="O18" s="18">
        <v>7</v>
      </c>
      <c r="P18" s="18">
        <v>5</v>
      </c>
      <c r="Q18" s="18">
        <v>4</v>
      </c>
      <c r="R18" s="18">
        <v>5</v>
      </c>
      <c r="S18" s="19">
        <f t="shared" si="2"/>
        <v>45</v>
      </c>
      <c r="T18" s="18">
        <v>5</v>
      </c>
      <c r="U18" s="18">
        <v>4</v>
      </c>
      <c r="V18" s="18">
        <v>6</v>
      </c>
      <c r="W18" s="18">
        <v>7</v>
      </c>
      <c r="X18" s="18">
        <v>3</v>
      </c>
      <c r="Y18" s="18">
        <v>6</v>
      </c>
      <c r="Z18" s="18">
        <v>5</v>
      </c>
      <c r="AA18" s="18">
        <v>4</v>
      </c>
      <c r="AB18" s="18">
        <v>5</v>
      </c>
      <c r="AC18" s="19">
        <f t="shared" si="3"/>
        <v>45</v>
      </c>
      <c r="AD18" s="18">
        <f t="shared" si="4"/>
        <v>30</v>
      </c>
      <c r="AE18" s="18">
        <f t="shared" si="5"/>
        <v>14</v>
      </c>
      <c r="AF18" s="20"/>
    </row>
    <row r="19" spans="1:32" ht="24.95" customHeight="1">
      <c r="A19" s="12" t="s">
        <v>29</v>
      </c>
      <c r="B19" s="13">
        <v>42</v>
      </c>
      <c r="C19" s="14" t="str">
        <f>IF(B19="","",VLOOKUP(B19,[1]球員資料表!$A$2:$O$160,2,FALSE))</f>
        <v>男A組</v>
      </c>
      <c r="D19" s="14" t="str">
        <f>IF(B19="","",VLOOKUP(B19,[1]球員資料表!$A$2:$O$160,3,FALSE))</f>
        <v>邱昱嘉</v>
      </c>
      <c r="E19" s="15">
        <v>46</v>
      </c>
      <c r="F19" s="15">
        <v>47</v>
      </c>
      <c r="G19" s="16">
        <v>93</v>
      </c>
      <c r="H19" s="16">
        <f t="shared" si="0"/>
        <v>89</v>
      </c>
      <c r="I19" s="16">
        <f t="shared" si="1"/>
        <v>182</v>
      </c>
      <c r="J19" s="18">
        <v>4</v>
      </c>
      <c r="K19" s="18">
        <v>6</v>
      </c>
      <c r="L19" s="18">
        <v>4</v>
      </c>
      <c r="M19" s="18">
        <v>5</v>
      </c>
      <c r="N19" s="18">
        <v>6</v>
      </c>
      <c r="O19" s="18">
        <v>6</v>
      </c>
      <c r="P19" s="18">
        <v>5</v>
      </c>
      <c r="Q19" s="18">
        <v>4</v>
      </c>
      <c r="R19" s="18">
        <v>7</v>
      </c>
      <c r="S19" s="19">
        <f t="shared" si="2"/>
        <v>47</v>
      </c>
      <c r="T19" s="18">
        <v>5</v>
      </c>
      <c r="U19" s="18">
        <v>3</v>
      </c>
      <c r="V19" s="18">
        <v>4</v>
      </c>
      <c r="W19" s="18">
        <v>6</v>
      </c>
      <c r="X19" s="18">
        <v>5</v>
      </c>
      <c r="Y19" s="18">
        <v>5</v>
      </c>
      <c r="Z19" s="18">
        <v>5</v>
      </c>
      <c r="AA19" s="18">
        <v>4</v>
      </c>
      <c r="AB19" s="18">
        <v>5</v>
      </c>
      <c r="AC19" s="19">
        <f t="shared" si="3"/>
        <v>42</v>
      </c>
      <c r="AD19" s="18">
        <f t="shared" si="4"/>
        <v>30</v>
      </c>
      <c r="AE19" s="18">
        <f t="shared" si="5"/>
        <v>14</v>
      </c>
      <c r="AF19" s="20"/>
    </row>
    <row r="20" spans="1:32" ht="24.95" customHeight="1">
      <c r="A20" s="12" t="s">
        <v>30</v>
      </c>
      <c r="B20" s="24">
        <v>12</v>
      </c>
      <c r="C20" s="14" t="str">
        <f>IF(B20="","",VLOOKUP(B20,[1]球員資料表!$A$2:$O$160,2,FALSE))</f>
        <v>男A組</v>
      </c>
      <c r="D20" s="14" t="str">
        <f>IF(B20="","",VLOOKUP(B20,[1]球員資料表!$A$2:$O$160,3,FALSE))</f>
        <v>馬家富</v>
      </c>
      <c r="E20" s="15">
        <v>46</v>
      </c>
      <c r="F20" s="15">
        <v>47</v>
      </c>
      <c r="G20" s="16">
        <v>93</v>
      </c>
      <c r="H20" s="16">
        <f t="shared" si="0"/>
        <v>90</v>
      </c>
      <c r="I20" s="16">
        <f t="shared" si="1"/>
        <v>183</v>
      </c>
      <c r="J20" s="18">
        <v>9</v>
      </c>
      <c r="K20" s="18">
        <v>3</v>
      </c>
      <c r="L20" s="18">
        <v>5</v>
      </c>
      <c r="M20" s="18">
        <v>5</v>
      </c>
      <c r="N20" s="18">
        <v>7</v>
      </c>
      <c r="O20" s="18">
        <v>5</v>
      </c>
      <c r="P20" s="18">
        <v>5</v>
      </c>
      <c r="Q20" s="18">
        <v>4</v>
      </c>
      <c r="R20" s="18">
        <v>5</v>
      </c>
      <c r="S20" s="19">
        <f t="shared" si="2"/>
        <v>48</v>
      </c>
      <c r="T20" s="18">
        <v>4</v>
      </c>
      <c r="U20" s="18">
        <v>4</v>
      </c>
      <c r="V20" s="18">
        <v>5</v>
      </c>
      <c r="W20" s="18">
        <v>6</v>
      </c>
      <c r="X20" s="18">
        <v>4</v>
      </c>
      <c r="Y20" s="18">
        <v>4</v>
      </c>
      <c r="Z20" s="18">
        <v>6</v>
      </c>
      <c r="AA20" s="18">
        <v>5</v>
      </c>
      <c r="AB20" s="18">
        <v>4</v>
      </c>
      <c r="AC20" s="19">
        <f t="shared" si="3"/>
        <v>42</v>
      </c>
      <c r="AD20" s="18">
        <f t="shared" si="4"/>
        <v>29</v>
      </c>
      <c r="AE20" s="18">
        <f t="shared" si="5"/>
        <v>15</v>
      </c>
      <c r="AF20" s="20"/>
    </row>
    <row r="21" spans="1:32" ht="24.95" customHeight="1">
      <c r="A21" s="12" t="s">
        <v>31</v>
      </c>
      <c r="B21" s="24">
        <v>15</v>
      </c>
      <c r="C21" s="14" t="str">
        <f>IF(B21="","",VLOOKUP(B21,[1]球員資料表!$A$2:$O$160,2,FALSE))</f>
        <v>男A組</v>
      </c>
      <c r="D21" s="14" t="str">
        <f>IF(B21="","",VLOOKUP(B21,[1]球員資料表!$A$2:$O$160,3,FALSE))</f>
        <v>宋奕賢</v>
      </c>
      <c r="E21" s="15">
        <v>49</v>
      </c>
      <c r="F21" s="15">
        <v>46</v>
      </c>
      <c r="G21" s="16">
        <v>95</v>
      </c>
      <c r="H21" s="16">
        <f t="shared" si="0"/>
        <v>93</v>
      </c>
      <c r="I21" s="16">
        <f t="shared" si="1"/>
        <v>188</v>
      </c>
      <c r="J21" s="18">
        <v>10</v>
      </c>
      <c r="K21" s="18">
        <v>4</v>
      </c>
      <c r="L21" s="18">
        <v>4</v>
      </c>
      <c r="M21" s="18">
        <v>4</v>
      </c>
      <c r="N21" s="18">
        <v>5</v>
      </c>
      <c r="O21" s="18">
        <v>7</v>
      </c>
      <c r="P21" s="18">
        <v>4</v>
      </c>
      <c r="Q21" s="18">
        <v>4</v>
      </c>
      <c r="R21" s="18">
        <v>6</v>
      </c>
      <c r="S21" s="19">
        <f t="shared" si="2"/>
        <v>48</v>
      </c>
      <c r="T21" s="18">
        <v>4</v>
      </c>
      <c r="U21" s="18">
        <v>3</v>
      </c>
      <c r="V21" s="18">
        <v>5</v>
      </c>
      <c r="W21" s="18">
        <v>6</v>
      </c>
      <c r="X21" s="18">
        <v>5</v>
      </c>
      <c r="Y21" s="18">
        <v>5</v>
      </c>
      <c r="Z21" s="18">
        <v>7</v>
      </c>
      <c r="AA21" s="18">
        <v>5</v>
      </c>
      <c r="AB21" s="18">
        <v>5</v>
      </c>
      <c r="AC21" s="19">
        <f t="shared" si="3"/>
        <v>45</v>
      </c>
      <c r="AD21" s="18">
        <f t="shared" si="4"/>
        <v>33</v>
      </c>
      <c r="AE21" s="18">
        <f t="shared" si="5"/>
        <v>17</v>
      </c>
      <c r="AF21" s="20"/>
    </row>
    <row r="22" spans="1:32" ht="24.95" customHeight="1">
      <c r="A22" s="12" t="s">
        <v>32</v>
      </c>
      <c r="B22" s="13">
        <v>34</v>
      </c>
      <c r="C22" s="14" t="str">
        <f>IF(B22="","",VLOOKUP(B22,[1]球員資料表!$A$2:$O$160,2,FALSE))</f>
        <v>男A組</v>
      </c>
      <c r="D22" s="14" t="str">
        <f>IF(B22="","",VLOOKUP(B22,[1]球員資料表!$A$2:$O$160,3,FALSE))</f>
        <v>周  德</v>
      </c>
      <c r="E22" s="15">
        <v>51</v>
      </c>
      <c r="F22" s="15">
        <v>46</v>
      </c>
      <c r="G22" s="16">
        <v>97</v>
      </c>
      <c r="H22" s="16">
        <f t="shared" si="0"/>
        <v>93</v>
      </c>
      <c r="I22" s="16">
        <f t="shared" si="1"/>
        <v>190</v>
      </c>
      <c r="J22" s="18">
        <v>4</v>
      </c>
      <c r="K22" s="18">
        <v>4</v>
      </c>
      <c r="L22" s="18">
        <v>5</v>
      </c>
      <c r="M22" s="18">
        <v>4</v>
      </c>
      <c r="N22" s="18">
        <v>6</v>
      </c>
      <c r="O22" s="18">
        <v>5</v>
      </c>
      <c r="P22" s="18">
        <v>5</v>
      </c>
      <c r="Q22" s="18">
        <v>4</v>
      </c>
      <c r="R22" s="18">
        <v>5</v>
      </c>
      <c r="S22" s="19">
        <f t="shared" si="2"/>
        <v>42</v>
      </c>
      <c r="T22" s="18">
        <v>6</v>
      </c>
      <c r="U22" s="18">
        <v>4</v>
      </c>
      <c r="V22" s="18">
        <v>6</v>
      </c>
      <c r="W22" s="18">
        <v>6</v>
      </c>
      <c r="X22" s="18">
        <v>6</v>
      </c>
      <c r="Y22" s="18">
        <v>6</v>
      </c>
      <c r="Z22" s="18">
        <v>7</v>
      </c>
      <c r="AA22" s="18">
        <v>5</v>
      </c>
      <c r="AB22" s="18">
        <v>5</v>
      </c>
      <c r="AC22" s="19">
        <f t="shared" si="3"/>
        <v>51</v>
      </c>
      <c r="AD22" s="18">
        <f t="shared" si="4"/>
        <v>35</v>
      </c>
      <c r="AE22" s="18">
        <f t="shared" si="5"/>
        <v>17</v>
      </c>
      <c r="AF22" s="20"/>
    </row>
    <row r="23" spans="1:32" ht="24.95" customHeight="1">
      <c r="A23" s="12" t="s">
        <v>33</v>
      </c>
      <c r="B23" s="24">
        <v>6</v>
      </c>
      <c r="C23" s="22" t="str">
        <f>IF(B23="","",VLOOKUP(B23,[1]球員資料表!$A$2:$O$160,2,FALSE))</f>
        <v>男A組</v>
      </c>
      <c r="D23" s="22" t="str">
        <f>IF(B23="","",VLOOKUP(B23,[1]球員資料表!$A$2:$O$160,3,FALSE))</f>
        <v>陳俊宏</v>
      </c>
      <c r="E23" s="15">
        <v>48</v>
      </c>
      <c r="F23" s="15">
        <v>45</v>
      </c>
      <c r="G23" s="16">
        <v>93</v>
      </c>
      <c r="H23" s="16">
        <f t="shared" si="0"/>
        <v>108</v>
      </c>
      <c r="I23" s="16">
        <f t="shared" si="1"/>
        <v>201</v>
      </c>
      <c r="J23" s="18">
        <v>6</v>
      </c>
      <c r="K23" s="18">
        <v>3</v>
      </c>
      <c r="L23" s="18">
        <v>5</v>
      </c>
      <c r="M23" s="18">
        <v>8</v>
      </c>
      <c r="N23" s="18">
        <v>7</v>
      </c>
      <c r="O23" s="18">
        <v>6</v>
      </c>
      <c r="P23" s="18">
        <v>5</v>
      </c>
      <c r="Q23" s="18">
        <v>6</v>
      </c>
      <c r="R23" s="18">
        <v>7</v>
      </c>
      <c r="S23" s="19">
        <f t="shared" si="2"/>
        <v>53</v>
      </c>
      <c r="T23" s="18">
        <v>4</v>
      </c>
      <c r="U23" s="18">
        <v>4</v>
      </c>
      <c r="V23" s="18">
        <v>7</v>
      </c>
      <c r="W23" s="18">
        <v>8</v>
      </c>
      <c r="X23" s="18">
        <v>6</v>
      </c>
      <c r="Y23" s="18">
        <v>7</v>
      </c>
      <c r="Z23" s="18">
        <v>6</v>
      </c>
      <c r="AA23" s="18">
        <v>7</v>
      </c>
      <c r="AB23" s="18">
        <v>6</v>
      </c>
      <c r="AC23" s="19">
        <f t="shared" si="3"/>
        <v>55</v>
      </c>
      <c r="AD23" s="18">
        <f t="shared" si="4"/>
        <v>40</v>
      </c>
      <c r="AE23" s="18">
        <f t="shared" si="5"/>
        <v>19</v>
      </c>
      <c r="AF23" s="20"/>
    </row>
    <row r="24" spans="1:32" ht="24.75" customHeight="1">
      <c r="A24" s="12" t="s">
        <v>34</v>
      </c>
      <c r="B24" s="24">
        <v>16</v>
      </c>
      <c r="C24" s="14" t="str">
        <f>IF(B24="","",VLOOKUP(B24,[1]球員資料表!$A$2:$O$160,2,FALSE))</f>
        <v>男A組</v>
      </c>
      <c r="D24" s="14" t="str">
        <f>IF(B24="","",VLOOKUP(B24,[1]球員資料表!$A$2:$O$160,3,FALSE))</f>
        <v>曾譯慶</v>
      </c>
      <c r="E24" s="15">
        <v>57</v>
      </c>
      <c r="F24" s="15">
        <v>48</v>
      </c>
      <c r="G24" s="16">
        <v>105</v>
      </c>
      <c r="H24" s="16">
        <f t="shared" si="0"/>
        <v>99</v>
      </c>
      <c r="I24" s="16">
        <f t="shared" si="1"/>
        <v>204</v>
      </c>
      <c r="J24" s="18">
        <v>5</v>
      </c>
      <c r="K24" s="18">
        <v>5</v>
      </c>
      <c r="L24" s="18">
        <v>4</v>
      </c>
      <c r="M24" s="18">
        <v>6</v>
      </c>
      <c r="N24" s="18">
        <v>5</v>
      </c>
      <c r="O24" s="18">
        <v>8</v>
      </c>
      <c r="P24" s="18">
        <v>5</v>
      </c>
      <c r="Q24" s="18">
        <v>6</v>
      </c>
      <c r="R24" s="18">
        <v>9</v>
      </c>
      <c r="S24" s="19">
        <f t="shared" si="2"/>
        <v>53</v>
      </c>
      <c r="T24" s="18">
        <v>5</v>
      </c>
      <c r="U24" s="18">
        <v>4</v>
      </c>
      <c r="V24" s="18">
        <v>5</v>
      </c>
      <c r="W24" s="18">
        <v>7</v>
      </c>
      <c r="X24" s="18">
        <v>4</v>
      </c>
      <c r="Y24" s="18">
        <v>5</v>
      </c>
      <c r="Z24" s="18">
        <v>6</v>
      </c>
      <c r="AA24" s="18">
        <v>4</v>
      </c>
      <c r="AB24" s="18">
        <v>6</v>
      </c>
      <c r="AC24" s="19">
        <f t="shared" si="3"/>
        <v>46</v>
      </c>
      <c r="AD24" s="18">
        <f t="shared" si="4"/>
        <v>32</v>
      </c>
      <c r="AE24" s="18">
        <f t="shared" si="5"/>
        <v>16</v>
      </c>
      <c r="AF24" s="20"/>
    </row>
    <row r="25" spans="1:32" ht="24" customHeight="1" thickBot="1">
      <c r="A25" s="30"/>
      <c r="B25" s="31"/>
      <c r="C25" s="32" t="str">
        <f>IF(B25="","",VLOOKUP(B25,[1]球員資料表!$A$2:$O$160,2,FALSE))</f>
        <v/>
      </c>
      <c r="D25" s="32" t="str">
        <f>IF(B25="","",VLOOKUP(B25,[1]球員資料表!$A$2:$O$160,3,FALSE))</f>
        <v/>
      </c>
      <c r="E25" s="49">
        <v>0</v>
      </c>
      <c r="F25" s="49">
        <v>0</v>
      </c>
      <c r="G25" s="33">
        <v>0</v>
      </c>
      <c r="H25" s="33">
        <f t="shared" si="0"/>
        <v>0</v>
      </c>
      <c r="I25" s="33">
        <f t="shared" ref="I25:I45" si="6">G25+H25</f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5">
        <f t="shared" ref="S25:S45" si="7">SUM(J25:R25)</f>
        <v>0</v>
      </c>
      <c r="T25" s="34"/>
      <c r="U25" s="34"/>
      <c r="V25" s="34"/>
      <c r="W25" s="34"/>
      <c r="X25" s="34"/>
      <c r="Y25" s="34"/>
      <c r="Z25" s="34"/>
      <c r="AA25" s="34"/>
      <c r="AB25" s="34"/>
      <c r="AC25" s="35">
        <f t="shared" ref="AC25:AC45" si="8">SUM(T25:AB25)</f>
        <v>0</v>
      </c>
      <c r="AD25" s="34">
        <f t="shared" ref="AD25:AD45" si="9">SUM(W25:AB25)</f>
        <v>0</v>
      </c>
      <c r="AE25" s="34">
        <f t="shared" ref="AE25:AE45" si="10">SUM(Z25:AB25)</f>
        <v>0</v>
      </c>
      <c r="AF25" s="36"/>
    </row>
    <row r="26" spans="1:32" ht="24.95" customHeight="1">
      <c r="A26" s="60" t="s">
        <v>15</v>
      </c>
      <c r="B26" s="61">
        <v>50</v>
      </c>
      <c r="C26" s="62" t="str">
        <f>IF(B26="","",VLOOKUP(B26,[1]球員資料表!$A$2:$O$160,2,FALSE))</f>
        <v>男B組</v>
      </c>
      <c r="D26" s="62" t="str">
        <f>IF(B26="","",VLOOKUP(B26,[1]球員資料表!$A$2:$O$160,3,FALSE))</f>
        <v>謝品濬</v>
      </c>
      <c r="E26" s="63">
        <v>37</v>
      </c>
      <c r="F26" s="63">
        <v>41</v>
      </c>
      <c r="G26" s="64">
        <v>78</v>
      </c>
      <c r="H26" s="64">
        <f t="shared" si="0"/>
        <v>79</v>
      </c>
      <c r="I26" s="64">
        <f t="shared" si="6"/>
        <v>157</v>
      </c>
      <c r="J26" s="65">
        <v>4</v>
      </c>
      <c r="K26" s="65">
        <v>3</v>
      </c>
      <c r="L26" s="65">
        <v>4</v>
      </c>
      <c r="M26" s="65">
        <v>5</v>
      </c>
      <c r="N26" s="65">
        <v>4</v>
      </c>
      <c r="O26" s="65">
        <v>3</v>
      </c>
      <c r="P26" s="65">
        <v>5</v>
      </c>
      <c r="Q26" s="65">
        <v>4</v>
      </c>
      <c r="R26" s="65">
        <v>4</v>
      </c>
      <c r="S26" s="66">
        <f t="shared" si="7"/>
        <v>36</v>
      </c>
      <c r="T26" s="65">
        <v>7</v>
      </c>
      <c r="U26" s="65">
        <v>4</v>
      </c>
      <c r="V26" s="65">
        <v>5</v>
      </c>
      <c r="W26" s="65">
        <v>5</v>
      </c>
      <c r="X26" s="65">
        <v>5</v>
      </c>
      <c r="Y26" s="65">
        <v>5</v>
      </c>
      <c r="Z26" s="65">
        <v>5</v>
      </c>
      <c r="AA26" s="65">
        <v>3</v>
      </c>
      <c r="AB26" s="65">
        <v>4</v>
      </c>
      <c r="AC26" s="66">
        <f t="shared" si="8"/>
        <v>43</v>
      </c>
      <c r="AD26" s="65">
        <f t="shared" si="9"/>
        <v>27</v>
      </c>
      <c r="AE26" s="65">
        <f t="shared" si="10"/>
        <v>12</v>
      </c>
      <c r="AF26" s="67"/>
    </row>
    <row r="27" spans="1:32" ht="24.95" customHeight="1">
      <c r="A27" s="37" t="s">
        <v>16</v>
      </c>
      <c r="B27" s="24">
        <v>75</v>
      </c>
      <c r="C27" s="22" t="str">
        <f>IF(B27="","",VLOOKUP(B27,[1]球員資料表!$A$2:$O$160,2,FALSE))</f>
        <v>男B組</v>
      </c>
      <c r="D27" s="22" t="str">
        <f>IF(B27="","",VLOOKUP(B27,[1]球員資料表!$A$2:$O$160,3,FALSE))</f>
        <v>林義淵</v>
      </c>
      <c r="E27" s="15">
        <v>40</v>
      </c>
      <c r="F27" s="15">
        <v>37</v>
      </c>
      <c r="G27" s="16">
        <v>77</v>
      </c>
      <c r="H27" s="16">
        <f t="shared" si="0"/>
        <v>81</v>
      </c>
      <c r="I27" s="16">
        <f t="shared" si="6"/>
        <v>158</v>
      </c>
      <c r="J27" s="18">
        <v>4</v>
      </c>
      <c r="K27" s="18">
        <v>2</v>
      </c>
      <c r="L27" s="18">
        <v>4</v>
      </c>
      <c r="M27" s="18">
        <v>5</v>
      </c>
      <c r="N27" s="18">
        <v>5</v>
      </c>
      <c r="O27" s="18">
        <v>6</v>
      </c>
      <c r="P27" s="18">
        <v>3</v>
      </c>
      <c r="Q27" s="18">
        <v>3</v>
      </c>
      <c r="R27" s="18">
        <v>5</v>
      </c>
      <c r="S27" s="19">
        <f t="shared" si="7"/>
        <v>37</v>
      </c>
      <c r="T27" s="18">
        <v>4</v>
      </c>
      <c r="U27" s="18">
        <v>3</v>
      </c>
      <c r="V27" s="18">
        <v>4</v>
      </c>
      <c r="W27" s="18">
        <v>9</v>
      </c>
      <c r="X27" s="18">
        <v>5</v>
      </c>
      <c r="Y27" s="18">
        <v>5</v>
      </c>
      <c r="Z27" s="18">
        <v>5</v>
      </c>
      <c r="AA27" s="18">
        <v>4</v>
      </c>
      <c r="AB27" s="18">
        <v>5</v>
      </c>
      <c r="AC27" s="19">
        <f t="shared" si="8"/>
        <v>44</v>
      </c>
      <c r="AD27" s="18">
        <f t="shared" si="9"/>
        <v>33</v>
      </c>
      <c r="AE27" s="18">
        <f t="shared" si="10"/>
        <v>14</v>
      </c>
      <c r="AF27" s="20"/>
    </row>
    <row r="28" spans="1:32" ht="24.95" customHeight="1">
      <c r="A28" s="37" t="s">
        <v>17</v>
      </c>
      <c r="B28" s="24">
        <v>54</v>
      </c>
      <c r="C28" s="22" t="str">
        <f>IF(B28="","",VLOOKUP(B28,[1]球員資料表!$A$2:$O$160,2,FALSE))</f>
        <v>男B組</v>
      </c>
      <c r="D28" s="22" t="str">
        <f>IF(B28="","",VLOOKUP(B28,[1]球員資料表!$A$2:$O$160,3,FALSE))</f>
        <v>盧彥融</v>
      </c>
      <c r="E28" s="15">
        <v>36</v>
      </c>
      <c r="F28" s="15">
        <v>44</v>
      </c>
      <c r="G28" s="16">
        <v>80</v>
      </c>
      <c r="H28" s="16">
        <f t="shared" si="0"/>
        <v>81</v>
      </c>
      <c r="I28" s="16">
        <f t="shared" si="6"/>
        <v>161</v>
      </c>
      <c r="J28" s="18">
        <v>4</v>
      </c>
      <c r="K28" s="18">
        <v>4</v>
      </c>
      <c r="L28" s="18">
        <v>5</v>
      </c>
      <c r="M28" s="18">
        <v>5</v>
      </c>
      <c r="N28" s="18">
        <v>4</v>
      </c>
      <c r="O28" s="18">
        <v>4</v>
      </c>
      <c r="P28" s="18">
        <v>5</v>
      </c>
      <c r="Q28" s="18">
        <v>3</v>
      </c>
      <c r="R28" s="18">
        <v>5</v>
      </c>
      <c r="S28" s="19">
        <f t="shared" si="7"/>
        <v>39</v>
      </c>
      <c r="T28" s="18">
        <v>8</v>
      </c>
      <c r="U28" s="18">
        <v>3</v>
      </c>
      <c r="V28" s="18">
        <v>5</v>
      </c>
      <c r="W28" s="18">
        <v>7</v>
      </c>
      <c r="X28" s="18">
        <v>3</v>
      </c>
      <c r="Y28" s="18">
        <v>4</v>
      </c>
      <c r="Z28" s="18">
        <v>5</v>
      </c>
      <c r="AA28" s="18">
        <v>3</v>
      </c>
      <c r="AB28" s="18">
        <v>4</v>
      </c>
      <c r="AC28" s="19">
        <f t="shared" si="8"/>
        <v>42</v>
      </c>
      <c r="AD28" s="18">
        <f t="shared" si="9"/>
        <v>26</v>
      </c>
      <c r="AE28" s="18">
        <f t="shared" si="10"/>
        <v>12</v>
      </c>
      <c r="AF28" s="20"/>
    </row>
    <row r="29" spans="1:32" ht="24.95" customHeight="1">
      <c r="A29" s="37" t="s">
        <v>18</v>
      </c>
      <c r="B29" s="24">
        <v>64</v>
      </c>
      <c r="C29" s="22" t="str">
        <f>IF(B29="","",VLOOKUP(B29,[1]球員資料表!$A$2:$O$160,2,FALSE))</f>
        <v>男B組</v>
      </c>
      <c r="D29" s="22" t="str">
        <f>IF(B29="","",VLOOKUP(B29,[1]球員資料表!$A$2:$O$160,3,FALSE))</f>
        <v>陳伯豪</v>
      </c>
      <c r="E29" s="15">
        <v>41</v>
      </c>
      <c r="F29" s="15">
        <v>41</v>
      </c>
      <c r="G29" s="16">
        <v>82</v>
      </c>
      <c r="H29" s="16">
        <f t="shared" si="0"/>
        <v>82</v>
      </c>
      <c r="I29" s="16">
        <f t="shared" si="6"/>
        <v>164</v>
      </c>
      <c r="J29" s="18">
        <v>4</v>
      </c>
      <c r="K29" s="18">
        <v>5</v>
      </c>
      <c r="L29" s="18">
        <v>5</v>
      </c>
      <c r="M29" s="18">
        <v>5</v>
      </c>
      <c r="N29" s="18">
        <v>5</v>
      </c>
      <c r="O29" s="18">
        <v>4</v>
      </c>
      <c r="P29" s="18">
        <v>4</v>
      </c>
      <c r="Q29" s="18">
        <v>3</v>
      </c>
      <c r="R29" s="18">
        <v>4</v>
      </c>
      <c r="S29" s="19">
        <f t="shared" si="7"/>
        <v>39</v>
      </c>
      <c r="T29" s="18">
        <v>6</v>
      </c>
      <c r="U29" s="18">
        <v>4</v>
      </c>
      <c r="V29" s="18">
        <v>5</v>
      </c>
      <c r="W29" s="18">
        <v>7</v>
      </c>
      <c r="X29" s="18">
        <v>5</v>
      </c>
      <c r="Y29" s="18">
        <v>4</v>
      </c>
      <c r="Z29" s="18">
        <v>5</v>
      </c>
      <c r="AA29" s="18">
        <v>3</v>
      </c>
      <c r="AB29" s="18">
        <v>4</v>
      </c>
      <c r="AC29" s="19">
        <f t="shared" si="8"/>
        <v>43</v>
      </c>
      <c r="AD29" s="18">
        <f t="shared" si="9"/>
        <v>28</v>
      </c>
      <c r="AE29" s="18">
        <f t="shared" si="10"/>
        <v>12</v>
      </c>
      <c r="AF29" s="20"/>
    </row>
    <row r="30" spans="1:32" ht="24.95" customHeight="1">
      <c r="A30" s="37" t="s">
        <v>19</v>
      </c>
      <c r="B30" s="24">
        <v>57</v>
      </c>
      <c r="C30" s="22" t="str">
        <f>IF(B30="","",VLOOKUP(B30,[1]球員資料表!$A$2:$O$160,2,FALSE))</f>
        <v>男B組</v>
      </c>
      <c r="D30" s="22" t="str">
        <f>IF(B30="","",VLOOKUP(B30,[1]球員資料表!$A$2:$O$160,3,FALSE))</f>
        <v>黃紹恩</v>
      </c>
      <c r="E30" s="15">
        <v>38</v>
      </c>
      <c r="F30" s="15">
        <v>42</v>
      </c>
      <c r="G30" s="16">
        <v>80</v>
      </c>
      <c r="H30" s="16">
        <f t="shared" si="0"/>
        <v>85</v>
      </c>
      <c r="I30" s="16">
        <f t="shared" si="6"/>
        <v>165</v>
      </c>
      <c r="J30" s="18">
        <v>5</v>
      </c>
      <c r="K30" s="18">
        <v>3</v>
      </c>
      <c r="L30" s="18">
        <v>4</v>
      </c>
      <c r="M30" s="18">
        <v>6</v>
      </c>
      <c r="N30" s="18">
        <v>5</v>
      </c>
      <c r="O30" s="18">
        <v>5</v>
      </c>
      <c r="P30" s="18">
        <v>5</v>
      </c>
      <c r="Q30" s="18">
        <v>4</v>
      </c>
      <c r="R30" s="18">
        <v>5</v>
      </c>
      <c r="S30" s="19">
        <f t="shared" si="7"/>
        <v>42</v>
      </c>
      <c r="T30" s="18">
        <v>8</v>
      </c>
      <c r="U30" s="18">
        <v>3</v>
      </c>
      <c r="V30" s="18">
        <v>5</v>
      </c>
      <c r="W30" s="18">
        <v>5</v>
      </c>
      <c r="X30" s="18">
        <v>5</v>
      </c>
      <c r="Y30" s="18">
        <v>4</v>
      </c>
      <c r="Z30" s="18">
        <v>5</v>
      </c>
      <c r="AA30" s="18">
        <v>3</v>
      </c>
      <c r="AB30" s="18">
        <v>5</v>
      </c>
      <c r="AC30" s="19">
        <f t="shared" si="8"/>
        <v>43</v>
      </c>
      <c r="AD30" s="18">
        <f t="shared" si="9"/>
        <v>27</v>
      </c>
      <c r="AE30" s="18">
        <f t="shared" si="10"/>
        <v>13</v>
      </c>
      <c r="AF30" s="20"/>
    </row>
    <row r="31" spans="1:32" ht="24.95" customHeight="1">
      <c r="A31" s="37" t="s">
        <v>20</v>
      </c>
      <c r="B31" s="24">
        <v>72</v>
      </c>
      <c r="C31" s="22" t="str">
        <f>IF(B31="","",VLOOKUP(B31,[1]球員資料表!$A$2:$O$160,2,FALSE))</f>
        <v>男B組</v>
      </c>
      <c r="D31" s="22" t="str">
        <f>IF(B31="","",VLOOKUP(B31,[1]球員資料表!$A$2:$O$160,3,FALSE))</f>
        <v>蘇宥睿</v>
      </c>
      <c r="E31" s="15">
        <v>39</v>
      </c>
      <c r="F31" s="15">
        <v>41</v>
      </c>
      <c r="G31" s="16">
        <v>80</v>
      </c>
      <c r="H31" s="16">
        <f t="shared" si="0"/>
        <v>86</v>
      </c>
      <c r="I31" s="16">
        <f t="shared" si="6"/>
        <v>166</v>
      </c>
      <c r="J31" s="18">
        <v>7</v>
      </c>
      <c r="K31" s="18">
        <v>6</v>
      </c>
      <c r="L31" s="18">
        <v>6</v>
      </c>
      <c r="M31" s="18">
        <v>5</v>
      </c>
      <c r="N31" s="18">
        <v>5</v>
      </c>
      <c r="O31" s="18">
        <v>4</v>
      </c>
      <c r="P31" s="18">
        <v>5</v>
      </c>
      <c r="Q31" s="18">
        <v>5</v>
      </c>
      <c r="R31" s="18">
        <v>4</v>
      </c>
      <c r="S31" s="19">
        <f t="shared" si="7"/>
        <v>47</v>
      </c>
      <c r="T31" s="18">
        <v>4</v>
      </c>
      <c r="U31" s="18">
        <v>3</v>
      </c>
      <c r="V31" s="18">
        <v>5</v>
      </c>
      <c r="W31" s="18">
        <v>5</v>
      </c>
      <c r="X31" s="18">
        <v>5</v>
      </c>
      <c r="Y31" s="18">
        <v>4</v>
      </c>
      <c r="Z31" s="18">
        <v>4</v>
      </c>
      <c r="AA31" s="18">
        <v>4</v>
      </c>
      <c r="AB31" s="18">
        <v>5</v>
      </c>
      <c r="AC31" s="19">
        <f t="shared" si="8"/>
        <v>39</v>
      </c>
      <c r="AD31" s="18">
        <f t="shared" si="9"/>
        <v>27</v>
      </c>
      <c r="AE31" s="18">
        <f t="shared" si="10"/>
        <v>13</v>
      </c>
      <c r="AF31" s="20"/>
    </row>
    <row r="32" spans="1:32" ht="24.95" customHeight="1">
      <c r="A32" s="37" t="s">
        <v>21</v>
      </c>
      <c r="B32" s="24">
        <v>52</v>
      </c>
      <c r="C32" s="22" t="str">
        <f>IF(B32="","",VLOOKUP(B32,[1]球員資料表!$A$2:$O$160,2,FALSE))</f>
        <v>男B組</v>
      </c>
      <c r="D32" s="22" t="str">
        <f>IF(B32="","",VLOOKUP(B32,[1]球員資料表!$A$2:$O$160,3,FALSE))</f>
        <v>史哲宇</v>
      </c>
      <c r="E32" s="15">
        <v>42</v>
      </c>
      <c r="F32" s="15">
        <v>45</v>
      </c>
      <c r="G32" s="16">
        <v>87</v>
      </c>
      <c r="H32" s="16">
        <f t="shared" si="0"/>
        <v>85</v>
      </c>
      <c r="I32" s="16">
        <f t="shared" si="6"/>
        <v>172</v>
      </c>
      <c r="J32" s="18">
        <v>7</v>
      </c>
      <c r="K32" s="18">
        <v>4</v>
      </c>
      <c r="L32" s="18">
        <v>5</v>
      </c>
      <c r="M32" s="18">
        <v>5</v>
      </c>
      <c r="N32" s="18">
        <v>4</v>
      </c>
      <c r="O32" s="18">
        <v>4</v>
      </c>
      <c r="P32" s="18">
        <v>4</v>
      </c>
      <c r="Q32" s="18">
        <v>3</v>
      </c>
      <c r="R32" s="18">
        <v>6</v>
      </c>
      <c r="S32" s="19">
        <f t="shared" si="7"/>
        <v>42</v>
      </c>
      <c r="T32" s="18">
        <v>4</v>
      </c>
      <c r="U32" s="18">
        <v>3</v>
      </c>
      <c r="V32" s="18">
        <v>6</v>
      </c>
      <c r="W32" s="18">
        <v>6</v>
      </c>
      <c r="X32" s="18">
        <v>6</v>
      </c>
      <c r="Y32" s="18">
        <v>5</v>
      </c>
      <c r="Z32" s="18">
        <v>5</v>
      </c>
      <c r="AA32" s="18">
        <v>4</v>
      </c>
      <c r="AB32" s="18">
        <v>4</v>
      </c>
      <c r="AC32" s="19">
        <f t="shared" si="8"/>
        <v>43</v>
      </c>
      <c r="AD32" s="18">
        <f t="shared" si="9"/>
        <v>30</v>
      </c>
      <c r="AE32" s="18">
        <f t="shared" si="10"/>
        <v>13</v>
      </c>
      <c r="AF32" s="43"/>
    </row>
    <row r="33" spans="1:32" ht="24.95" customHeight="1">
      <c r="A33" s="37" t="s">
        <v>22</v>
      </c>
      <c r="B33" s="24">
        <v>76</v>
      </c>
      <c r="C33" s="22" t="str">
        <f>IF(B33="","",VLOOKUP(B33,[1]球員資料表!$A$2:$O$160,2,FALSE))</f>
        <v>男B組</v>
      </c>
      <c r="D33" s="22" t="str">
        <f>IF(B33="","",VLOOKUP(B33,[1]球員資料表!$A$2:$O$160,3,FALSE))</f>
        <v>劉丞恩</v>
      </c>
      <c r="E33" s="15">
        <v>40</v>
      </c>
      <c r="F33" s="15">
        <v>46</v>
      </c>
      <c r="G33" s="16">
        <v>86</v>
      </c>
      <c r="H33" s="16">
        <f t="shared" si="0"/>
        <v>89</v>
      </c>
      <c r="I33" s="16">
        <f t="shared" si="6"/>
        <v>175</v>
      </c>
      <c r="J33" s="18">
        <v>4</v>
      </c>
      <c r="K33" s="18">
        <v>4</v>
      </c>
      <c r="L33" s="18">
        <v>5</v>
      </c>
      <c r="M33" s="18">
        <v>6</v>
      </c>
      <c r="N33" s="18">
        <v>5</v>
      </c>
      <c r="O33" s="18">
        <v>5</v>
      </c>
      <c r="P33" s="18">
        <v>5</v>
      </c>
      <c r="Q33" s="18">
        <v>4</v>
      </c>
      <c r="R33" s="18">
        <v>5</v>
      </c>
      <c r="S33" s="19">
        <f t="shared" si="7"/>
        <v>43</v>
      </c>
      <c r="T33" s="18">
        <v>6</v>
      </c>
      <c r="U33" s="18">
        <v>4</v>
      </c>
      <c r="V33" s="18">
        <v>4</v>
      </c>
      <c r="W33" s="18">
        <v>6</v>
      </c>
      <c r="X33" s="18">
        <v>6</v>
      </c>
      <c r="Y33" s="18">
        <v>4</v>
      </c>
      <c r="Z33" s="18">
        <v>5</v>
      </c>
      <c r="AA33" s="18">
        <v>4</v>
      </c>
      <c r="AB33" s="18">
        <v>7</v>
      </c>
      <c r="AC33" s="19">
        <f t="shared" si="8"/>
        <v>46</v>
      </c>
      <c r="AD33" s="18">
        <f t="shared" si="9"/>
        <v>32</v>
      </c>
      <c r="AE33" s="18">
        <f t="shared" si="10"/>
        <v>16</v>
      </c>
      <c r="AF33" s="20"/>
    </row>
    <row r="34" spans="1:32" ht="24.95" customHeight="1">
      <c r="A34" s="37" t="s">
        <v>23</v>
      </c>
      <c r="B34" s="24">
        <v>83</v>
      </c>
      <c r="C34" s="22" t="str">
        <f>IF(B34="","",VLOOKUP(B34,[1]球員資料表!$A$2:$O$160,2,FALSE))</f>
        <v>男B組</v>
      </c>
      <c r="D34" s="22" t="str">
        <f>IF(B34="","",VLOOKUP(B34,[1]球員資料表!$A$2:$O$160,3,FALSE))</f>
        <v>簡振宇</v>
      </c>
      <c r="E34" s="15">
        <v>45</v>
      </c>
      <c r="F34" s="15">
        <v>43</v>
      </c>
      <c r="G34" s="16">
        <v>88</v>
      </c>
      <c r="H34" s="16">
        <f t="shared" si="0"/>
        <v>91</v>
      </c>
      <c r="I34" s="16">
        <f t="shared" si="6"/>
        <v>179</v>
      </c>
      <c r="J34" s="18">
        <v>5</v>
      </c>
      <c r="K34" s="18">
        <v>5</v>
      </c>
      <c r="L34" s="18">
        <v>5</v>
      </c>
      <c r="M34" s="18">
        <v>4</v>
      </c>
      <c r="N34" s="18">
        <v>6</v>
      </c>
      <c r="O34" s="18">
        <v>6</v>
      </c>
      <c r="P34" s="18">
        <v>5</v>
      </c>
      <c r="Q34" s="18">
        <v>4</v>
      </c>
      <c r="R34" s="18">
        <v>5</v>
      </c>
      <c r="S34" s="19">
        <f t="shared" si="7"/>
        <v>45</v>
      </c>
      <c r="T34" s="18">
        <v>4</v>
      </c>
      <c r="U34" s="18">
        <v>4</v>
      </c>
      <c r="V34" s="18">
        <v>6</v>
      </c>
      <c r="W34" s="18">
        <v>6</v>
      </c>
      <c r="X34" s="18">
        <v>5</v>
      </c>
      <c r="Y34" s="18">
        <v>5</v>
      </c>
      <c r="Z34" s="18">
        <v>6</v>
      </c>
      <c r="AA34" s="18">
        <v>5</v>
      </c>
      <c r="AB34" s="18">
        <v>5</v>
      </c>
      <c r="AC34" s="19">
        <f t="shared" si="8"/>
        <v>46</v>
      </c>
      <c r="AD34" s="18">
        <f t="shared" si="9"/>
        <v>32</v>
      </c>
      <c r="AE34" s="18">
        <f t="shared" si="10"/>
        <v>16</v>
      </c>
      <c r="AF34" s="20"/>
    </row>
    <row r="35" spans="1:32" ht="24.95" customHeight="1">
      <c r="A35" s="37" t="s">
        <v>24</v>
      </c>
      <c r="B35" s="24">
        <v>70</v>
      </c>
      <c r="C35" s="22" t="str">
        <f>IF(B35="","",VLOOKUP(B35,[1]球員資料表!$A$2:$O$160,2,FALSE))</f>
        <v>男B組</v>
      </c>
      <c r="D35" s="22" t="str">
        <f>IF(B35="","",VLOOKUP(B35,[1]球員資料表!$A$2:$O$160,3,FALSE))</f>
        <v>林洪鈺</v>
      </c>
      <c r="E35" s="15">
        <v>39</v>
      </c>
      <c r="F35" s="15">
        <v>48</v>
      </c>
      <c r="G35" s="16">
        <v>87</v>
      </c>
      <c r="H35" s="16">
        <f t="shared" si="0"/>
        <v>94</v>
      </c>
      <c r="I35" s="16">
        <f t="shared" si="6"/>
        <v>181</v>
      </c>
      <c r="J35" s="18">
        <v>4</v>
      </c>
      <c r="K35" s="18">
        <v>4</v>
      </c>
      <c r="L35" s="18">
        <v>6</v>
      </c>
      <c r="M35" s="18">
        <v>5</v>
      </c>
      <c r="N35" s="18">
        <v>6</v>
      </c>
      <c r="O35" s="18">
        <v>4</v>
      </c>
      <c r="P35" s="18">
        <v>4</v>
      </c>
      <c r="Q35" s="18">
        <v>4</v>
      </c>
      <c r="R35" s="18">
        <v>6</v>
      </c>
      <c r="S35" s="19">
        <f t="shared" si="7"/>
        <v>43</v>
      </c>
      <c r="T35" s="18">
        <v>7</v>
      </c>
      <c r="U35" s="18">
        <v>3</v>
      </c>
      <c r="V35" s="18">
        <v>7</v>
      </c>
      <c r="W35" s="18">
        <v>6</v>
      </c>
      <c r="X35" s="18">
        <v>5</v>
      </c>
      <c r="Y35" s="18">
        <v>6</v>
      </c>
      <c r="Z35" s="18">
        <v>7</v>
      </c>
      <c r="AA35" s="18">
        <v>5</v>
      </c>
      <c r="AB35" s="18">
        <v>5</v>
      </c>
      <c r="AC35" s="19">
        <f t="shared" si="8"/>
        <v>51</v>
      </c>
      <c r="AD35" s="18">
        <f t="shared" si="9"/>
        <v>34</v>
      </c>
      <c r="AE35" s="18">
        <f t="shared" si="10"/>
        <v>17</v>
      </c>
      <c r="AF35" s="20"/>
    </row>
    <row r="36" spans="1:32" ht="24.95" customHeight="1">
      <c r="A36" s="37" t="s">
        <v>25</v>
      </c>
      <c r="B36" s="24">
        <v>55</v>
      </c>
      <c r="C36" s="22" t="str">
        <f>IF(B36="","",VLOOKUP(B36,[1]球員資料表!$A$2:$O$160,2,FALSE))</f>
        <v>男B組</v>
      </c>
      <c r="D36" s="22" t="str">
        <f>IF(B36="","",VLOOKUP(B36,[1]球員資料表!$A$2:$O$160,3,FALSE))</f>
        <v>洪子傑</v>
      </c>
      <c r="E36" s="15">
        <v>42</v>
      </c>
      <c r="F36" s="15">
        <v>50</v>
      </c>
      <c r="G36" s="16">
        <v>92</v>
      </c>
      <c r="H36" s="16">
        <f t="shared" si="0"/>
        <v>90</v>
      </c>
      <c r="I36" s="16">
        <f t="shared" si="6"/>
        <v>182</v>
      </c>
      <c r="J36" s="18">
        <v>5</v>
      </c>
      <c r="K36" s="18">
        <v>4</v>
      </c>
      <c r="L36" s="18">
        <v>8</v>
      </c>
      <c r="M36" s="18">
        <v>3</v>
      </c>
      <c r="N36" s="18">
        <v>5</v>
      </c>
      <c r="O36" s="18">
        <v>5</v>
      </c>
      <c r="P36" s="18">
        <v>4</v>
      </c>
      <c r="Q36" s="18">
        <v>3</v>
      </c>
      <c r="R36" s="18">
        <v>4</v>
      </c>
      <c r="S36" s="19">
        <f t="shared" si="7"/>
        <v>41</v>
      </c>
      <c r="T36" s="18">
        <v>5</v>
      </c>
      <c r="U36" s="18">
        <v>4</v>
      </c>
      <c r="V36" s="18">
        <v>5</v>
      </c>
      <c r="W36" s="18">
        <v>7</v>
      </c>
      <c r="X36" s="18">
        <v>5</v>
      </c>
      <c r="Y36" s="18">
        <v>6</v>
      </c>
      <c r="Z36" s="18">
        <v>7</v>
      </c>
      <c r="AA36" s="18">
        <v>5</v>
      </c>
      <c r="AB36" s="18">
        <v>5</v>
      </c>
      <c r="AC36" s="19">
        <f t="shared" si="8"/>
        <v>49</v>
      </c>
      <c r="AD36" s="18">
        <f t="shared" si="9"/>
        <v>35</v>
      </c>
      <c r="AE36" s="18">
        <f t="shared" si="10"/>
        <v>17</v>
      </c>
      <c r="AF36" s="20"/>
    </row>
    <row r="37" spans="1:32" ht="24.95" customHeight="1">
      <c r="A37" s="37" t="s">
        <v>26</v>
      </c>
      <c r="B37" s="24">
        <v>88</v>
      </c>
      <c r="C37" s="22" t="str">
        <f>IF(B37="","",VLOOKUP(B37,[1]球員資料表!$A$2:$O$160,2,FALSE))</f>
        <v>男B組</v>
      </c>
      <c r="D37" s="22" t="str">
        <f>IF(B37="","",VLOOKUP(B37,[1]球員資料表!$A$2:$O$160,3,FALSE))</f>
        <v>邱梓祐</v>
      </c>
      <c r="E37" s="15">
        <v>45</v>
      </c>
      <c r="F37" s="15">
        <v>49</v>
      </c>
      <c r="G37" s="16">
        <v>94</v>
      </c>
      <c r="H37" s="16">
        <f t="shared" si="0"/>
        <v>90</v>
      </c>
      <c r="I37" s="16">
        <f t="shared" si="6"/>
        <v>184</v>
      </c>
      <c r="J37" s="18">
        <v>6</v>
      </c>
      <c r="K37" s="18">
        <v>5</v>
      </c>
      <c r="L37" s="18">
        <v>5</v>
      </c>
      <c r="M37" s="18">
        <v>4</v>
      </c>
      <c r="N37" s="18">
        <v>5</v>
      </c>
      <c r="O37" s="18">
        <v>5</v>
      </c>
      <c r="P37" s="18">
        <v>4</v>
      </c>
      <c r="Q37" s="18">
        <v>5</v>
      </c>
      <c r="R37" s="18">
        <v>5</v>
      </c>
      <c r="S37" s="19">
        <f t="shared" si="7"/>
        <v>44</v>
      </c>
      <c r="T37" s="18">
        <v>5</v>
      </c>
      <c r="U37" s="18">
        <v>5</v>
      </c>
      <c r="V37" s="18">
        <v>5</v>
      </c>
      <c r="W37" s="18">
        <v>6</v>
      </c>
      <c r="X37" s="18">
        <v>4</v>
      </c>
      <c r="Y37" s="18">
        <v>5</v>
      </c>
      <c r="Z37" s="18">
        <v>5</v>
      </c>
      <c r="AA37" s="18">
        <v>5</v>
      </c>
      <c r="AB37" s="18">
        <v>6</v>
      </c>
      <c r="AC37" s="19">
        <f t="shared" si="8"/>
        <v>46</v>
      </c>
      <c r="AD37" s="18">
        <f t="shared" si="9"/>
        <v>31</v>
      </c>
      <c r="AE37" s="18">
        <f t="shared" si="10"/>
        <v>16</v>
      </c>
      <c r="AF37" s="20"/>
    </row>
    <row r="38" spans="1:32" ht="24.95" customHeight="1">
      <c r="A38" s="37" t="s">
        <v>27</v>
      </c>
      <c r="B38" s="24">
        <v>80</v>
      </c>
      <c r="C38" s="22" t="str">
        <f>IF(B38="","",VLOOKUP(B38,[1]球員資料表!$A$2:$O$160,2,FALSE))</f>
        <v>男B組</v>
      </c>
      <c r="D38" s="22" t="str">
        <f>IF(B38="","",VLOOKUP(B38,[1]球員資料表!$A$2:$O$160,3,FALSE))</f>
        <v>許柏舜</v>
      </c>
      <c r="E38" s="15">
        <v>46</v>
      </c>
      <c r="F38" s="15">
        <v>49</v>
      </c>
      <c r="G38" s="16">
        <v>95</v>
      </c>
      <c r="H38" s="16">
        <f t="shared" si="0"/>
        <v>91</v>
      </c>
      <c r="I38" s="16">
        <f t="shared" si="6"/>
        <v>186</v>
      </c>
      <c r="J38" s="18">
        <v>4</v>
      </c>
      <c r="K38" s="18">
        <v>4</v>
      </c>
      <c r="L38" s="18">
        <v>4</v>
      </c>
      <c r="M38" s="18">
        <v>7</v>
      </c>
      <c r="N38" s="18">
        <v>5</v>
      </c>
      <c r="O38" s="18">
        <v>5</v>
      </c>
      <c r="P38" s="18">
        <v>7</v>
      </c>
      <c r="Q38" s="18">
        <v>3</v>
      </c>
      <c r="R38" s="18">
        <v>4</v>
      </c>
      <c r="S38" s="19">
        <f t="shared" si="7"/>
        <v>43</v>
      </c>
      <c r="T38" s="18">
        <v>6</v>
      </c>
      <c r="U38" s="18">
        <v>4</v>
      </c>
      <c r="V38" s="18">
        <v>5</v>
      </c>
      <c r="W38" s="18">
        <v>7</v>
      </c>
      <c r="X38" s="18">
        <v>6</v>
      </c>
      <c r="Y38" s="18">
        <v>6</v>
      </c>
      <c r="Z38" s="18">
        <v>6</v>
      </c>
      <c r="AA38" s="18">
        <v>4</v>
      </c>
      <c r="AB38" s="18">
        <v>4</v>
      </c>
      <c r="AC38" s="19">
        <f t="shared" si="8"/>
        <v>48</v>
      </c>
      <c r="AD38" s="18">
        <f t="shared" si="9"/>
        <v>33</v>
      </c>
      <c r="AE38" s="18">
        <f t="shared" si="10"/>
        <v>14</v>
      </c>
      <c r="AF38" s="20"/>
    </row>
    <row r="39" spans="1:32" ht="24.95" customHeight="1">
      <c r="A39" s="37" t="s">
        <v>28</v>
      </c>
      <c r="B39" s="24">
        <v>74</v>
      </c>
      <c r="C39" s="22" t="str">
        <f>IF(B39="","",VLOOKUP(B39,[1]球員資料表!$A$2:$O$160,2,FALSE))</f>
        <v>男B組</v>
      </c>
      <c r="D39" s="22" t="str">
        <f>IF(B39="","",VLOOKUP(B39,[1]球員資料表!$A$2:$O$160,3,FALSE))</f>
        <v>薛惟隆</v>
      </c>
      <c r="E39" s="15">
        <v>45</v>
      </c>
      <c r="F39" s="15">
        <v>49</v>
      </c>
      <c r="G39" s="16">
        <v>94</v>
      </c>
      <c r="H39" s="16">
        <f t="shared" si="0"/>
        <v>93</v>
      </c>
      <c r="I39" s="16">
        <f t="shared" si="6"/>
        <v>187</v>
      </c>
      <c r="J39" s="18">
        <v>5</v>
      </c>
      <c r="K39" s="18">
        <v>5</v>
      </c>
      <c r="L39" s="18">
        <v>6</v>
      </c>
      <c r="M39" s="18">
        <v>4</v>
      </c>
      <c r="N39" s="18">
        <v>6</v>
      </c>
      <c r="O39" s="18">
        <v>5</v>
      </c>
      <c r="P39" s="18">
        <v>5</v>
      </c>
      <c r="Q39" s="18">
        <v>4</v>
      </c>
      <c r="R39" s="18">
        <v>6</v>
      </c>
      <c r="S39" s="19">
        <f t="shared" si="7"/>
        <v>46</v>
      </c>
      <c r="T39" s="18">
        <v>6</v>
      </c>
      <c r="U39" s="18">
        <v>4</v>
      </c>
      <c r="V39" s="18">
        <v>6</v>
      </c>
      <c r="W39" s="18">
        <v>6</v>
      </c>
      <c r="X39" s="18">
        <v>5</v>
      </c>
      <c r="Y39" s="18">
        <v>5</v>
      </c>
      <c r="Z39" s="18">
        <v>6</v>
      </c>
      <c r="AA39" s="18">
        <v>4</v>
      </c>
      <c r="AB39" s="18">
        <v>5</v>
      </c>
      <c r="AC39" s="19">
        <f t="shared" si="8"/>
        <v>47</v>
      </c>
      <c r="AD39" s="18">
        <f t="shared" si="9"/>
        <v>31</v>
      </c>
      <c r="AE39" s="18">
        <f t="shared" si="10"/>
        <v>15</v>
      </c>
      <c r="AF39" s="20"/>
    </row>
    <row r="40" spans="1:32" ht="24.95" customHeight="1">
      <c r="A40" s="37" t="s">
        <v>29</v>
      </c>
      <c r="B40" s="24">
        <v>62</v>
      </c>
      <c r="C40" s="22" t="str">
        <f>IF(B40="","",VLOOKUP(B40,[1]球員資料表!$A$2:$O$160,2,FALSE))</f>
        <v>男B組</v>
      </c>
      <c r="D40" s="22" t="str">
        <f>IF(B40="","",VLOOKUP(B40,[1]球員資料表!$A$2:$O$160,3,FALSE))</f>
        <v>黃柏叡89</v>
      </c>
      <c r="E40" s="15">
        <v>46</v>
      </c>
      <c r="F40" s="15">
        <v>47</v>
      </c>
      <c r="G40" s="16">
        <v>93</v>
      </c>
      <c r="H40" s="16">
        <f t="shared" si="0"/>
        <v>94</v>
      </c>
      <c r="I40" s="16">
        <f t="shared" si="6"/>
        <v>187</v>
      </c>
      <c r="J40" s="18">
        <v>6</v>
      </c>
      <c r="K40" s="18">
        <v>4</v>
      </c>
      <c r="L40" s="18">
        <v>5</v>
      </c>
      <c r="M40" s="18">
        <v>6</v>
      </c>
      <c r="N40" s="18">
        <v>4</v>
      </c>
      <c r="O40" s="18">
        <v>5</v>
      </c>
      <c r="P40" s="18">
        <v>7</v>
      </c>
      <c r="Q40" s="18">
        <v>3</v>
      </c>
      <c r="R40" s="18">
        <v>6</v>
      </c>
      <c r="S40" s="19">
        <f t="shared" si="7"/>
        <v>46</v>
      </c>
      <c r="T40" s="18">
        <v>8</v>
      </c>
      <c r="U40" s="18">
        <v>4</v>
      </c>
      <c r="V40" s="18">
        <v>8</v>
      </c>
      <c r="W40" s="18">
        <v>4</v>
      </c>
      <c r="X40" s="18">
        <v>5</v>
      </c>
      <c r="Y40" s="18">
        <v>6</v>
      </c>
      <c r="Z40" s="18">
        <v>5</v>
      </c>
      <c r="AA40" s="18">
        <v>4</v>
      </c>
      <c r="AB40" s="18">
        <v>4</v>
      </c>
      <c r="AC40" s="19">
        <f t="shared" si="8"/>
        <v>48</v>
      </c>
      <c r="AD40" s="18">
        <f t="shared" si="9"/>
        <v>28</v>
      </c>
      <c r="AE40" s="18">
        <f t="shared" si="10"/>
        <v>13</v>
      </c>
      <c r="AF40" s="20"/>
    </row>
    <row r="41" spans="1:32" ht="24.95" customHeight="1">
      <c r="A41" s="37" t="s">
        <v>30</v>
      </c>
      <c r="B41" s="24">
        <v>71</v>
      </c>
      <c r="C41" s="22" t="str">
        <f>IF(B41="","",VLOOKUP(B41,[1]球員資料表!$A$2:$O$160,2,FALSE))</f>
        <v>男B組</v>
      </c>
      <c r="D41" s="22" t="str">
        <f>IF(B41="","",VLOOKUP(B41,[1]球員資料表!$A$2:$O$160,3,FALSE))</f>
        <v>吳伊恩</v>
      </c>
      <c r="E41" s="15">
        <v>52</v>
      </c>
      <c r="F41" s="15">
        <v>45</v>
      </c>
      <c r="G41" s="16">
        <v>97</v>
      </c>
      <c r="H41" s="16">
        <f t="shared" si="0"/>
        <v>95</v>
      </c>
      <c r="I41" s="16">
        <f t="shared" si="6"/>
        <v>192</v>
      </c>
      <c r="J41" s="18">
        <v>5</v>
      </c>
      <c r="K41" s="18">
        <v>3</v>
      </c>
      <c r="L41" s="18">
        <v>5</v>
      </c>
      <c r="M41" s="18">
        <v>7</v>
      </c>
      <c r="N41" s="18">
        <v>6</v>
      </c>
      <c r="O41" s="18">
        <v>6</v>
      </c>
      <c r="P41" s="18">
        <v>6</v>
      </c>
      <c r="Q41" s="18">
        <v>5</v>
      </c>
      <c r="R41" s="18">
        <v>6</v>
      </c>
      <c r="S41" s="19">
        <f t="shared" si="7"/>
        <v>49</v>
      </c>
      <c r="T41" s="18">
        <v>6</v>
      </c>
      <c r="U41" s="18">
        <v>5</v>
      </c>
      <c r="V41" s="18">
        <v>6</v>
      </c>
      <c r="W41" s="18">
        <v>6</v>
      </c>
      <c r="X41" s="18">
        <v>5</v>
      </c>
      <c r="Y41" s="18">
        <v>6</v>
      </c>
      <c r="Z41" s="18">
        <v>5</v>
      </c>
      <c r="AA41" s="18">
        <v>3</v>
      </c>
      <c r="AB41" s="18">
        <v>4</v>
      </c>
      <c r="AC41" s="19">
        <f t="shared" si="8"/>
        <v>46</v>
      </c>
      <c r="AD41" s="18">
        <f t="shared" si="9"/>
        <v>29</v>
      </c>
      <c r="AE41" s="18">
        <f t="shared" si="10"/>
        <v>12</v>
      </c>
      <c r="AF41" s="20"/>
    </row>
    <row r="42" spans="1:32" ht="24.95" customHeight="1">
      <c r="A42" s="37" t="s">
        <v>31</v>
      </c>
      <c r="B42" s="24">
        <v>60</v>
      </c>
      <c r="C42" s="22" t="str">
        <f>IF(B42="","",VLOOKUP(B42,[1]球員資料表!$A$2:$O$160,2,FALSE))</f>
        <v>男B組</v>
      </c>
      <c r="D42" s="22" t="str">
        <f>IF(B42="","",VLOOKUP(B42,[1]球員資料表!$A$2:$O$160,3,FALSE))</f>
        <v>王晸諺</v>
      </c>
      <c r="E42" s="15">
        <v>47</v>
      </c>
      <c r="F42" s="15">
        <v>51</v>
      </c>
      <c r="G42" s="16">
        <v>98</v>
      </c>
      <c r="H42" s="16">
        <f t="shared" si="0"/>
        <v>95</v>
      </c>
      <c r="I42" s="16">
        <f t="shared" si="6"/>
        <v>193</v>
      </c>
      <c r="J42" s="18">
        <v>5</v>
      </c>
      <c r="K42" s="18">
        <v>3</v>
      </c>
      <c r="L42" s="18">
        <v>5</v>
      </c>
      <c r="M42" s="18">
        <v>5</v>
      </c>
      <c r="N42" s="18">
        <v>6</v>
      </c>
      <c r="O42" s="18">
        <v>5</v>
      </c>
      <c r="P42" s="18">
        <v>5</v>
      </c>
      <c r="Q42" s="18">
        <v>6</v>
      </c>
      <c r="R42" s="18">
        <v>5</v>
      </c>
      <c r="S42" s="19">
        <f t="shared" si="7"/>
        <v>45</v>
      </c>
      <c r="T42" s="18">
        <v>5</v>
      </c>
      <c r="U42" s="18">
        <v>4</v>
      </c>
      <c r="V42" s="18">
        <v>8</v>
      </c>
      <c r="W42" s="18">
        <v>6</v>
      </c>
      <c r="X42" s="18">
        <v>7</v>
      </c>
      <c r="Y42" s="18">
        <v>5</v>
      </c>
      <c r="Z42" s="18">
        <v>6</v>
      </c>
      <c r="AA42" s="18">
        <v>4</v>
      </c>
      <c r="AB42" s="18">
        <v>5</v>
      </c>
      <c r="AC42" s="19">
        <f t="shared" si="8"/>
        <v>50</v>
      </c>
      <c r="AD42" s="18">
        <f t="shared" si="9"/>
        <v>33</v>
      </c>
      <c r="AE42" s="18">
        <f t="shared" si="10"/>
        <v>15</v>
      </c>
      <c r="AF42" s="43"/>
    </row>
    <row r="43" spans="1:32" ht="24.95" customHeight="1">
      <c r="A43" s="37" t="s">
        <v>32</v>
      </c>
      <c r="B43" s="24">
        <v>79</v>
      </c>
      <c r="C43" s="22" t="str">
        <f>IF(B43="","",VLOOKUP(B43,[1]球員資料表!$A$2:$O$160,2,FALSE))</f>
        <v>男B組</v>
      </c>
      <c r="D43" s="22" t="str">
        <f>IF(B43="","",VLOOKUP(B43,[1]球員資料表!$A$2:$O$160,3,FALSE))</f>
        <v>許柏堯</v>
      </c>
      <c r="E43" s="15">
        <v>49</v>
      </c>
      <c r="F43" s="15">
        <v>52</v>
      </c>
      <c r="G43" s="16">
        <v>101</v>
      </c>
      <c r="H43" s="16">
        <f t="shared" si="0"/>
        <v>93</v>
      </c>
      <c r="I43" s="16">
        <f t="shared" si="6"/>
        <v>194</v>
      </c>
      <c r="J43" s="18">
        <v>7</v>
      </c>
      <c r="K43" s="18">
        <v>3</v>
      </c>
      <c r="L43" s="18">
        <v>5</v>
      </c>
      <c r="M43" s="18">
        <v>4</v>
      </c>
      <c r="N43" s="18">
        <v>6</v>
      </c>
      <c r="O43" s="18">
        <v>5</v>
      </c>
      <c r="P43" s="18">
        <v>6</v>
      </c>
      <c r="Q43" s="18">
        <v>3</v>
      </c>
      <c r="R43" s="18">
        <v>4</v>
      </c>
      <c r="S43" s="19">
        <f t="shared" si="7"/>
        <v>43</v>
      </c>
      <c r="T43" s="18">
        <v>7</v>
      </c>
      <c r="U43" s="18">
        <v>3</v>
      </c>
      <c r="V43" s="18">
        <v>7</v>
      </c>
      <c r="W43" s="18">
        <v>8</v>
      </c>
      <c r="X43" s="18">
        <v>6</v>
      </c>
      <c r="Y43" s="18">
        <v>6</v>
      </c>
      <c r="Z43" s="18">
        <v>6</v>
      </c>
      <c r="AA43" s="18">
        <v>3</v>
      </c>
      <c r="AB43" s="18">
        <v>4</v>
      </c>
      <c r="AC43" s="19">
        <f t="shared" si="8"/>
        <v>50</v>
      </c>
      <c r="AD43" s="18">
        <f t="shared" si="9"/>
        <v>33</v>
      </c>
      <c r="AE43" s="18">
        <f t="shared" si="10"/>
        <v>13</v>
      </c>
      <c r="AF43" s="20"/>
    </row>
    <row r="44" spans="1:32" ht="24.95" customHeight="1">
      <c r="A44" s="37" t="s">
        <v>33</v>
      </c>
      <c r="B44" s="24">
        <v>87</v>
      </c>
      <c r="C44" s="22" t="str">
        <f>IF(B44="","",VLOOKUP(B44,[1]球員資料表!$A$2:$O$160,2,FALSE))</f>
        <v>男B組</v>
      </c>
      <c r="D44" s="22" t="str">
        <f>IF(B44="","",VLOOKUP(B44,[1]球員資料表!$A$2:$O$160,3,FALSE))</f>
        <v>陳宗揚</v>
      </c>
      <c r="E44" s="15">
        <v>57</v>
      </c>
      <c r="F44" s="15">
        <v>47</v>
      </c>
      <c r="G44" s="16">
        <v>104</v>
      </c>
      <c r="H44" s="16">
        <f t="shared" si="0"/>
        <v>94</v>
      </c>
      <c r="I44" s="16">
        <f t="shared" si="6"/>
        <v>198</v>
      </c>
      <c r="J44" s="18">
        <v>5</v>
      </c>
      <c r="K44" s="18">
        <v>4</v>
      </c>
      <c r="L44" s="18">
        <v>5</v>
      </c>
      <c r="M44" s="18">
        <v>4</v>
      </c>
      <c r="N44" s="18">
        <v>6</v>
      </c>
      <c r="O44" s="18">
        <v>5</v>
      </c>
      <c r="P44" s="18">
        <v>5</v>
      </c>
      <c r="Q44" s="18">
        <v>4</v>
      </c>
      <c r="R44" s="18">
        <v>5</v>
      </c>
      <c r="S44" s="19">
        <f t="shared" si="7"/>
        <v>43</v>
      </c>
      <c r="T44" s="18">
        <v>6</v>
      </c>
      <c r="U44" s="18">
        <v>4</v>
      </c>
      <c r="V44" s="18">
        <v>7</v>
      </c>
      <c r="W44" s="18">
        <v>6</v>
      </c>
      <c r="X44" s="18">
        <v>5</v>
      </c>
      <c r="Y44" s="18">
        <v>6</v>
      </c>
      <c r="Z44" s="18">
        <v>7</v>
      </c>
      <c r="AA44" s="18">
        <v>5</v>
      </c>
      <c r="AB44" s="18">
        <v>5</v>
      </c>
      <c r="AC44" s="19">
        <f t="shared" si="8"/>
        <v>51</v>
      </c>
      <c r="AD44" s="18">
        <f t="shared" si="9"/>
        <v>34</v>
      </c>
      <c r="AE44" s="18">
        <f t="shared" si="10"/>
        <v>17</v>
      </c>
      <c r="AF44" s="20"/>
    </row>
    <row r="45" spans="1:32" ht="24.95" customHeight="1">
      <c r="A45" s="37" t="s">
        <v>34</v>
      </c>
      <c r="B45" s="24">
        <v>81</v>
      </c>
      <c r="C45" s="22" t="str">
        <f>IF(B45="","",VLOOKUP(B45,[1]球員資料表!$A$2:$O$160,2,FALSE))</f>
        <v>男B組</v>
      </c>
      <c r="D45" s="22" t="str">
        <f>IF(B45="","",VLOOKUP(B45,[1]球員資料表!$A$2:$O$160,3,FALSE))</f>
        <v>邱士恩</v>
      </c>
      <c r="E45" s="15">
        <v>46</v>
      </c>
      <c r="F45" s="15">
        <v>57</v>
      </c>
      <c r="G45" s="16">
        <v>103</v>
      </c>
      <c r="H45" s="16">
        <f t="shared" si="0"/>
        <v>105</v>
      </c>
      <c r="I45" s="16">
        <f t="shared" si="6"/>
        <v>208</v>
      </c>
      <c r="J45" s="18">
        <v>5</v>
      </c>
      <c r="K45" s="18">
        <v>4</v>
      </c>
      <c r="L45" s="18">
        <v>9</v>
      </c>
      <c r="M45" s="18">
        <v>5</v>
      </c>
      <c r="N45" s="18">
        <v>7</v>
      </c>
      <c r="O45" s="18">
        <v>6</v>
      </c>
      <c r="P45" s="18">
        <v>6</v>
      </c>
      <c r="Q45" s="18">
        <v>4</v>
      </c>
      <c r="R45" s="18">
        <v>6</v>
      </c>
      <c r="S45" s="19">
        <f t="shared" si="7"/>
        <v>52</v>
      </c>
      <c r="T45" s="18">
        <v>6</v>
      </c>
      <c r="U45" s="18">
        <v>5</v>
      </c>
      <c r="V45" s="18">
        <v>7</v>
      </c>
      <c r="W45" s="18">
        <v>8</v>
      </c>
      <c r="X45" s="18">
        <v>5</v>
      </c>
      <c r="Y45" s="18">
        <v>6</v>
      </c>
      <c r="Z45" s="18">
        <v>6</v>
      </c>
      <c r="AA45" s="18">
        <v>3</v>
      </c>
      <c r="AB45" s="18">
        <v>7</v>
      </c>
      <c r="AC45" s="19">
        <f t="shared" si="8"/>
        <v>53</v>
      </c>
      <c r="AD45" s="18">
        <f t="shared" si="9"/>
        <v>35</v>
      </c>
      <c r="AE45" s="18">
        <f t="shared" si="10"/>
        <v>16</v>
      </c>
      <c r="AF45" s="20"/>
    </row>
    <row r="46" spans="1:32" ht="24.95" customHeight="1" thickBot="1">
      <c r="A46" s="68"/>
      <c r="B46" s="31"/>
      <c r="C46" s="32" t="str">
        <f>IF(B46="","",VLOOKUP(B46,[1]球員資料表!$A$2:$O$160,2,FALSE))</f>
        <v/>
      </c>
      <c r="D46" s="32" t="str">
        <f>IF(B46="","",VLOOKUP(B46,[1]球員資料表!$A$2:$O$160,3,FALSE))</f>
        <v/>
      </c>
      <c r="E46" s="49">
        <v>0</v>
      </c>
      <c r="F46" s="49">
        <v>0</v>
      </c>
      <c r="G46" s="33">
        <v>0</v>
      </c>
      <c r="H46" s="33">
        <f t="shared" si="0"/>
        <v>0</v>
      </c>
      <c r="I46" s="33">
        <f t="shared" ref="I46:I58" si="11">G46+H46</f>
        <v>0</v>
      </c>
      <c r="J46" s="34"/>
      <c r="K46" s="34"/>
      <c r="L46" s="34"/>
      <c r="M46" s="34"/>
      <c r="N46" s="34"/>
      <c r="O46" s="34"/>
      <c r="P46" s="34"/>
      <c r="Q46" s="34"/>
      <c r="R46" s="34"/>
      <c r="S46" s="35">
        <f t="shared" ref="S46:S58" si="12">SUM(J46:R46)</f>
        <v>0</v>
      </c>
      <c r="T46" s="34"/>
      <c r="U46" s="34"/>
      <c r="V46" s="34"/>
      <c r="W46" s="34"/>
      <c r="X46" s="34"/>
      <c r="Y46" s="34"/>
      <c r="Z46" s="34"/>
      <c r="AA46" s="34"/>
      <c r="AB46" s="34"/>
      <c r="AC46" s="35">
        <f t="shared" ref="AC46:AC58" si="13">SUM(T46:AB46)</f>
        <v>0</v>
      </c>
      <c r="AD46" s="34">
        <f t="shared" ref="AD46:AD58" si="14">SUM(W46:AB46)</f>
        <v>0</v>
      </c>
      <c r="AE46" s="34">
        <f t="shared" ref="AE46:AE58" si="15">SUM(Z46:AB46)</f>
        <v>0</v>
      </c>
      <c r="AF46" s="36"/>
    </row>
    <row r="47" spans="1:32" ht="24.75" customHeight="1">
      <c r="A47" s="60" t="s">
        <v>35</v>
      </c>
      <c r="B47" s="61">
        <v>95</v>
      </c>
      <c r="C47" s="62" t="str">
        <f>IF(B47="","",VLOOKUP(B47,[1]球員資料表!$A$2:$O$160,2,FALSE))</f>
        <v>男C組</v>
      </c>
      <c r="D47" s="62" t="str">
        <f>IF(B47="","",VLOOKUP(B47,[1]球員資料表!$A$2:$O$160,3,FALSE))</f>
        <v>蘇柏瑋</v>
      </c>
      <c r="E47" s="63">
        <v>39</v>
      </c>
      <c r="F47" s="63">
        <v>44</v>
      </c>
      <c r="G47" s="64">
        <v>83</v>
      </c>
      <c r="H47" s="64">
        <f t="shared" si="0"/>
        <v>86</v>
      </c>
      <c r="I47" s="64">
        <f t="shared" si="11"/>
        <v>169</v>
      </c>
      <c r="J47" s="65">
        <v>5</v>
      </c>
      <c r="K47" s="65">
        <v>4</v>
      </c>
      <c r="L47" s="65">
        <v>4</v>
      </c>
      <c r="M47" s="65">
        <v>4</v>
      </c>
      <c r="N47" s="65">
        <v>5</v>
      </c>
      <c r="O47" s="65">
        <v>6</v>
      </c>
      <c r="P47" s="65">
        <v>4</v>
      </c>
      <c r="Q47" s="65">
        <v>4</v>
      </c>
      <c r="R47" s="65">
        <v>5</v>
      </c>
      <c r="S47" s="66">
        <f t="shared" si="12"/>
        <v>41</v>
      </c>
      <c r="T47" s="65">
        <v>4</v>
      </c>
      <c r="U47" s="65">
        <v>4</v>
      </c>
      <c r="V47" s="65">
        <v>6</v>
      </c>
      <c r="W47" s="65">
        <v>7</v>
      </c>
      <c r="X47" s="65">
        <v>5</v>
      </c>
      <c r="Y47" s="65">
        <v>4</v>
      </c>
      <c r="Z47" s="65">
        <v>6</v>
      </c>
      <c r="AA47" s="65">
        <v>4</v>
      </c>
      <c r="AB47" s="65">
        <v>5</v>
      </c>
      <c r="AC47" s="66">
        <f t="shared" si="13"/>
        <v>45</v>
      </c>
      <c r="AD47" s="65">
        <f t="shared" si="14"/>
        <v>31</v>
      </c>
      <c r="AE47" s="65">
        <f t="shared" si="15"/>
        <v>15</v>
      </c>
      <c r="AF47" s="69"/>
    </row>
    <row r="48" spans="1:32" ht="24.75" customHeight="1">
      <c r="A48" s="37" t="s">
        <v>16</v>
      </c>
      <c r="B48" s="24">
        <v>99</v>
      </c>
      <c r="C48" s="22" t="str">
        <f>IF(B48="","",VLOOKUP(B48,[1]球員資料表!$A$2:$O$160,2,FALSE))</f>
        <v>男C組</v>
      </c>
      <c r="D48" s="22" t="str">
        <f>IF(B48="","",VLOOKUP(B48,[1]球員資料表!$A$2:$O$160,3,FALSE))</f>
        <v>楊云睿</v>
      </c>
      <c r="E48" s="15">
        <v>42</v>
      </c>
      <c r="F48" s="15">
        <v>45</v>
      </c>
      <c r="G48" s="16">
        <v>87</v>
      </c>
      <c r="H48" s="16">
        <f t="shared" si="0"/>
        <v>88</v>
      </c>
      <c r="I48" s="16">
        <f t="shared" si="11"/>
        <v>175</v>
      </c>
      <c r="J48" s="18">
        <v>5</v>
      </c>
      <c r="K48" s="18">
        <v>4</v>
      </c>
      <c r="L48" s="18">
        <v>5</v>
      </c>
      <c r="M48" s="18">
        <v>4</v>
      </c>
      <c r="N48" s="18">
        <v>5</v>
      </c>
      <c r="O48" s="18">
        <v>6</v>
      </c>
      <c r="P48" s="18">
        <v>5</v>
      </c>
      <c r="Q48" s="18">
        <v>5</v>
      </c>
      <c r="R48" s="18">
        <v>6</v>
      </c>
      <c r="S48" s="19">
        <f t="shared" si="12"/>
        <v>45</v>
      </c>
      <c r="T48" s="18">
        <v>6</v>
      </c>
      <c r="U48" s="18">
        <v>2</v>
      </c>
      <c r="V48" s="18">
        <v>5</v>
      </c>
      <c r="W48" s="18">
        <v>5</v>
      </c>
      <c r="X48" s="18">
        <v>5</v>
      </c>
      <c r="Y48" s="18">
        <v>5</v>
      </c>
      <c r="Z48" s="18">
        <v>5</v>
      </c>
      <c r="AA48" s="18">
        <v>6</v>
      </c>
      <c r="AB48" s="18">
        <v>4</v>
      </c>
      <c r="AC48" s="19">
        <f t="shared" si="13"/>
        <v>43</v>
      </c>
      <c r="AD48" s="18">
        <f t="shared" si="14"/>
        <v>30</v>
      </c>
      <c r="AE48" s="18">
        <f t="shared" si="15"/>
        <v>15</v>
      </c>
      <c r="AF48" s="43"/>
    </row>
    <row r="49" spans="1:32" ht="24.75" customHeight="1">
      <c r="A49" s="37" t="s">
        <v>17</v>
      </c>
      <c r="B49" s="24">
        <v>96</v>
      </c>
      <c r="C49" s="22" t="str">
        <f>IF(B49="","",VLOOKUP(B49,[1]球員資料表!$A$2:$O$160,2,FALSE))</f>
        <v>男C組</v>
      </c>
      <c r="D49" s="22" t="str">
        <f>IF(B49="","",VLOOKUP(B49,[1]球員資料表!$A$2:$O$160,3,FALSE))</f>
        <v>洪之奇</v>
      </c>
      <c r="E49" s="15">
        <v>55</v>
      </c>
      <c r="F49" s="15">
        <v>53</v>
      </c>
      <c r="G49" s="16">
        <v>108</v>
      </c>
      <c r="H49" s="16">
        <f t="shared" si="0"/>
        <v>101</v>
      </c>
      <c r="I49" s="16">
        <f t="shared" si="11"/>
        <v>209</v>
      </c>
      <c r="J49" s="18">
        <v>6</v>
      </c>
      <c r="K49" s="18">
        <v>5</v>
      </c>
      <c r="L49" s="18">
        <v>6</v>
      </c>
      <c r="M49" s="18">
        <v>6</v>
      </c>
      <c r="N49" s="18">
        <v>7</v>
      </c>
      <c r="O49" s="18">
        <v>6</v>
      </c>
      <c r="P49" s="18">
        <v>5</v>
      </c>
      <c r="Q49" s="18">
        <v>6</v>
      </c>
      <c r="R49" s="18">
        <v>7</v>
      </c>
      <c r="S49" s="19">
        <f t="shared" si="12"/>
        <v>54</v>
      </c>
      <c r="T49" s="18">
        <v>4</v>
      </c>
      <c r="U49" s="18">
        <v>5</v>
      </c>
      <c r="V49" s="18">
        <v>6</v>
      </c>
      <c r="W49" s="18">
        <v>6</v>
      </c>
      <c r="X49" s="18">
        <v>4</v>
      </c>
      <c r="Y49" s="18">
        <v>5</v>
      </c>
      <c r="Z49" s="18">
        <v>7</v>
      </c>
      <c r="AA49" s="18">
        <v>5</v>
      </c>
      <c r="AB49" s="18">
        <v>5</v>
      </c>
      <c r="AC49" s="19">
        <f t="shared" si="13"/>
        <v>47</v>
      </c>
      <c r="AD49" s="18">
        <f t="shared" si="14"/>
        <v>32</v>
      </c>
      <c r="AE49" s="18">
        <f t="shared" si="15"/>
        <v>17</v>
      </c>
      <c r="AF49" s="43"/>
    </row>
    <row r="50" spans="1:32" ht="24.75" customHeight="1">
      <c r="A50" s="37" t="s">
        <v>18</v>
      </c>
      <c r="B50" s="24">
        <v>90</v>
      </c>
      <c r="C50" s="22" t="str">
        <f>IF(B50="","",VLOOKUP(B50,[1]球員資料表!$A$2:$O$160,2,FALSE))</f>
        <v>男C組</v>
      </c>
      <c r="D50" s="22" t="str">
        <f>IF(B50="","",VLOOKUP(B50,[1]球員資料表!$A$2:$O$160,3,FALSE))</f>
        <v>黃曜陞</v>
      </c>
      <c r="E50" s="15">
        <v>65</v>
      </c>
      <c r="F50" s="15">
        <v>60</v>
      </c>
      <c r="G50" s="16">
        <v>125</v>
      </c>
      <c r="H50" s="16">
        <f t="shared" si="0"/>
        <v>134</v>
      </c>
      <c r="I50" s="16">
        <f t="shared" si="11"/>
        <v>259</v>
      </c>
      <c r="J50" s="18">
        <v>6</v>
      </c>
      <c r="K50" s="18">
        <v>5</v>
      </c>
      <c r="L50" s="18">
        <v>6</v>
      </c>
      <c r="M50" s="18">
        <v>9</v>
      </c>
      <c r="N50" s="18">
        <v>9</v>
      </c>
      <c r="O50" s="18">
        <v>6</v>
      </c>
      <c r="P50" s="18">
        <v>12</v>
      </c>
      <c r="Q50" s="18">
        <v>6</v>
      </c>
      <c r="R50" s="18">
        <v>7</v>
      </c>
      <c r="S50" s="19">
        <f t="shared" si="12"/>
        <v>66</v>
      </c>
      <c r="T50" s="18">
        <v>5</v>
      </c>
      <c r="U50" s="18">
        <v>6</v>
      </c>
      <c r="V50" s="18">
        <v>7</v>
      </c>
      <c r="W50" s="18">
        <v>10</v>
      </c>
      <c r="X50" s="18">
        <v>10</v>
      </c>
      <c r="Y50" s="18">
        <v>10</v>
      </c>
      <c r="Z50" s="18">
        <v>9</v>
      </c>
      <c r="AA50" s="18">
        <v>6</v>
      </c>
      <c r="AB50" s="18">
        <v>5</v>
      </c>
      <c r="AC50" s="19">
        <f t="shared" si="13"/>
        <v>68</v>
      </c>
      <c r="AD50" s="18">
        <f t="shared" si="14"/>
        <v>50</v>
      </c>
      <c r="AE50" s="18">
        <f t="shared" si="15"/>
        <v>20</v>
      </c>
      <c r="AF50" s="43"/>
    </row>
    <row r="51" spans="1:32" ht="24.75" customHeight="1" thickBot="1">
      <c r="A51" s="70"/>
      <c r="B51" s="31"/>
      <c r="C51" s="32"/>
      <c r="D51" s="32"/>
      <c r="E51" s="49">
        <v>0</v>
      </c>
      <c r="F51" s="49">
        <v>0</v>
      </c>
      <c r="G51" s="33">
        <v>0</v>
      </c>
      <c r="H51" s="33">
        <f t="shared" ref="H51:H78" si="16">S51+AC51</f>
        <v>0</v>
      </c>
      <c r="I51" s="33">
        <f t="shared" si="11"/>
        <v>0</v>
      </c>
      <c r="J51" s="34"/>
      <c r="K51" s="34"/>
      <c r="L51" s="34"/>
      <c r="M51" s="34"/>
      <c r="N51" s="34"/>
      <c r="O51" s="34"/>
      <c r="P51" s="34"/>
      <c r="Q51" s="34"/>
      <c r="R51" s="34"/>
      <c r="S51" s="35">
        <f t="shared" si="12"/>
        <v>0</v>
      </c>
      <c r="T51" s="34"/>
      <c r="U51" s="34"/>
      <c r="V51" s="34"/>
      <c r="W51" s="34"/>
      <c r="X51" s="34"/>
      <c r="Y51" s="34"/>
      <c r="Z51" s="34"/>
      <c r="AA51" s="34"/>
      <c r="AB51" s="34"/>
      <c r="AC51" s="35">
        <f t="shared" si="13"/>
        <v>0</v>
      </c>
      <c r="AD51" s="34">
        <f t="shared" si="14"/>
        <v>0</v>
      </c>
      <c r="AE51" s="34">
        <f t="shared" si="15"/>
        <v>0</v>
      </c>
      <c r="AF51" s="50"/>
    </row>
    <row r="52" spans="1:32" ht="24.75" customHeight="1">
      <c r="A52" s="60" t="s">
        <v>35</v>
      </c>
      <c r="B52" s="71">
        <v>112</v>
      </c>
      <c r="C52" s="62" t="str">
        <f>IF(B52="","",VLOOKUP(B52,[1]球員資料表!$A$2:$O$160,2,FALSE))</f>
        <v>男D組</v>
      </c>
      <c r="D52" s="62" t="str">
        <f>IF(B52="","",VLOOKUP(B52,[1]球員資料表!$A$2:$O$160,3,FALSE))</f>
        <v>李長祐</v>
      </c>
      <c r="E52" s="63">
        <v>45</v>
      </c>
      <c r="F52" s="63">
        <v>47</v>
      </c>
      <c r="G52" s="64">
        <v>92</v>
      </c>
      <c r="H52" s="64">
        <f t="shared" si="16"/>
        <v>89</v>
      </c>
      <c r="I52" s="64">
        <f t="shared" si="11"/>
        <v>181</v>
      </c>
      <c r="J52" s="65">
        <v>4</v>
      </c>
      <c r="K52" s="65">
        <v>3</v>
      </c>
      <c r="L52" s="65">
        <v>5</v>
      </c>
      <c r="M52" s="65">
        <v>4</v>
      </c>
      <c r="N52" s="65">
        <v>6</v>
      </c>
      <c r="O52" s="65">
        <v>5</v>
      </c>
      <c r="P52" s="65">
        <v>5</v>
      </c>
      <c r="Q52" s="65">
        <v>4</v>
      </c>
      <c r="R52" s="65">
        <v>6</v>
      </c>
      <c r="S52" s="66">
        <f t="shared" si="12"/>
        <v>42</v>
      </c>
      <c r="T52" s="65">
        <v>7</v>
      </c>
      <c r="U52" s="65">
        <v>4</v>
      </c>
      <c r="V52" s="65">
        <v>6</v>
      </c>
      <c r="W52" s="65">
        <v>6</v>
      </c>
      <c r="X52" s="65">
        <v>6</v>
      </c>
      <c r="Y52" s="65">
        <v>4</v>
      </c>
      <c r="Z52" s="65">
        <v>6</v>
      </c>
      <c r="AA52" s="65">
        <v>4</v>
      </c>
      <c r="AB52" s="65">
        <v>4</v>
      </c>
      <c r="AC52" s="66">
        <f t="shared" si="13"/>
        <v>47</v>
      </c>
      <c r="AD52" s="65">
        <f t="shared" si="14"/>
        <v>30</v>
      </c>
      <c r="AE52" s="65">
        <f t="shared" si="15"/>
        <v>14</v>
      </c>
      <c r="AF52" s="69"/>
    </row>
    <row r="53" spans="1:32" ht="24.75" customHeight="1">
      <c r="A53" s="12" t="s">
        <v>16</v>
      </c>
      <c r="B53" s="45">
        <v>113</v>
      </c>
      <c r="C53" s="22" t="str">
        <f>IF(B53="","",VLOOKUP(B53,[1]球員資料表!$A$2:$O$160,2,FALSE))</f>
        <v>男D組</v>
      </c>
      <c r="D53" s="22" t="str">
        <f>IF(B53="","",VLOOKUP(B53,[1]球員資料表!$A$2:$O$160,3,FALSE))</f>
        <v>簡士閔</v>
      </c>
      <c r="E53" s="15">
        <v>50</v>
      </c>
      <c r="F53" s="15">
        <v>53</v>
      </c>
      <c r="G53" s="16">
        <v>103</v>
      </c>
      <c r="H53" s="16">
        <f t="shared" si="16"/>
        <v>102</v>
      </c>
      <c r="I53" s="16">
        <f t="shared" si="11"/>
        <v>205</v>
      </c>
      <c r="J53" s="18">
        <v>6</v>
      </c>
      <c r="K53" s="18">
        <v>4</v>
      </c>
      <c r="L53" s="18">
        <v>5</v>
      </c>
      <c r="M53" s="18">
        <v>8</v>
      </c>
      <c r="N53" s="18">
        <v>7</v>
      </c>
      <c r="O53" s="18">
        <v>5</v>
      </c>
      <c r="P53" s="18">
        <v>6</v>
      </c>
      <c r="Q53" s="18">
        <v>4</v>
      </c>
      <c r="R53" s="18">
        <v>5</v>
      </c>
      <c r="S53" s="19">
        <f t="shared" si="12"/>
        <v>50</v>
      </c>
      <c r="T53" s="18">
        <v>6</v>
      </c>
      <c r="U53" s="18">
        <v>5</v>
      </c>
      <c r="V53" s="18">
        <v>6</v>
      </c>
      <c r="W53" s="18">
        <v>7</v>
      </c>
      <c r="X53" s="18">
        <v>5</v>
      </c>
      <c r="Y53" s="18">
        <v>6</v>
      </c>
      <c r="Z53" s="18">
        <v>7</v>
      </c>
      <c r="AA53" s="18">
        <v>5</v>
      </c>
      <c r="AB53" s="18">
        <v>5</v>
      </c>
      <c r="AC53" s="19">
        <f t="shared" si="13"/>
        <v>52</v>
      </c>
      <c r="AD53" s="18">
        <f t="shared" si="14"/>
        <v>35</v>
      </c>
      <c r="AE53" s="18">
        <f t="shared" si="15"/>
        <v>17</v>
      </c>
      <c r="AF53" s="43"/>
    </row>
    <row r="54" spans="1:32" ht="24.75" customHeight="1" thickBot="1">
      <c r="A54" s="30"/>
      <c r="B54" s="72"/>
      <c r="C54" s="32" t="str">
        <f>IF(B54="","",VLOOKUP(B54,[1]球員資料表!$A$2:$O$160,2,FALSE))</f>
        <v/>
      </c>
      <c r="D54" s="32" t="str">
        <f>IF(B54="","",VLOOKUP(B54,[1]球員資料表!$A$2:$O$160,3,FALSE))</f>
        <v/>
      </c>
      <c r="E54" s="49">
        <v>0</v>
      </c>
      <c r="F54" s="49">
        <v>0</v>
      </c>
      <c r="G54" s="33">
        <v>0</v>
      </c>
      <c r="H54" s="33">
        <f t="shared" si="16"/>
        <v>0</v>
      </c>
      <c r="I54" s="33">
        <f t="shared" si="11"/>
        <v>0</v>
      </c>
      <c r="J54" s="34"/>
      <c r="K54" s="34"/>
      <c r="L54" s="34"/>
      <c r="M54" s="34"/>
      <c r="N54" s="34"/>
      <c r="O54" s="34"/>
      <c r="P54" s="34"/>
      <c r="Q54" s="34"/>
      <c r="R54" s="34"/>
      <c r="S54" s="35">
        <f t="shared" si="12"/>
        <v>0</v>
      </c>
      <c r="T54" s="34"/>
      <c r="U54" s="34"/>
      <c r="V54" s="34"/>
      <c r="W54" s="34"/>
      <c r="X54" s="34"/>
      <c r="Y54" s="34"/>
      <c r="Z54" s="34"/>
      <c r="AA54" s="34"/>
      <c r="AB54" s="34"/>
      <c r="AC54" s="35">
        <f t="shared" si="13"/>
        <v>0</v>
      </c>
      <c r="AD54" s="34">
        <f t="shared" si="14"/>
        <v>0</v>
      </c>
      <c r="AE54" s="34">
        <f t="shared" si="15"/>
        <v>0</v>
      </c>
      <c r="AF54" s="50"/>
    </row>
    <row r="55" spans="1:32" ht="24.95" customHeight="1">
      <c r="A55" s="60" t="s">
        <v>35</v>
      </c>
      <c r="B55" s="61">
        <v>215</v>
      </c>
      <c r="C55" s="62" t="str">
        <f>IF(B55="","",VLOOKUP(B55,[1]球員資料表!$A$2:$O$160,2,FALSE))</f>
        <v>女A組</v>
      </c>
      <c r="D55" s="62" t="str">
        <f>IF(B55="","",VLOOKUP(B55,[1]球員資料表!$A$2:$O$160,3,FALSE))</f>
        <v>黃婉萍</v>
      </c>
      <c r="E55" s="63">
        <v>41</v>
      </c>
      <c r="F55" s="63">
        <v>38</v>
      </c>
      <c r="G55" s="64">
        <v>79</v>
      </c>
      <c r="H55" s="64">
        <f t="shared" si="16"/>
        <v>74</v>
      </c>
      <c r="I55" s="64">
        <f t="shared" si="11"/>
        <v>153</v>
      </c>
      <c r="J55" s="65">
        <v>4</v>
      </c>
      <c r="K55" s="65">
        <v>2</v>
      </c>
      <c r="L55" s="65">
        <v>4</v>
      </c>
      <c r="M55" s="65">
        <v>4</v>
      </c>
      <c r="N55" s="65">
        <v>5</v>
      </c>
      <c r="O55" s="65">
        <v>4</v>
      </c>
      <c r="P55" s="65">
        <v>4</v>
      </c>
      <c r="Q55" s="65">
        <v>4</v>
      </c>
      <c r="R55" s="65">
        <v>4</v>
      </c>
      <c r="S55" s="66">
        <f t="shared" si="12"/>
        <v>35</v>
      </c>
      <c r="T55" s="65">
        <v>4</v>
      </c>
      <c r="U55" s="65">
        <v>3</v>
      </c>
      <c r="V55" s="65">
        <v>5</v>
      </c>
      <c r="W55" s="65">
        <v>6</v>
      </c>
      <c r="X55" s="65">
        <v>4</v>
      </c>
      <c r="Y55" s="65">
        <v>4</v>
      </c>
      <c r="Z55" s="65">
        <v>5</v>
      </c>
      <c r="AA55" s="65">
        <v>4</v>
      </c>
      <c r="AB55" s="65">
        <v>4</v>
      </c>
      <c r="AC55" s="66">
        <f t="shared" si="13"/>
        <v>39</v>
      </c>
      <c r="AD55" s="65">
        <f t="shared" si="14"/>
        <v>27</v>
      </c>
      <c r="AE55" s="65">
        <f t="shared" si="15"/>
        <v>13</v>
      </c>
      <c r="AF55" s="69"/>
    </row>
    <row r="56" spans="1:32" ht="24.95" customHeight="1">
      <c r="A56" s="37" t="s">
        <v>16</v>
      </c>
      <c r="B56" s="24">
        <v>212</v>
      </c>
      <c r="C56" s="22" t="str">
        <f>IF(B56="","",VLOOKUP(B56,[1]球員資料表!$A$2:$O$160,2,FALSE))</f>
        <v>女A組</v>
      </c>
      <c r="D56" s="22" t="str">
        <f>IF(B56="","",VLOOKUP(B56,[1]球員資料表!$A$2:$O$160,3,FALSE))</f>
        <v>吳芷昀</v>
      </c>
      <c r="E56" s="15">
        <v>42</v>
      </c>
      <c r="F56" s="15">
        <v>41</v>
      </c>
      <c r="G56" s="16">
        <v>83</v>
      </c>
      <c r="H56" s="16">
        <f t="shared" si="16"/>
        <v>82</v>
      </c>
      <c r="I56" s="16">
        <f t="shared" si="11"/>
        <v>165</v>
      </c>
      <c r="J56" s="18">
        <v>4</v>
      </c>
      <c r="K56" s="18">
        <v>3</v>
      </c>
      <c r="L56" s="18">
        <v>4</v>
      </c>
      <c r="M56" s="18">
        <v>5</v>
      </c>
      <c r="N56" s="18">
        <v>6</v>
      </c>
      <c r="O56" s="18">
        <v>5</v>
      </c>
      <c r="P56" s="18">
        <v>6</v>
      </c>
      <c r="Q56" s="18">
        <v>3</v>
      </c>
      <c r="R56" s="18">
        <v>5</v>
      </c>
      <c r="S56" s="19">
        <f t="shared" si="12"/>
        <v>41</v>
      </c>
      <c r="T56" s="18">
        <v>6</v>
      </c>
      <c r="U56" s="18">
        <v>3</v>
      </c>
      <c r="V56" s="18">
        <v>5</v>
      </c>
      <c r="W56" s="18">
        <v>5</v>
      </c>
      <c r="X56" s="18">
        <v>5</v>
      </c>
      <c r="Y56" s="18">
        <v>4</v>
      </c>
      <c r="Z56" s="18">
        <v>6</v>
      </c>
      <c r="AA56" s="18">
        <v>3</v>
      </c>
      <c r="AB56" s="18">
        <v>4</v>
      </c>
      <c r="AC56" s="42">
        <f t="shared" si="13"/>
        <v>41</v>
      </c>
      <c r="AD56" s="18">
        <f t="shared" si="14"/>
        <v>27</v>
      </c>
      <c r="AE56" s="18">
        <f t="shared" si="15"/>
        <v>13</v>
      </c>
      <c r="AF56" s="43"/>
    </row>
    <row r="57" spans="1:32" ht="24.95" customHeight="1">
      <c r="A57" s="37" t="s">
        <v>17</v>
      </c>
      <c r="B57" s="24">
        <v>208</v>
      </c>
      <c r="C57" s="22" t="str">
        <f>IF(B57="","",VLOOKUP(B57,[1]球員資料表!$A$2:$O$160,2,FALSE))</f>
        <v>女A組</v>
      </c>
      <c r="D57" s="22" t="str">
        <f>IF(B57="","",VLOOKUP(B57,[1]球員資料表!$A$2:$O$160,3,FALSE))</f>
        <v>林潔心</v>
      </c>
      <c r="E57" s="15">
        <v>40</v>
      </c>
      <c r="F57" s="15">
        <v>45</v>
      </c>
      <c r="G57" s="16">
        <v>85</v>
      </c>
      <c r="H57" s="16">
        <f t="shared" si="16"/>
        <v>83</v>
      </c>
      <c r="I57" s="16">
        <f t="shared" si="11"/>
        <v>168</v>
      </c>
      <c r="J57" s="18">
        <v>5</v>
      </c>
      <c r="K57" s="18">
        <v>3</v>
      </c>
      <c r="L57" s="18">
        <v>4</v>
      </c>
      <c r="M57" s="18">
        <v>4</v>
      </c>
      <c r="N57" s="18">
        <v>5</v>
      </c>
      <c r="O57" s="18">
        <v>5</v>
      </c>
      <c r="P57" s="18">
        <v>6</v>
      </c>
      <c r="Q57" s="18">
        <v>3</v>
      </c>
      <c r="R57" s="18">
        <v>6</v>
      </c>
      <c r="S57" s="19">
        <f t="shared" si="12"/>
        <v>41</v>
      </c>
      <c r="T57" s="18">
        <v>4</v>
      </c>
      <c r="U57" s="18">
        <v>5</v>
      </c>
      <c r="V57" s="18">
        <v>4</v>
      </c>
      <c r="W57" s="18">
        <v>7</v>
      </c>
      <c r="X57" s="18">
        <v>5</v>
      </c>
      <c r="Y57" s="18">
        <v>4</v>
      </c>
      <c r="Z57" s="18">
        <v>5</v>
      </c>
      <c r="AA57" s="18">
        <v>4</v>
      </c>
      <c r="AB57" s="18">
        <v>4</v>
      </c>
      <c r="AC57" s="19">
        <f t="shared" si="13"/>
        <v>42</v>
      </c>
      <c r="AD57" s="18">
        <f t="shared" si="14"/>
        <v>29</v>
      </c>
      <c r="AE57" s="18">
        <f t="shared" si="15"/>
        <v>13</v>
      </c>
      <c r="AF57" s="43"/>
    </row>
    <row r="58" spans="1:32" ht="24.95" customHeight="1">
      <c r="A58" s="37" t="s">
        <v>18</v>
      </c>
      <c r="B58" s="24">
        <v>216</v>
      </c>
      <c r="C58" s="22" t="str">
        <f>IF(B58="","",VLOOKUP(B58,[1]球員資料表!$A$2:$O$160,2,FALSE))</f>
        <v>女A組</v>
      </c>
      <c r="D58" s="22" t="str">
        <f>IF(B58="","",VLOOKUP(B58,[1]球員資料表!$A$2:$O$160,3,FALSE))</f>
        <v>黃妤蓉</v>
      </c>
      <c r="E58" s="15">
        <v>49</v>
      </c>
      <c r="F58" s="15">
        <v>47</v>
      </c>
      <c r="G58" s="16">
        <v>96</v>
      </c>
      <c r="H58" s="16">
        <f t="shared" si="16"/>
        <v>92</v>
      </c>
      <c r="I58" s="16">
        <f t="shared" si="11"/>
        <v>188</v>
      </c>
      <c r="J58" s="18">
        <v>5</v>
      </c>
      <c r="K58" s="18">
        <v>4</v>
      </c>
      <c r="L58" s="18">
        <v>6</v>
      </c>
      <c r="M58" s="18">
        <v>3</v>
      </c>
      <c r="N58" s="18">
        <v>6</v>
      </c>
      <c r="O58" s="18">
        <v>5</v>
      </c>
      <c r="P58" s="18">
        <v>4</v>
      </c>
      <c r="Q58" s="18">
        <v>4</v>
      </c>
      <c r="R58" s="18">
        <v>6</v>
      </c>
      <c r="S58" s="19">
        <f t="shared" si="12"/>
        <v>43</v>
      </c>
      <c r="T58" s="18">
        <v>8</v>
      </c>
      <c r="U58" s="18">
        <v>4</v>
      </c>
      <c r="V58" s="18">
        <v>5</v>
      </c>
      <c r="W58" s="18">
        <v>6</v>
      </c>
      <c r="X58" s="18">
        <v>6</v>
      </c>
      <c r="Y58" s="18">
        <v>5</v>
      </c>
      <c r="Z58" s="18">
        <v>7</v>
      </c>
      <c r="AA58" s="18">
        <v>3</v>
      </c>
      <c r="AB58" s="18">
        <v>5</v>
      </c>
      <c r="AC58" s="19">
        <f t="shared" si="13"/>
        <v>49</v>
      </c>
      <c r="AD58" s="18">
        <f t="shared" si="14"/>
        <v>32</v>
      </c>
      <c r="AE58" s="18">
        <f t="shared" si="15"/>
        <v>15</v>
      </c>
      <c r="AF58" s="43"/>
    </row>
    <row r="59" spans="1:32" ht="24.95" customHeight="1" thickBot="1">
      <c r="A59" s="70"/>
      <c r="B59" s="31"/>
      <c r="C59" s="32" t="str">
        <f>IF(B59="","",VLOOKUP(B59,[1]球員資料表!$A$2:$O$160,2,FALSE))</f>
        <v/>
      </c>
      <c r="D59" s="32" t="str">
        <f>IF(B59="","",VLOOKUP(B59,[1]球員資料表!$A$2:$O$160,3,FALSE))</f>
        <v/>
      </c>
      <c r="E59" s="49">
        <v>0</v>
      </c>
      <c r="F59" s="49">
        <v>0</v>
      </c>
      <c r="G59" s="33">
        <v>0</v>
      </c>
      <c r="H59" s="33">
        <f t="shared" si="16"/>
        <v>0</v>
      </c>
      <c r="I59" s="33">
        <f t="shared" ref="I59:I64" si="17">G59+H59</f>
        <v>0</v>
      </c>
      <c r="J59" s="34"/>
      <c r="K59" s="34"/>
      <c r="L59" s="34"/>
      <c r="M59" s="34"/>
      <c r="N59" s="34"/>
      <c r="O59" s="34"/>
      <c r="P59" s="34"/>
      <c r="Q59" s="34"/>
      <c r="R59" s="34"/>
      <c r="S59" s="35">
        <f t="shared" ref="S59:S64" si="18">SUM(J59:R59)</f>
        <v>0</v>
      </c>
      <c r="T59" s="34"/>
      <c r="U59" s="34"/>
      <c r="V59" s="34"/>
      <c r="W59" s="34"/>
      <c r="X59" s="34"/>
      <c r="Y59" s="34"/>
      <c r="Z59" s="34"/>
      <c r="AA59" s="34"/>
      <c r="AB59" s="34"/>
      <c r="AC59" s="35">
        <f t="shared" ref="AC59:AC64" si="19">SUM(T59:AB59)</f>
        <v>0</v>
      </c>
      <c r="AD59" s="34">
        <f t="shared" ref="AD59:AD64" si="20">SUM(W59:AB59)</f>
        <v>0</v>
      </c>
      <c r="AE59" s="34">
        <f t="shared" ref="AE59:AE64" si="21">SUM(Z59:AB59)</f>
        <v>0</v>
      </c>
      <c r="AF59" s="50"/>
    </row>
    <row r="60" spans="1:32" ht="24.95" customHeight="1">
      <c r="A60" s="60" t="s">
        <v>35</v>
      </c>
      <c r="B60" s="61">
        <v>223</v>
      </c>
      <c r="C60" s="62" t="str">
        <f>IF(B60="","",VLOOKUP(B60,[1]球員資料表!$A$2:$O$160,2,FALSE))</f>
        <v>女B組</v>
      </c>
      <c r="D60" s="62" t="str">
        <f>IF(B60="","",VLOOKUP(B60,[1]球員資料表!$A$2:$O$160,3,FALSE))</f>
        <v>黃郁心</v>
      </c>
      <c r="E60" s="63">
        <v>41</v>
      </c>
      <c r="F60" s="63">
        <v>46</v>
      </c>
      <c r="G60" s="64">
        <v>87</v>
      </c>
      <c r="H60" s="64">
        <f>S60+AC60</f>
        <v>79</v>
      </c>
      <c r="I60" s="64">
        <f t="shared" si="17"/>
        <v>166</v>
      </c>
      <c r="J60" s="65">
        <v>4</v>
      </c>
      <c r="K60" s="65">
        <v>3</v>
      </c>
      <c r="L60" s="65">
        <v>5</v>
      </c>
      <c r="M60" s="65">
        <v>5</v>
      </c>
      <c r="N60" s="65">
        <v>5</v>
      </c>
      <c r="O60" s="65">
        <v>4</v>
      </c>
      <c r="P60" s="65">
        <v>3</v>
      </c>
      <c r="Q60" s="65">
        <v>3</v>
      </c>
      <c r="R60" s="65">
        <v>6</v>
      </c>
      <c r="S60" s="66">
        <f t="shared" si="18"/>
        <v>38</v>
      </c>
      <c r="T60" s="65">
        <v>3</v>
      </c>
      <c r="U60" s="65">
        <v>4</v>
      </c>
      <c r="V60" s="65">
        <v>4</v>
      </c>
      <c r="W60" s="65">
        <v>6</v>
      </c>
      <c r="X60" s="65">
        <v>5</v>
      </c>
      <c r="Y60" s="65">
        <v>5</v>
      </c>
      <c r="Z60" s="65">
        <v>6</v>
      </c>
      <c r="AA60" s="65">
        <v>3</v>
      </c>
      <c r="AB60" s="65">
        <v>5</v>
      </c>
      <c r="AC60" s="66">
        <f t="shared" si="19"/>
        <v>41</v>
      </c>
      <c r="AD60" s="65">
        <f t="shared" si="20"/>
        <v>30</v>
      </c>
      <c r="AE60" s="65">
        <f t="shared" si="21"/>
        <v>14</v>
      </c>
      <c r="AF60" s="69"/>
    </row>
    <row r="61" spans="1:32" ht="24.95" customHeight="1">
      <c r="A61" s="12" t="s">
        <v>16</v>
      </c>
      <c r="B61" s="24">
        <v>230</v>
      </c>
      <c r="C61" s="22" t="str">
        <f>IF(B61="","",VLOOKUP(B61,[1]球員資料表!$A$2:$O$160,2,FALSE))</f>
        <v>女B組</v>
      </c>
      <c r="D61" s="22" t="str">
        <f>IF(B61="","",VLOOKUP(B61,[1]球員資料表!$A$2:$O$160,3,FALSE))</f>
        <v>馮立顏</v>
      </c>
      <c r="E61" s="15">
        <v>41</v>
      </c>
      <c r="F61" s="15">
        <v>41</v>
      </c>
      <c r="G61" s="16">
        <v>82</v>
      </c>
      <c r="H61" s="16">
        <f>S61+AC61</f>
        <v>88</v>
      </c>
      <c r="I61" s="16">
        <f t="shared" si="17"/>
        <v>170</v>
      </c>
      <c r="J61" s="18">
        <v>6</v>
      </c>
      <c r="K61" s="18">
        <v>3</v>
      </c>
      <c r="L61" s="18">
        <v>5</v>
      </c>
      <c r="M61" s="18">
        <v>5</v>
      </c>
      <c r="N61" s="18">
        <v>6</v>
      </c>
      <c r="O61" s="18">
        <v>6</v>
      </c>
      <c r="P61" s="18">
        <v>5</v>
      </c>
      <c r="Q61" s="18">
        <v>4</v>
      </c>
      <c r="R61" s="18">
        <v>5</v>
      </c>
      <c r="S61" s="19">
        <f t="shared" si="18"/>
        <v>45</v>
      </c>
      <c r="T61" s="18">
        <v>7</v>
      </c>
      <c r="U61" s="18">
        <v>4</v>
      </c>
      <c r="V61" s="18">
        <v>5</v>
      </c>
      <c r="W61" s="18">
        <v>5</v>
      </c>
      <c r="X61" s="18">
        <v>6</v>
      </c>
      <c r="Y61" s="18">
        <v>3</v>
      </c>
      <c r="Z61" s="18">
        <v>7</v>
      </c>
      <c r="AA61" s="18">
        <v>3</v>
      </c>
      <c r="AB61" s="18">
        <v>3</v>
      </c>
      <c r="AC61" s="19">
        <f t="shared" si="19"/>
        <v>43</v>
      </c>
      <c r="AD61" s="18">
        <f t="shared" si="20"/>
        <v>27</v>
      </c>
      <c r="AE61" s="18">
        <f t="shared" si="21"/>
        <v>13</v>
      </c>
      <c r="AF61" s="43"/>
    </row>
    <row r="62" spans="1:32" ht="24.95" customHeight="1">
      <c r="A62" s="12" t="s">
        <v>17</v>
      </c>
      <c r="B62" s="24">
        <v>222</v>
      </c>
      <c r="C62" s="22" t="str">
        <f>IF(B62="","",VLOOKUP(B62,[1]球員資料表!$A$2:$O$160,2,FALSE))</f>
        <v>女B組</v>
      </c>
      <c r="D62" s="22" t="str">
        <f>IF(B62="","",VLOOKUP(B62,[1]球員資料表!$A$2:$O$160,3,FALSE))</f>
        <v>顏鈺昕</v>
      </c>
      <c r="E62" s="15">
        <v>43</v>
      </c>
      <c r="F62" s="15">
        <v>41</v>
      </c>
      <c r="G62" s="16">
        <v>84</v>
      </c>
      <c r="H62" s="16">
        <f>S62+AC62</f>
        <v>91</v>
      </c>
      <c r="I62" s="16">
        <f t="shared" si="17"/>
        <v>175</v>
      </c>
      <c r="J62" s="18">
        <v>5</v>
      </c>
      <c r="K62" s="18">
        <v>4</v>
      </c>
      <c r="L62" s="18">
        <v>6</v>
      </c>
      <c r="M62" s="18">
        <v>5</v>
      </c>
      <c r="N62" s="18">
        <v>5</v>
      </c>
      <c r="O62" s="18">
        <v>5</v>
      </c>
      <c r="P62" s="18">
        <v>5</v>
      </c>
      <c r="Q62" s="18">
        <v>4</v>
      </c>
      <c r="R62" s="18">
        <v>5</v>
      </c>
      <c r="S62" s="19">
        <f t="shared" si="18"/>
        <v>44</v>
      </c>
      <c r="T62" s="18">
        <v>4</v>
      </c>
      <c r="U62" s="18">
        <v>4</v>
      </c>
      <c r="V62" s="18">
        <v>6</v>
      </c>
      <c r="W62" s="18">
        <v>6</v>
      </c>
      <c r="X62" s="18">
        <v>5</v>
      </c>
      <c r="Y62" s="18">
        <v>7</v>
      </c>
      <c r="Z62" s="18">
        <v>5</v>
      </c>
      <c r="AA62" s="18">
        <v>5</v>
      </c>
      <c r="AB62" s="18">
        <v>5</v>
      </c>
      <c r="AC62" s="19">
        <f t="shared" si="19"/>
        <v>47</v>
      </c>
      <c r="AD62" s="18">
        <f t="shared" si="20"/>
        <v>33</v>
      </c>
      <c r="AE62" s="18">
        <f t="shared" si="21"/>
        <v>15</v>
      </c>
      <c r="AF62" s="43"/>
    </row>
    <row r="63" spans="1:32" ht="24.95" customHeight="1">
      <c r="A63" s="12" t="s">
        <v>18</v>
      </c>
      <c r="B63" s="46">
        <v>228</v>
      </c>
      <c r="C63" s="22" t="str">
        <f>IF(B63="","",VLOOKUP(B63,[1]球員資料表!$A$2:$O$160,2,FALSE))</f>
        <v>女B組</v>
      </c>
      <c r="D63" s="22" t="str">
        <f>IF(B63="","",VLOOKUP(B63,[1]球員資料表!$A$2:$O$160,3,FALSE))</f>
        <v>葉芯霈</v>
      </c>
      <c r="E63" s="15">
        <v>43</v>
      </c>
      <c r="F63" s="15">
        <v>44</v>
      </c>
      <c r="G63" s="16">
        <v>87</v>
      </c>
      <c r="H63" s="16">
        <f>S63+AC63</f>
        <v>89</v>
      </c>
      <c r="I63" s="16">
        <f t="shared" si="17"/>
        <v>176</v>
      </c>
      <c r="J63" s="18">
        <v>4</v>
      </c>
      <c r="K63" s="18">
        <v>4</v>
      </c>
      <c r="L63" s="18">
        <v>4</v>
      </c>
      <c r="M63" s="18">
        <v>6</v>
      </c>
      <c r="N63" s="18">
        <v>5</v>
      </c>
      <c r="O63" s="18">
        <v>6</v>
      </c>
      <c r="P63" s="18">
        <v>6</v>
      </c>
      <c r="Q63" s="18">
        <v>4</v>
      </c>
      <c r="R63" s="18">
        <v>5</v>
      </c>
      <c r="S63" s="19">
        <f t="shared" si="18"/>
        <v>44</v>
      </c>
      <c r="T63" s="18">
        <v>6</v>
      </c>
      <c r="U63" s="18">
        <v>3</v>
      </c>
      <c r="V63" s="18">
        <v>6</v>
      </c>
      <c r="W63" s="18">
        <v>6</v>
      </c>
      <c r="X63" s="18">
        <v>4</v>
      </c>
      <c r="Y63" s="18">
        <v>4</v>
      </c>
      <c r="Z63" s="18">
        <v>6</v>
      </c>
      <c r="AA63" s="18">
        <v>4</v>
      </c>
      <c r="AB63" s="18">
        <v>6</v>
      </c>
      <c r="AC63" s="19">
        <f t="shared" si="19"/>
        <v>45</v>
      </c>
      <c r="AD63" s="18">
        <f t="shared" si="20"/>
        <v>30</v>
      </c>
      <c r="AE63" s="18">
        <f t="shared" si="21"/>
        <v>16</v>
      </c>
      <c r="AF63" s="43"/>
    </row>
    <row r="64" spans="1:32" ht="24.95" customHeight="1">
      <c r="A64" s="12" t="s">
        <v>19</v>
      </c>
      <c r="B64" s="24">
        <v>221</v>
      </c>
      <c r="C64" s="22" t="str">
        <f>IF(B64="","",VLOOKUP(B64,[1]球員資料表!$A$2:$O$160,2,FALSE))</f>
        <v>女B組</v>
      </c>
      <c r="D64" s="22" t="str">
        <f>IF(B64="","",VLOOKUP(B64,[1]球員資料表!$A$2:$O$160,3,FALSE))</f>
        <v>莊淳雯</v>
      </c>
      <c r="E64" s="15">
        <v>53</v>
      </c>
      <c r="F64" s="15">
        <v>47</v>
      </c>
      <c r="G64" s="16">
        <v>100</v>
      </c>
      <c r="H64" s="16">
        <f>S64+AC64</f>
        <v>102</v>
      </c>
      <c r="I64" s="16">
        <f t="shared" si="17"/>
        <v>202</v>
      </c>
      <c r="J64" s="18">
        <v>6</v>
      </c>
      <c r="K64" s="18">
        <v>4</v>
      </c>
      <c r="L64" s="18">
        <v>7</v>
      </c>
      <c r="M64" s="18">
        <v>4</v>
      </c>
      <c r="N64" s="18">
        <v>7</v>
      </c>
      <c r="O64" s="18">
        <v>6</v>
      </c>
      <c r="P64" s="18">
        <v>6</v>
      </c>
      <c r="Q64" s="18">
        <v>4</v>
      </c>
      <c r="R64" s="18">
        <v>5</v>
      </c>
      <c r="S64" s="19">
        <f t="shared" si="18"/>
        <v>49</v>
      </c>
      <c r="T64" s="18">
        <v>10</v>
      </c>
      <c r="U64" s="18">
        <v>4</v>
      </c>
      <c r="V64" s="18">
        <v>7</v>
      </c>
      <c r="W64" s="18">
        <v>8</v>
      </c>
      <c r="X64" s="18">
        <v>4</v>
      </c>
      <c r="Y64" s="18">
        <v>5</v>
      </c>
      <c r="Z64" s="18">
        <v>5</v>
      </c>
      <c r="AA64" s="18">
        <v>4</v>
      </c>
      <c r="AB64" s="18">
        <v>6</v>
      </c>
      <c r="AC64" s="19">
        <f t="shared" si="19"/>
        <v>53</v>
      </c>
      <c r="AD64" s="18">
        <f t="shared" si="20"/>
        <v>32</v>
      </c>
      <c r="AE64" s="18">
        <f t="shared" si="21"/>
        <v>15</v>
      </c>
      <c r="AF64" s="43"/>
    </row>
    <row r="65" spans="1:32" ht="24.95" customHeight="1" thickBot="1">
      <c r="A65" s="30"/>
      <c r="B65" s="31"/>
      <c r="C65" s="32" t="str">
        <f>IF(B65="","",VLOOKUP(B65,[1]球員資料表!$A$2:$O$160,2,FALSE))</f>
        <v/>
      </c>
      <c r="D65" s="32" t="str">
        <f>IF(B65="","",VLOOKUP(B65,[1]球員資料表!$A$2:$O$160,3,FALSE))</f>
        <v/>
      </c>
      <c r="E65" s="49">
        <v>0</v>
      </c>
      <c r="F65" s="49">
        <v>0</v>
      </c>
      <c r="G65" s="33">
        <v>0</v>
      </c>
      <c r="H65" s="33">
        <f t="shared" si="16"/>
        <v>0</v>
      </c>
      <c r="I65" s="33">
        <f>G65+H65</f>
        <v>0</v>
      </c>
      <c r="J65" s="34"/>
      <c r="K65" s="34"/>
      <c r="L65" s="34"/>
      <c r="M65" s="34"/>
      <c r="N65" s="34"/>
      <c r="O65" s="34"/>
      <c r="P65" s="34"/>
      <c r="Q65" s="34"/>
      <c r="R65" s="34"/>
      <c r="S65" s="35">
        <f>SUM(J65:R65)</f>
        <v>0</v>
      </c>
      <c r="T65" s="34"/>
      <c r="U65" s="34"/>
      <c r="V65" s="34"/>
      <c r="W65" s="34"/>
      <c r="X65" s="34"/>
      <c r="Y65" s="34"/>
      <c r="Z65" s="34"/>
      <c r="AA65" s="34"/>
      <c r="AB65" s="34"/>
      <c r="AC65" s="35">
        <f>SUM(T65:AB65)</f>
        <v>0</v>
      </c>
      <c r="AD65" s="34">
        <f>SUM(W65:AB65)</f>
        <v>0</v>
      </c>
      <c r="AE65" s="34">
        <f>SUM(Z65:AB65)</f>
        <v>0</v>
      </c>
      <c r="AF65" s="50"/>
    </row>
    <row r="66" spans="1:32" ht="24.95" customHeight="1">
      <c r="A66" s="60" t="s">
        <v>35</v>
      </c>
      <c r="B66" s="61">
        <v>234</v>
      </c>
      <c r="C66" s="62" t="str">
        <f>IF(B66="","",VLOOKUP(B66,[1]球員資料表!$A$2:$O$160,2,FALSE))</f>
        <v>女C組</v>
      </c>
      <c r="D66" s="62" t="str">
        <f>IF(B66="","",VLOOKUP(B66,[1]球員資料表!$A$2:$O$160,3,FALSE))</f>
        <v>張昕樵</v>
      </c>
      <c r="E66" s="63">
        <v>42</v>
      </c>
      <c r="F66" s="63">
        <v>45</v>
      </c>
      <c r="G66" s="64">
        <v>87</v>
      </c>
      <c r="H66" s="64">
        <f t="shared" si="16"/>
        <v>92</v>
      </c>
      <c r="I66" s="64">
        <f>G66+H66</f>
        <v>179</v>
      </c>
      <c r="J66" s="65">
        <v>7</v>
      </c>
      <c r="K66" s="65">
        <v>3</v>
      </c>
      <c r="L66" s="65">
        <v>5</v>
      </c>
      <c r="M66" s="65">
        <v>5</v>
      </c>
      <c r="N66" s="65">
        <v>6</v>
      </c>
      <c r="O66" s="65">
        <v>5</v>
      </c>
      <c r="P66" s="65">
        <v>6</v>
      </c>
      <c r="Q66" s="65">
        <v>5</v>
      </c>
      <c r="R66" s="65">
        <v>7</v>
      </c>
      <c r="S66" s="66">
        <f>SUM(J66:R66)</f>
        <v>49</v>
      </c>
      <c r="T66" s="65">
        <v>4</v>
      </c>
      <c r="U66" s="65">
        <v>4</v>
      </c>
      <c r="V66" s="65">
        <v>6</v>
      </c>
      <c r="W66" s="65">
        <v>6</v>
      </c>
      <c r="X66" s="65">
        <v>4</v>
      </c>
      <c r="Y66" s="65">
        <v>5</v>
      </c>
      <c r="Z66" s="65">
        <v>5</v>
      </c>
      <c r="AA66" s="65">
        <v>5</v>
      </c>
      <c r="AB66" s="65">
        <v>4</v>
      </c>
      <c r="AC66" s="66">
        <f>SUM(T66:AB66)</f>
        <v>43</v>
      </c>
      <c r="AD66" s="65">
        <f>SUM(W66:AB66)</f>
        <v>29</v>
      </c>
      <c r="AE66" s="65">
        <f>SUM(Z66:AB66)</f>
        <v>14</v>
      </c>
      <c r="AF66" s="69"/>
    </row>
    <row r="67" spans="1:32" ht="24.95" customHeight="1">
      <c r="A67" s="12" t="s">
        <v>36</v>
      </c>
      <c r="B67" s="24">
        <v>236</v>
      </c>
      <c r="C67" s="22" t="str">
        <f>IF(B67="","",VLOOKUP(B67,[1]球員資料表!$A$2:$O$160,2,FALSE))</f>
        <v>女C組</v>
      </c>
      <c r="D67" s="22" t="str">
        <f>IF(B67="","",VLOOKUP(B67,[1]球員資料表!$A$2:$O$160,3,FALSE))</f>
        <v>鄭昕然</v>
      </c>
      <c r="E67" s="15">
        <v>47</v>
      </c>
      <c r="F67" s="15">
        <v>48</v>
      </c>
      <c r="G67" s="16">
        <v>95</v>
      </c>
      <c r="H67" s="16">
        <f t="shared" si="16"/>
        <v>94</v>
      </c>
      <c r="I67" s="16">
        <f>G67+H67</f>
        <v>189</v>
      </c>
      <c r="J67" s="18">
        <v>5</v>
      </c>
      <c r="K67" s="18">
        <v>5</v>
      </c>
      <c r="L67" s="18">
        <v>6</v>
      </c>
      <c r="M67" s="18">
        <v>6</v>
      </c>
      <c r="N67" s="18">
        <v>6</v>
      </c>
      <c r="O67" s="18">
        <v>6</v>
      </c>
      <c r="P67" s="18">
        <v>4</v>
      </c>
      <c r="Q67" s="18">
        <v>3</v>
      </c>
      <c r="R67" s="18">
        <v>6</v>
      </c>
      <c r="S67" s="19">
        <f>SUM(J67:R67)</f>
        <v>47</v>
      </c>
      <c r="T67" s="18">
        <v>5</v>
      </c>
      <c r="U67" s="18">
        <v>3</v>
      </c>
      <c r="V67" s="18">
        <v>5</v>
      </c>
      <c r="W67" s="18">
        <v>7</v>
      </c>
      <c r="X67" s="18">
        <v>5</v>
      </c>
      <c r="Y67" s="18">
        <v>5</v>
      </c>
      <c r="Z67" s="18">
        <v>6</v>
      </c>
      <c r="AA67" s="18">
        <v>6</v>
      </c>
      <c r="AB67" s="18">
        <v>5</v>
      </c>
      <c r="AC67" s="19">
        <f>SUM(T67:AB67)</f>
        <v>47</v>
      </c>
      <c r="AD67" s="18">
        <f>SUM(W67:AB67)</f>
        <v>34</v>
      </c>
      <c r="AE67" s="18">
        <f>SUM(Z67:AB67)</f>
        <v>17</v>
      </c>
      <c r="AF67" s="43"/>
    </row>
    <row r="68" spans="1:32" ht="24.95" customHeight="1">
      <c r="A68" s="12" t="s">
        <v>37</v>
      </c>
      <c r="B68" s="24">
        <v>235</v>
      </c>
      <c r="C68" s="22" t="str">
        <f>IF(B68="","",VLOOKUP(B68,[1]球員資料表!$A$2:$O$160,2,FALSE))</f>
        <v>女C組</v>
      </c>
      <c r="D68" s="22" t="str">
        <f>IF(B68="","",VLOOKUP(B68,[1]球員資料表!$A$2:$O$160,3,FALSE))</f>
        <v>許品筑</v>
      </c>
      <c r="E68" s="15">
        <v>55</v>
      </c>
      <c r="F68" s="15">
        <v>58</v>
      </c>
      <c r="G68" s="16">
        <v>113</v>
      </c>
      <c r="H68" s="16">
        <f t="shared" si="16"/>
        <v>114</v>
      </c>
      <c r="I68" s="16">
        <f>G68+H68</f>
        <v>227</v>
      </c>
      <c r="J68" s="18">
        <v>5</v>
      </c>
      <c r="K68" s="18">
        <v>6</v>
      </c>
      <c r="L68" s="18">
        <v>6</v>
      </c>
      <c r="M68" s="18">
        <v>5</v>
      </c>
      <c r="N68" s="18">
        <v>7</v>
      </c>
      <c r="O68" s="18">
        <v>5</v>
      </c>
      <c r="P68" s="18">
        <v>7</v>
      </c>
      <c r="Q68" s="18">
        <v>5</v>
      </c>
      <c r="R68" s="18">
        <v>7</v>
      </c>
      <c r="S68" s="19">
        <f>SUM(J68:R68)</f>
        <v>53</v>
      </c>
      <c r="T68" s="18">
        <v>6</v>
      </c>
      <c r="U68" s="18">
        <v>6</v>
      </c>
      <c r="V68" s="18">
        <v>7</v>
      </c>
      <c r="W68" s="18">
        <v>7</v>
      </c>
      <c r="X68" s="18">
        <v>5</v>
      </c>
      <c r="Y68" s="18">
        <v>10</v>
      </c>
      <c r="Z68" s="18">
        <v>7</v>
      </c>
      <c r="AA68" s="18">
        <v>6</v>
      </c>
      <c r="AB68" s="18">
        <v>7</v>
      </c>
      <c r="AC68" s="19">
        <f>SUM(T68:AB68)</f>
        <v>61</v>
      </c>
      <c r="AD68" s="18">
        <f>SUM(W68:AB68)</f>
        <v>42</v>
      </c>
      <c r="AE68" s="18">
        <f>SUM(Z68:AB68)</f>
        <v>20</v>
      </c>
      <c r="AF68" s="43"/>
    </row>
    <row r="69" spans="1:32" ht="24.95" customHeight="1" thickBot="1">
      <c r="A69" s="30"/>
      <c r="B69" s="31"/>
      <c r="C69" s="32"/>
      <c r="D69" s="32"/>
      <c r="E69" s="49">
        <v>0</v>
      </c>
      <c r="F69" s="49">
        <v>0</v>
      </c>
      <c r="G69" s="33">
        <v>0</v>
      </c>
      <c r="H69" s="33">
        <f t="shared" si="16"/>
        <v>0</v>
      </c>
      <c r="I69" s="33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34"/>
      <c r="U69" s="34"/>
      <c r="V69" s="34"/>
      <c r="W69" s="34"/>
      <c r="X69" s="34"/>
      <c r="Y69" s="34"/>
      <c r="Z69" s="34"/>
      <c r="AA69" s="34"/>
      <c r="AB69" s="34"/>
      <c r="AC69" s="35"/>
      <c r="AD69" s="34"/>
      <c r="AE69" s="34"/>
      <c r="AF69" s="50"/>
    </row>
    <row r="70" spans="1:32" ht="24.95" customHeight="1">
      <c r="A70" s="60" t="s">
        <v>38</v>
      </c>
      <c r="B70" s="61">
        <v>237</v>
      </c>
      <c r="C70" s="62" t="str">
        <f>IF(B70="","",VLOOKUP(B70,[1]球員資料表!$A$2:$O$160,2,FALSE))</f>
        <v>女D組</v>
      </c>
      <c r="D70" s="62" t="str">
        <f>IF(B70="","",VLOOKUP(B70,[1]球員資料表!$A$2:$O$160,3,FALSE))</f>
        <v>吳昀蓁</v>
      </c>
      <c r="E70" s="63">
        <v>55</v>
      </c>
      <c r="F70" s="63">
        <v>59</v>
      </c>
      <c r="G70" s="64">
        <v>114</v>
      </c>
      <c r="H70" s="64">
        <f>S70+AC70</f>
        <v>108</v>
      </c>
      <c r="I70" s="64">
        <f>G70+H70</f>
        <v>222</v>
      </c>
      <c r="J70" s="65">
        <v>6</v>
      </c>
      <c r="K70" s="65">
        <v>5</v>
      </c>
      <c r="L70" s="65">
        <v>6</v>
      </c>
      <c r="M70" s="65">
        <v>8</v>
      </c>
      <c r="N70" s="65">
        <v>9</v>
      </c>
      <c r="O70" s="65">
        <v>6</v>
      </c>
      <c r="P70" s="65">
        <v>6</v>
      </c>
      <c r="Q70" s="65">
        <v>4</v>
      </c>
      <c r="R70" s="65">
        <v>6</v>
      </c>
      <c r="S70" s="66">
        <f>SUM(J70:R70)</f>
        <v>56</v>
      </c>
      <c r="T70" s="65">
        <v>4</v>
      </c>
      <c r="U70" s="65">
        <v>4</v>
      </c>
      <c r="V70" s="65">
        <v>7</v>
      </c>
      <c r="W70" s="65">
        <v>7</v>
      </c>
      <c r="X70" s="65">
        <v>6</v>
      </c>
      <c r="Y70" s="65">
        <v>6</v>
      </c>
      <c r="Z70" s="65">
        <v>7</v>
      </c>
      <c r="AA70" s="65">
        <v>5</v>
      </c>
      <c r="AB70" s="65">
        <v>6</v>
      </c>
      <c r="AC70" s="66">
        <f>SUM(T70:AB70)</f>
        <v>52</v>
      </c>
      <c r="AD70" s="65">
        <f>SUM(W70:AB70)</f>
        <v>37</v>
      </c>
      <c r="AE70" s="65">
        <f>SUM(Z70:AB70)</f>
        <v>18</v>
      </c>
      <c r="AF70" s="69"/>
    </row>
    <row r="71" spans="1:32" ht="24.75" customHeight="1">
      <c r="A71" s="25" t="s">
        <v>39</v>
      </c>
      <c r="B71" s="26">
        <v>240</v>
      </c>
      <c r="C71" s="47" t="str">
        <f>IF(B71="","",VLOOKUP(B71,[1]球員資料表!$A$2:$O$160,2,FALSE))</f>
        <v>女D組</v>
      </c>
      <c r="D71" s="47" t="str">
        <f>IF(B71="","",VLOOKUP(B71,[1]球員資料表!$A$2:$O$160,3,FALSE))</f>
        <v>莊雅茜</v>
      </c>
      <c r="E71" s="15">
        <v>53</v>
      </c>
      <c r="F71" s="15">
        <v>60</v>
      </c>
      <c r="G71" s="16">
        <v>113</v>
      </c>
      <c r="H71" s="16">
        <f>S71+AC71</f>
        <v>109</v>
      </c>
      <c r="I71" s="27">
        <f>G71+H71</f>
        <v>222</v>
      </c>
      <c r="J71" s="28">
        <v>7</v>
      </c>
      <c r="K71" s="28">
        <v>4</v>
      </c>
      <c r="L71" s="28">
        <v>6</v>
      </c>
      <c r="M71" s="28">
        <v>5</v>
      </c>
      <c r="N71" s="28">
        <v>9</v>
      </c>
      <c r="O71" s="28">
        <v>7</v>
      </c>
      <c r="P71" s="28">
        <v>6</v>
      </c>
      <c r="Q71" s="28">
        <v>4</v>
      </c>
      <c r="R71" s="28">
        <v>4</v>
      </c>
      <c r="S71" s="29">
        <f>SUM(J71:R71)</f>
        <v>52</v>
      </c>
      <c r="T71" s="28">
        <v>6</v>
      </c>
      <c r="U71" s="28">
        <v>4</v>
      </c>
      <c r="V71" s="28">
        <v>6</v>
      </c>
      <c r="W71" s="28">
        <v>8</v>
      </c>
      <c r="X71" s="28">
        <v>5</v>
      </c>
      <c r="Y71" s="28">
        <v>9</v>
      </c>
      <c r="Z71" s="28">
        <v>9</v>
      </c>
      <c r="AA71" s="28">
        <v>4</v>
      </c>
      <c r="AB71" s="28">
        <v>6</v>
      </c>
      <c r="AC71" s="29">
        <f>SUM(T71:AB71)</f>
        <v>57</v>
      </c>
      <c r="AD71" s="28">
        <f>SUM(W71:AB71)</f>
        <v>41</v>
      </c>
      <c r="AE71" s="28">
        <f>SUM(Z71:AB71)</f>
        <v>19</v>
      </c>
      <c r="AF71" s="48"/>
    </row>
    <row r="72" spans="1:32" ht="24.75" customHeight="1" thickBot="1">
      <c r="A72" s="30"/>
      <c r="B72" s="31"/>
      <c r="C72" s="32" t="str">
        <f>IF(B72="","",VLOOKUP(B72,[1]球員資料表!$A$2:$O$160,2,FALSE))</f>
        <v/>
      </c>
      <c r="D72" s="32" t="str">
        <f>IF(B72="","",VLOOKUP(B72,[1]球員資料表!$A$2:$O$160,3,FALSE))</f>
        <v/>
      </c>
      <c r="E72" s="49">
        <v>0</v>
      </c>
      <c r="F72" s="49">
        <v>0</v>
      </c>
      <c r="G72" s="33">
        <v>0</v>
      </c>
      <c r="H72" s="33">
        <f t="shared" si="16"/>
        <v>0</v>
      </c>
      <c r="I72" s="33">
        <f>G72+H72</f>
        <v>0</v>
      </c>
      <c r="J72" s="34"/>
      <c r="K72" s="34"/>
      <c r="L72" s="34"/>
      <c r="M72" s="34"/>
      <c r="N72" s="34"/>
      <c r="O72" s="34"/>
      <c r="P72" s="34"/>
      <c r="Q72" s="34"/>
      <c r="R72" s="34"/>
      <c r="S72" s="35">
        <f>SUM(J72:R72)</f>
        <v>0</v>
      </c>
      <c r="T72" s="34"/>
      <c r="U72" s="34"/>
      <c r="V72" s="34"/>
      <c r="W72" s="34"/>
      <c r="X72" s="34"/>
      <c r="Y72" s="34"/>
      <c r="Z72" s="34"/>
      <c r="AA72" s="34"/>
      <c r="AB72" s="34"/>
      <c r="AC72" s="35">
        <f>SUM(T72:AB72)</f>
        <v>0</v>
      </c>
      <c r="AD72" s="34">
        <f>SUM(W72:AB72)</f>
        <v>0</v>
      </c>
      <c r="AE72" s="34">
        <f>SUM(Z72:AB72)</f>
        <v>0</v>
      </c>
      <c r="AF72" s="50"/>
    </row>
    <row r="73" spans="1:32" ht="24.95" customHeight="1">
      <c r="A73" s="51" t="s">
        <v>40</v>
      </c>
      <c r="B73" s="38"/>
      <c r="C73" s="39"/>
      <c r="D73" s="39"/>
      <c r="E73" s="52">
        <v>0</v>
      </c>
      <c r="F73" s="52">
        <v>0</v>
      </c>
      <c r="G73" s="40">
        <v>0</v>
      </c>
      <c r="H73" s="40">
        <f t="shared" si="16"/>
        <v>0</v>
      </c>
      <c r="I73" s="40">
        <f t="shared" ref="I73:I79" si="22">G73+H73</f>
        <v>0</v>
      </c>
      <c r="J73" s="41"/>
      <c r="K73" s="41"/>
      <c r="L73" s="41"/>
      <c r="M73" s="41"/>
      <c r="N73" s="41"/>
      <c r="O73" s="41"/>
      <c r="P73" s="41"/>
      <c r="Q73" s="41"/>
      <c r="R73" s="41"/>
      <c r="S73" s="42">
        <f t="shared" ref="S73:S79" si="23">SUM(J73:R73)</f>
        <v>0</v>
      </c>
      <c r="T73" s="41"/>
      <c r="U73" s="41"/>
      <c r="V73" s="41"/>
      <c r="W73" s="41"/>
      <c r="X73" s="41"/>
      <c r="Y73" s="41"/>
      <c r="Z73" s="41"/>
      <c r="AA73" s="41"/>
      <c r="AB73" s="41"/>
      <c r="AC73" s="42">
        <f t="shared" ref="AC73:AC79" si="24">SUM(T73:AB73)</f>
        <v>0</v>
      </c>
      <c r="AD73" s="41">
        <f t="shared" ref="AD73:AD79" si="25">SUM(W73:AB73)</f>
        <v>0</v>
      </c>
      <c r="AE73" s="41">
        <f t="shared" ref="AE73:AE79" si="26">SUM(Z73:AB73)</f>
        <v>0</v>
      </c>
      <c r="AF73" s="44"/>
    </row>
    <row r="74" spans="1:32" s="54" customFormat="1" ht="24.95" customHeight="1">
      <c r="A74" s="53" t="s">
        <v>41</v>
      </c>
      <c r="B74" s="24">
        <v>307</v>
      </c>
      <c r="C74" s="23" t="str">
        <f>IF(B74="","",VLOOKUP(B74,[1]球員資料表!$A$2:$O$221,2,FALSE))</f>
        <v>甄試男B</v>
      </c>
      <c r="D74" s="22" t="str">
        <f>IF(B74="","",VLOOKUP(B74,[1]球員資料表!$A$2:$O$221,3,FALSE))</f>
        <v>王裕傑</v>
      </c>
      <c r="E74" s="15">
        <v>49</v>
      </c>
      <c r="F74" s="15">
        <v>49</v>
      </c>
      <c r="G74" s="16">
        <v>98</v>
      </c>
      <c r="H74" s="16">
        <f t="shared" si="16"/>
        <v>98</v>
      </c>
      <c r="I74" s="16">
        <f t="shared" si="22"/>
        <v>196</v>
      </c>
      <c r="J74" s="18">
        <v>5</v>
      </c>
      <c r="K74" s="18">
        <v>4</v>
      </c>
      <c r="L74" s="18">
        <v>5</v>
      </c>
      <c r="M74" s="18">
        <v>6</v>
      </c>
      <c r="N74" s="18">
        <v>5</v>
      </c>
      <c r="O74" s="18">
        <v>7</v>
      </c>
      <c r="P74" s="18">
        <v>6</v>
      </c>
      <c r="Q74" s="18">
        <v>7</v>
      </c>
      <c r="R74" s="18">
        <v>6</v>
      </c>
      <c r="S74" s="19">
        <f t="shared" si="23"/>
        <v>51</v>
      </c>
      <c r="T74" s="18">
        <v>5</v>
      </c>
      <c r="U74" s="18">
        <v>4</v>
      </c>
      <c r="V74" s="18">
        <v>6</v>
      </c>
      <c r="W74" s="18">
        <v>7</v>
      </c>
      <c r="X74" s="18">
        <v>6</v>
      </c>
      <c r="Y74" s="18">
        <v>5</v>
      </c>
      <c r="Z74" s="18">
        <v>5</v>
      </c>
      <c r="AA74" s="18">
        <v>3</v>
      </c>
      <c r="AB74" s="18">
        <v>6</v>
      </c>
      <c r="AC74" s="19">
        <f t="shared" si="24"/>
        <v>47</v>
      </c>
      <c r="AD74" s="18">
        <f t="shared" si="25"/>
        <v>32</v>
      </c>
      <c r="AE74" s="18">
        <f t="shared" si="26"/>
        <v>14</v>
      </c>
      <c r="AF74" s="43"/>
    </row>
    <row r="75" spans="1:32" ht="24.95" customHeight="1">
      <c r="A75" s="53" t="s">
        <v>42</v>
      </c>
      <c r="B75" s="24">
        <v>324</v>
      </c>
      <c r="C75" s="23" t="str">
        <f>IF(B75="","",VLOOKUP(B75,[1]球員資料表!$A$2:$O$221,2,FALSE))</f>
        <v>甄試男B</v>
      </c>
      <c r="D75" s="22" t="str">
        <f>IF(B75="","",VLOOKUP(B75,[1]球員資料表!$A$2:$O$221,3,FALSE))</f>
        <v>王小忠</v>
      </c>
      <c r="E75" s="15">
        <v>60</v>
      </c>
      <c r="F75" s="15">
        <v>59</v>
      </c>
      <c r="G75" s="16">
        <v>119</v>
      </c>
      <c r="H75" s="16">
        <f t="shared" si="16"/>
        <v>111</v>
      </c>
      <c r="I75" s="16">
        <f t="shared" si="22"/>
        <v>230</v>
      </c>
      <c r="J75" s="18">
        <v>5</v>
      </c>
      <c r="K75" s="18">
        <v>5</v>
      </c>
      <c r="L75" s="18">
        <v>5</v>
      </c>
      <c r="M75" s="18">
        <v>8</v>
      </c>
      <c r="N75" s="18">
        <v>6</v>
      </c>
      <c r="O75" s="18">
        <v>6</v>
      </c>
      <c r="P75" s="18">
        <v>7</v>
      </c>
      <c r="Q75" s="18">
        <v>6</v>
      </c>
      <c r="R75" s="18">
        <v>6</v>
      </c>
      <c r="S75" s="19">
        <f t="shared" si="23"/>
        <v>54</v>
      </c>
      <c r="T75" s="18">
        <v>6</v>
      </c>
      <c r="U75" s="18">
        <v>4</v>
      </c>
      <c r="V75" s="18">
        <v>7</v>
      </c>
      <c r="W75" s="18">
        <v>6</v>
      </c>
      <c r="X75" s="18">
        <v>6</v>
      </c>
      <c r="Y75" s="18">
        <v>9</v>
      </c>
      <c r="Z75" s="18">
        <v>8</v>
      </c>
      <c r="AA75" s="18">
        <v>5</v>
      </c>
      <c r="AB75" s="18">
        <v>6</v>
      </c>
      <c r="AC75" s="19">
        <f t="shared" si="24"/>
        <v>57</v>
      </c>
      <c r="AD75" s="18">
        <f t="shared" si="25"/>
        <v>40</v>
      </c>
      <c r="AE75" s="18">
        <f t="shared" si="26"/>
        <v>19</v>
      </c>
      <c r="AF75" s="43"/>
    </row>
    <row r="76" spans="1:32" ht="24.95" customHeight="1">
      <c r="A76" s="53" t="s">
        <v>43</v>
      </c>
      <c r="B76" s="24">
        <v>325</v>
      </c>
      <c r="C76" s="23" t="str">
        <f>IF(B76="","",VLOOKUP(B76,[1]球員資料表!$A$2:$O$221,2,FALSE))</f>
        <v>甄試男C</v>
      </c>
      <c r="D76" s="22" t="str">
        <f>IF(B76="","",VLOOKUP(B76,[1]球員資料表!$A$2:$O$221,3,FALSE))</f>
        <v>王二忠</v>
      </c>
      <c r="E76" s="15">
        <v>76</v>
      </c>
      <c r="F76" s="15">
        <v>73</v>
      </c>
      <c r="G76" s="16">
        <v>149</v>
      </c>
      <c r="H76" s="16">
        <f t="shared" si="16"/>
        <v>138</v>
      </c>
      <c r="I76" s="16">
        <f t="shared" si="22"/>
        <v>287</v>
      </c>
      <c r="J76" s="18">
        <v>7</v>
      </c>
      <c r="K76" s="18">
        <v>7</v>
      </c>
      <c r="L76" s="18">
        <v>9</v>
      </c>
      <c r="M76" s="18">
        <v>6</v>
      </c>
      <c r="N76" s="18">
        <v>9</v>
      </c>
      <c r="O76" s="18">
        <v>9</v>
      </c>
      <c r="P76" s="18">
        <v>9</v>
      </c>
      <c r="Q76" s="18">
        <v>6</v>
      </c>
      <c r="R76" s="18">
        <v>9</v>
      </c>
      <c r="S76" s="19">
        <f t="shared" si="23"/>
        <v>71</v>
      </c>
      <c r="T76" s="18">
        <v>12</v>
      </c>
      <c r="U76" s="18">
        <v>3</v>
      </c>
      <c r="V76" s="18">
        <v>8</v>
      </c>
      <c r="W76" s="18">
        <v>6</v>
      </c>
      <c r="X76" s="18">
        <v>7</v>
      </c>
      <c r="Y76" s="18">
        <v>8</v>
      </c>
      <c r="Z76" s="18">
        <v>8</v>
      </c>
      <c r="AA76" s="18">
        <v>7</v>
      </c>
      <c r="AB76" s="18">
        <v>8</v>
      </c>
      <c r="AC76" s="19">
        <f t="shared" si="24"/>
        <v>67</v>
      </c>
      <c r="AD76" s="18">
        <f t="shared" si="25"/>
        <v>44</v>
      </c>
      <c r="AE76" s="18">
        <f t="shared" si="26"/>
        <v>23</v>
      </c>
      <c r="AF76" s="43"/>
    </row>
    <row r="77" spans="1:32" ht="24.95" customHeight="1">
      <c r="A77" s="53" t="s">
        <v>44</v>
      </c>
      <c r="B77" s="24">
        <v>311</v>
      </c>
      <c r="C77" s="23" t="str">
        <f>IF(B77="","",VLOOKUP(B77,[1]球員資料表!$A$2:$O$221,2,FALSE))</f>
        <v>甄試男A</v>
      </c>
      <c r="D77" s="22" t="str">
        <f>IF(B77="","",VLOOKUP(B77,[1]球員資料表!$A$2:$O$221,3,FALSE))</f>
        <v>陳俊佑</v>
      </c>
      <c r="E77" s="15">
        <v>48</v>
      </c>
      <c r="F77" s="15">
        <v>46</v>
      </c>
      <c r="G77" s="16">
        <v>94</v>
      </c>
      <c r="H77" s="16">
        <f t="shared" si="16"/>
        <v>105</v>
      </c>
      <c r="I77" s="16">
        <f t="shared" si="22"/>
        <v>199</v>
      </c>
      <c r="J77" s="18">
        <v>5</v>
      </c>
      <c r="K77" s="18">
        <v>4</v>
      </c>
      <c r="L77" s="18">
        <v>5</v>
      </c>
      <c r="M77" s="18">
        <v>5</v>
      </c>
      <c r="N77" s="18">
        <v>6</v>
      </c>
      <c r="O77" s="18">
        <v>7</v>
      </c>
      <c r="P77" s="18">
        <v>6</v>
      </c>
      <c r="Q77" s="18">
        <v>5</v>
      </c>
      <c r="R77" s="18">
        <v>7</v>
      </c>
      <c r="S77" s="19">
        <f t="shared" si="23"/>
        <v>50</v>
      </c>
      <c r="T77" s="18">
        <v>8</v>
      </c>
      <c r="U77" s="18">
        <v>4</v>
      </c>
      <c r="V77" s="18">
        <v>6</v>
      </c>
      <c r="W77" s="18">
        <v>6</v>
      </c>
      <c r="X77" s="18">
        <v>7</v>
      </c>
      <c r="Y77" s="18">
        <v>6</v>
      </c>
      <c r="Z77" s="18">
        <v>7</v>
      </c>
      <c r="AA77" s="18">
        <v>5</v>
      </c>
      <c r="AB77" s="18">
        <v>6</v>
      </c>
      <c r="AC77" s="19">
        <f t="shared" si="24"/>
        <v>55</v>
      </c>
      <c r="AD77" s="18">
        <f t="shared" si="25"/>
        <v>37</v>
      </c>
      <c r="AE77" s="18">
        <f t="shared" si="26"/>
        <v>18</v>
      </c>
      <c r="AF77" s="43"/>
    </row>
    <row r="78" spans="1:32" ht="24.95" customHeight="1">
      <c r="A78" s="53" t="s">
        <v>45</v>
      </c>
      <c r="B78" s="24">
        <v>323</v>
      </c>
      <c r="C78" s="23" t="str">
        <f>IF(B78="","",VLOOKUP(B78,[1]球員資料表!$A$2:$O$221,2,FALSE))</f>
        <v>甄試男A</v>
      </c>
      <c r="D78" s="22" t="str">
        <f>IF(B78="","",VLOOKUP(B78,[1]球員資料表!$A$2:$O$221,3,FALSE))</f>
        <v>何昱震</v>
      </c>
      <c r="E78" s="15">
        <v>50</v>
      </c>
      <c r="F78" s="15">
        <v>52</v>
      </c>
      <c r="G78" s="16">
        <v>102</v>
      </c>
      <c r="H78" s="16">
        <f t="shared" si="16"/>
        <v>108</v>
      </c>
      <c r="I78" s="16">
        <f t="shared" si="22"/>
        <v>210</v>
      </c>
      <c r="J78" s="18">
        <v>5</v>
      </c>
      <c r="K78" s="18">
        <v>9</v>
      </c>
      <c r="L78" s="18">
        <v>6</v>
      </c>
      <c r="M78" s="18">
        <v>5</v>
      </c>
      <c r="N78" s="18">
        <v>6</v>
      </c>
      <c r="O78" s="18">
        <v>6</v>
      </c>
      <c r="P78" s="18">
        <v>6</v>
      </c>
      <c r="Q78" s="18">
        <v>5</v>
      </c>
      <c r="R78" s="18">
        <v>7</v>
      </c>
      <c r="S78" s="19">
        <f t="shared" si="23"/>
        <v>55</v>
      </c>
      <c r="T78" s="18">
        <v>7</v>
      </c>
      <c r="U78" s="18">
        <v>4</v>
      </c>
      <c r="V78" s="18">
        <v>7</v>
      </c>
      <c r="W78" s="18">
        <v>6</v>
      </c>
      <c r="X78" s="18">
        <v>6</v>
      </c>
      <c r="Y78" s="18">
        <v>7</v>
      </c>
      <c r="Z78" s="18">
        <v>7</v>
      </c>
      <c r="AA78" s="18">
        <v>4</v>
      </c>
      <c r="AB78" s="18">
        <v>5</v>
      </c>
      <c r="AC78" s="19">
        <f t="shared" si="24"/>
        <v>53</v>
      </c>
      <c r="AD78" s="18">
        <f t="shared" si="25"/>
        <v>35</v>
      </c>
      <c r="AE78" s="18">
        <f t="shared" si="26"/>
        <v>16</v>
      </c>
      <c r="AF78" s="43"/>
    </row>
    <row r="79" spans="1:32" ht="24.95" customHeight="1" thickBot="1">
      <c r="A79" s="55"/>
      <c r="B79" s="31"/>
      <c r="C79" s="32" t="str">
        <f>IF(B79="","",VLOOKUP(B79,[1]球員資料表!$A$2:$O$160,2,FALSE))</f>
        <v/>
      </c>
      <c r="D79" s="32" t="str">
        <f>IF(B79="","",VLOOKUP(B79,[1]球員資料表!$A$2:$O$160,3,FALSE))</f>
        <v/>
      </c>
      <c r="E79" s="49">
        <f t="shared" ref="E79" si="27">S79</f>
        <v>0</v>
      </c>
      <c r="F79" s="49">
        <f t="shared" ref="F79" si="28">AC79</f>
        <v>0</v>
      </c>
      <c r="G79" s="33">
        <f t="shared" ref="G79" si="29">S79+AC79</f>
        <v>0</v>
      </c>
      <c r="H79" s="33"/>
      <c r="I79" s="33">
        <f t="shared" si="22"/>
        <v>0</v>
      </c>
      <c r="J79" s="34"/>
      <c r="K79" s="34"/>
      <c r="L79" s="34"/>
      <c r="M79" s="34"/>
      <c r="N79" s="34"/>
      <c r="O79" s="34"/>
      <c r="P79" s="34"/>
      <c r="Q79" s="34"/>
      <c r="R79" s="34"/>
      <c r="S79" s="35">
        <f t="shared" si="23"/>
        <v>0</v>
      </c>
      <c r="T79" s="34"/>
      <c r="U79" s="34"/>
      <c r="V79" s="34"/>
      <c r="W79" s="34"/>
      <c r="X79" s="34"/>
      <c r="Y79" s="34"/>
      <c r="Z79" s="34"/>
      <c r="AA79" s="34"/>
      <c r="AB79" s="34"/>
      <c r="AC79" s="35">
        <f t="shared" si="24"/>
        <v>0</v>
      </c>
      <c r="AD79" s="34">
        <f t="shared" si="25"/>
        <v>0</v>
      </c>
      <c r="AE79" s="34">
        <f t="shared" si="26"/>
        <v>0</v>
      </c>
      <c r="AF79" s="56"/>
    </row>
  </sheetData>
  <mergeCells count="10">
    <mergeCell ref="H3:H4"/>
    <mergeCell ref="I3:I4"/>
    <mergeCell ref="J3:AE3"/>
    <mergeCell ref="AF3:AF4"/>
    <mergeCell ref="A1:AF1"/>
    <mergeCell ref="A3:A4"/>
    <mergeCell ref="B3:B4"/>
    <mergeCell ref="C3:C4"/>
    <mergeCell ref="D3:D4"/>
    <mergeCell ref="E3:G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2014-01-09T05:41:53Z</dcterms:modified>
</cp:coreProperties>
</file>