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176" windowWidth="10290" windowHeight="7905" firstSheet="3" activeTab="3"/>
  </bookViews>
  <sheets>
    <sheet name="11月25日" sheetId="1" state="hidden" r:id="rId1"/>
    <sheet name="1126" sheetId="2" state="hidden" r:id="rId2"/>
    <sheet name="11月27日" sheetId="3" state="hidden" r:id="rId3"/>
    <sheet name="11月28日" sheetId="4" r:id="rId4"/>
    <sheet name="11月26日" sheetId="5" state="hidden" r:id="rId5"/>
    <sheet name="英文" sheetId="6" state="hidden" r:id="rId6"/>
    <sheet name="對照表" sheetId="7" state="hidden" r:id="rId7"/>
    <sheet name="英文版" sheetId="8" r:id="rId8"/>
    <sheet name="擊球速度" sheetId="9" state="hidden" r:id="rId9"/>
    <sheet name="英文編組" sheetId="10" state="hidden" r:id="rId10"/>
    <sheet name="中翻英" sheetId="11" state="hidden" r:id="rId11"/>
    <sheet name="Sheet1" sheetId="12" state="hidden" r:id="rId12"/>
    <sheet name="擊球速度表" sheetId="13" r:id="rId13"/>
  </sheets>
  <definedNames>
    <definedName name="data">'對照表'!$A$1:$B$414</definedName>
    <definedName name="_xlnm.Print_Area" localSheetId="2">'11月27日'!#REF!</definedName>
    <definedName name="_xlnm.Print_Titles" localSheetId="0">'11月25日'!$1:$4</definedName>
  </definedNames>
  <calcPr fullCalcOnLoad="1"/>
</workbook>
</file>

<file path=xl/sharedStrings.xml><?xml version="1.0" encoding="utf-8"?>
<sst xmlns="http://schemas.openxmlformats.org/spreadsheetml/2006/main" count="3367" uniqueCount="1294">
  <si>
    <t>地點：台中高爾夫球場</t>
  </si>
  <si>
    <t>出發時間</t>
  </si>
  <si>
    <t>姓　名</t>
  </si>
  <si>
    <t>發球區</t>
  </si>
  <si>
    <t>洞別</t>
  </si>
  <si>
    <t>組別</t>
  </si>
  <si>
    <t>西</t>
  </si>
  <si>
    <t>中</t>
  </si>
  <si>
    <t>二、如因故不克參加，須於比賽前二天持假單(附證明文件)向本會請假。無故缺席者，將提報大會懲處。</t>
  </si>
  <si>
    <t>三、比賽回合中禁止在場內抽菸，嚼食檳榔，禁止使用任何電子儀器(違者第一次罰二桿，第二次取消資格)。</t>
  </si>
  <si>
    <t>四、有關比賽訊息及編組表於每回合前一日晚上至本會參閱網站公告。http://www.taiwangolf.org/</t>
  </si>
  <si>
    <t>第二回合編組表</t>
  </si>
  <si>
    <t>一、參加比賽球員，請於開球前20分鐘向大會報到(超過時間依競賽規程規定辦理)。</t>
  </si>
  <si>
    <t>一、參加比賽球員，請於開球前20分鐘向大會報到(超過時間依競賽規程規定辦理)。</t>
  </si>
  <si>
    <t>姓名</t>
  </si>
  <si>
    <t>name</t>
  </si>
  <si>
    <t>丁子云</t>
  </si>
  <si>
    <t>Zih-Yun Ting</t>
  </si>
  <si>
    <t>丁子軒</t>
  </si>
  <si>
    <t>Lawrence Ting</t>
  </si>
  <si>
    <t>孔德恕</t>
  </si>
  <si>
    <t>Te-Shu Kung</t>
  </si>
  <si>
    <t>方安蘋</t>
  </si>
  <si>
    <t>An-Ping Fang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</si>
  <si>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</si>
  <si>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</si>
  <si>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</si>
  <si>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</si>
  <si>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</si>
  <si>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</si>
  <si>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</si>
  <si>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</si>
  <si>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</si>
  <si>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</si>
  <si>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</si>
  <si>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Wen-Yang Wang</t>
  </si>
  <si>
    <t>王仲誠</t>
  </si>
  <si>
    <t>Chung-Cheng Wang</t>
  </si>
  <si>
    <t>王晟合</t>
  </si>
  <si>
    <t>Cheng-Ho Wang</t>
  </si>
  <si>
    <t>王偉倫</t>
  </si>
  <si>
    <t>Wei-Lun Wang</t>
  </si>
  <si>
    <t>王偉軒</t>
  </si>
  <si>
    <t>Wei-Hsuan Wang</t>
  </si>
  <si>
    <t>王偉祥</t>
  </si>
  <si>
    <t>Wei-Hsiang Wang</t>
  </si>
  <si>
    <t>王薏涵</t>
  </si>
  <si>
    <t>Yi-Han Wang</t>
  </si>
  <si>
    <t>王璽安</t>
  </si>
  <si>
    <t>Hsi-An Wang</t>
  </si>
  <si>
    <t>古祐誠</t>
  </si>
  <si>
    <t>Yu-Cheng Ku</t>
  </si>
  <si>
    <t>史哲宇</t>
  </si>
  <si>
    <t>Che-Yu Shih</t>
  </si>
  <si>
    <t>石澄璇</t>
  </si>
  <si>
    <t>Cheng-Hsuan Shih</t>
  </si>
  <si>
    <t>伍以晴</t>
  </si>
  <si>
    <t>Yi-Ching Wu</t>
  </si>
  <si>
    <t>朱堃誠</t>
  </si>
  <si>
    <t>Kun-Cheng Chu</t>
  </si>
  <si>
    <t>江以安</t>
  </si>
  <si>
    <t>Ian Chiang</t>
  </si>
  <si>
    <t>江雨璇</t>
  </si>
  <si>
    <t>Yu-Hsiuan Chiang</t>
  </si>
  <si>
    <t>江婉瑜</t>
  </si>
  <si>
    <t>Wan-Yu Chiang</t>
  </si>
  <si>
    <t>佐佐木</t>
  </si>
  <si>
    <t>Yukie Sasaki</t>
  </si>
  <si>
    <t>何易叡</t>
  </si>
  <si>
    <t>Yi-Jui Ho</t>
  </si>
  <si>
    <t>何昱震</t>
  </si>
  <si>
    <t>Yu-Chen Ho</t>
  </si>
  <si>
    <t>何祐誠</t>
  </si>
  <si>
    <t>Yu-Cheng Ho</t>
  </si>
  <si>
    <t>何紹丞</t>
  </si>
  <si>
    <t>Shao-Cheng Ho</t>
  </si>
  <si>
    <t>余明鴻</t>
  </si>
  <si>
    <t>Ming-Hung Yu</t>
  </si>
  <si>
    <t>吳心瑋</t>
  </si>
  <si>
    <t>Hsin-Wei Wu</t>
  </si>
  <si>
    <t>吳宏原</t>
  </si>
  <si>
    <t>Hung-Yuan Wu</t>
  </si>
  <si>
    <t>吳育愷</t>
  </si>
  <si>
    <t>Yu-Kai Wu</t>
  </si>
  <si>
    <t>吳芷昀</t>
  </si>
  <si>
    <t>Chih-Yun Wu</t>
  </si>
  <si>
    <t>吳柏澄</t>
  </si>
  <si>
    <t>Po-Cheng Wu</t>
  </si>
  <si>
    <t>吳曉玲</t>
  </si>
  <si>
    <t>Hsiao-Ling Wu</t>
  </si>
  <si>
    <t>呂孟恆</t>
  </si>
  <si>
    <t>Meng-Heng Lu</t>
  </si>
  <si>
    <t>呂承學</t>
  </si>
  <si>
    <t>Cheng-Hsueh Lu</t>
  </si>
  <si>
    <t>呂孫儀</t>
  </si>
  <si>
    <t>Sun-Yi Lu</t>
  </si>
  <si>
    <t>宋奕賢</t>
  </si>
  <si>
    <t>Yi-Hsien Sung</t>
  </si>
  <si>
    <t>巫耀微</t>
  </si>
  <si>
    <t>Yao-Wei Wu</t>
  </si>
  <si>
    <t>李　欣</t>
  </si>
  <si>
    <t>Hsin Lee</t>
  </si>
  <si>
    <t>李　嫣</t>
  </si>
  <si>
    <t>Yan Lee</t>
  </si>
  <si>
    <t>李佳琳</t>
  </si>
  <si>
    <t>Chia-Ling Lee</t>
  </si>
  <si>
    <t>李佳霈</t>
  </si>
  <si>
    <t>Chia-Pei Lee</t>
  </si>
  <si>
    <t>李玠柏</t>
  </si>
  <si>
    <t>Chieh-Po Lee</t>
  </si>
  <si>
    <t>李俊翰</t>
  </si>
  <si>
    <t>Chun-Han Lee</t>
  </si>
  <si>
    <t>李俞伶</t>
  </si>
  <si>
    <t>Yu-Ling Lee</t>
  </si>
  <si>
    <t>李昭樺</t>
  </si>
  <si>
    <t>Chao-Hua Lee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</si>
  <si>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</si>
  <si>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</si>
  <si>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</si>
  <si>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</si>
  <si>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</si>
  <si>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</si>
  <si>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</si>
  <si>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Wei-Cheng Shen</t>
  </si>
  <si>
    <t>沙比亞</t>
  </si>
  <si>
    <t>Sabiat Mark</t>
  </si>
  <si>
    <t>周子安</t>
  </si>
  <si>
    <t>Tzu-An Chou</t>
  </si>
  <si>
    <t>周子筠</t>
  </si>
  <si>
    <t>Tzu-Yun Chou</t>
  </si>
  <si>
    <t>周怡岑</t>
  </si>
  <si>
    <t>Yi-Tsen Chou</t>
  </si>
  <si>
    <t>周雨農</t>
  </si>
  <si>
    <t>Yu-Nun Chou</t>
  </si>
  <si>
    <t>周威丞</t>
  </si>
  <si>
    <t>Wei-Cheng Chou</t>
  </si>
  <si>
    <t>林　緯</t>
  </si>
  <si>
    <t>Wei Lin</t>
  </si>
  <si>
    <t>林大維</t>
  </si>
  <si>
    <t>Ta-Wei Lin</t>
  </si>
  <si>
    <t>林子涵</t>
  </si>
  <si>
    <t>Tzu-Han Lin</t>
  </si>
  <si>
    <t>林辛豪</t>
  </si>
  <si>
    <t>Hsin-Hao Lin</t>
  </si>
  <si>
    <t>林宗翰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</si>
  <si>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</si>
  <si>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</si>
  <si>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</si>
  <si>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</si>
  <si>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</si>
  <si>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</si>
  <si>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</si>
  <si>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</si>
  <si>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Kuan-Yu Lin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</si>
  <si>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</si>
  <si>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</si>
  <si>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</si>
  <si>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</si>
  <si>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</si>
  <si>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</si>
  <si>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</si>
  <si>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</si>
  <si>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</si>
  <si>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</si>
  <si>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林家睿</t>
  </si>
  <si>
    <t>Chia-Jui Lin</t>
  </si>
  <si>
    <t>林宸駒</t>
  </si>
  <si>
    <t>Chen-Chu Lin</t>
  </si>
  <si>
    <t>林婕恩</t>
  </si>
  <si>
    <t>Jie-En Lin</t>
  </si>
  <si>
    <t>林張恆</t>
  </si>
  <si>
    <t>Chang-Heng Lin</t>
  </si>
  <si>
    <t>林鼎勝</t>
  </si>
  <si>
    <t>Ding-Sheng Lin</t>
  </si>
  <si>
    <t>林遠惟</t>
  </si>
  <si>
    <t>Yuan-Wei Lin</t>
  </si>
  <si>
    <t>林潔心</t>
  </si>
  <si>
    <t>Chieh-Hsin Lin</t>
  </si>
  <si>
    <t>邱昱嘉</t>
  </si>
  <si>
    <t>Yu-Chia Chiu</t>
  </si>
  <si>
    <t>邱瀚緯</t>
  </si>
  <si>
    <t>Han-Wei Chiu</t>
  </si>
  <si>
    <t>邱瀚霆</t>
  </si>
  <si>
    <t>Han-Ting Chiu</t>
  </si>
  <si>
    <t>侯羽桑</t>
  </si>
  <si>
    <t>Yu-Sang Hou</t>
  </si>
  <si>
    <t>侯羽薔</t>
  </si>
  <si>
    <t>Yu-Chiang Hou</t>
  </si>
  <si>
    <t>俞俊安</t>
  </si>
  <si>
    <t>Chun-An Yu</t>
  </si>
  <si>
    <t>俞涵軒</t>
  </si>
  <si>
    <t>Han-Hsuan Yu</t>
  </si>
  <si>
    <t>姜威存</t>
  </si>
  <si>
    <t>Wei-Tsun Chiang</t>
  </si>
  <si>
    <t>施志澔</t>
  </si>
  <si>
    <t>Chih-Hao Shih</t>
  </si>
  <si>
    <t>施俊宇</t>
  </si>
  <si>
    <t>Chun-Yu Shih</t>
  </si>
  <si>
    <t>洪子傑</t>
  </si>
  <si>
    <t>Tzu-Chieh Hung</t>
  </si>
  <si>
    <t>洪若華</t>
  </si>
  <si>
    <t>Jou-Hua Hung</t>
  </si>
  <si>
    <t>洪紫庭</t>
  </si>
  <si>
    <t>Tzu-Ting Hung</t>
  </si>
  <si>
    <t>洪瑞誠</t>
  </si>
  <si>
    <t>Jui-Cheng Hung</t>
  </si>
  <si>
    <t>洪嘉駿</t>
  </si>
  <si>
    <t>Chia-Chun Hung</t>
  </si>
  <si>
    <t>洪璨祥</t>
  </si>
  <si>
    <t>Tsan-Hsiang Hung</t>
  </si>
  <si>
    <t>胡　克</t>
  </si>
  <si>
    <t>Ke Hu</t>
  </si>
  <si>
    <t>郁淞壹</t>
  </si>
  <si>
    <t>Sung-I Yu</t>
  </si>
  <si>
    <t>唐瑋安</t>
  </si>
  <si>
    <t>Wei-An Tang</t>
  </si>
  <si>
    <t>徐嘉哲</t>
  </si>
  <si>
    <t>Chia-Che Hsu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</si>
  <si>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</si>
  <si>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</si>
  <si>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</si>
  <si>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</si>
  <si>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</si>
  <si>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</si>
  <si>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</si>
  <si>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Teng Kao</t>
  </si>
  <si>
    <t>高俊凱</t>
  </si>
  <si>
    <t>Chun-Kai Kao</t>
  </si>
  <si>
    <t>張子怡</t>
  </si>
  <si>
    <t>Tzu-Yi Chang</t>
  </si>
  <si>
    <t>張予禎</t>
  </si>
  <si>
    <t>Yu-Chen Chang</t>
  </si>
  <si>
    <t>張文揚</t>
  </si>
  <si>
    <t>Wen-Yang Chang</t>
  </si>
  <si>
    <t>張佑健</t>
  </si>
  <si>
    <t>Yu-Chien Chang</t>
  </si>
  <si>
    <t>張育琮</t>
  </si>
  <si>
    <t>Yu-Tsung Chang</t>
  </si>
  <si>
    <t>張育僑</t>
  </si>
  <si>
    <t>Yu-Chiao Chang</t>
  </si>
  <si>
    <t>張亞琦</t>
  </si>
  <si>
    <t>Ya-Chi Chang</t>
  </si>
  <si>
    <t>張怡涵</t>
  </si>
  <si>
    <t>Yi-Han Chang</t>
  </si>
  <si>
    <t>張雨心</t>
  </si>
  <si>
    <t>Yu-Hsin Chang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</si>
  <si>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</si>
  <si>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</si>
  <si>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</si>
  <si>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</si>
  <si>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</si>
  <si>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</si>
  <si>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</si>
  <si>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</si>
  <si>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</si>
  <si>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Feng-Chuan Chang</t>
  </si>
  <si>
    <t>張庭嘉</t>
  </si>
  <si>
    <t>Ting-Chia Chang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</si>
  <si>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</si>
  <si>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</si>
  <si>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</si>
  <si>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</si>
  <si>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</si>
  <si>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</si>
  <si>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</si>
  <si>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Shun-Chen Chang</t>
  </si>
  <si>
    <t>張鈞沂</t>
  </si>
  <si>
    <t>Chun-Yi Chang</t>
  </si>
  <si>
    <t>張鈞翔</t>
  </si>
  <si>
    <t>Chun-Hsiang Chang</t>
  </si>
  <si>
    <t>張榮峻</t>
  </si>
  <si>
    <t>Jung-Chun Chang</t>
  </si>
  <si>
    <t>梁祺芬</t>
  </si>
  <si>
    <t>Chi-Fen Liang</t>
  </si>
  <si>
    <t>章巧宜</t>
  </si>
  <si>
    <t>Chiao-Yi Chang</t>
  </si>
  <si>
    <t>莊欣蕓</t>
  </si>
  <si>
    <t>Hsin-Yun Chuang</t>
  </si>
  <si>
    <t>莊景翔</t>
  </si>
  <si>
    <t>Ching-Hsiang Chuang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</si>
  <si>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</si>
  <si>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</si>
  <si>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</si>
  <si>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</si>
  <si>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</si>
  <si>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</si>
  <si>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</si>
  <si>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</si>
  <si>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</si>
  <si>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</si>
  <si>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</si>
  <si>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</si>
  <si>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</si>
  <si>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</si>
  <si>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</si>
  <si>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</si>
  <si>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</si>
  <si>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</si>
  <si>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</si>
  <si>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</si>
  <si>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Han-Chuan Kuo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</si>
  <si>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</si>
  <si>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</si>
  <si>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</si>
  <si>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</si>
  <si>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</si>
  <si>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</si>
  <si>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</si>
  <si>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</si>
  <si>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</si>
  <si>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</si>
  <si>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</si>
  <si>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Yu-Ju Chen</t>
  </si>
  <si>
    <t>陳宇涵</t>
  </si>
  <si>
    <t>Yu-Han Chen</t>
  </si>
  <si>
    <t>陳守成</t>
  </si>
  <si>
    <t>Sou-Cheng Chen</t>
  </si>
  <si>
    <t>陳伯豪</t>
  </si>
  <si>
    <t>Po-Hao Chen</t>
  </si>
  <si>
    <t>陳伶潔</t>
  </si>
  <si>
    <t>Ling-Chieh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</si>
  <si>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</si>
  <si>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</si>
  <si>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</si>
  <si>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</si>
  <si>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</si>
  <si>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</si>
  <si>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</si>
  <si>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</si>
  <si>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</si>
  <si>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Yu-Chen Chen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</si>
  <si>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</si>
  <si>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</si>
  <si>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</si>
  <si>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</si>
  <si>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</si>
  <si>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</si>
  <si>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</si>
  <si>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Po-Lin Chen</t>
  </si>
  <si>
    <t>陳寅柔</t>
  </si>
  <si>
    <t>Yin-Jou Chen</t>
  </si>
  <si>
    <t>陳敏柔</t>
  </si>
  <si>
    <t>Min-Jou Chen</t>
  </si>
  <si>
    <t>陳傑生</t>
  </si>
  <si>
    <t>Chieh-Sheng Chen</t>
  </si>
  <si>
    <t>陳翔揚</t>
  </si>
  <si>
    <t>Hsiang-Yang Chen</t>
  </si>
  <si>
    <t>陳慈惠</t>
  </si>
  <si>
    <t>Cih-Hui Chen</t>
  </si>
  <si>
    <t>陳裔東</t>
  </si>
  <si>
    <t>Yi-Tung Chen</t>
  </si>
  <si>
    <t>陳綵妮</t>
  </si>
  <si>
    <t>Tsai-Ni Chen</t>
  </si>
  <si>
    <t>陳霆宇</t>
  </si>
  <si>
    <t>Ting-Yu Chen</t>
  </si>
  <si>
    <t>陳靜慈</t>
  </si>
  <si>
    <t>Ching-Tzu Chen</t>
  </si>
  <si>
    <t>麥竣嘉</t>
  </si>
  <si>
    <t>Chun-Chia Mai</t>
  </si>
  <si>
    <t>彭鉦雄</t>
  </si>
  <si>
    <t>Cheng-Hsiung Peng</t>
  </si>
  <si>
    <t>曾子軒</t>
  </si>
  <si>
    <t>Tzu-Hsuan Tseng</t>
  </si>
  <si>
    <t>曾昶峰</t>
  </si>
  <si>
    <t>Chang-Feng Tseng</t>
  </si>
  <si>
    <t>曾紀仁</t>
  </si>
  <si>
    <t>Chi-Jen Tseng</t>
  </si>
  <si>
    <t>曾彩晴</t>
  </si>
  <si>
    <t>Tsai-Ching Tseng</t>
  </si>
  <si>
    <t>曾凱暄</t>
  </si>
  <si>
    <t>Kai-Hsuan Tseng</t>
  </si>
  <si>
    <t>曾豐棟</t>
  </si>
  <si>
    <t>Fu-Tung Tseng</t>
  </si>
  <si>
    <t>曾譯慶</t>
  </si>
  <si>
    <t>Yi-Ching Tseng</t>
  </si>
  <si>
    <t>程思嘉</t>
  </si>
  <si>
    <t>Ssu-Chia Cheng</t>
  </si>
  <si>
    <t>賀威瑋</t>
  </si>
  <si>
    <t>Wei-Wei Ho</t>
  </si>
  <si>
    <t>辜柏雲</t>
  </si>
  <si>
    <t>Po-Yun Ku</t>
  </si>
  <si>
    <t>鄂鈺涵</t>
  </si>
  <si>
    <t>Yu-Han E</t>
  </si>
  <si>
    <t>馮立顏</t>
  </si>
  <si>
    <t>Li-Yen Feng</t>
  </si>
  <si>
    <t>黃　靖</t>
  </si>
  <si>
    <t>Ching Huang</t>
  </si>
  <si>
    <t>黃　頎</t>
  </si>
  <si>
    <t>Chi Huang</t>
  </si>
  <si>
    <t>黃千鴻</t>
  </si>
  <si>
    <t>Chien-Hung Huang</t>
  </si>
  <si>
    <t>黃以柔</t>
  </si>
  <si>
    <t>Zoe Huang</t>
  </si>
  <si>
    <t>黃如楨</t>
  </si>
  <si>
    <t>Ju-Chen Huang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</si>
  <si>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</si>
  <si>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</si>
  <si>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</si>
  <si>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</si>
  <si>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</si>
  <si>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</si>
  <si>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</si>
  <si>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</si>
  <si>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</si>
  <si>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</si>
  <si>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</si>
  <si>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</si>
  <si>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</si>
  <si>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</si>
  <si>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</si>
  <si>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Yu-Hsin Huang</t>
  </si>
  <si>
    <t>黃郁翔</t>
  </si>
  <si>
    <t>Yu-Hsiang Huang</t>
  </si>
  <si>
    <t>黃郁評</t>
  </si>
  <si>
    <t>Yu-Ping Huang</t>
  </si>
  <si>
    <t>黃郁寧</t>
  </si>
  <si>
    <t>Yu-Ning Huang</t>
  </si>
  <si>
    <t>黃韋豪</t>
  </si>
  <si>
    <t>Wei-Hao Huang</t>
  </si>
  <si>
    <t>黃書亞</t>
  </si>
  <si>
    <t>Shu-Ya Huang</t>
  </si>
  <si>
    <t>黃婉萍</t>
  </si>
  <si>
    <t>Wan-Ping Huang</t>
  </si>
  <si>
    <t>黃紹恩</t>
  </si>
  <si>
    <t>Shao-En Huang</t>
  </si>
  <si>
    <t>黃紹勛</t>
  </si>
  <si>
    <t>Shao-Shun Huang</t>
  </si>
  <si>
    <t>黃筠筑</t>
  </si>
  <si>
    <t>Yun-Chu Huang</t>
  </si>
  <si>
    <t>黃筱涵</t>
  </si>
  <si>
    <t>Hsiao-Han Huang</t>
  </si>
  <si>
    <t>黃議增</t>
  </si>
  <si>
    <t>Yi-Tseng Huang</t>
  </si>
  <si>
    <t>楊　傑</t>
  </si>
  <si>
    <t>Chieh Yang</t>
  </si>
  <si>
    <t>楊少閎</t>
  </si>
  <si>
    <t>Shao-Hung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</si>
  <si>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</si>
  <si>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</si>
  <si>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</si>
  <si>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</si>
  <si>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</si>
  <si>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</si>
  <si>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</si>
  <si>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</si>
  <si>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</si>
  <si>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</si>
  <si>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</si>
  <si>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</si>
  <si>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</si>
  <si>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Ti Wen</t>
  </si>
  <si>
    <t>溫茜婷</t>
  </si>
  <si>
    <t>Chien-Ting Wen</t>
  </si>
  <si>
    <t>溫楨祥</t>
  </si>
  <si>
    <t>Chen-Hsiang Wen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</si>
  <si>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</si>
  <si>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</si>
  <si>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</si>
  <si>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</si>
  <si>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</si>
  <si>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</si>
  <si>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</si>
  <si>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</si>
  <si>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</si>
  <si>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Hsin-Ping Yeh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</si>
  <si>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</si>
  <si>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</si>
  <si>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</si>
  <si>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</si>
  <si>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</si>
  <si>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</si>
  <si>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</si>
  <si>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Yu-Wei Chan</t>
  </si>
  <si>
    <t>廖云瑞</t>
  </si>
  <si>
    <t>Yun-Jui Liao</t>
  </si>
  <si>
    <t>廖冠騏</t>
  </si>
  <si>
    <t>Kuan-Chi Liao</t>
  </si>
  <si>
    <t>廖珮妤</t>
  </si>
  <si>
    <t>Pei-Yu Liao</t>
  </si>
  <si>
    <t>廖煥鈞</t>
  </si>
  <si>
    <t>Huan-Chun Liao</t>
  </si>
  <si>
    <t>劉又睿</t>
  </si>
  <si>
    <t>Yu-Jui Liu</t>
  </si>
  <si>
    <t>劉少允</t>
  </si>
  <si>
    <t>Shao-Yun Liu</t>
  </si>
  <si>
    <t>劉永華</t>
  </si>
  <si>
    <t>Yung-Hua Liu</t>
  </si>
  <si>
    <t>劉威汎</t>
  </si>
  <si>
    <t>Wei-Fan Liu</t>
  </si>
  <si>
    <t>劉威廷</t>
  </si>
  <si>
    <t>Wei-Ting Liu</t>
  </si>
  <si>
    <t>劉威侯</t>
  </si>
  <si>
    <t>Wei-Hou Liu</t>
  </si>
  <si>
    <t>劉澤森</t>
  </si>
  <si>
    <t>Tse-Sen Liu</t>
  </si>
  <si>
    <t>潘彥騰</t>
  </si>
  <si>
    <t>Yen-Teng Pan</t>
  </si>
  <si>
    <t>蔡旻秩</t>
  </si>
  <si>
    <t>Min-Chih Tsai</t>
  </si>
  <si>
    <t>蔡欣恩</t>
  </si>
  <si>
    <t>Hsin-En Tsai</t>
  </si>
  <si>
    <t>蔡雨達</t>
  </si>
  <si>
    <t>Yu-Ta Tsai</t>
  </si>
  <si>
    <t>蔡哲弘</t>
  </si>
  <si>
    <t>Che-Hung Tsai</t>
  </si>
  <si>
    <t>蔡程洋</t>
  </si>
  <si>
    <t>Cheng-Yang Tsai</t>
  </si>
  <si>
    <t>蔡瑞杰</t>
  </si>
  <si>
    <t>Jui-Chieh Tsai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</si>
  <si>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</si>
  <si>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</si>
  <si>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</si>
  <si>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</si>
  <si>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</si>
  <si>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</si>
  <si>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</si>
  <si>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</si>
  <si>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</si>
  <si>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</si>
  <si>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</si>
  <si>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Yu-Jen Cheng</t>
  </si>
  <si>
    <t>鄭湘樺</t>
  </si>
  <si>
    <t>Hsiang-Hua Cheng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</si>
  <si>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</si>
  <si>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</si>
  <si>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</si>
  <si>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</si>
  <si>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</si>
  <si>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</si>
  <si>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</si>
  <si>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</si>
  <si>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</si>
  <si>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</si>
  <si>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</si>
  <si>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</si>
  <si>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</si>
  <si>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</si>
  <si>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</si>
  <si>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</si>
  <si>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</si>
  <si>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Yi-Ting Lai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</si>
  <si>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</si>
  <si>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</si>
  <si>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</si>
  <si>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</si>
  <si>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</si>
  <si>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</si>
  <si>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</si>
  <si>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</si>
  <si>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駱承佑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</si>
  <si>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</si>
  <si>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</si>
  <si>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</si>
  <si>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</si>
  <si>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</si>
  <si>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</si>
  <si>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</si>
  <si>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</si>
  <si>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</si>
  <si>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謝品濬</t>
  </si>
  <si>
    <t>Pin-Chun Hsieh</t>
  </si>
  <si>
    <t>謝政勳</t>
  </si>
  <si>
    <t>Cheng-Hsun Hsieh</t>
  </si>
  <si>
    <t>謝映葶</t>
  </si>
  <si>
    <t>Ying-Ting Hsieh</t>
  </si>
  <si>
    <t>謝霆葳</t>
  </si>
  <si>
    <t>Ting-Wei Hsieh</t>
  </si>
  <si>
    <t>鍾力新</t>
  </si>
  <si>
    <t>Li-Hsin Chung</t>
  </si>
  <si>
    <t>鍾又新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</si>
  <si>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</si>
  <si>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</si>
  <si>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</si>
  <si>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</si>
  <si>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</si>
  <si>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</si>
  <si>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</si>
  <si>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</si>
  <si>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</si>
  <si>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</si>
  <si>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</si>
  <si>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蘇喬維</t>
  </si>
  <si>
    <t>Chiao-Wei Su</t>
  </si>
  <si>
    <t>102學年度第十屆全國中等學校業餘高爾夫隊際錦標賽(高中組)</t>
  </si>
  <si>
    <t>一、參加比賽球員，請於開球前20分鐘向大會報到(超過時間依競賽規程規定辦理)。</t>
  </si>
  <si>
    <t>二、如因故不克參加，須於比賽前二天持假單(附證明文件)向本會請假。無故缺席者，將提報大會懲處。</t>
  </si>
  <si>
    <t>三、比賽回合中禁止在場內抽菸，嚼食檳榔，禁止使用任何電子儀器(違者第一次罰二桿，第二次取消資格)。</t>
  </si>
  <si>
    <t>四、有關比賽訊息及編組表於每回合前一日晚上至本會參閱網站公告。http://www.taiwangolf.org/</t>
  </si>
  <si>
    <t>Hole</t>
  </si>
  <si>
    <t>西1</t>
  </si>
  <si>
    <t>西2</t>
  </si>
  <si>
    <t>西3</t>
  </si>
  <si>
    <t>西4</t>
  </si>
  <si>
    <t>西5</t>
  </si>
  <si>
    <t>西6</t>
  </si>
  <si>
    <t>西7</t>
  </si>
  <si>
    <t>西8</t>
  </si>
  <si>
    <t>西9</t>
  </si>
  <si>
    <t>中1</t>
  </si>
  <si>
    <t>中2</t>
  </si>
  <si>
    <t>中3</t>
  </si>
  <si>
    <t>中4</t>
  </si>
  <si>
    <t>中5</t>
  </si>
  <si>
    <t>中6</t>
  </si>
  <si>
    <t>中7</t>
  </si>
  <si>
    <t>中8</t>
  </si>
  <si>
    <t>中9</t>
  </si>
  <si>
    <t/>
  </si>
  <si>
    <t>Hole</t>
  </si>
  <si>
    <t>Par</t>
  </si>
  <si>
    <t>球   員   姓   名</t>
  </si>
  <si>
    <t>Hole</t>
  </si>
  <si>
    <t>Par</t>
  </si>
  <si>
    <t>Par</t>
  </si>
  <si>
    <t>球   員   姓   名</t>
  </si>
  <si>
    <t>註：上列時間為各組打完各洞的時間，如有延誤而無正當理由，則視為該組選手不當延誤比賽。</t>
  </si>
  <si>
    <t>Par</t>
  </si>
  <si>
    <t>103學年度第十一屆全國中等學校業餘高爾夫隊際錦標賽(高中組)</t>
  </si>
  <si>
    <t>民國103年11月26日</t>
  </si>
  <si>
    <t>呂孟恆  高男</t>
  </si>
  <si>
    <t>張佑健  高男</t>
  </si>
  <si>
    <t>楊昌學  高男</t>
  </si>
  <si>
    <t>黃千鴻  高男</t>
  </si>
  <si>
    <t>巫耀微  高男</t>
  </si>
  <si>
    <t>邱昱嘉  高男</t>
  </si>
  <si>
    <t>吳心瑋  高男</t>
  </si>
  <si>
    <t>林柏凱  高男</t>
  </si>
  <si>
    <t>賴彥丞  高男</t>
  </si>
  <si>
    <t>王璽安  高男</t>
  </si>
  <si>
    <t>何易叡  高男</t>
  </si>
  <si>
    <t>葉東霖  高男</t>
  </si>
  <si>
    <t>張　群  高男</t>
  </si>
  <si>
    <t>郭尚旻  高男</t>
  </si>
  <si>
    <t>何昱震  高男</t>
  </si>
  <si>
    <t>許瑋哲  高男</t>
  </si>
  <si>
    <t>曾譯慶  高男</t>
  </si>
  <si>
    <t>駱則維  高男</t>
  </si>
  <si>
    <t>鍾力新  高男</t>
  </si>
  <si>
    <t>謝主典  高男</t>
  </si>
  <si>
    <t>賀威瑋  高男</t>
  </si>
  <si>
    <t>王晟合  高男</t>
  </si>
  <si>
    <t>葉宇愷  高男</t>
  </si>
  <si>
    <t>鄭丞恩  高男</t>
  </si>
  <si>
    <t>張竣凱  高男</t>
  </si>
  <si>
    <t>孔德恕  高男</t>
  </si>
  <si>
    <t>張鈞翔  高男</t>
  </si>
  <si>
    <t>張鈞沂  高男</t>
  </si>
  <si>
    <t>史哲宇  高男</t>
  </si>
  <si>
    <t>陳裔東  高男</t>
  </si>
  <si>
    <t>李　曈  高男</t>
  </si>
  <si>
    <t>周威丞  高男</t>
  </si>
  <si>
    <t>洪昭鑫  高男</t>
  </si>
  <si>
    <t>楊少閎  高男</t>
  </si>
  <si>
    <t>陳宇凡  高男</t>
  </si>
  <si>
    <t>曾紀仁  高男</t>
  </si>
  <si>
    <t>沈威成  高男</t>
  </si>
  <si>
    <t>姜威存  高男</t>
  </si>
  <si>
    <t>林大維  高男</t>
  </si>
  <si>
    <t>詹昱韋  高男</t>
  </si>
  <si>
    <t>古祐誠  高男</t>
  </si>
  <si>
    <t>謝品濬  高男</t>
  </si>
  <si>
    <t>盧彥融  高男</t>
  </si>
  <si>
    <t>陳宥蓁  高男</t>
  </si>
  <si>
    <t>江雨璇  高女</t>
  </si>
  <si>
    <t>高紫琳  高女</t>
  </si>
  <si>
    <t>王珉鈞  高女</t>
  </si>
  <si>
    <t>郭涵涓  高女</t>
  </si>
  <si>
    <t>蕭芝淨  高女</t>
  </si>
  <si>
    <t>顏鈺昕  高女</t>
  </si>
  <si>
    <t>黃郁心  高女</t>
  </si>
  <si>
    <t>張亞琦  高女</t>
  </si>
  <si>
    <t>馬慧媛  高女</t>
  </si>
  <si>
    <t>石澄璇  高女</t>
  </si>
  <si>
    <t>曾凱暄  高女</t>
  </si>
  <si>
    <t>陳　萱  高女</t>
  </si>
  <si>
    <t>佐佐木雪繪  高女</t>
  </si>
  <si>
    <t>李佳琳  高女</t>
  </si>
  <si>
    <t>張　慈  高女</t>
  </si>
  <si>
    <t>施柔羽  高女</t>
  </si>
  <si>
    <t>溫茜婷  高女</t>
  </si>
  <si>
    <t>吳曉玲  高女</t>
  </si>
  <si>
    <t>謝欣玫  高女</t>
  </si>
  <si>
    <t>溫　娣  高女</t>
  </si>
  <si>
    <t>張予禎  高女</t>
  </si>
  <si>
    <t>張勛宸  台中東山</t>
  </si>
  <si>
    <t>方傳崴  新北穀保</t>
  </si>
  <si>
    <t>江以晨  桃園泉僑</t>
  </si>
  <si>
    <t>黃紹勛  台中東山</t>
  </si>
  <si>
    <t>張榮峻  新北穀保</t>
  </si>
  <si>
    <t>黃冠勳  桃園泉僑</t>
  </si>
  <si>
    <t>黃怡翔  台中忠明B</t>
  </si>
  <si>
    <t>陳柏瑋  台中忠明B</t>
  </si>
  <si>
    <t>李昭樺  台北南湖A</t>
  </si>
  <si>
    <t>郭冠良  彰化藝術</t>
  </si>
  <si>
    <t>黃柏叡  高雄中正</t>
  </si>
  <si>
    <t>劉威廷  台中忠明B</t>
  </si>
  <si>
    <t>林遠惟  台北南湖A</t>
  </si>
  <si>
    <t>洪義哲  彰化藝術</t>
  </si>
  <si>
    <t>呂承學  高雄中正</t>
  </si>
  <si>
    <t>邱瀚緯  台中忠明B</t>
  </si>
  <si>
    <t>呂孫儀  台北南湖A</t>
  </si>
  <si>
    <t>張育僑  彰化藝術</t>
  </si>
  <si>
    <t>黃韋豪  高雄中正</t>
  </si>
  <si>
    <t>陳傑生  台北南湖B</t>
  </si>
  <si>
    <t>張庭嘉  台中忠明A</t>
  </si>
  <si>
    <t>蔡顓至  台北南湖B</t>
  </si>
  <si>
    <t>劉永華  高雄三民</t>
  </si>
  <si>
    <t>葉蔚廷  新竹竹北</t>
  </si>
  <si>
    <t>張彥翔  台中忠明A</t>
  </si>
  <si>
    <t>王仲誠  台北南湖B</t>
  </si>
  <si>
    <t>林則甫  高雄三民</t>
  </si>
  <si>
    <t>葉　甫  新竹竹北</t>
  </si>
  <si>
    <t>李俞伶  新北醒吾B</t>
  </si>
  <si>
    <t>陳宇茹  台北南湖A</t>
  </si>
  <si>
    <t>黃婉萍  高雄三民</t>
  </si>
  <si>
    <t>李昱伶  新北醒吾B</t>
  </si>
  <si>
    <t>梁祺芬  新竹仰德</t>
  </si>
  <si>
    <t>賴怡廷  台北南湖A</t>
  </si>
  <si>
    <t>周怡岑  高雄三民</t>
  </si>
  <si>
    <t>蔡禕佳  新北醒吾B</t>
  </si>
  <si>
    <t>戴嘉汶  新竹仰德</t>
  </si>
  <si>
    <t>周咨佑  台北南湖B</t>
  </si>
  <si>
    <t>唐瑋安  新北醒吾A</t>
  </si>
  <si>
    <t>陳之敏  台北和平</t>
  </si>
  <si>
    <t>黃筠筑  台北南湖B</t>
  </si>
  <si>
    <t>毛怜絜  新北醒吾A</t>
  </si>
  <si>
    <t>吳佳瑩  台北和平</t>
  </si>
  <si>
    <t>林怡潓  台中忠明</t>
  </si>
  <si>
    <t>程思嘉  台北南湖A</t>
  </si>
  <si>
    <t>王薏涵  台北南湖B</t>
  </si>
  <si>
    <t>張倚嘉  新北醒吾A</t>
  </si>
  <si>
    <t>吳芷昀  高雄三民</t>
  </si>
  <si>
    <t>林潔心  新竹仰德</t>
  </si>
  <si>
    <t>侯羽桑  台北和平</t>
  </si>
  <si>
    <t>陳慈惠  台中東山</t>
  </si>
  <si>
    <t>俞俊安  台北南湖A</t>
  </si>
  <si>
    <t>翁一修  台中忠明A</t>
  </si>
  <si>
    <t>張文揚  彰化藝術</t>
  </si>
  <si>
    <t>施俊宇  高雄三民</t>
  </si>
  <si>
    <t>宋奕賢  高雄中正</t>
  </si>
  <si>
    <t>溫楨祥  新竹竹北</t>
  </si>
  <si>
    <t>何祐誠  台中東山</t>
  </si>
  <si>
    <t>劉威汎  新北穀保</t>
  </si>
  <si>
    <t>楊　傑  桃園泉僑</t>
  </si>
  <si>
    <t>蔡凱任  高男</t>
  </si>
  <si>
    <t>鄭翔嶸  高男</t>
  </si>
  <si>
    <t>許育誠  高男</t>
  </si>
  <si>
    <t>陳敏柔  高女</t>
  </si>
  <si>
    <t>廖珮妤  台中東山</t>
  </si>
  <si>
    <t>涂郡庭  台中東山</t>
  </si>
  <si>
    <t>陳敏柔  高女</t>
  </si>
  <si>
    <t>蔡凱任  高男</t>
  </si>
  <si>
    <t>程思嘉  台北南湖A</t>
  </si>
  <si>
    <t>吳芷昀  高雄三民</t>
  </si>
  <si>
    <t>林潔心  新竹仰德</t>
  </si>
  <si>
    <t>王薏涵  台北南湖B</t>
  </si>
  <si>
    <t>張倚嘉  新北醒吾A</t>
  </si>
  <si>
    <t>侯羽桑  台北和平</t>
  </si>
  <si>
    <t>黃筱涵  台中忠明</t>
  </si>
  <si>
    <t>黃筱涵  台中忠明</t>
  </si>
  <si>
    <t>陳慈惠  台中東山</t>
  </si>
  <si>
    <t>廖珮妤  台中東山</t>
  </si>
  <si>
    <t>涂郡庭  台中東山</t>
  </si>
  <si>
    <t>何祐誠  台中東山</t>
  </si>
  <si>
    <t>劉威汎  新北穀保</t>
  </si>
  <si>
    <t>楊　傑  桃園泉僑</t>
  </si>
  <si>
    <t>許育誠  高男</t>
  </si>
  <si>
    <t>鄭翔嶸  高男</t>
  </si>
  <si>
    <t>俞俊安  台北南湖A</t>
  </si>
  <si>
    <t>張文揚  彰化藝術</t>
  </si>
  <si>
    <t>宋奕賢  高雄中正</t>
  </si>
  <si>
    <t>翁一修  台中忠明A</t>
  </si>
  <si>
    <t>施俊宇  高雄三民</t>
  </si>
  <si>
    <t>溫楨祥  新竹竹北</t>
  </si>
  <si>
    <t>陳柏瑋</t>
  </si>
  <si>
    <t>洪義哲</t>
  </si>
  <si>
    <t>江以晨</t>
  </si>
  <si>
    <t>蔡凱任</t>
  </si>
  <si>
    <t>李　曈</t>
  </si>
  <si>
    <t>洪昭鑫</t>
  </si>
  <si>
    <t>張　群</t>
  </si>
  <si>
    <t>謝主典</t>
  </si>
  <si>
    <t>賴彥丞</t>
  </si>
  <si>
    <t>張竣凱</t>
  </si>
  <si>
    <t>周咨佑</t>
  </si>
  <si>
    <t>李昱伶</t>
  </si>
  <si>
    <t>吳佳瑩</t>
  </si>
  <si>
    <t>施柔羽</t>
  </si>
  <si>
    <t>謝欣玫</t>
  </si>
  <si>
    <t>馬慧媛</t>
  </si>
  <si>
    <t>高紫琳</t>
  </si>
  <si>
    <t>王珉鈞</t>
  </si>
  <si>
    <t>張　慈</t>
  </si>
  <si>
    <t>佐佐木雪繪</t>
  </si>
  <si>
    <t>廖云瑞  台中忠明A</t>
  </si>
  <si>
    <t>陳威勝  台北南湖B</t>
  </si>
  <si>
    <t>王文暘  高雄三民</t>
  </si>
  <si>
    <t>羅士堯  新竹竹北</t>
  </si>
  <si>
    <t>103學年度第十一屆全國中等學校業餘高爾夫隊際錦標賽(高中組)</t>
  </si>
  <si>
    <t>方胤人</t>
  </si>
  <si>
    <t>Yin-Jen Fang</t>
  </si>
  <si>
    <t>方胤晨</t>
  </si>
  <si>
    <t>Yin-Chang Fang</t>
  </si>
  <si>
    <t>王　琪</t>
  </si>
  <si>
    <t>Chi Wang</t>
  </si>
  <si>
    <t>Mimi Wang</t>
  </si>
  <si>
    <t>王晸諺</t>
  </si>
  <si>
    <t>Cheng-Yen Wang</t>
  </si>
  <si>
    <t>王裕傑</t>
  </si>
  <si>
    <t>Yu-Chieh Wang</t>
  </si>
  <si>
    <t>安禾佑</t>
  </si>
  <si>
    <t>An-Ho Yu</t>
  </si>
  <si>
    <t>朱家儀</t>
  </si>
  <si>
    <t>Chia-Yi Chu</t>
  </si>
  <si>
    <t>朱庭昀</t>
  </si>
  <si>
    <t>Ting-Yun Chu</t>
  </si>
  <si>
    <t>I-Chen Chiang</t>
  </si>
  <si>
    <t>池敏祺</t>
  </si>
  <si>
    <t>Min-Chi Chih</t>
  </si>
  <si>
    <t>何熠宸</t>
  </si>
  <si>
    <t>Yi-Chen Ho</t>
  </si>
  <si>
    <t>余政諺</t>
  </si>
  <si>
    <t>Cheng-Yen Yu</t>
  </si>
  <si>
    <t>Chia-Yin Wu</t>
  </si>
  <si>
    <t>吳政憲</t>
  </si>
  <si>
    <t>Cheng-Hsien Wu</t>
  </si>
  <si>
    <t>吳致誼</t>
  </si>
  <si>
    <t>Chih-Yi Wu</t>
  </si>
  <si>
    <t>宋有娟</t>
  </si>
  <si>
    <t>Yu-Chuan Sung</t>
  </si>
  <si>
    <t>Tung Li</t>
  </si>
  <si>
    <t>李名祥</t>
  </si>
  <si>
    <t>Ming-Hsiang Lee</t>
  </si>
  <si>
    <t>李冠汶</t>
  </si>
  <si>
    <t>Kuan-Wen Lee</t>
  </si>
  <si>
    <t>李映彤</t>
  </si>
  <si>
    <t>Ying-Tung Lee</t>
  </si>
  <si>
    <t>李柏宏</t>
  </si>
  <si>
    <t>Po-Hung Lee</t>
  </si>
  <si>
    <t>李維哲</t>
  </si>
  <si>
    <t>Wei-Che Lee</t>
  </si>
  <si>
    <t>沈鈞皓</t>
  </si>
  <si>
    <t>Chun-Hao Shen</t>
  </si>
  <si>
    <t>卓傑生</t>
  </si>
  <si>
    <t>Jason Cho</t>
  </si>
  <si>
    <t>Tzu-Yu Chou</t>
  </si>
  <si>
    <t>周書羽</t>
  </si>
  <si>
    <t>Shu-Yu Chou</t>
  </si>
  <si>
    <t>林余祐</t>
  </si>
  <si>
    <t>Yu-Yu Lin</t>
  </si>
  <si>
    <t>林岡弘</t>
  </si>
  <si>
    <t>Gary Lin</t>
  </si>
  <si>
    <t>林冠亨</t>
  </si>
  <si>
    <t>Kuan-Heng Lin</t>
  </si>
  <si>
    <t>林洪鈺</t>
  </si>
  <si>
    <t>Hung-Yu Lin</t>
  </si>
  <si>
    <t>林家榆</t>
  </si>
  <si>
    <t>Joy Lin</t>
  </si>
  <si>
    <t>林宸諒</t>
  </si>
  <si>
    <t>Chen-Liang Lin</t>
  </si>
  <si>
    <t>林晟毓</t>
  </si>
  <si>
    <t>Cheng-Yu Lin</t>
  </si>
  <si>
    <t>林紹白</t>
  </si>
  <si>
    <t>Hsiao-Pai Lin</t>
  </si>
  <si>
    <t>林景緒</t>
  </si>
  <si>
    <t>Ching-Hsu Lin</t>
  </si>
  <si>
    <t>林敬源</t>
  </si>
  <si>
    <t>Ching-Yuan Lin</t>
  </si>
  <si>
    <t>林煒傑</t>
  </si>
  <si>
    <t>Wei-Jie Lin</t>
  </si>
  <si>
    <t>林義淵</t>
  </si>
  <si>
    <t>Yi-Yuan Lin</t>
  </si>
  <si>
    <t>林銓泰</t>
  </si>
  <si>
    <t>Chuan-Tai Lin</t>
  </si>
  <si>
    <t>邱士恩</t>
  </si>
  <si>
    <t>Shih-En Chiu</t>
  </si>
  <si>
    <t>邱弘鈞</t>
  </si>
  <si>
    <t>Hung-Chun Chiu</t>
  </si>
  <si>
    <t>邱譓芠</t>
  </si>
  <si>
    <t>Hui-Wen Chiu</t>
  </si>
  <si>
    <t>Jou-Yu Shih</t>
  </si>
  <si>
    <t>柯亮宇</t>
  </si>
  <si>
    <t>Liang-Yu Ko</t>
  </si>
  <si>
    <t>洪玉霖</t>
  </si>
  <si>
    <t>Yuh-Lin Hung</t>
  </si>
  <si>
    <t>Chao-Hsin Hung</t>
  </si>
  <si>
    <t>洪浩凱</t>
  </si>
  <si>
    <t xml:space="preserve">Hao-Kai Hnng </t>
  </si>
  <si>
    <t>洪珮綺</t>
  </si>
  <si>
    <t>Pei-Chi Hung</t>
  </si>
  <si>
    <t>Yi-Che Hung</t>
  </si>
  <si>
    <t>范揚嘉</t>
  </si>
  <si>
    <t>Yang-Chia Fan</t>
  </si>
  <si>
    <t>孫薰懋</t>
  </si>
  <si>
    <t>Shing-Mou Sun</t>
  </si>
  <si>
    <t>徐兆維</t>
  </si>
  <si>
    <t>Chao-Wei Hsu</t>
  </si>
  <si>
    <t>涂　睿</t>
  </si>
  <si>
    <t>Jui Tu</t>
  </si>
  <si>
    <t>秦　勉</t>
  </si>
  <si>
    <t>Mien Chin</t>
  </si>
  <si>
    <t>Hui-Yuan Ma</t>
  </si>
  <si>
    <t>Tzu-Ling Kao</t>
  </si>
  <si>
    <t>Daphne T.Chang</t>
  </si>
  <si>
    <t>Chun Chang</t>
  </si>
  <si>
    <t>張昕樵</t>
  </si>
  <si>
    <t>Hsin-Chiao Chang</t>
  </si>
  <si>
    <t>張修齊</t>
  </si>
  <si>
    <t>Hsiu-Chi Chang</t>
  </si>
  <si>
    <t>張連璋</t>
  </si>
  <si>
    <t>Lien-Chang Chang</t>
  </si>
  <si>
    <t>Chun-Kai Chang</t>
  </si>
  <si>
    <t>張雅淳</t>
  </si>
  <si>
    <t>Meney Chang</t>
  </si>
  <si>
    <t>許仁睿</t>
  </si>
  <si>
    <t>Jen-Jui Hsu</t>
  </si>
  <si>
    <t>許維宸</t>
  </si>
  <si>
    <t>Wei-Chen Hsu</t>
  </si>
  <si>
    <t>郭傳良</t>
  </si>
  <si>
    <t>Chuan-Liang Kuo</t>
  </si>
  <si>
    <t>郭翰農</t>
  </si>
  <si>
    <t>Han-Nong Kuo</t>
  </si>
  <si>
    <t>陳　澤</t>
  </si>
  <si>
    <t>Tse Chen</t>
  </si>
  <si>
    <t>陳芃翰</t>
  </si>
  <si>
    <t>Peng-Han Chen</t>
  </si>
  <si>
    <t>陳宗揚</t>
  </si>
  <si>
    <t>Tsung-Yang Chen</t>
  </si>
  <si>
    <t>陳怡璇</t>
  </si>
  <si>
    <t>Yi-Hsuan Chen</t>
  </si>
  <si>
    <t>陳怡馨</t>
  </si>
  <si>
    <t>Yi-Hsin Chen</t>
  </si>
  <si>
    <t>陳奕融</t>
  </si>
  <si>
    <t>Steffi Chen</t>
  </si>
  <si>
    <t>陳姿凝</t>
  </si>
  <si>
    <t>Tzu-Ning Chen</t>
  </si>
  <si>
    <t>陳彥宇</t>
  </si>
  <si>
    <t>Yen-Yu Chen</t>
  </si>
  <si>
    <t>陳昱翰</t>
  </si>
  <si>
    <t>Hans Chen</t>
  </si>
  <si>
    <t>Po-Wei Chen</t>
  </si>
  <si>
    <t>陳敏薰</t>
  </si>
  <si>
    <t>Min-Hsun Chen</t>
  </si>
  <si>
    <t>陳葶伃</t>
  </si>
  <si>
    <t>陳頎森</t>
  </si>
  <si>
    <t>Chi-Sen Chen</t>
  </si>
  <si>
    <t>陳睿昇</t>
  </si>
  <si>
    <t>Jui-Sheng Chen</t>
  </si>
  <si>
    <t>傅　筑</t>
  </si>
  <si>
    <t>Chu Fu</t>
  </si>
  <si>
    <t>傅英峰</t>
  </si>
  <si>
    <t>Ying-Feng Fu</t>
  </si>
  <si>
    <t>曾　晟</t>
  </si>
  <si>
    <t>Chang Tseng</t>
  </si>
  <si>
    <t>曾　楨</t>
  </si>
  <si>
    <t>Chen Tseng</t>
  </si>
  <si>
    <t>湯燿嘉</t>
  </si>
  <si>
    <t>Yao-Chia Tang</t>
  </si>
  <si>
    <t>馮冠湧</t>
  </si>
  <si>
    <t>Kuan-Yung Feng</t>
  </si>
  <si>
    <t>黃　蘋</t>
  </si>
  <si>
    <t>Ping Huang</t>
  </si>
  <si>
    <t>黃言奕</t>
  </si>
  <si>
    <t>Yen-Yi Huang</t>
  </si>
  <si>
    <t>黃亭瑄</t>
  </si>
  <si>
    <t>Ting-Hsuan Huang</t>
  </si>
  <si>
    <t>黃祥嘉</t>
  </si>
  <si>
    <t>Hsiang-Chia Huang</t>
  </si>
  <si>
    <t>黃鈺睿</t>
  </si>
  <si>
    <t>Yu-Jui Huang</t>
  </si>
  <si>
    <t>黃銘朔</t>
  </si>
  <si>
    <t xml:space="preserve">Min-Su Haung </t>
  </si>
  <si>
    <t>楊子賢</t>
  </si>
  <si>
    <t>Tzu-Hsien Yang</t>
  </si>
  <si>
    <t>楊孝哲</t>
  </si>
  <si>
    <t>Hsiao-Che Yang</t>
  </si>
  <si>
    <t>楊斐茜</t>
  </si>
  <si>
    <t>Fei-Chien Yang</t>
  </si>
  <si>
    <t>楊斐棋</t>
  </si>
  <si>
    <t>Fei-Chi Yang</t>
  </si>
  <si>
    <t>楊棋文</t>
  </si>
  <si>
    <t>Chi-Wen Yang</t>
  </si>
  <si>
    <t>楊鎮謙</t>
  </si>
  <si>
    <t>Cheng-Chien Yang</t>
  </si>
  <si>
    <t>溫　新</t>
  </si>
  <si>
    <t>Hsin Wen</t>
  </si>
  <si>
    <t>葉祐源</t>
  </si>
  <si>
    <t>Yo-Yuan Yeh</t>
  </si>
  <si>
    <t>詹芷綺</t>
  </si>
  <si>
    <t>Chih-Chi Chan</t>
  </si>
  <si>
    <t>廖崇漢</t>
  </si>
  <si>
    <t>Chung-Han Liao</t>
  </si>
  <si>
    <t>劉可艾</t>
  </si>
  <si>
    <t>Ke-Ai Liu</t>
  </si>
  <si>
    <t>劉若瑄</t>
  </si>
  <si>
    <t>Jo-Hsuan Liu</t>
  </si>
  <si>
    <t>劉謙佑</t>
  </si>
  <si>
    <t>Chien-Yu Liu</t>
  </si>
  <si>
    <t>潘繹凱</t>
  </si>
  <si>
    <t>Yi-Kai Pan</t>
  </si>
  <si>
    <t>蔡政宏</t>
  </si>
  <si>
    <t>Jack Tsai</t>
  </si>
  <si>
    <t>Kai-Jen Tsai</t>
  </si>
  <si>
    <t>蔡叢宇</t>
  </si>
  <si>
    <t>Tsung-Yu Tsai</t>
  </si>
  <si>
    <t>鄧翊宏</t>
  </si>
  <si>
    <t>Yi-Hung Teng</t>
  </si>
  <si>
    <t>鄭名谷</t>
  </si>
  <si>
    <t>Ming-Ku Cheng</t>
  </si>
  <si>
    <t>鄭昕然</t>
  </si>
  <si>
    <t>Hsin-Jan Cheng</t>
  </si>
  <si>
    <t>盧昕妤</t>
  </si>
  <si>
    <t>Hsin-Yu Lu</t>
  </si>
  <si>
    <t>蕭宏宇</t>
  </si>
  <si>
    <t>Hung-Yu Hsiao</t>
  </si>
  <si>
    <t>賴俊哲</t>
  </si>
  <si>
    <t>Jason Lai</t>
  </si>
  <si>
    <t>Cheng-Kai Lai</t>
  </si>
  <si>
    <t>遲　策</t>
  </si>
  <si>
    <t>Tse Chih</t>
  </si>
  <si>
    <t>Chu-Tien Hsieh</t>
  </si>
  <si>
    <t>Hsin-Mei Hsieh</t>
  </si>
  <si>
    <t>鍾成恩</t>
  </si>
  <si>
    <t>Cheng-En Chung</t>
  </si>
  <si>
    <t>鍾孟勳</t>
  </si>
  <si>
    <t>Meng-Hsun Chung</t>
  </si>
  <si>
    <t>鍾孟霖</t>
  </si>
  <si>
    <t>Meng-Lin Chung</t>
  </si>
  <si>
    <t>簡暄瑋</t>
  </si>
  <si>
    <t>Hsaun-Wei Chien</t>
  </si>
  <si>
    <t>羅政元</t>
  </si>
  <si>
    <t>Cheng-Yuan Lo</t>
  </si>
  <si>
    <t>蘇柏瑋</t>
  </si>
  <si>
    <t>Po-Wei Su</t>
  </si>
  <si>
    <t>蘇晉弘</t>
  </si>
  <si>
    <t>Ching-Hung Su</t>
  </si>
  <si>
    <t>第一回合編組表</t>
  </si>
  <si>
    <t>1014/11/25</t>
  </si>
  <si>
    <t>地點：台中高爾夫球場</t>
  </si>
  <si>
    <t>第一回合編組表</t>
  </si>
  <si>
    <t>民國103年11月25日</t>
  </si>
  <si>
    <t>發球區</t>
  </si>
  <si>
    <t>洞別</t>
  </si>
  <si>
    <t>組別</t>
  </si>
  <si>
    <t>出發時間</t>
  </si>
  <si>
    <t>姓　名</t>
  </si>
  <si>
    <t>西</t>
  </si>
  <si>
    <t>中</t>
  </si>
  <si>
    <t>二、如因故不克參加，須於比賽前二天持假單(附證明文件)向本會請假。無故缺席者，將提報大會懲處。</t>
  </si>
  <si>
    <t>三、比賽回合中禁止在場內抽菸，嚼食檳榔，禁止使用任何電子儀器(違者第一次罰二桿，第二次取消資格)。</t>
  </si>
  <si>
    <t>四、有關比賽訊息及編組表於每回合前一日晚上至本會參閱網站公告。http://www.taiwangolf.org/</t>
  </si>
  <si>
    <t>地點：台中高爾夫球場</t>
  </si>
  <si>
    <t>民國102年11月26日</t>
  </si>
  <si>
    <t>發球區</t>
  </si>
  <si>
    <t>洞別</t>
  </si>
  <si>
    <t>組別</t>
  </si>
  <si>
    <t>出發時間</t>
  </si>
  <si>
    <t>姓　名</t>
  </si>
  <si>
    <t>103學年度第十一屆全國中等學校業餘高爾夫隊際錦標賽   台中高爾夫俱樂部   第二回合   編組表暨擊球速度表          102/11/26</t>
  </si>
  <si>
    <t>球   員   姓   名</t>
  </si>
  <si>
    <t>鍾力新    高男</t>
  </si>
  <si>
    <t>姜威存    高男</t>
  </si>
  <si>
    <t>葉東霖    高男</t>
  </si>
  <si>
    <t>80-80    160</t>
  </si>
  <si>
    <t>劉永華    高男</t>
  </si>
  <si>
    <t>葉宇愷    高男</t>
  </si>
  <si>
    <t>史哲宇    高男</t>
  </si>
  <si>
    <t>80-79    159</t>
  </si>
  <si>
    <t>83-77    160</t>
  </si>
  <si>
    <t>82-78    160</t>
  </si>
  <si>
    <t>張彥翔    高男</t>
  </si>
  <si>
    <t>楊少閎    高男</t>
  </si>
  <si>
    <t>張榮峻    高男</t>
  </si>
  <si>
    <t>80-78    158</t>
  </si>
  <si>
    <t>82-77    159</t>
  </si>
  <si>
    <t>顏鈺昕    高女</t>
  </si>
  <si>
    <t>戴嘉汶    高女</t>
  </si>
  <si>
    <t>梁祺芬    高女</t>
  </si>
  <si>
    <t>黃筠筑    高女</t>
  </si>
  <si>
    <t>79-81    160</t>
  </si>
  <si>
    <t>82-79    161</t>
  </si>
  <si>
    <t>80-81    161</t>
  </si>
  <si>
    <t>83-79    162</t>
  </si>
  <si>
    <t>周怡岑    高女</t>
  </si>
  <si>
    <t>佐佐木雪繪    高女</t>
  </si>
  <si>
    <t>石澄璇    高女</t>
  </si>
  <si>
    <t>毛怜絜    高女</t>
  </si>
  <si>
    <t>76-80    156</t>
  </si>
  <si>
    <t>75-82    157</t>
  </si>
  <si>
    <t>83-75    158</t>
  </si>
  <si>
    <t>張亞琦    高女</t>
  </si>
  <si>
    <t>王薏涵    高女</t>
  </si>
  <si>
    <t>郭涵涓    高女</t>
  </si>
  <si>
    <t>張倚嘉    高女</t>
  </si>
  <si>
    <t>80-75    155</t>
  </si>
  <si>
    <t>78-77    155</t>
  </si>
  <si>
    <t>78-78    156</t>
  </si>
  <si>
    <t>侯羽桑    高女</t>
  </si>
  <si>
    <t>賴怡廷    高女</t>
  </si>
  <si>
    <t>陳　萱    高女</t>
  </si>
  <si>
    <t>吳芷昀    高女</t>
  </si>
  <si>
    <t>76-75    151</t>
  </si>
  <si>
    <t>79-73    152</t>
  </si>
  <si>
    <t>78-74    152</t>
  </si>
  <si>
    <t>71-81    152</t>
  </si>
  <si>
    <t>陳之敏    高女</t>
  </si>
  <si>
    <t>黃婉萍    高女</t>
  </si>
  <si>
    <t>黃筱涵    高女</t>
  </si>
  <si>
    <t>涂郡庭    高女</t>
  </si>
  <si>
    <t>75-70    145</t>
  </si>
  <si>
    <t>75-73    148</t>
  </si>
  <si>
    <t>73-75    148</t>
  </si>
  <si>
    <t>76-74    150</t>
  </si>
  <si>
    <t>程思嘉    高女</t>
  </si>
  <si>
    <t>陳敏柔    高女</t>
  </si>
  <si>
    <t>陳宇茹    高女</t>
  </si>
  <si>
    <t>陳慈惠    高女</t>
  </si>
  <si>
    <t>64-73    137</t>
  </si>
  <si>
    <t>70-70    140</t>
  </si>
  <si>
    <t>77-67    144</t>
  </si>
  <si>
    <t>張勛宸    高男</t>
  </si>
  <si>
    <t>張庭嘉    高男</t>
  </si>
  <si>
    <t>葉　甫    高男</t>
  </si>
  <si>
    <t>黃怡翔    高男</t>
  </si>
  <si>
    <t>80-77    157</t>
  </si>
  <si>
    <t>77-80    157</t>
  </si>
  <si>
    <t>74-83    157</t>
  </si>
  <si>
    <t>82-76    158</t>
  </si>
  <si>
    <t>陳宥蓁    高男</t>
  </si>
  <si>
    <t>葉蔚廷    高男</t>
  </si>
  <si>
    <t>廖云瑞    高男</t>
  </si>
  <si>
    <t>方傳崴    高男</t>
  </si>
  <si>
    <t>76-79    155</t>
  </si>
  <si>
    <t>75-81    156</t>
  </si>
  <si>
    <t>74-82    156</t>
  </si>
  <si>
    <t>邱瀚緯    高男</t>
  </si>
  <si>
    <t>周威丞    高男</t>
  </si>
  <si>
    <t>蔡顓至    高男</t>
  </si>
  <si>
    <t>許瑋哲    高男</t>
  </si>
  <si>
    <t>72-81    153</t>
  </si>
  <si>
    <t>77-77    154</t>
  </si>
  <si>
    <t>76-78    154</t>
  </si>
  <si>
    <t>何祐誠    高男</t>
  </si>
  <si>
    <t>呂孟恆    高男</t>
  </si>
  <si>
    <t>張育僑    高男</t>
  </si>
  <si>
    <t>王仲誠    高男</t>
  </si>
  <si>
    <t>77-75    152</t>
  </si>
  <si>
    <t>78-75    153</t>
  </si>
  <si>
    <t>75-78    153</t>
  </si>
  <si>
    <t>詹昱韋    高男</t>
  </si>
  <si>
    <t>黃冠勳    高男</t>
  </si>
  <si>
    <t>謝主典    高男</t>
  </si>
  <si>
    <t>黃柏叡    高男</t>
  </si>
  <si>
    <t>75-75    150</t>
  </si>
  <si>
    <t>77-74    151</t>
  </si>
  <si>
    <t>75-76    151</t>
  </si>
  <si>
    <t>72-79    151</t>
  </si>
  <si>
    <t>陳威勝    高男</t>
  </si>
  <si>
    <t>施俊宇    高男</t>
  </si>
  <si>
    <t>劉威廷    高男</t>
  </si>
  <si>
    <t>陳傑生    高男</t>
  </si>
  <si>
    <t>71-77    148</t>
  </si>
  <si>
    <t>76-73    149</t>
  </si>
  <si>
    <t>72-77    149</t>
  </si>
  <si>
    <t>71-78    149</t>
  </si>
  <si>
    <t>王璽安    高男</t>
  </si>
  <si>
    <t>沈威成    高男</t>
  </si>
  <si>
    <t>呂承學    高男</t>
  </si>
  <si>
    <t>溫楨祥    高男</t>
  </si>
  <si>
    <t>70-76    146</t>
  </si>
  <si>
    <t>75-72    147</t>
  </si>
  <si>
    <t>73-74    147</t>
  </si>
  <si>
    <t>79-69    148</t>
  </si>
  <si>
    <t>蔡凱任    高男</t>
  </si>
  <si>
    <t>陳裔東    高男</t>
  </si>
  <si>
    <t>俞俊安    高男</t>
  </si>
  <si>
    <t>王文暘    高男</t>
  </si>
  <si>
    <t>71-74    145</t>
  </si>
  <si>
    <t>70-75    145</t>
  </si>
  <si>
    <t>73-73    146</t>
  </si>
  <si>
    <t>呂孫儀    高男</t>
  </si>
  <si>
    <t>劉威汎    高男</t>
  </si>
  <si>
    <t>林遠惟    高男</t>
  </si>
  <si>
    <t>翁一修    高男</t>
  </si>
  <si>
    <t>71-70    141</t>
  </si>
  <si>
    <t>66-76    142</t>
  </si>
  <si>
    <t>地點：台中高爾夫球場</t>
  </si>
  <si>
    <t>第三回合編組表</t>
  </si>
  <si>
    <t>發球區</t>
  </si>
  <si>
    <t>洞別</t>
  </si>
  <si>
    <t>組別</t>
  </si>
  <si>
    <t>出發時間</t>
  </si>
  <si>
    <t>姓　名</t>
  </si>
  <si>
    <t>西</t>
  </si>
  <si>
    <t>中</t>
  </si>
  <si>
    <t>一、參加比賽球員，請於開球前20分鐘向大會報到(超過時間依競賽規程規定辦理)。</t>
  </si>
  <si>
    <t>二、如因故不克參加，須於比賽前二天持假單(附證明文件)向本會請假。無故缺席者，將提報大會懲處。</t>
  </si>
  <si>
    <t>三、比賽回合中禁止在場內抽菸，嚼食檳榔，禁止使用任何電子儀器(違者第一次罰二桿，第二次取消資格)。</t>
  </si>
  <si>
    <t>四、有關比賽訊息及編組表於每回合前一日晚上至本會參閱網站公告。http://www.taiwangolf.org/</t>
  </si>
  <si>
    <t>西</t>
  </si>
  <si>
    <t>82-77-73    232</t>
  </si>
  <si>
    <t>82-78-73    233</t>
  </si>
  <si>
    <t>76-79-78    233</t>
  </si>
  <si>
    <t>77-77-79    233</t>
  </si>
  <si>
    <t>76-78-76    230</t>
  </si>
  <si>
    <t>82-76-73    231</t>
  </si>
  <si>
    <t>80-80-72    232</t>
  </si>
  <si>
    <t>80-79-73    232</t>
  </si>
  <si>
    <t>77-75-76    228</t>
  </si>
  <si>
    <t>77-74-77    228</t>
  </si>
  <si>
    <t>80-77-72    229</t>
  </si>
  <si>
    <t>75-81-73    229</t>
  </si>
  <si>
    <t>73-74-78    225</t>
  </si>
  <si>
    <t>70-76-80    226</t>
  </si>
  <si>
    <t>78-75-74    227</t>
  </si>
  <si>
    <t>75-78-75    228</t>
  </si>
  <si>
    <t>75-76-73    224</t>
  </si>
  <si>
    <t>76-78-71    225</t>
  </si>
  <si>
    <t>75-75-75    225</t>
  </si>
  <si>
    <t>76-73-76    225</t>
  </si>
  <si>
    <t>75-70-77    222</t>
  </si>
  <si>
    <t>79-73-71    223</t>
  </si>
  <si>
    <t>73-73-77    223</t>
  </si>
  <si>
    <t>72-81-71    224</t>
  </si>
  <si>
    <t>71-74-76    221</t>
  </si>
  <si>
    <t>72-79-71    222</t>
  </si>
  <si>
    <t>72-77-73    222</t>
  </si>
  <si>
    <t>71-77-74    222</t>
  </si>
  <si>
    <t>70-75-71    216</t>
  </si>
  <si>
    <t>71-78-68    217</t>
  </si>
  <si>
    <t>79-69-69    217</t>
  </si>
  <si>
    <t>75-72-73    220</t>
  </si>
  <si>
    <t>70-70-71    211</t>
  </si>
  <si>
    <t>66-76-70    212</t>
  </si>
  <si>
    <t>71-70-72    213</t>
  </si>
  <si>
    <t>75-70-69    214</t>
  </si>
  <si>
    <t>中</t>
  </si>
  <si>
    <t>80-78-87    245</t>
  </si>
  <si>
    <t>83-77-87    247</t>
  </si>
  <si>
    <t>80-80-91    251</t>
  </si>
  <si>
    <t>80-80-77    237</t>
  </si>
  <si>
    <t>74-83-80    237</t>
  </si>
  <si>
    <t>77-80-83    240</t>
  </si>
  <si>
    <t>76-80-78    234</t>
  </si>
  <si>
    <t>74-82-78    234</t>
  </si>
  <si>
    <t>80-78-78    236</t>
  </si>
  <si>
    <t>80-81-80    241</t>
  </si>
  <si>
    <t>79-81-82    242</t>
  </si>
  <si>
    <t>82-78-83    243</t>
  </si>
  <si>
    <t>82-79-83    244</t>
  </si>
  <si>
    <t>78-78-77    233</t>
  </si>
  <si>
    <t>75-82-78    235</t>
  </si>
  <si>
    <t>83-75-80    238</t>
  </si>
  <si>
    <t>83-79-77    239</t>
  </si>
  <si>
    <t>80-75-75    230</t>
  </si>
  <si>
    <t>79-73-78    230</t>
  </si>
  <si>
    <t>78-74-78    230</t>
  </si>
  <si>
    <t>78-78-75    231</t>
  </si>
  <si>
    <t>71-81-73    225</t>
  </si>
  <si>
    <t>78-77-72    227</t>
  </si>
  <si>
    <t>73-75-81    229</t>
  </si>
  <si>
    <t>76-80-74    230</t>
  </si>
  <si>
    <t>77-67-76    220</t>
  </si>
  <si>
    <t>76-75-71    222</t>
  </si>
  <si>
    <t>75-73-74    222</t>
  </si>
  <si>
    <t>76-74-74    224</t>
  </si>
  <si>
    <t>64-73-70    207</t>
  </si>
  <si>
    <t>70-70-72    212</t>
  </si>
  <si>
    <t>70-70-75    215</t>
  </si>
  <si>
    <t>75-70-73    218</t>
  </si>
  <si>
    <t>103學年度第十一屆全國中等學校業餘高爾夫隊際錦標賽</t>
  </si>
  <si>
    <t>地點：台中高爾夫球場</t>
  </si>
  <si>
    <t>第四回合編組表</t>
  </si>
  <si>
    <t>民國103年11月28日</t>
  </si>
  <si>
    <t>發球區</t>
  </si>
  <si>
    <t>洞別</t>
  </si>
  <si>
    <t>組別</t>
  </si>
  <si>
    <t>出發時間</t>
  </si>
  <si>
    <t>姓　名</t>
  </si>
  <si>
    <t>二、如因故不克參加，須於比賽前二天持假單(附證明文件)向本會請假。無故缺席者，將提報大會懲處。</t>
  </si>
  <si>
    <t>三、比賽回合中禁止在場內抽菸，嚼食檳榔，禁止使用任何電子儀器(違者第一次罰二桿，第二次取消資格)。</t>
  </si>
  <si>
    <t>四、有關比賽訊息及編組表於每回合前一日晚上至本會參閱網站公告。http://www.taiwangolf.org/</t>
  </si>
  <si>
    <t>103學年度第十一屆全國中等學校業餘高爾夫隊際錦標賽   台中高爾夫俱樂部   第四回合   高中組編組表暨擊球速度表          103/11/28</t>
  </si>
  <si>
    <t>102學年度第十屆全國中等學校業餘高爾夫隊際錦標賽</t>
  </si>
  <si>
    <t>地點：台中高爾夫球場</t>
  </si>
  <si>
    <t>第四回合編組表</t>
  </si>
  <si>
    <t>發球區</t>
  </si>
  <si>
    <t>洞別</t>
  </si>
  <si>
    <t>組別</t>
  </si>
  <si>
    <t>出發時間</t>
  </si>
  <si>
    <t>姓　名</t>
  </si>
  <si>
    <t>二、如因故不克參加，須於比賽前二天持假單(附證明文件)向本會請假。無故缺席者，將提報大會懲處。</t>
  </si>
  <si>
    <t>三、比賽回合中禁止在場內抽菸，嚼食檳榔，禁止使用任何電子儀器(違者第一次罰二桿，第二次取消資格)。</t>
  </si>
  <si>
    <t>四、有關比賽訊息及編組表於每回合前一日晚上至本會參閱網站公告。http://www.taiwangolf.org/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</si>
</sst>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h:mm;@"/>
    <numFmt numFmtId="178" formatCode="&quot;西區 #&quot;0"/>
    <numFmt numFmtId="179" formatCode="&quot;Start #&quot;0"/>
    <numFmt numFmtId="180" formatCode="&quot;中區 #&quot;0"/>
    <numFmt numFmtId="181" formatCode="yyyy/mm/dd"/>
    <numFmt numFmtId="182" formatCode="0;0;&quot;組別&quot;;@"/>
    <numFmt numFmtId="183" formatCode="[$-404]gge&quot;年&quot;mm&quot;月&quot;dd&quot;日&quot;;@"/>
  </numFmts>
  <fonts count="7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8"/>
      <name val="Verdana"/>
      <family val="2"/>
    </font>
    <font>
      <sz val="11"/>
      <color indexed="10"/>
      <name val="華康正顏楷體W5"/>
      <family val="1"/>
    </font>
    <font>
      <sz val="12"/>
      <color indexed="56"/>
      <name val="華康正顏楷體W5"/>
      <family val="1"/>
    </font>
    <font>
      <sz val="12"/>
      <color indexed="8"/>
      <name val="Verdana"/>
      <family val="2"/>
    </font>
    <font>
      <sz val="11"/>
      <color indexed="8"/>
      <name val="新細明體"/>
      <family val="1"/>
    </font>
    <font>
      <sz val="12"/>
      <color indexed="8"/>
      <name val="華康正顏楷體W5"/>
      <family val="1"/>
    </font>
    <font>
      <sz val="14"/>
      <color indexed="8"/>
      <name val="新細明體"/>
      <family val="1"/>
    </font>
    <font>
      <sz val="12"/>
      <color indexed="8"/>
      <name val="華康龍門石碑"/>
      <family val="4"/>
    </font>
    <font>
      <sz val="16"/>
      <name val="Arial Unicode MS"/>
      <family val="2"/>
    </font>
    <font>
      <sz val="12"/>
      <name val="Arial Unicode MS"/>
      <family val="2"/>
    </font>
    <font>
      <sz val="14"/>
      <name val="Arial Unicode MS"/>
      <family val="2"/>
    </font>
    <font>
      <sz val="12"/>
      <color indexed="8"/>
      <name val="Arial Unicode MS"/>
      <family val="2"/>
    </font>
    <font>
      <b/>
      <sz val="12"/>
      <name val="Arial Unicode MS"/>
      <family val="2"/>
    </font>
    <font>
      <sz val="16"/>
      <color indexed="8"/>
      <name val="新細明體"/>
      <family val="1"/>
    </font>
    <font>
      <sz val="14"/>
      <color indexed="8"/>
      <name val="Arial Unicode MS"/>
      <family val="2"/>
    </font>
    <font>
      <sz val="16"/>
      <color indexed="8"/>
      <name val="Arial Unicode MS"/>
      <family val="2"/>
    </font>
    <font>
      <sz val="9"/>
      <color indexed="8"/>
      <name val="新細明體"/>
      <family val="1"/>
    </font>
    <font>
      <sz val="9"/>
      <color indexed="8"/>
      <name val="華康細黑體"/>
      <family val="3"/>
    </font>
    <font>
      <sz val="12"/>
      <color indexed="10"/>
      <name val="Arial Unicode MS"/>
      <family val="2"/>
    </font>
    <font>
      <sz val="11"/>
      <color indexed="56"/>
      <name val="華康正顏楷體W5"/>
      <family val="1"/>
    </font>
    <font>
      <b/>
      <sz val="10"/>
      <name val="Arial Unicode MS"/>
      <family val="2"/>
    </font>
    <font>
      <b/>
      <sz val="18"/>
      <name val="Arial Unicode MS"/>
      <family val="2"/>
    </font>
    <font>
      <sz val="8"/>
      <color indexed="8"/>
      <name val="新細明體"/>
      <family val="1"/>
    </font>
    <font>
      <sz val="10"/>
      <color indexed="8"/>
      <name val="華康細黑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Verdana"/>
      <family val="2"/>
    </font>
    <font>
      <sz val="11"/>
      <color rgb="FFFF0000"/>
      <name val="華康正顏楷體W5"/>
      <family val="1"/>
    </font>
    <font>
      <sz val="12"/>
      <color theme="1"/>
      <name val="Verdana"/>
      <family val="2"/>
    </font>
    <font>
      <sz val="11"/>
      <color theme="1"/>
      <name val="Calibri"/>
      <family val="1"/>
    </font>
    <font>
      <sz val="12"/>
      <color theme="1"/>
      <name val="Arial Unicode MS"/>
      <family val="2"/>
    </font>
    <font>
      <sz val="14"/>
      <color theme="1"/>
      <name val="Calibri"/>
      <family val="1"/>
    </font>
    <font>
      <sz val="16"/>
      <color theme="1"/>
      <name val="Calibri"/>
      <family val="1"/>
    </font>
    <font>
      <sz val="14"/>
      <color theme="1"/>
      <name val="Arial Unicode MS"/>
      <family val="2"/>
    </font>
    <font>
      <sz val="16"/>
      <color theme="1"/>
      <name val="Arial Unicode MS"/>
      <family val="2"/>
    </font>
    <font>
      <sz val="9"/>
      <color theme="1"/>
      <name val="Calibri"/>
      <family val="1"/>
    </font>
    <font>
      <sz val="9"/>
      <color theme="1"/>
      <name val="華康細黑體"/>
      <family val="3"/>
    </font>
    <font>
      <sz val="12"/>
      <color rgb="FFFF0000"/>
      <name val="Arial Unicode MS"/>
      <family val="2"/>
    </font>
    <font>
      <sz val="11"/>
      <color theme="3"/>
      <name val="華康正顏楷體W5"/>
      <family val="1"/>
    </font>
    <font>
      <sz val="12"/>
      <color theme="3"/>
      <name val="華康正顏楷體W5"/>
      <family val="1"/>
    </font>
    <font>
      <sz val="8"/>
      <color theme="1"/>
      <name val="Calibri"/>
      <family val="1"/>
    </font>
    <font>
      <sz val="10"/>
      <color theme="1"/>
      <name val="華康細黑體"/>
      <family val="3"/>
    </font>
    <font>
      <sz val="12"/>
      <color theme="1"/>
      <name val="華康龍門石碑"/>
      <family val="4"/>
    </font>
    <font>
      <sz val="12"/>
      <color theme="1"/>
      <name val="華康正顏楷體W5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 applyProtection="1">
      <alignment horizontal="center" vertical="center"/>
      <protection/>
    </xf>
    <xf numFmtId="0" fontId="60" fillId="33" borderId="12" xfId="0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 applyProtection="1">
      <alignment horizontal="center" vertical="center"/>
      <protection/>
    </xf>
    <xf numFmtId="0" fontId="59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176" fontId="15" fillId="0" borderId="20" xfId="0" applyNumberFormat="1" applyFont="1" applyBorder="1" applyAlignment="1">
      <alignment horizontal="right" vertical="center"/>
    </xf>
    <xf numFmtId="181" fontId="15" fillId="0" borderId="20" xfId="0" applyNumberFormat="1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79" fontId="69" fillId="7" borderId="15" xfId="0" applyNumberFormat="1" applyFont="1" applyFill="1" applyBorder="1" applyAlignment="1">
      <alignment horizontal="center" vertical="center"/>
    </xf>
    <xf numFmtId="1" fontId="70" fillId="7" borderId="16" xfId="0" applyNumberFormat="1" applyFont="1" applyFill="1" applyBorder="1" applyAlignment="1">
      <alignment horizontal="center" vertical="center"/>
    </xf>
    <xf numFmtId="1" fontId="70" fillId="7" borderId="17" xfId="0" applyNumberFormat="1" applyFont="1" applyFill="1" applyBorder="1" applyAlignment="1">
      <alignment horizontal="center" vertical="center"/>
    </xf>
    <xf numFmtId="1" fontId="70" fillId="7" borderId="18" xfId="0" applyNumberFormat="1" applyFont="1" applyFill="1" applyBorder="1" applyAlignment="1">
      <alignment horizontal="center" vertical="center"/>
    </xf>
    <xf numFmtId="1" fontId="70" fillId="7" borderId="19" xfId="0" applyNumberFormat="1" applyFont="1" applyFill="1" applyBorder="1" applyAlignment="1">
      <alignment horizontal="center" vertical="center"/>
    </xf>
    <xf numFmtId="177" fontId="70" fillId="0" borderId="15" xfId="0" applyNumberFormat="1" applyFont="1" applyBorder="1" applyAlignment="1">
      <alignment horizontal="center" vertical="center"/>
    </xf>
    <xf numFmtId="177" fontId="70" fillId="0" borderId="16" xfId="0" applyNumberFormat="1" applyFont="1" applyBorder="1" applyAlignment="1">
      <alignment horizontal="center" vertical="center"/>
    </xf>
    <xf numFmtId="177" fontId="70" fillId="0" borderId="17" xfId="0" applyNumberFormat="1" applyFont="1" applyBorder="1" applyAlignment="1">
      <alignment horizontal="center" vertical="center"/>
    </xf>
    <xf numFmtId="177" fontId="70" fillId="0" borderId="18" xfId="0" applyNumberFormat="1" applyFont="1" applyBorder="1" applyAlignment="1">
      <alignment horizontal="center" vertical="center"/>
    </xf>
    <xf numFmtId="177" fontId="70" fillId="0" borderId="19" xfId="0" applyNumberFormat="1" applyFont="1" applyBorder="1" applyAlignment="1">
      <alignment horizontal="center" vertical="center"/>
    </xf>
    <xf numFmtId="177" fontId="70" fillId="6" borderId="15" xfId="0" applyNumberFormat="1" applyFont="1" applyFill="1" applyBorder="1" applyAlignment="1">
      <alignment horizontal="center" vertical="center"/>
    </xf>
    <xf numFmtId="177" fontId="70" fillId="6" borderId="16" xfId="0" applyNumberFormat="1" applyFont="1" applyFill="1" applyBorder="1" applyAlignment="1">
      <alignment horizontal="center" vertical="center"/>
    </xf>
    <xf numFmtId="177" fontId="70" fillId="6" borderId="17" xfId="0" applyNumberFormat="1" applyFont="1" applyFill="1" applyBorder="1" applyAlignment="1">
      <alignment horizontal="center" vertical="center"/>
    </xf>
    <xf numFmtId="177" fontId="70" fillId="6" borderId="18" xfId="0" applyNumberFormat="1" applyFont="1" applyFill="1" applyBorder="1" applyAlignment="1">
      <alignment horizontal="center" vertical="center"/>
    </xf>
    <xf numFmtId="177" fontId="70" fillId="6" borderId="19" xfId="0" applyNumberFormat="1" applyFont="1" applyFill="1" applyBorder="1" applyAlignment="1">
      <alignment horizontal="center" vertical="center"/>
    </xf>
    <xf numFmtId="177" fontId="70" fillId="0" borderId="31" xfId="0" applyNumberFormat="1" applyFont="1" applyBorder="1" applyAlignment="1">
      <alignment horizontal="center" vertical="center"/>
    </xf>
    <xf numFmtId="177" fontId="70" fillId="0" borderId="32" xfId="0" applyNumberFormat="1" applyFont="1" applyBorder="1" applyAlignment="1">
      <alignment horizontal="center" vertical="center"/>
    </xf>
    <xf numFmtId="177" fontId="70" fillId="0" borderId="33" xfId="0" applyNumberFormat="1" applyFont="1" applyBorder="1" applyAlignment="1">
      <alignment horizontal="center" vertical="center"/>
    </xf>
    <xf numFmtId="177" fontId="70" fillId="0" borderId="34" xfId="0" applyNumberFormat="1" applyFont="1" applyBorder="1" applyAlignment="1">
      <alignment horizontal="center" vertical="center"/>
    </xf>
    <xf numFmtId="177" fontId="70" fillId="0" borderId="35" xfId="0" applyNumberFormat="1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182" fontId="72" fillId="0" borderId="17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3" fontId="14" fillId="0" borderId="20" xfId="0" applyNumberFormat="1" applyFont="1" applyBorder="1" applyAlignment="1">
      <alignment horizontal="right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179" fontId="74" fillId="7" borderId="15" xfId="0" applyNumberFormat="1" applyFont="1" applyFill="1" applyBorder="1" applyAlignment="1">
      <alignment horizontal="center" vertical="center"/>
    </xf>
    <xf numFmtId="1" fontId="75" fillId="7" borderId="16" xfId="0" applyNumberFormat="1" applyFont="1" applyFill="1" applyBorder="1" applyAlignment="1">
      <alignment horizontal="center" vertical="center"/>
    </xf>
    <xf numFmtId="1" fontId="75" fillId="7" borderId="17" xfId="0" applyNumberFormat="1" applyFont="1" applyFill="1" applyBorder="1" applyAlignment="1">
      <alignment horizontal="center" vertical="center"/>
    </xf>
    <xf numFmtId="1" fontId="75" fillId="7" borderId="18" xfId="0" applyNumberFormat="1" applyFont="1" applyFill="1" applyBorder="1" applyAlignment="1">
      <alignment horizontal="center" vertical="center"/>
    </xf>
    <xf numFmtId="1" fontId="75" fillId="7" borderId="1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right" vertical="center"/>
    </xf>
    <xf numFmtId="177" fontId="75" fillId="0" borderId="15" xfId="0" applyNumberFormat="1" applyFont="1" applyBorder="1" applyAlignment="1">
      <alignment horizontal="center" vertical="center"/>
    </xf>
    <xf numFmtId="177" fontId="75" fillId="0" borderId="16" xfId="0" applyNumberFormat="1" applyFont="1" applyBorder="1" applyAlignment="1">
      <alignment horizontal="center" vertical="center"/>
    </xf>
    <xf numFmtId="177" fontId="75" fillId="0" borderId="17" xfId="0" applyNumberFormat="1" applyFont="1" applyBorder="1" applyAlignment="1">
      <alignment horizontal="center" vertical="center"/>
    </xf>
    <xf numFmtId="177" fontId="75" fillId="0" borderId="18" xfId="0" applyNumberFormat="1" applyFont="1" applyBorder="1" applyAlignment="1">
      <alignment horizontal="center" vertical="center"/>
    </xf>
    <xf numFmtId="177" fontId="75" fillId="0" borderId="19" xfId="0" applyNumberFormat="1" applyFont="1" applyBorder="1" applyAlignment="1">
      <alignment horizontal="center" vertical="center"/>
    </xf>
    <xf numFmtId="177" fontId="75" fillId="6" borderId="15" xfId="0" applyNumberFormat="1" applyFont="1" applyFill="1" applyBorder="1" applyAlignment="1">
      <alignment horizontal="center" vertical="center"/>
    </xf>
    <xf numFmtId="177" fontId="75" fillId="6" borderId="16" xfId="0" applyNumberFormat="1" applyFont="1" applyFill="1" applyBorder="1" applyAlignment="1">
      <alignment horizontal="center" vertical="center"/>
    </xf>
    <xf numFmtId="177" fontId="75" fillId="6" borderId="17" xfId="0" applyNumberFormat="1" applyFont="1" applyFill="1" applyBorder="1" applyAlignment="1">
      <alignment horizontal="center" vertical="center"/>
    </xf>
    <xf numFmtId="177" fontId="75" fillId="6" borderId="18" xfId="0" applyNumberFormat="1" applyFont="1" applyFill="1" applyBorder="1" applyAlignment="1">
      <alignment horizontal="center" vertical="center"/>
    </xf>
    <xf numFmtId="177" fontId="75" fillId="6" borderId="19" xfId="0" applyNumberFormat="1" applyFont="1" applyFill="1" applyBorder="1" applyAlignment="1">
      <alignment horizontal="center" vertical="center"/>
    </xf>
    <xf numFmtId="177" fontId="75" fillId="0" borderId="31" xfId="0" applyNumberFormat="1" applyFont="1" applyBorder="1" applyAlignment="1">
      <alignment horizontal="center" vertical="center"/>
    </xf>
    <xf numFmtId="177" fontId="75" fillId="0" borderId="32" xfId="0" applyNumberFormat="1" applyFont="1" applyBorder="1" applyAlignment="1">
      <alignment horizontal="center" vertical="center"/>
    </xf>
    <xf numFmtId="177" fontId="75" fillId="0" borderId="33" xfId="0" applyNumberFormat="1" applyFont="1" applyBorder="1" applyAlignment="1">
      <alignment horizontal="center" vertical="center"/>
    </xf>
    <xf numFmtId="177" fontId="75" fillId="0" borderId="34" xfId="0" applyNumberFormat="1" applyFont="1" applyBorder="1" applyAlignment="1">
      <alignment horizontal="center" vertical="center"/>
    </xf>
    <xf numFmtId="177" fontId="75" fillId="0" borderId="35" xfId="0" applyNumberFormat="1" applyFont="1" applyBorder="1" applyAlignment="1">
      <alignment horizontal="center" vertical="center"/>
    </xf>
    <xf numFmtId="14" fontId="15" fillId="0" borderId="2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0" fontId="17" fillId="34" borderId="36" xfId="0" applyFont="1" applyFill="1" applyBorder="1" applyAlignment="1">
      <alignment horizontal="center" vertical="center"/>
    </xf>
    <xf numFmtId="0" fontId="64" fillId="0" borderId="37" xfId="0" applyFont="1" applyBorder="1" applyAlignment="1">
      <alignment vertical="center"/>
    </xf>
    <xf numFmtId="0" fontId="17" fillId="34" borderId="38" xfId="0" applyNumberFormat="1" applyFont="1" applyFill="1" applyBorder="1" applyAlignment="1">
      <alignment horizontal="center" vertical="center"/>
    </xf>
    <xf numFmtId="0" fontId="17" fillId="34" borderId="39" xfId="0" applyNumberFormat="1" applyFont="1" applyFill="1" applyBorder="1" applyAlignment="1">
      <alignment horizontal="center" vertical="center"/>
    </xf>
    <xf numFmtId="0" fontId="17" fillId="34" borderId="40" xfId="0" applyNumberFormat="1" applyFont="1" applyFill="1" applyBorder="1" applyAlignment="1">
      <alignment horizontal="center" vertical="center"/>
    </xf>
    <xf numFmtId="0" fontId="17" fillId="34" borderId="41" xfId="0" applyNumberFormat="1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177" fontId="64" fillId="0" borderId="17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177" fontId="64" fillId="0" borderId="38" xfId="0" applyNumberFormat="1" applyFont="1" applyBorder="1" applyAlignment="1">
      <alignment horizontal="center" vertical="center"/>
    </xf>
    <xf numFmtId="177" fontId="64" fillId="0" borderId="45" xfId="0" applyNumberFormat="1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177" fontId="64" fillId="0" borderId="44" xfId="0" applyNumberFormat="1" applyFont="1" applyBorder="1" applyAlignment="1">
      <alignment horizontal="center" vertical="center"/>
    </xf>
    <xf numFmtId="177" fontId="64" fillId="0" borderId="39" xfId="0" applyNumberFormat="1" applyFont="1" applyBorder="1" applyAlignment="1">
      <alignment horizontal="center" vertical="center"/>
    </xf>
    <xf numFmtId="177" fontId="64" fillId="0" borderId="49" xfId="0" applyNumberFormat="1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177" fontId="64" fillId="0" borderId="53" xfId="0" applyNumberFormat="1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177" fontId="64" fillId="0" borderId="54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25" fillId="34" borderId="36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 wrapText="1"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0" fontId="26" fillId="34" borderId="38" xfId="0" applyNumberFormat="1" applyFont="1" applyFill="1" applyBorder="1" applyAlignment="1">
      <alignment horizontal="center" vertical="center"/>
    </xf>
    <xf numFmtId="0" fontId="26" fillId="34" borderId="39" xfId="0" applyNumberFormat="1" applyFont="1" applyFill="1" applyBorder="1" applyAlignment="1">
      <alignment horizontal="center" vertical="center"/>
    </xf>
    <xf numFmtId="0" fontId="26" fillId="34" borderId="40" xfId="0" applyNumberFormat="1" applyFont="1" applyFill="1" applyBorder="1" applyAlignment="1">
      <alignment horizontal="center" vertical="center"/>
    </xf>
    <xf numFmtId="0" fontId="26" fillId="34" borderId="41" xfId="0" applyNumberFormat="1" applyFont="1" applyFill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178" fontId="65" fillId="0" borderId="55" xfId="0" applyNumberFormat="1" applyFont="1" applyFill="1" applyBorder="1" applyAlignment="1">
      <alignment horizontal="center" vertical="center"/>
    </xf>
    <xf numFmtId="178" fontId="65" fillId="0" borderId="56" xfId="0" applyNumberFormat="1" applyFont="1" applyFill="1" applyBorder="1" applyAlignment="1">
      <alignment horizontal="center" vertical="center"/>
    </xf>
    <xf numFmtId="178" fontId="65" fillId="0" borderId="57" xfId="0" applyNumberFormat="1" applyFont="1" applyFill="1" applyBorder="1" applyAlignment="1">
      <alignment horizontal="center" vertical="center"/>
    </xf>
    <xf numFmtId="178" fontId="65" fillId="0" borderId="58" xfId="0" applyNumberFormat="1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180" fontId="65" fillId="0" borderId="55" xfId="0" applyNumberFormat="1" applyFont="1" applyFill="1" applyBorder="1" applyAlignment="1">
      <alignment horizontal="center" vertical="center"/>
    </xf>
    <xf numFmtId="180" fontId="65" fillId="0" borderId="56" xfId="0" applyNumberFormat="1" applyFont="1" applyFill="1" applyBorder="1" applyAlignment="1">
      <alignment horizontal="center" vertical="center"/>
    </xf>
    <xf numFmtId="180" fontId="65" fillId="0" borderId="57" xfId="0" applyNumberFormat="1" applyFont="1" applyFill="1" applyBorder="1" applyAlignment="1">
      <alignment horizontal="center" vertical="center"/>
    </xf>
    <xf numFmtId="180" fontId="65" fillId="0" borderId="58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3">
      <selection activeCell="G14" sqref="G14"/>
    </sheetView>
  </sheetViews>
  <sheetFormatPr defaultColWidth="9.00390625" defaultRowHeight="15.75"/>
  <cols>
    <col min="1" max="1" width="6.375" style="39" customWidth="1"/>
    <col min="2" max="3" width="5.25390625" style="39" bestFit="1" customWidth="1"/>
    <col min="4" max="4" width="8.625" style="39" customWidth="1"/>
    <col min="5" max="8" width="20.625" style="39" customWidth="1"/>
    <col min="9" max="16384" width="9.00390625" style="39" customWidth="1"/>
  </cols>
  <sheetData>
    <row r="1" spans="1:8" s="41" customFormat="1" ht="22.5">
      <c r="A1" s="99" t="s">
        <v>617</v>
      </c>
      <c r="B1" s="99"/>
      <c r="C1" s="99"/>
      <c r="D1" s="99"/>
      <c r="E1" s="99"/>
      <c r="F1" s="99"/>
      <c r="G1" s="99"/>
      <c r="H1" s="99"/>
    </row>
    <row r="2" spans="1:8" s="40" customFormat="1" ht="21" thickBot="1">
      <c r="A2" s="100" t="s">
        <v>1038</v>
      </c>
      <c r="B2" s="100"/>
      <c r="C2" s="100"/>
      <c r="D2" s="100"/>
      <c r="E2" s="100"/>
      <c r="F2" s="21" t="s">
        <v>1039</v>
      </c>
      <c r="G2" s="42"/>
      <c r="H2" s="37" t="s">
        <v>1040</v>
      </c>
    </row>
    <row r="3" spans="1:8" ht="18" thickTop="1">
      <c r="A3" s="101" t="s">
        <v>1041</v>
      </c>
      <c r="B3" s="109" t="s">
        <v>1042</v>
      </c>
      <c r="C3" s="109" t="s">
        <v>1043</v>
      </c>
      <c r="D3" s="107" t="s">
        <v>1044</v>
      </c>
      <c r="E3" s="103" t="s">
        <v>1045</v>
      </c>
      <c r="F3" s="103" t="s">
        <v>1045</v>
      </c>
      <c r="G3" s="103" t="s">
        <v>1045</v>
      </c>
      <c r="H3" s="105" t="s">
        <v>1045</v>
      </c>
    </row>
    <row r="4" spans="1:8" ht="18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">
        <v>1046</v>
      </c>
      <c r="B5" s="119">
        <v>1</v>
      </c>
      <c r="C5" s="119">
        <v>1</v>
      </c>
      <c r="D5" s="117">
        <v>0.2708333333333333</v>
      </c>
      <c r="E5" s="23" t="s">
        <v>682</v>
      </c>
      <c r="F5" s="23" t="s">
        <v>678</v>
      </c>
      <c r="G5" s="23" t="s">
        <v>674</v>
      </c>
      <c r="H5" s="24" t="s">
        <v>669</v>
      </c>
    </row>
    <row r="6" spans="1:8" ht="17.25">
      <c r="A6" s="111"/>
      <c r="B6" s="115"/>
      <c r="C6" s="115"/>
      <c r="D6" s="118"/>
      <c r="E6" s="25"/>
      <c r="F6" s="25"/>
      <c r="G6" s="25"/>
      <c r="H6" s="26"/>
    </row>
    <row r="7" spans="1:8" ht="17.25">
      <c r="A7" s="111" t="s">
        <v>1046</v>
      </c>
      <c r="B7" s="114">
        <v>1</v>
      </c>
      <c r="C7" s="114">
        <v>2</v>
      </c>
      <c r="D7" s="113">
        <f>D5+9/60/24</f>
        <v>0.2770833333333333</v>
      </c>
      <c r="E7" s="27" t="s">
        <v>681</v>
      </c>
      <c r="F7" s="27" t="s">
        <v>679</v>
      </c>
      <c r="G7" s="27" t="s">
        <v>673</v>
      </c>
      <c r="H7" s="28" t="s">
        <v>670</v>
      </c>
    </row>
    <row r="8" spans="1:8" ht="17.25">
      <c r="A8" s="112"/>
      <c r="B8" s="115"/>
      <c r="C8" s="115"/>
      <c r="D8" s="113"/>
      <c r="E8" s="25"/>
      <c r="F8" s="25"/>
      <c r="G8" s="25"/>
      <c r="H8" s="26"/>
    </row>
    <row r="9" spans="1:8" ht="17.25">
      <c r="A9" s="111" t="s">
        <v>1046</v>
      </c>
      <c r="B9" s="114">
        <v>1</v>
      </c>
      <c r="C9" s="114">
        <v>3</v>
      </c>
      <c r="D9" s="113">
        <f>D7+9/60/24</f>
        <v>0.28333333333333327</v>
      </c>
      <c r="E9" s="27" t="s">
        <v>747</v>
      </c>
      <c r="F9" s="27" t="s">
        <v>680</v>
      </c>
      <c r="G9" s="27" t="s">
        <v>672</v>
      </c>
      <c r="H9" s="28" t="s">
        <v>671</v>
      </c>
    </row>
    <row r="10" spans="1:8" ht="17.25">
      <c r="A10" s="112"/>
      <c r="B10" s="115"/>
      <c r="C10" s="115"/>
      <c r="D10" s="113"/>
      <c r="E10" s="25"/>
      <c r="F10" s="25"/>
      <c r="G10" s="25"/>
      <c r="H10" s="26"/>
    </row>
    <row r="11" spans="1:8" ht="17.25">
      <c r="A11" s="111" t="s">
        <v>1046</v>
      </c>
      <c r="B11" s="114">
        <v>1</v>
      </c>
      <c r="C11" s="114">
        <v>4</v>
      </c>
      <c r="D11" s="113">
        <f>D9+9/60/24</f>
        <v>0.28958333333333325</v>
      </c>
      <c r="E11" s="27" t="s">
        <v>634</v>
      </c>
      <c r="F11" s="27" t="s">
        <v>633</v>
      </c>
      <c r="G11" s="27" t="s">
        <v>744</v>
      </c>
      <c r="H11" s="28" t="s">
        <v>662</v>
      </c>
    </row>
    <row r="12" spans="1:8" ht="17.25">
      <c r="A12" s="112"/>
      <c r="B12" s="115"/>
      <c r="C12" s="115"/>
      <c r="D12" s="113"/>
      <c r="E12" s="25"/>
      <c r="F12" s="25"/>
      <c r="G12" s="25"/>
      <c r="H12" s="26"/>
    </row>
    <row r="13" spans="1:8" ht="17.25">
      <c r="A13" s="111" t="s">
        <v>1046</v>
      </c>
      <c r="B13" s="114">
        <v>1</v>
      </c>
      <c r="C13" s="114">
        <v>5</v>
      </c>
      <c r="D13" s="113">
        <f>D11+9/60/24</f>
        <v>0.2958333333333332</v>
      </c>
      <c r="E13" s="27" t="s">
        <v>649</v>
      </c>
      <c r="F13" s="27" t="s">
        <v>655</v>
      </c>
      <c r="G13" s="27" t="s">
        <v>656</v>
      </c>
      <c r="H13" s="28" t="s">
        <v>661</v>
      </c>
    </row>
    <row r="14" spans="1:8" ht="17.25">
      <c r="A14" s="112"/>
      <c r="B14" s="115"/>
      <c r="C14" s="115"/>
      <c r="D14" s="113"/>
      <c r="E14" s="25"/>
      <c r="F14" s="25"/>
      <c r="G14" s="25"/>
      <c r="H14" s="26"/>
    </row>
    <row r="15" spans="1:8" ht="17.25">
      <c r="A15" s="111" t="s">
        <v>1046</v>
      </c>
      <c r="B15" s="114">
        <v>1</v>
      </c>
      <c r="C15" s="114">
        <v>6</v>
      </c>
      <c r="D15" s="113">
        <f>D13+9/60/24</f>
        <v>0.3020833333333332</v>
      </c>
      <c r="E15" s="27" t="s">
        <v>650</v>
      </c>
      <c r="F15" s="27" t="s">
        <v>654</v>
      </c>
      <c r="G15" s="27" t="s">
        <v>657</v>
      </c>
      <c r="H15" s="28" t="s">
        <v>653</v>
      </c>
    </row>
    <row r="16" spans="1:8" ht="17.25">
      <c r="A16" s="112"/>
      <c r="B16" s="115"/>
      <c r="C16" s="115"/>
      <c r="D16" s="113"/>
      <c r="E16" s="25"/>
      <c r="F16" s="25"/>
      <c r="G16" s="25"/>
      <c r="H16" s="26"/>
    </row>
    <row r="17" spans="1:8" ht="17.25">
      <c r="A17" s="111" t="s">
        <v>1046</v>
      </c>
      <c r="B17" s="114">
        <v>1</v>
      </c>
      <c r="C17" s="114">
        <v>7</v>
      </c>
      <c r="D17" s="113">
        <f>D15+9/60/24</f>
        <v>0.3083333333333332</v>
      </c>
      <c r="E17" s="27" t="s">
        <v>651</v>
      </c>
      <c r="F17" s="27" t="s">
        <v>622</v>
      </c>
      <c r="G17" s="27" t="s">
        <v>658</v>
      </c>
      <c r="H17" s="28" t="s">
        <v>624</v>
      </c>
    </row>
    <row r="18" spans="1:8" ht="17.25">
      <c r="A18" s="112"/>
      <c r="B18" s="115"/>
      <c r="C18" s="115"/>
      <c r="D18" s="113"/>
      <c r="E18" s="25"/>
      <c r="F18" s="25"/>
      <c r="G18" s="25"/>
      <c r="H18" s="26"/>
    </row>
    <row r="19" spans="1:8" ht="17.25">
      <c r="A19" s="111" t="s">
        <v>1046</v>
      </c>
      <c r="B19" s="114">
        <v>1</v>
      </c>
      <c r="C19" s="114">
        <v>8</v>
      </c>
      <c r="D19" s="113">
        <f>D17+9/60/24</f>
        <v>0.31458333333333316</v>
      </c>
      <c r="E19" s="29" t="s">
        <v>652</v>
      </c>
      <c r="F19" s="27" t="s">
        <v>623</v>
      </c>
      <c r="G19" s="27" t="s">
        <v>659</v>
      </c>
      <c r="H19" s="28" t="s">
        <v>660</v>
      </c>
    </row>
    <row r="20" spans="1:8" ht="17.25">
      <c r="A20" s="112"/>
      <c r="B20" s="115"/>
      <c r="C20" s="115"/>
      <c r="D20" s="113"/>
      <c r="E20" s="25"/>
      <c r="F20" s="25"/>
      <c r="G20" s="25"/>
      <c r="H20" s="26"/>
    </row>
    <row r="21" spans="1:8" ht="17.25">
      <c r="A21" s="111" t="s">
        <v>1046</v>
      </c>
      <c r="B21" s="114">
        <v>6</v>
      </c>
      <c r="C21" s="114">
        <v>1</v>
      </c>
      <c r="D21" s="113">
        <v>0.2708333333333333</v>
      </c>
      <c r="E21" s="27" t="s">
        <v>728</v>
      </c>
      <c r="F21" s="27" t="s">
        <v>731</v>
      </c>
      <c r="G21" s="27" t="s">
        <v>712</v>
      </c>
      <c r="H21" s="28" t="s">
        <v>732</v>
      </c>
    </row>
    <row r="22" spans="1:8" ht="17.25">
      <c r="A22" s="112"/>
      <c r="B22" s="115"/>
      <c r="C22" s="115"/>
      <c r="D22" s="113"/>
      <c r="E22" s="25"/>
      <c r="F22" s="25"/>
      <c r="G22" s="25"/>
      <c r="H22" s="26"/>
    </row>
    <row r="23" spans="1:8" ht="17.25">
      <c r="A23" s="111" t="s">
        <v>1046</v>
      </c>
      <c r="B23" s="114">
        <v>6</v>
      </c>
      <c r="C23" s="114">
        <v>2</v>
      </c>
      <c r="D23" s="113">
        <f aca="true" t="shared" si="0" ref="D23:D37">D21+9/60/24</f>
        <v>0.2770833333333333</v>
      </c>
      <c r="E23" s="27" t="s">
        <v>713</v>
      </c>
      <c r="F23" s="27" t="s">
        <v>714</v>
      </c>
      <c r="G23" s="27" t="s">
        <v>715</v>
      </c>
      <c r="H23" s="28" t="s">
        <v>716</v>
      </c>
    </row>
    <row r="24" spans="1:8" ht="17.25">
      <c r="A24" s="112"/>
      <c r="B24" s="115"/>
      <c r="C24" s="115"/>
      <c r="D24" s="113"/>
      <c r="E24" s="25"/>
      <c r="F24" s="25"/>
      <c r="G24" s="25"/>
      <c r="H24" s="26"/>
    </row>
    <row r="25" spans="1:8" ht="17.25">
      <c r="A25" s="111" t="s">
        <v>1046</v>
      </c>
      <c r="B25" s="114">
        <v>6</v>
      </c>
      <c r="C25" s="114">
        <v>3</v>
      </c>
      <c r="D25" s="113">
        <f t="shared" si="0"/>
        <v>0.28333333333333327</v>
      </c>
      <c r="E25" s="27" t="s">
        <v>717</v>
      </c>
      <c r="F25" s="27" t="s">
        <v>718</v>
      </c>
      <c r="G25" s="27" t="s">
        <v>719</v>
      </c>
      <c r="H25" s="28" t="s">
        <v>720</v>
      </c>
    </row>
    <row r="26" spans="1:8" ht="17.25">
      <c r="A26" s="112"/>
      <c r="B26" s="115"/>
      <c r="C26" s="115"/>
      <c r="D26" s="113"/>
      <c r="E26" s="25"/>
      <c r="F26" s="25"/>
      <c r="G26" s="25"/>
      <c r="H26" s="26"/>
    </row>
    <row r="27" spans="1:8" ht="17.25">
      <c r="A27" s="111" t="s">
        <v>1046</v>
      </c>
      <c r="B27" s="114">
        <v>6</v>
      </c>
      <c r="C27" s="114">
        <v>4</v>
      </c>
      <c r="D27" s="113">
        <f t="shared" si="0"/>
        <v>0.28958333333333325</v>
      </c>
      <c r="E27" s="27" t="s">
        <v>729</v>
      </c>
      <c r="F27" s="27" t="s">
        <v>730</v>
      </c>
      <c r="G27" s="29" t="s">
        <v>733</v>
      </c>
      <c r="H27" s="30" t="s">
        <v>663</v>
      </c>
    </row>
    <row r="28" spans="1:8" ht="17.25">
      <c r="A28" s="112"/>
      <c r="B28" s="115"/>
      <c r="C28" s="115"/>
      <c r="D28" s="113"/>
      <c r="E28" s="25"/>
      <c r="F28" s="25"/>
      <c r="G28" s="25"/>
      <c r="H28" s="26"/>
    </row>
    <row r="29" spans="1:8" ht="17.25">
      <c r="A29" s="111" t="s">
        <v>1046</v>
      </c>
      <c r="B29" s="114">
        <v>6</v>
      </c>
      <c r="C29" s="114">
        <v>5</v>
      </c>
      <c r="D29" s="113">
        <f t="shared" si="0"/>
        <v>0.2958333333333332</v>
      </c>
      <c r="E29" s="27" t="s">
        <v>721</v>
      </c>
      <c r="F29" s="27" t="s">
        <v>722</v>
      </c>
      <c r="G29" s="27" t="s">
        <v>723</v>
      </c>
      <c r="H29" s="28" t="s">
        <v>664</v>
      </c>
    </row>
    <row r="30" spans="1:8" ht="17.25">
      <c r="A30" s="112"/>
      <c r="B30" s="115"/>
      <c r="C30" s="115"/>
      <c r="D30" s="113"/>
      <c r="E30" s="25"/>
      <c r="F30" s="25"/>
      <c r="G30" s="25"/>
      <c r="H30" s="26"/>
    </row>
    <row r="31" spans="1:8" ht="17.25">
      <c r="A31" s="111" t="s">
        <v>1046</v>
      </c>
      <c r="B31" s="114">
        <v>6</v>
      </c>
      <c r="C31" s="114">
        <v>6</v>
      </c>
      <c r="D31" s="113">
        <f t="shared" si="0"/>
        <v>0.3020833333333332</v>
      </c>
      <c r="E31" s="27" t="s">
        <v>724</v>
      </c>
      <c r="F31" s="27" t="s">
        <v>725</v>
      </c>
      <c r="G31" s="29" t="s">
        <v>726</v>
      </c>
      <c r="H31" s="30" t="s">
        <v>665</v>
      </c>
    </row>
    <row r="32" spans="1:8" ht="17.25">
      <c r="A32" s="112"/>
      <c r="B32" s="115"/>
      <c r="C32" s="115"/>
      <c r="D32" s="113"/>
      <c r="E32" s="25"/>
      <c r="F32" s="25"/>
      <c r="G32" s="25"/>
      <c r="H32" s="26"/>
    </row>
    <row r="33" spans="1:8" ht="17.25">
      <c r="A33" s="111" t="s">
        <v>1046</v>
      </c>
      <c r="B33" s="114">
        <v>6</v>
      </c>
      <c r="C33" s="114">
        <v>7</v>
      </c>
      <c r="D33" s="113">
        <f t="shared" si="0"/>
        <v>0.3083333333333332</v>
      </c>
      <c r="E33" s="27" t="s">
        <v>759</v>
      </c>
      <c r="F33" s="27" t="s">
        <v>734</v>
      </c>
      <c r="G33" s="27" t="s">
        <v>677</v>
      </c>
      <c r="H33" s="28" t="s">
        <v>666</v>
      </c>
    </row>
    <row r="34" spans="1:8" ht="17.25">
      <c r="A34" s="112"/>
      <c r="B34" s="115"/>
      <c r="C34" s="115"/>
      <c r="D34" s="113"/>
      <c r="E34" s="25"/>
      <c r="F34" s="25"/>
      <c r="G34" s="25"/>
      <c r="H34" s="26"/>
    </row>
    <row r="35" spans="1:8" ht="17.25">
      <c r="A35" s="111" t="s">
        <v>1046</v>
      </c>
      <c r="B35" s="114">
        <v>6</v>
      </c>
      <c r="C35" s="114">
        <v>8</v>
      </c>
      <c r="D35" s="113">
        <f t="shared" si="0"/>
        <v>0.31458333333333316</v>
      </c>
      <c r="E35" s="27" t="s">
        <v>727</v>
      </c>
      <c r="F35" s="27" t="s">
        <v>748</v>
      </c>
      <c r="G35" s="27" t="s">
        <v>676</v>
      </c>
      <c r="H35" s="28" t="s">
        <v>667</v>
      </c>
    </row>
    <row r="36" spans="1:8" ht="17.25">
      <c r="A36" s="112"/>
      <c r="B36" s="115"/>
      <c r="C36" s="115"/>
      <c r="D36" s="113"/>
      <c r="E36" s="25"/>
      <c r="F36" s="25"/>
      <c r="G36" s="25"/>
      <c r="H36" s="26"/>
    </row>
    <row r="37" spans="1:8" ht="17.25">
      <c r="A37" s="121" t="s">
        <v>1046</v>
      </c>
      <c r="B37" s="114">
        <v>6</v>
      </c>
      <c r="C37" s="114">
        <v>9</v>
      </c>
      <c r="D37" s="124">
        <f t="shared" si="0"/>
        <v>0.32083333333333314</v>
      </c>
      <c r="E37" s="27" t="s">
        <v>683</v>
      </c>
      <c r="F37" s="27" t="s">
        <v>749</v>
      </c>
      <c r="G37" s="27" t="s">
        <v>675</v>
      </c>
      <c r="H37" s="28" t="s">
        <v>668</v>
      </c>
    </row>
    <row r="38" spans="1:8" ht="18" thickBot="1">
      <c r="A38" s="122"/>
      <c r="B38" s="123"/>
      <c r="C38" s="123"/>
      <c r="D38" s="125"/>
      <c r="E38" s="31"/>
      <c r="F38" s="31"/>
      <c r="G38" s="31"/>
      <c r="H38" s="32"/>
    </row>
    <row r="39" spans="1:8" ht="18" thickTop="1">
      <c r="A39" s="127" t="s">
        <v>1047</v>
      </c>
      <c r="B39" s="120">
        <v>1</v>
      </c>
      <c r="C39" s="120">
        <v>1</v>
      </c>
      <c r="D39" s="118">
        <v>0.2743055555555555</v>
      </c>
      <c r="E39" s="33" t="s">
        <v>741</v>
      </c>
      <c r="F39" s="33" t="s">
        <v>742</v>
      </c>
      <c r="G39" s="33" t="s">
        <v>743</v>
      </c>
      <c r="H39" s="34" t="s">
        <v>619</v>
      </c>
    </row>
    <row r="40" spans="1:8" ht="17.25">
      <c r="A40" s="112"/>
      <c r="B40" s="115"/>
      <c r="C40" s="115"/>
      <c r="D40" s="113"/>
      <c r="E40" s="25"/>
      <c r="F40" s="25"/>
      <c r="G40" s="25"/>
      <c r="H40" s="26"/>
    </row>
    <row r="41" spans="1:8" ht="17.25">
      <c r="A41" s="111" t="s">
        <v>1047</v>
      </c>
      <c r="B41" s="114">
        <v>1</v>
      </c>
      <c r="C41" s="114">
        <v>2</v>
      </c>
      <c r="D41" s="113">
        <f aca="true" t="shared" si="1" ref="D41:D55">D39+9/60/24</f>
        <v>0.2805555555555555</v>
      </c>
      <c r="E41" s="27" t="s">
        <v>684</v>
      </c>
      <c r="F41" s="27" t="s">
        <v>685</v>
      </c>
      <c r="G41" s="27" t="s">
        <v>686</v>
      </c>
      <c r="H41" s="28" t="s">
        <v>620</v>
      </c>
    </row>
    <row r="42" spans="1:8" ht="17.25">
      <c r="A42" s="112"/>
      <c r="B42" s="115"/>
      <c r="C42" s="115"/>
      <c r="D42" s="113"/>
      <c r="E42" s="25"/>
      <c r="F42" s="25"/>
      <c r="G42" s="25"/>
      <c r="H42" s="26"/>
    </row>
    <row r="43" spans="1:8" ht="17.25">
      <c r="A43" s="111" t="s">
        <v>1047</v>
      </c>
      <c r="B43" s="114">
        <v>1</v>
      </c>
      <c r="C43" s="114">
        <v>3</v>
      </c>
      <c r="D43" s="113">
        <f t="shared" si="1"/>
        <v>0.2868055555555555</v>
      </c>
      <c r="E43" s="27" t="s">
        <v>687</v>
      </c>
      <c r="F43" s="27" t="s">
        <v>688</v>
      </c>
      <c r="G43" s="27" t="s">
        <v>689</v>
      </c>
      <c r="H43" s="28" t="s">
        <v>621</v>
      </c>
    </row>
    <row r="44" spans="1:8" ht="17.25">
      <c r="A44" s="112"/>
      <c r="B44" s="115"/>
      <c r="C44" s="115"/>
      <c r="D44" s="113"/>
      <c r="E44" s="25"/>
      <c r="F44" s="25"/>
      <c r="G44" s="25"/>
      <c r="H44" s="26"/>
    </row>
    <row r="45" spans="1:8" ht="17.25">
      <c r="A45" s="111" t="s">
        <v>1047</v>
      </c>
      <c r="B45" s="114">
        <v>1</v>
      </c>
      <c r="C45" s="114">
        <v>4</v>
      </c>
      <c r="D45" s="113">
        <f t="shared" si="1"/>
        <v>0.29305555555555546</v>
      </c>
      <c r="E45" s="27" t="s">
        <v>635</v>
      </c>
      <c r="F45" s="27" t="s">
        <v>632</v>
      </c>
      <c r="G45" s="27" t="s">
        <v>746</v>
      </c>
      <c r="H45" s="28" t="s">
        <v>648</v>
      </c>
    </row>
    <row r="46" spans="1:8" ht="17.25">
      <c r="A46" s="112"/>
      <c r="B46" s="115"/>
      <c r="C46" s="115"/>
      <c r="D46" s="113"/>
      <c r="E46" s="25"/>
      <c r="F46" s="25"/>
      <c r="G46" s="25"/>
      <c r="H46" s="26"/>
    </row>
    <row r="47" spans="1:8" ht="17.25">
      <c r="A47" s="111" t="s">
        <v>1047</v>
      </c>
      <c r="B47" s="114">
        <v>1</v>
      </c>
      <c r="C47" s="114">
        <v>5</v>
      </c>
      <c r="D47" s="113">
        <f t="shared" si="1"/>
        <v>0.29930555555555544</v>
      </c>
      <c r="E47" s="27" t="s">
        <v>636</v>
      </c>
      <c r="F47" s="27" t="s">
        <v>631</v>
      </c>
      <c r="G47" s="27" t="s">
        <v>745</v>
      </c>
      <c r="H47" s="28" t="s">
        <v>647</v>
      </c>
    </row>
    <row r="48" spans="1:8" ht="17.25">
      <c r="A48" s="112"/>
      <c r="B48" s="115"/>
      <c r="C48" s="115"/>
      <c r="D48" s="113"/>
      <c r="E48" s="25"/>
      <c r="F48" s="25"/>
      <c r="G48" s="25"/>
      <c r="H48" s="26"/>
    </row>
    <row r="49" spans="1:8" ht="17.25">
      <c r="A49" s="111" t="s">
        <v>1047</v>
      </c>
      <c r="B49" s="114">
        <v>1</v>
      </c>
      <c r="C49" s="114">
        <v>6</v>
      </c>
      <c r="D49" s="113">
        <f t="shared" si="1"/>
        <v>0.3055555555555554</v>
      </c>
      <c r="E49" s="27" t="s">
        <v>637</v>
      </c>
      <c r="F49" s="27" t="s">
        <v>630</v>
      </c>
      <c r="G49" s="27" t="s">
        <v>625</v>
      </c>
      <c r="H49" s="28" t="s">
        <v>646</v>
      </c>
    </row>
    <row r="50" spans="1:8" ht="17.25">
      <c r="A50" s="112"/>
      <c r="B50" s="115"/>
      <c r="C50" s="115"/>
      <c r="D50" s="113"/>
      <c r="E50" s="25"/>
      <c r="F50" s="25"/>
      <c r="G50" s="25"/>
      <c r="H50" s="26"/>
    </row>
    <row r="51" spans="1:8" ht="17.25">
      <c r="A51" s="111" t="s">
        <v>1047</v>
      </c>
      <c r="B51" s="114">
        <v>1</v>
      </c>
      <c r="C51" s="114">
        <v>7</v>
      </c>
      <c r="D51" s="113">
        <f t="shared" si="1"/>
        <v>0.3118055555555554</v>
      </c>
      <c r="E51" s="27" t="s">
        <v>638</v>
      </c>
      <c r="F51" s="27" t="s">
        <v>629</v>
      </c>
      <c r="G51" s="27" t="s">
        <v>626</v>
      </c>
      <c r="H51" s="28" t="s">
        <v>645</v>
      </c>
    </row>
    <row r="52" spans="1:8" ht="17.25">
      <c r="A52" s="112"/>
      <c r="B52" s="115"/>
      <c r="C52" s="115"/>
      <c r="D52" s="113"/>
      <c r="E52" s="25"/>
      <c r="F52" s="25"/>
      <c r="G52" s="25"/>
      <c r="H52" s="26"/>
    </row>
    <row r="53" spans="1:8" ht="17.25">
      <c r="A53" s="111" t="s">
        <v>1047</v>
      </c>
      <c r="B53" s="114">
        <v>1</v>
      </c>
      <c r="C53" s="114">
        <v>8</v>
      </c>
      <c r="D53" s="113">
        <f t="shared" si="1"/>
        <v>0.31805555555555537</v>
      </c>
      <c r="E53" s="27" t="s">
        <v>639</v>
      </c>
      <c r="F53" s="27" t="s">
        <v>628</v>
      </c>
      <c r="G53" s="27" t="s">
        <v>627</v>
      </c>
      <c r="H53" s="28" t="s">
        <v>644</v>
      </c>
    </row>
    <row r="54" spans="1:8" ht="17.25">
      <c r="A54" s="112"/>
      <c r="B54" s="115"/>
      <c r="C54" s="115"/>
      <c r="D54" s="113"/>
      <c r="E54" s="25"/>
      <c r="F54" s="25"/>
      <c r="G54" s="25"/>
      <c r="H54" s="26"/>
    </row>
    <row r="55" spans="1:8" ht="17.25">
      <c r="A55" s="111" t="s">
        <v>1047</v>
      </c>
      <c r="B55" s="114">
        <v>1</v>
      </c>
      <c r="C55" s="114">
        <v>9</v>
      </c>
      <c r="D55" s="113">
        <f t="shared" si="1"/>
        <v>0.32430555555555535</v>
      </c>
      <c r="E55" s="27" t="s">
        <v>640</v>
      </c>
      <c r="F55" s="27" t="s">
        <v>641</v>
      </c>
      <c r="G55" s="27" t="s">
        <v>642</v>
      </c>
      <c r="H55" s="28" t="s">
        <v>643</v>
      </c>
    </row>
    <row r="56" spans="1:8" ht="17.25">
      <c r="A56" s="112"/>
      <c r="B56" s="115"/>
      <c r="C56" s="115"/>
      <c r="D56" s="113"/>
      <c r="E56" s="25"/>
      <c r="F56" s="25"/>
      <c r="G56" s="25"/>
      <c r="H56" s="26"/>
    </row>
    <row r="57" spans="1:8" ht="17.25">
      <c r="A57" s="111" t="s">
        <v>1047</v>
      </c>
      <c r="B57" s="114">
        <v>6</v>
      </c>
      <c r="C57" s="114">
        <v>1</v>
      </c>
      <c r="D57" s="113">
        <f>D39</f>
        <v>0.2743055555555555</v>
      </c>
      <c r="E57" s="27" t="s">
        <v>690</v>
      </c>
      <c r="F57" s="27" t="s">
        <v>735</v>
      </c>
      <c r="G57" s="27" t="s">
        <v>737</v>
      </c>
      <c r="H57" s="30" t="s">
        <v>739</v>
      </c>
    </row>
    <row r="58" spans="1:8" ht="17.25">
      <c r="A58" s="112"/>
      <c r="B58" s="115"/>
      <c r="C58" s="115"/>
      <c r="D58" s="113"/>
      <c r="E58" s="25"/>
      <c r="F58" s="25"/>
      <c r="G58" s="25"/>
      <c r="H58" s="26"/>
    </row>
    <row r="59" spans="1:8" ht="17.25">
      <c r="A59" s="111" t="s">
        <v>1047</v>
      </c>
      <c r="B59" s="114">
        <v>6</v>
      </c>
      <c r="C59" s="114">
        <v>2</v>
      </c>
      <c r="D59" s="113">
        <f>D57+9/60/24</f>
        <v>0.2805555555555555</v>
      </c>
      <c r="E59" s="27" t="s">
        <v>691</v>
      </c>
      <c r="F59" s="27" t="s">
        <v>692</v>
      </c>
      <c r="G59" s="27" t="s">
        <v>693</v>
      </c>
      <c r="H59" s="28" t="s">
        <v>694</v>
      </c>
    </row>
    <row r="60" spans="1:8" ht="17.25">
      <c r="A60" s="112"/>
      <c r="B60" s="115"/>
      <c r="C60" s="115"/>
      <c r="D60" s="113"/>
      <c r="E60" s="25"/>
      <c r="F60" s="25"/>
      <c r="G60" s="25"/>
      <c r="H60" s="26"/>
    </row>
    <row r="61" spans="1:8" ht="17.25">
      <c r="A61" s="111" t="s">
        <v>1047</v>
      </c>
      <c r="B61" s="114">
        <v>6</v>
      </c>
      <c r="C61" s="114">
        <v>3</v>
      </c>
      <c r="D61" s="113">
        <f>D43</f>
        <v>0.2868055555555555</v>
      </c>
      <c r="E61" s="27" t="s">
        <v>695</v>
      </c>
      <c r="F61" s="27" t="s">
        <v>696</v>
      </c>
      <c r="G61" s="27" t="s">
        <v>697</v>
      </c>
      <c r="H61" s="28" t="s">
        <v>698</v>
      </c>
    </row>
    <row r="62" spans="1:8" ht="17.25">
      <c r="A62" s="112"/>
      <c r="B62" s="115"/>
      <c r="C62" s="115"/>
      <c r="D62" s="113"/>
      <c r="E62" s="25"/>
      <c r="F62" s="25"/>
      <c r="G62" s="25"/>
      <c r="H62" s="26"/>
    </row>
    <row r="63" spans="1:8" ht="17.25">
      <c r="A63" s="111" t="s">
        <v>1047</v>
      </c>
      <c r="B63" s="114">
        <v>6</v>
      </c>
      <c r="C63" s="114">
        <v>4</v>
      </c>
      <c r="D63" s="113">
        <f>D61+9/60/24</f>
        <v>0.29305555555555546</v>
      </c>
      <c r="E63" s="27" t="s">
        <v>699</v>
      </c>
      <c r="F63" s="27" t="s">
        <v>700</v>
      </c>
      <c r="G63" s="27" t="s">
        <v>701</v>
      </c>
      <c r="H63" s="28" t="s">
        <v>702</v>
      </c>
    </row>
    <row r="64" spans="1:8" ht="17.25">
      <c r="A64" s="112"/>
      <c r="B64" s="115"/>
      <c r="C64" s="115"/>
      <c r="D64" s="113"/>
      <c r="E64" s="25"/>
      <c r="F64" s="25"/>
      <c r="G64" s="25"/>
      <c r="H64" s="26"/>
    </row>
    <row r="65" spans="1:8" ht="17.25">
      <c r="A65" s="111" t="s">
        <v>1047</v>
      </c>
      <c r="B65" s="114">
        <v>6</v>
      </c>
      <c r="C65" s="114">
        <v>5</v>
      </c>
      <c r="D65" s="113">
        <f>D47</f>
        <v>0.29930555555555544</v>
      </c>
      <c r="E65" s="27" t="s">
        <v>736</v>
      </c>
      <c r="F65" s="27" t="s">
        <v>703</v>
      </c>
      <c r="G65" s="27" t="s">
        <v>738</v>
      </c>
      <c r="H65" s="28" t="s">
        <v>740</v>
      </c>
    </row>
    <row r="66" spans="1:8" ht="17.25">
      <c r="A66" s="112"/>
      <c r="B66" s="115"/>
      <c r="C66" s="115"/>
      <c r="D66" s="113"/>
      <c r="E66" s="25"/>
      <c r="F66" s="25"/>
      <c r="G66" s="25"/>
      <c r="H66" s="26"/>
    </row>
    <row r="67" spans="1:8" ht="17.25">
      <c r="A67" s="111" t="s">
        <v>1047</v>
      </c>
      <c r="B67" s="114">
        <v>6</v>
      </c>
      <c r="C67" s="114">
        <v>6</v>
      </c>
      <c r="D67" s="113">
        <f>D65+9/60/24</f>
        <v>0.3055555555555554</v>
      </c>
      <c r="E67" s="27" t="s">
        <v>794</v>
      </c>
      <c r="F67" s="27" t="s">
        <v>795</v>
      </c>
      <c r="G67" s="27" t="s">
        <v>796</v>
      </c>
      <c r="H67" s="28" t="s">
        <v>797</v>
      </c>
    </row>
    <row r="68" spans="1:8" ht="17.25">
      <c r="A68" s="112"/>
      <c r="B68" s="115"/>
      <c r="C68" s="115"/>
      <c r="D68" s="113"/>
      <c r="E68" s="25"/>
      <c r="F68" s="25"/>
      <c r="G68" s="25"/>
      <c r="H68" s="26"/>
    </row>
    <row r="69" spans="1:8" ht="17.25">
      <c r="A69" s="111" t="s">
        <v>1047</v>
      </c>
      <c r="B69" s="114">
        <v>6</v>
      </c>
      <c r="C69" s="114">
        <v>7</v>
      </c>
      <c r="D69" s="113">
        <f>D67+9/60/24</f>
        <v>0.3118055555555554</v>
      </c>
      <c r="E69" s="27" t="s">
        <v>704</v>
      </c>
      <c r="F69" s="27" t="s">
        <v>705</v>
      </c>
      <c r="G69" s="27" t="s">
        <v>706</v>
      </c>
      <c r="H69" s="28" t="s">
        <v>707</v>
      </c>
    </row>
    <row r="70" spans="1:8" ht="17.25">
      <c r="A70" s="112"/>
      <c r="B70" s="115"/>
      <c r="C70" s="115"/>
      <c r="D70" s="113"/>
      <c r="E70" s="25"/>
      <c r="F70" s="25"/>
      <c r="G70" s="25"/>
      <c r="H70" s="26"/>
    </row>
    <row r="71" spans="1:8" ht="17.25">
      <c r="A71" s="121" t="s">
        <v>1047</v>
      </c>
      <c r="B71" s="114">
        <v>6</v>
      </c>
      <c r="C71" s="114">
        <v>8</v>
      </c>
      <c r="D71" s="113">
        <f>D69+9/60/24</f>
        <v>0.31805555555555537</v>
      </c>
      <c r="E71" s="27" t="s">
        <v>708</v>
      </c>
      <c r="F71" s="27" t="s">
        <v>709</v>
      </c>
      <c r="G71" s="27" t="s">
        <v>710</v>
      </c>
      <c r="H71" s="28" t="s">
        <v>711</v>
      </c>
    </row>
    <row r="72" spans="1:8" ht="18" thickBot="1">
      <c r="A72" s="122"/>
      <c r="B72" s="123"/>
      <c r="C72" s="123"/>
      <c r="D72" s="126"/>
      <c r="E72" s="31"/>
      <c r="F72" s="31"/>
      <c r="G72" s="31"/>
      <c r="H72" s="32"/>
    </row>
    <row r="73" ht="18" thickTop="1">
      <c r="A73" s="39" t="s">
        <v>13</v>
      </c>
    </row>
    <row r="74" ht="17.25">
      <c r="A74" s="39" t="s">
        <v>1048</v>
      </c>
    </row>
    <row r="75" ht="17.25">
      <c r="A75" s="39" t="s">
        <v>1049</v>
      </c>
    </row>
    <row r="76" ht="17.25">
      <c r="A76" s="39" t="s">
        <v>1050</v>
      </c>
    </row>
  </sheetData>
  <sheetProtection/>
  <mergeCells count="146">
    <mergeCell ref="D61:D62"/>
    <mergeCell ref="D27:D28"/>
    <mergeCell ref="D29:D30"/>
    <mergeCell ref="C23:C24"/>
    <mergeCell ref="A25:A26"/>
    <mergeCell ref="B25:B26"/>
    <mergeCell ref="B41:B42"/>
    <mergeCell ref="C43:C44"/>
    <mergeCell ref="A29:A30"/>
    <mergeCell ref="B29:B30"/>
    <mergeCell ref="B27:B28"/>
    <mergeCell ref="A39:A40"/>
    <mergeCell ref="B39:B40"/>
    <mergeCell ref="B43:B44"/>
    <mergeCell ref="B35:B36"/>
    <mergeCell ref="C27:C28"/>
    <mergeCell ref="C25:C26"/>
    <mergeCell ref="A43:A44"/>
    <mergeCell ref="A27:A28"/>
    <mergeCell ref="B23:B24"/>
    <mergeCell ref="A41:A42"/>
    <mergeCell ref="C35:C36"/>
    <mergeCell ref="D35:D36"/>
    <mergeCell ref="D39:D40"/>
    <mergeCell ref="D63:D64"/>
    <mergeCell ref="A31:A32"/>
    <mergeCell ref="B31:B32"/>
    <mergeCell ref="C31:C32"/>
    <mergeCell ref="D31:D32"/>
    <mergeCell ref="A33:A34"/>
    <mergeCell ref="B33:B34"/>
    <mergeCell ref="C33:C34"/>
    <mergeCell ref="D33:D34"/>
    <mergeCell ref="A51:A52"/>
    <mergeCell ref="B51:B52"/>
    <mergeCell ref="C51:C52"/>
    <mergeCell ref="D51:D52"/>
    <mergeCell ref="A47:A48"/>
    <mergeCell ref="B47:B48"/>
    <mergeCell ref="B53:B54"/>
    <mergeCell ref="D53:D54"/>
    <mergeCell ref="D41:D42"/>
    <mergeCell ref="D45:D46"/>
    <mergeCell ref="D47:D48"/>
    <mergeCell ref="D43:D44"/>
    <mergeCell ref="D55:D56"/>
    <mergeCell ref="D59:D60"/>
    <mergeCell ref="A61:A62"/>
    <mergeCell ref="A71:A72"/>
    <mergeCell ref="B71:B72"/>
    <mergeCell ref="C71:C72"/>
    <mergeCell ref="D71:D72"/>
    <mergeCell ref="A69:A70"/>
    <mergeCell ref="B69:B70"/>
    <mergeCell ref="C69:C70"/>
    <mergeCell ref="C45:C46"/>
    <mergeCell ref="C47:C48"/>
    <mergeCell ref="A57:A58"/>
    <mergeCell ref="C65:C66"/>
    <mergeCell ref="D67:D68"/>
    <mergeCell ref="D69:D70"/>
    <mergeCell ref="D57:D58"/>
    <mergeCell ref="D65:D66"/>
    <mergeCell ref="D49:D50"/>
    <mergeCell ref="C57:C58"/>
    <mergeCell ref="B57:B58"/>
    <mergeCell ref="B65:B66"/>
    <mergeCell ref="C53:C54"/>
    <mergeCell ref="A67:A68"/>
    <mergeCell ref="B67:B68"/>
    <mergeCell ref="A45:A46"/>
    <mergeCell ref="B45:B46"/>
    <mergeCell ref="A65:A66"/>
    <mergeCell ref="C67:C68"/>
    <mergeCell ref="B49:B50"/>
    <mergeCell ref="C49:C50"/>
    <mergeCell ref="A59:A60"/>
    <mergeCell ref="B59:B60"/>
    <mergeCell ref="C59:C60"/>
    <mergeCell ref="A55:A56"/>
    <mergeCell ref="B55:B56"/>
    <mergeCell ref="C55:C56"/>
    <mergeCell ref="A53:A54"/>
    <mergeCell ref="A49:A50"/>
    <mergeCell ref="A63:A64"/>
    <mergeCell ref="B63:B64"/>
    <mergeCell ref="C63:C64"/>
    <mergeCell ref="B61:B62"/>
    <mergeCell ref="C61:C62"/>
    <mergeCell ref="C41:C42"/>
    <mergeCell ref="C39:C40"/>
    <mergeCell ref="D23:D24"/>
    <mergeCell ref="C19:C20"/>
    <mergeCell ref="D19:D20"/>
    <mergeCell ref="A37:A38"/>
    <mergeCell ref="B37:B38"/>
    <mergeCell ref="C37:C38"/>
    <mergeCell ref="D37:D38"/>
    <mergeCell ref="B17:B18"/>
    <mergeCell ref="C17:C18"/>
    <mergeCell ref="D17:D18"/>
    <mergeCell ref="A35:A36"/>
    <mergeCell ref="B21:B22"/>
    <mergeCell ref="C21:C22"/>
    <mergeCell ref="D21:D22"/>
    <mergeCell ref="D25:D26"/>
    <mergeCell ref="A17:A18"/>
    <mergeCell ref="A21:A22"/>
    <mergeCell ref="A19:A20"/>
    <mergeCell ref="B19:B20"/>
    <mergeCell ref="A23:A24"/>
    <mergeCell ref="C29:C30"/>
    <mergeCell ref="D9:D10"/>
    <mergeCell ref="A5:A6"/>
    <mergeCell ref="D5:D6"/>
    <mergeCell ref="A7:A8"/>
    <mergeCell ref="D7:D8"/>
    <mergeCell ref="B9:B10"/>
    <mergeCell ref="C9:C10"/>
    <mergeCell ref="B5:B6"/>
    <mergeCell ref="C5:C6"/>
    <mergeCell ref="B7:B8"/>
    <mergeCell ref="C7:C8"/>
    <mergeCell ref="A9:A10"/>
    <mergeCell ref="A11:A12"/>
    <mergeCell ref="D11:D12"/>
    <mergeCell ref="A13:A14"/>
    <mergeCell ref="B11:B12"/>
    <mergeCell ref="C11:C12"/>
    <mergeCell ref="D13:D14"/>
    <mergeCell ref="B13:B14"/>
    <mergeCell ref="C13:C14"/>
    <mergeCell ref="D15:D16"/>
    <mergeCell ref="B15:B16"/>
    <mergeCell ref="C15:C16"/>
    <mergeCell ref="A15:A16"/>
    <mergeCell ref="A1:H1"/>
    <mergeCell ref="A2:E2"/>
    <mergeCell ref="A3:A4"/>
    <mergeCell ref="E3:E4"/>
    <mergeCell ref="F3:F4"/>
    <mergeCell ref="G3:G4"/>
    <mergeCell ref="H3:H4"/>
    <mergeCell ref="D3:D4"/>
    <mergeCell ref="B3:B4"/>
    <mergeCell ref="C3:C4"/>
  </mergeCells>
  <printOptions horizontalCentered="1"/>
  <pageMargins left="0" right="0" top="0.1968503937007874" bottom="0.15748031496062992" header="0.31496062992125984" footer="1.1023622047244095"/>
  <pageSetup horizontalDpi="600" verticalDpi="600" orientation="portrait" paperSize="9" scale="80" r:id="rId1"/>
  <ignoredErrors>
    <ignoredError sqref="D57 D59:D6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F16" sqref="F16"/>
    </sheetView>
  </sheetViews>
  <sheetFormatPr defaultColWidth="9.00390625" defaultRowHeight="15.75"/>
  <cols>
    <col min="1" max="1" width="6.375" style="0" customWidth="1"/>
    <col min="2" max="3" width="5.25390625" style="0" bestFit="1" customWidth="1"/>
    <col min="4" max="4" width="8.625" style="0" customWidth="1"/>
    <col min="5" max="8" width="20.625" style="0" customWidth="1"/>
  </cols>
  <sheetData>
    <row r="1" spans="1:8" s="36" customFormat="1" ht="22.5">
      <c r="A1" s="99" t="s">
        <v>798</v>
      </c>
      <c r="B1" s="99"/>
      <c r="C1" s="99"/>
      <c r="D1" s="99"/>
      <c r="E1" s="99"/>
      <c r="F1" s="99"/>
      <c r="G1" s="99"/>
      <c r="H1" s="99"/>
    </row>
    <row r="2" spans="1:8" s="35" customFormat="1" ht="21" thickBot="1">
      <c r="A2" s="100" t="s">
        <v>0</v>
      </c>
      <c r="B2" s="100"/>
      <c r="C2" s="100"/>
      <c r="D2" s="100"/>
      <c r="E2" s="100"/>
      <c r="F2" s="21" t="s">
        <v>1036</v>
      </c>
      <c r="G2" s="22"/>
      <c r="H2" s="38" t="s">
        <v>1037</v>
      </c>
    </row>
    <row r="3" spans="1:8" ht="17.25" thickTop="1">
      <c r="A3" s="101" t="s">
        <v>3</v>
      </c>
      <c r="B3" s="109" t="s">
        <v>4</v>
      </c>
      <c r="C3" s="109" t="s">
        <v>5</v>
      </c>
      <c r="D3" s="107" t="s">
        <v>1</v>
      </c>
      <c r="E3" s="103" t="s">
        <v>2</v>
      </c>
      <c r="F3" s="103" t="s">
        <v>2</v>
      </c>
      <c r="G3" s="103" t="s">
        <v>2</v>
      </c>
      <c r="H3" s="105" t="s">
        <v>2</v>
      </c>
    </row>
    <row r="4" spans="1:8" ht="17.25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">
        <v>6</v>
      </c>
      <c r="B5" s="119">
        <v>1</v>
      </c>
      <c r="C5" s="119">
        <v>1</v>
      </c>
      <c r="D5" s="117">
        <v>0.2708333333333333</v>
      </c>
      <c r="E5" s="23" t="str">
        <f>VLOOKUP(LEFT('11月25日'!E5,3),'中翻英'!$A$2:$B$414,2,FALSE)</f>
        <v>Ti Wen</v>
      </c>
      <c r="F5" s="23" t="str">
        <f>VLOOKUP(LEFT('11月25日'!F5,3),'中翻英'!$A$2:$B$414,2,FALSE)</f>
        <v>Jou-Yu Shih</v>
      </c>
      <c r="G5" s="23" t="str">
        <f>VLOOKUP(LEFT('11月25日'!G5,3),'中翻英'!$A$2:$B$414,2,FALSE)</f>
        <v>Hsuan Chen</v>
      </c>
      <c r="H5" s="24" t="str">
        <f>VLOOKUP(LEFT('11月25日'!H5,3),'中翻英'!$A$2:$B$414,2,FALSE)</f>
        <v>Yu-Hsin Huang</v>
      </c>
    </row>
    <row r="6" spans="1:8" ht="17.25">
      <c r="A6" s="111"/>
      <c r="B6" s="115"/>
      <c r="C6" s="115"/>
      <c r="D6" s="118"/>
      <c r="E6" s="25"/>
      <c r="F6" s="25"/>
      <c r="G6" s="25"/>
      <c r="H6" s="26"/>
    </row>
    <row r="7" spans="1:8" ht="17.25">
      <c r="A7" s="111" t="s">
        <v>6</v>
      </c>
      <c r="B7" s="114">
        <v>1</v>
      </c>
      <c r="C7" s="114">
        <v>2</v>
      </c>
      <c r="D7" s="113">
        <v>0.2770833333333333</v>
      </c>
      <c r="E7" s="27" t="str">
        <f>VLOOKUP(LEFT('11月25日'!E7,3),'中翻英'!$A$2:$B$414,2,FALSE)</f>
        <v>Hsin-Mei Hsieh</v>
      </c>
      <c r="F7" s="27" t="str">
        <f>VLOOKUP(LEFT('11月25日'!F7,3),'中翻英'!$A$2:$B$414,2,FALSE)</f>
        <v>Chien-Ting Wen</v>
      </c>
      <c r="G7" s="27" t="str">
        <f>VLOOKUP(LEFT('11月25日'!G7,3),'中翻英'!$A$2:$B$414,2,FALSE)</f>
        <v>Kai-Hsuan Tseng</v>
      </c>
      <c r="H7" s="28" t="str">
        <f>VLOOKUP(LEFT('11月25日'!H7,3),'中翻英'!$A$2:$B$414,2,FALSE)</f>
        <v>Ya-Chi Chang</v>
      </c>
    </row>
    <row r="8" spans="1:8" ht="17.25">
      <c r="A8" s="112"/>
      <c r="B8" s="115"/>
      <c r="C8" s="115"/>
      <c r="D8" s="113"/>
      <c r="E8" s="25"/>
      <c r="F8" s="25"/>
      <c r="G8" s="25"/>
      <c r="H8" s="26"/>
    </row>
    <row r="9" spans="1:8" ht="17.25">
      <c r="A9" s="111" t="s">
        <v>6</v>
      </c>
      <c r="B9" s="114">
        <v>1</v>
      </c>
      <c r="C9" s="114">
        <v>3</v>
      </c>
      <c r="D9" s="113">
        <v>0.28333333333333327</v>
      </c>
      <c r="E9" s="27" t="str">
        <f>VLOOKUP(LEFT('11月25日'!E9,3),'中翻英'!$A$2:$B$414,2,FALSE)</f>
        <v>Min-Jou Chen</v>
      </c>
      <c r="F9" s="27" t="str">
        <f>VLOOKUP(LEFT('11月25日'!F9,3),'中翻英'!$A$2:$B$414,2,FALSE)</f>
        <v>Hsiao-Ling Wu</v>
      </c>
      <c r="G9" s="27" t="str">
        <f>VLOOKUP(LEFT('11月25日'!G9,3),'中翻英'!$A$2:$B$414,2,FALSE)</f>
        <v>Cheng-Hsuan Shih</v>
      </c>
      <c r="H9" s="28" t="str">
        <f>VLOOKUP(LEFT('11月25日'!H9,3),'中翻英'!$A$2:$B$414,2,FALSE)</f>
        <v>Hui-Yuan Ma</v>
      </c>
    </row>
    <row r="10" spans="1:8" ht="17.25">
      <c r="A10" s="112"/>
      <c r="B10" s="115"/>
      <c r="C10" s="115"/>
      <c r="D10" s="113"/>
      <c r="E10" s="25"/>
      <c r="F10" s="25"/>
      <c r="G10" s="25"/>
      <c r="H10" s="26"/>
    </row>
    <row r="11" spans="1:8" ht="17.25">
      <c r="A11" s="111" t="s">
        <v>6</v>
      </c>
      <c r="B11" s="114">
        <v>1</v>
      </c>
      <c r="C11" s="114">
        <v>4</v>
      </c>
      <c r="D11" s="113">
        <v>0.28958333333333325</v>
      </c>
      <c r="E11" s="27" t="str">
        <f>VLOOKUP(LEFT('11月25日'!E11,3),'中翻英'!$A$2:$B$414,2,FALSE)</f>
        <v>Wei-Che Hsu</v>
      </c>
      <c r="F11" s="27" t="str">
        <f>VLOOKUP(LEFT('11月25日'!F11,3),'中翻英'!$A$2:$B$414,2,FALSE)</f>
        <v>Yu-Chen Ho</v>
      </c>
      <c r="G11" s="27" t="str">
        <f>VLOOKUP(LEFT('11月25日'!G11,3),'中翻英'!$A$2:$B$414,2,FALSE)</f>
        <v>Kai-Jen Tsai</v>
      </c>
      <c r="H11" s="28" t="str">
        <f>VLOOKUP(LEFT('11月25日'!H11,3),'中翻英'!$A$2:$B$414,2,FALSE)</f>
        <v>Yu-Chen Chen</v>
      </c>
    </row>
    <row r="12" spans="1:8" ht="17.25">
      <c r="A12" s="112"/>
      <c r="B12" s="115"/>
      <c r="C12" s="115"/>
      <c r="D12" s="113"/>
      <c r="E12" s="25"/>
      <c r="F12" s="25"/>
      <c r="G12" s="25"/>
      <c r="H12" s="26"/>
    </row>
    <row r="13" spans="1:8" ht="17.25">
      <c r="A13" s="111" t="s">
        <v>6</v>
      </c>
      <c r="B13" s="114">
        <v>1</v>
      </c>
      <c r="C13" s="114">
        <v>5</v>
      </c>
      <c r="D13" s="113">
        <v>0.2958333333333332</v>
      </c>
      <c r="E13" s="27" t="str">
        <f>VLOOKUP(LEFT('11月25日'!E13,3),'中翻英'!$A$2:$B$414,2,FALSE)</f>
        <v>Tung Li</v>
      </c>
      <c r="F13" s="27" t="str">
        <f>VLOOKUP(LEFT('11月25日'!F13,3),'中翻英'!$A$2:$B$414,2,FALSE)</f>
        <v>Wei-Cheng Shen</v>
      </c>
      <c r="G13" s="27" t="str">
        <f>VLOOKUP(LEFT('11月25日'!G13,3),'中翻英'!$A$2:$B$414,2,FALSE)</f>
        <v>Wei-Tsun Chiang</v>
      </c>
      <c r="H13" s="28" t="str">
        <f>VLOOKUP(LEFT('11月25日'!H13,3),'中翻英'!$A$2:$B$414,2,FALSE)</f>
        <v>Yen-Jung Lu</v>
      </c>
    </row>
    <row r="14" spans="1:8" ht="17.25">
      <c r="A14" s="112"/>
      <c r="B14" s="115"/>
      <c r="C14" s="115"/>
      <c r="D14" s="113"/>
      <c r="E14" s="25"/>
      <c r="F14" s="25"/>
      <c r="G14" s="25"/>
      <c r="H14" s="26"/>
    </row>
    <row r="15" spans="1:8" ht="17.25">
      <c r="A15" s="111" t="s">
        <v>6</v>
      </c>
      <c r="B15" s="114">
        <v>1</v>
      </c>
      <c r="C15" s="114">
        <v>6</v>
      </c>
      <c r="D15" s="113">
        <v>0.3020833333333332</v>
      </c>
      <c r="E15" s="27" t="str">
        <f>VLOOKUP(LEFT('11月25日'!E15,3),'中翻英'!$A$2:$B$414,2,FALSE)</f>
        <v>Wei-Cheng Chou</v>
      </c>
      <c r="F15" s="27" t="str">
        <f>VLOOKUP(LEFT('11月25日'!F15,3),'中翻英'!$A$2:$B$414,2,FALSE)</f>
        <v>Chi-Jen Tseng</v>
      </c>
      <c r="G15" s="27" t="str">
        <f>VLOOKUP(LEFT('11月25日'!G15,3),'中翻英'!$A$2:$B$414,2,FALSE)</f>
        <v>Ta-Wei Lin</v>
      </c>
      <c r="H15" s="28" t="str">
        <f>VLOOKUP(LEFT('11月25日'!H15,3),'中翻英'!$A$2:$B$414,2,FALSE)</f>
        <v>Yu-Fan Chen</v>
      </c>
    </row>
    <row r="16" spans="1:8" ht="17.25">
      <c r="A16" s="112"/>
      <c r="B16" s="115"/>
      <c r="C16" s="115"/>
      <c r="D16" s="113"/>
      <c r="E16" s="25"/>
      <c r="F16" s="25"/>
      <c r="G16" s="25"/>
      <c r="H16" s="26"/>
    </row>
    <row r="17" spans="1:8" ht="17.25">
      <c r="A17" s="111" t="s">
        <v>6</v>
      </c>
      <c r="B17" s="114">
        <v>1</v>
      </c>
      <c r="C17" s="114">
        <v>7</v>
      </c>
      <c r="D17" s="113">
        <v>0.3083333333333332</v>
      </c>
      <c r="E17" s="27" t="str">
        <f>VLOOKUP(LEFT('11月25日'!E17,3),'中翻英'!$A$2:$B$414,2,FALSE)</f>
        <v>Chao-Hsin Hung</v>
      </c>
      <c r="F17" s="27" t="str">
        <f>VLOOKUP(LEFT('11月25日'!F17,3),'中翻英'!$A$2:$B$414,2,FALSE)</f>
        <v>Chien-Hung Huang</v>
      </c>
      <c r="G17" s="27" t="str">
        <f>VLOOKUP(LEFT('11月25日'!G17,3),'中翻英'!$A$2:$B$414,2,FALSE)</f>
        <v>Yu-Wei Chan</v>
      </c>
      <c r="H17" s="28" t="str">
        <f>VLOOKUP(LEFT('11月25日'!H17,3),'中翻英'!$A$2:$B$414,2,FALSE)</f>
        <v>Yu-Chia Chiu</v>
      </c>
    </row>
    <row r="18" spans="1:8" ht="17.25">
      <c r="A18" s="112"/>
      <c r="B18" s="115"/>
      <c r="C18" s="115"/>
      <c r="D18" s="113"/>
      <c r="E18" s="25"/>
      <c r="F18" s="25"/>
      <c r="G18" s="25"/>
      <c r="H18" s="26"/>
    </row>
    <row r="19" spans="1:8" ht="17.25">
      <c r="A19" s="111" t="s">
        <v>6</v>
      </c>
      <c r="B19" s="114">
        <v>1</v>
      </c>
      <c r="C19" s="114">
        <v>8</v>
      </c>
      <c r="D19" s="113">
        <v>0.31458333333333316</v>
      </c>
      <c r="E19" s="27" t="str">
        <f>VLOOKUP(LEFT('11月25日'!E19,3),'中翻英'!$A$2:$B$414,2,FALSE)</f>
        <v>Shao-Hung Yang</v>
      </c>
      <c r="F19" s="27" t="str">
        <f>VLOOKUP(LEFT('11月25日'!F19,3),'中翻英'!$A$2:$B$414,2,FALSE)</f>
        <v>Yao-Wei Wu</v>
      </c>
      <c r="G19" s="27" t="str">
        <f>VLOOKUP(LEFT('11月25日'!G19,3),'中翻英'!$A$2:$B$414,2,FALSE)</f>
        <v>Yu-Cheng Ku</v>
      </c>
      <c r="H19" s="28" t="str">
        <f>VLOOKUP(LEFT('11月25日'!H19,3),'中翻英'!$A$2:$B$414,2,FALSE)</f>
        <v>Pin-Chun Hsieh</v>
      </c>
    </row>
    <row r="20" spans="1:8" ht="17.25">
      <c r="A20" s="112"/>
      <c r="B20" s="115"/>
      <c r="C20" s="115"/>
      <c r="D20" s="113"/>
      <c r="E20" s="25"/>
      <c r="F20" s="25"/>
      <c r="G20" s="25"/>
      <c r="H20" s="26"/>
    </row>
    <row r="21" spans="1:8" ht="17.25">
      <c r="A21" s="111" t="s">
        <v>6</v>
      </c>
      <c r="B21" s="114">
        <v>6</v>
      </c>
      <c r="C21" s="114">
        <v>1</v>
      </c>
      <c r="D21" s="113">
        <v>0.2708333333333333</v>
      </c>
      <c r="E21" s="27" t="str">
        <f>VLOOKUP(LEFT('11月25日'!E21,3),'中翻英'!$A$2:$B$414,2,FALSE)</f>
        <v>Ssu-Chia Cheng</v>
      </c>
      <c r="F21" s="27" t="str">
        <f>VLOOKUP(LEFT('11月25日'!F21,3),'中翻英'!$A$2:$B$414,2,FALSE)</f>
        <v>Chih-Yun Wu</v>
      </c>
      <c r="G21" s="27" t="str">
        <f>VLOOKUP(LEFT('11月25日'!G21,3),'中翻英'!$A$2:$B$414,2,FALSE)</f>
        <v>Yu-Ling Lee</v>
      </c>
      <c r="H21" s="28" t="str">
        <f>VLOOKUP(LEFT('11月25日'!H21,3),'中翻英'!$A$2:$B$414,2,FALSE)</f>
        <v>Chieh-Hsin Lin</v>
      </c>
    </row>
    <row r="22" spans="1:8" ht="17.25">
      <c r="A22" s="112"/>
      <c r="B22" s="115"/>
      <c r="C22" s="115"/>
      <c r="D22" s="113"/>
      <c r="E22" s="25"/>
      <c r="F22" s="25"/>
      <c r="G22" s="25"/>
      <c r="H22" s="26"/>
    </row>
    <row r="23" spans="1:8" ht="17.25">
      <c r="A23" s="111" t="s">
        <v>6</v>
      </c>
      <c r="B23" s="114">
        <v>6</v>
      </c>
      <c r="C23" s="114">
        <v>2</v>
      </c>
      <c r="D23" s="113">
        <v>0.2770833333333333</v>
      </c>
      <c r="E23" s="27" t="str">
        <f>VLOOKUP(LEFT('11月25日'!E23,3),'中翻英'!$A$2:$B$414,2,FALSE)</f>
        <v>Yu-Ju Chen</v>
      </c>
      <c r="F23" s="27" t="str">
        <f>VLOOKUP(LEFT('11月25日'!F23,3),'中翻英'!$A$2:$B$414,2,FALSE)</f>
        <v>Wan-Ping Huang</v>
      </c>
      <c r="G23" s="27" t="str">
        <f>VLOOKUP(LEFT('11月25日'!G23,3),'中翻英'!$A$2:$B$414,2,FALSE)</f>
        <v>Yu-Ling Lee</v>
      </c>
      <c r="H23" s="28" t="str">
        <f>VLOOKUP(LEFT('11月25日'!H23,3),'中翻英'!$A$2:$B$414,2,FALSE)</f>
        <v>Chi-Fen Liang</v>
      </c>
    </row>
    <row r="24" spans="1:8" ht="17.25">
      <c r="A24" s="112"/>
      <c r="B24" s="115"/>
      <c r="C24" s="115"/>
      <c r="D24" s="113"/>
      <c r="E24" s="25"/>
      <c r="F24" s="25"/>
      <c r="G24" s="25"/>
      <c r="H24" s="26"/>
    </row>
    <row r="25" spans="1:8" ht="17.25">
      <c r="A25" s="111" t="s">
        <v>6</v>
      </c>
      <c r="B25" s="114">
        <v>6</v>
      </c>
      <c r="C25" s="114">
        <v>3</v>
      </c>
      <c r="D25" s="113">
        <v>0.28333333333333327</v>
      </c>
      <c r="E25" s="27" t="str">
        <f>VLOOKUP(LEFT('11月25日'!E25,3),'中翻英'!$A$2:$B$414,2,FALSE)</f>
        <v>Yi-Ting Lai</v>
      </c>
      <c r="F25" s="27" t="str">
        <f>VLOOKUP(LEFT('11月25日'!F25,3),'中翻英'!$A$2:$B$414,2,FALSE)</f>
        <v>Yi-Tsen Chou</v>
      </c>
      <c r="G25" s="27" t="str">
        <f>VLOOKUP(LEFT('11月25日'!G25,3),'中翻英'!$A$2:$B$414,2,FALSE)</f>
        <v>Wei-Chia Tsai</v>
      </c>
      <c r="H25" s="28" t="str">
        <f>VLOOKUP(LEFT('11月25日'!H25,3),'中翻英'!$A$2:$B$414,2,FALSE)</f>
        <v>Chia-Wen Tai</v>
      </c>
    </row>
    <row r="26" spans="1:8" ht="17.25">
      <c r="A26" s="112"/>
      <c r="B26" s="115"/>
      <c r="C26" s="115"/>
      <c r="D26" s="113"/>
      <c r="E26" s="25"/>
      <c r="F26" s="25"/>
      <c r="G26" s="25"/>
      <c r="H26" s="26"/>
    </row>
    <row r="27" spans="1:8" ht="17.25">
      <c r="A27" s="111" t="s">
        <v>6</v>
      </c>
      <c r="B27" s="114">
        <v>6</v>
      </c>
      <c r="C27" s="114">
        <v>4</v>
      </c>
      <c r="D27" s="113">
        <v>0.28958333333333325</v>
      </c>
      <c r="E27" s="27" t="str">
        <f>VLOOKUP(LEFT('11月25日'!E27,3),'中翻英'!$A$2:$B$414,2,FALSE)</f>
        <v>Yi-Han Wang</v>
      </c>
      <c r="F27" s="27" t="str">
        <f>VLOOKUP(LEFT('11月25日'!F27,3),'中翻英'!$A$2:$B$414,2,FALSE)</f>
        <v>Yi-Chia Chang</v>
      </c>
      <c r="G27" s="27" t="str">
        <f>VLOOKUP(LEFT('11月25日'!G27,3),'中翻英'!$A$2:$B$414,2,FALSE)</f>
        <v>Yu-Sang Hou</v>
      </c>
      <c r="H27" s="28" t="str">
        <f>VLOOKUP(LEFT('11月25日'!H27,3),'中翻英'!$A$2:$B$414,2,FALSE)</f>
        <v>Yu-Hsiuan Chiang</v>
      </c>
    </row>
    <row r="28" spans="1:8" ht="17.25">
      <c r="A28" s="112"/>
      <c r="B28" s="115"/>
      <c r="C28" s="115"/>
      <c r="D28" s="113"/>
      <c r="E28" s="25"/>
      <c r="F28" s="25"/>
      <c r="G28" s="25"/>
      <c r="H28" s="26"/>
    </row>
    <row r="29" spans="1:8" ht="17.25">
      <c r="A29" s="111" t="s">
        <v>6</v>
      </c>
      <c r="B29" s="114">
        <v>6</v>
      </c>
      <c r="C29" s="114">
        <v>5</v>
      </c>
      <c r="D29" s="113">
        <v>0.2958333333333332</v>
      </c>
      <c r="E29" s="27" t="str">
        <f>VLOOKUP(LEFT('11月25日'!E29,3),'中翻英'!$A$2:$B$414,2,FALSE)</f>
        <v>Tzu-Yu Chou</v>
      </c>
      <c r="F29" s="27" t="str">
        <f>VLOOKUP(LEFT('11月25日'!F29,3),'中翻英'!$A$2:$B$414,2,FALSE)</f>
        <v>Wei-An Tang</v>
      </c>
      <c r="G29" s="27" t="str">
        <f>VLOOKUP(LEFT('11月25日'!G29,3),'中翻英'!$A$2:$B$414,2,FALSE)</f>
        <v>Chih-Min Chen</v>
      </c>
      <c r="H29" s="28" t="str">
        <f>VLOOKUP(LEFT('11月25日'!H29,3),'中翻英'!$A$2:$B$414,2,FALSE)</f>
        <v>Tzu-Ling Kao</v>
      </c>
    </row>
    <row r="30" spans="1:8" ht="17.25">
      <c r="A30" s="112"/>
      <c r="B30" s="115"/>
      <c r="C30" s="115"/>
      <c r="D30" s="113"/>
      <c r="E30" s="25"/>
      <c r="F30" s="25"/>
      <c r="G30" s="25"/>
      <c r="H30" s="26"/>
    </row>
    <row r="31" spans="1:8" ht="17.25">
      <c r="A31" s="111" t="s">
        <v>6</v>
      </c>
      <c r="B31" s="114">
        <v>6</v>
      </c>
      <c r="C31" s="114">
        <v>6</v>
      </c>
      <c r="D31" s="113">
        <v>0.3020833333333332</v>
      </c>
      <c r="E31" s="27" t="str">
        <f>VLOOKUP(LEFT('11月25日'!E31,3),'中翻英'!$A$2:$B$414,2,FALSE)</f>
        <v>Yun-Chu Huang</v>
      </c>
      <c r="F31" s="27" t="str">
        <f>VLOOKUP(LEFT('11月25日'!F31,3),'中翻英'!$A$2:$B$414,2,FALSE)</f>
        <v>Ling-Chieh Mao</v>
      </c>
      <c r="G31" s="27" t="str">
        <f>VLOOKUP(LEFT('11月25日'!G31,3),'中翻英'!$A$2:$B$414,2,FALSE)</f>
        <v>Chia-Yin Wu</v>
      </c>
      <c r="H31" s="28" t="str">
        <f>VLOOKUP(LEFT('11月25日'!H31,3),'中翻英'!$A$2:$B$414,2,FALSE)</f>
        <v>Mimi Wang</v>
      </c>
    </row>
    <row r="32" spans="1:8" ht="17.25">
      <c r="A32" s="112"/>
      <c r="B32" s="115"/>
      <c r="C32" s="115"/>
      <c r="D32" s="113"/>
      <c r="E32" s="25"/>
      <c r="F32" s="25"/>
      <c r="G32" s="25"/>
      <c r="H32" s="26"/>
    </row>
    <row r="33" spans="1:8" ht="17.25">
      <c r="A33" s="111" t="s">
        <v>6</v>
      </c>
      <c r="B33" s="114">
        <v>6</v>
      </c>
      <c r="C33" s="114">
        <v>7</v>
      </c>
      <c r="D33" s="113">
        <v>0.3083333333333332</v>
      </c>
      <c r="E33" s="27" t="str">
        <f>VLOOKUP(LEFT('11月25日'!E33,3),'中翻英'!$A$2:$B$414,2,FALSE)</f>
        <v>Hsiao-Han Huang</v>
      </c>
      <c r="F33" s="27" t="str">
        <f>VLOOKUP(LEFT('11月25日'!F33,3),'中翻英'!$A$2:$B$414,2,FALSE)</f>
        <v>Cih-Hui Chen</v>
      </c>
      <c r="G33" s="27" t="str">
        <f>VLOOKUP(LEFT('11月25日'!G33,3),'中翻英'!$A$2:$B$414,2,FALSE)</f>
        <v>Daphne T.Chang</v>
      </c>
      <c r="H33" s="28" t="str">
        <f>VLOOKUP(LEFT('11月25日'!H33,3),'中翻英'!$A$2:$B$414,2,FALSE)</f>
        <v>Han-Chuan Kuo</v>
      </c>
    </row>
    <row r="34" spans="1:8" ht="17.25">
      <c r="A34" s="112"/>
      <c r="B34" s="115"/>
      <c r="C34" s="115"/>
      <c r="D34" s="113"/>
      <c r="E34" s="25"/>
      <c r="F34" s="25"/>
      <c r="G34" s="25"/>
      <c r="H34" s="26"/>
    </row>
    <row r="35" spans="1:8" ht="17.25">
      <c r="A35" s="111" t="s">
        <v>6</v>
      </c>
      <c r="B35" s="114">
        <v>6</v>
      </c>
      <c r="C35" s="114">
        <v>8</v>
      </c>
      <c r="D35" s="113">
        <v>0.31458333333333316</v>
      </c>
      <c r="E35" s="27" t="str">
        <f>VLOOKUP(LEFT('11月25日'!E35,3),'中翻英'!$A$2:$B$414,2,FALSE)</f>
        <v>Yi-Hui Lin</v>
      </c>
      <c r="F35" s="27" t="str">
        <f>VLOOKUP(LEFT('11月25日'!F35,3),'中翻英'!$A$2:$B$414,2,FALSE)</f>
        <v>Pei-Yu Liao</v>
      </c>
      <c r="G35" s="27" t="str">
        <f>VLOOKUP(LEFT('11月25日'!G35,3),'中翻英'!$A$2:$B$414,2,FALSE)</f>
        <v>Chia-Ling Lee</v>
      </c>
      <c r="H35" s="28" t="str">
        <f>VLOOKUP(LEFT('11月25日'!H35,3),'中翻英'!$A$2:$B$414,2,FALSE)</f>
        <v>Chih-Chin Hsiao</v>
      </c>
    </row>
    <row r="36" spans="1:8" ht="17.25">
      <c r="A36" s="112"/>
      <c r="B36" s="115"/>
      <c r="C36" s="115"/>
      <c r="D36" s="113"/>
      <c r="E36" s="25"/>
      <c r="F36" s="25"/>
      <c r="G36" s="25"/>
      <c r="H36" s="26"/>
    </row>
    <row r="37" spans="1:8" ht="17.25">
      <c r="A37" s="121" t="s">
        <v>6</v>
      </c>
      <c r="B37" s="114">
        <v>6</v>
      </c>
      <c r="C37" s="114">
        <v>9</v>
      </c>
      <c r="D37" s="124">
        <v>0.32083333333333314</v>
      </c>
      <c r="E37" s="27" t="str">
        <f>VLOOKUP(LEFT('11月25日'!E37,3),'中翻英'!$A$2:$B$414,2,FALSE)</f>
        <v>Yu-Chen Chang</v>
      </c>
      <c r="F37" s="27" t="str">
        <f>VLOOKUP(LEFT('11月25日'!F37,3),'中翻英'!$A$2:$B$414,2,FALSE)</f>
        <v>Chun-Ting Tu</v>
      </c>
      <c r="G37" s="27" t="str">
        <f>VLOOKUP(LEFT('11月25日'!G37,3),'中翻英'!$A$2:$B$414,2,FALSE)</f>
        <v>Yukie Sasaki</v>
      </c>
      <c r="H37" s="28" t="str">
        <f>VLOOKUP(LEFT('11月25日'!H37,3),'中翻英'!$A$2:$B$414,2,FALSE)</f>
        <v>Yu-Hsin Yen</v>
      </c>
    </row>
    <row r="38" spans="1:8" ht="18" thickBot="1">
      <c r="A38" s="122"/>
      <c r="B38" s="123"/>
      <c r="C38" s="123"/>
      <c r="D38" s="125"/>
      <c r="E38" s="31"/>
      <c r="F38" s="31"/>
      <c r="G38" s="31"/>
      <c r="H38" s="32"/>
    </row>
    <row r="39" spans="1:8" ht="18" thickTop="1">
      <c r="A39" s="127" t="s">
        <v>7</v>
      </c>
      <c r="B39" s="120">
        <v>1</v>
      </c>
      <c r="C39" s="120">
        <v>1</v>
      </c>
      <c r="D39" s="118">
        <v>0.2743055555555555</v>
      </c>
      <c r="E39" s="33" t="str">
        <f>VLOOKUP(LEFT('11月25日'!E39,3),'中翻英'!$A$2:$B$414,2,FALSE)</f>
        <v>Yu-Cheng Ho</v>
      </c>
      <c r="F39" s="33" t="str">
        <f>VLOOKUP(LEFT('11月25日'!F39,3),'中翻英'!$A$2:$B$414,2,FALSE)</f>
        <v>Wei-Fan Liu</v>
      </c>
      <c r="G39" s="33" t="str">
        <f>VLOOKUP(LEFT('11月25日'!G39,3),'中翻英'!$A$2:$B$414,2,FALSE)</f>
        <v>Chieh Yang</v>
      </c>
      <c r="H39" s="34" t="str">
        <f>VLOOKUP(LEFT('11月25日'!H39,3),'中翻英'!$A$2:$B$414,2,FALSE)</f>
        <v>Meng-Heng Lu</v>
      </c>
    </row>
    <row r="40" spans="1:8" ht="17.25">
      <c r="A40" s="112"/>
      <c r="B40" s="115"/>
      <c r="C40" s="115"/>
      <c r="D40" s="113"/>
      <c r="E40" s="25"/>
      <c r="F40" s="25"/>
      <c r="G40" s="25"/>
      <c r="H40" s="26"/>
    </row>
    <row r="41" spans="1:8" ht="17.25">
      <c r="A41" s="111" t="s">
        <v>7</v>
      </c>
      <c r="B41" s="114">
        <v>1</v>
      </c>
      <c r="C41" s="114">
        <v>2</v>
      </c>
      <c r="D41" s="113">
        <v>0.2805555555555555</v>
      </c>
      <c r="E41" s="27" t="str">
        <f>VLOOKUP(LEFT('11月25日'!E41,3),'中翻英'!$A$2:$B$414,2,FALSE)</f>
        <v>Shun-Chen Chang</v>
      </c>
      <c r="F41" s="27" t="str">
        <f>VLOOKUP(LEFT('11月25日'!F41,3),'中翻英'!$A$2:$B$414,2,FALSE)</f>
        <v>Chuan-Wei Fang</v>
      </c>
      <c r="G41" s="27" t="str">
        <f>VLOOKUP(LEFT('11月25日'!G41,3),'中翻英'!$A$2:$B$414,2,FALSE)</f>
        <v>I-Chen Chiang</v>
      </c>
      <c r="H41" s="28" t="str">
        <f>VLOOKUP(LEFT('11月25日'!H41,3),'中翻英'!$A$2:$B$414,2,FALSE)</f>
        <v>Yu-Chien Chang</v>
      </c>
    </row>
    <row r="42" spans="1:8" ht="17.25">
      <c r="A42" s="112"/>
      <c r="B42" s="115"/>
      <c r="C42" s="115"/>
      <c r="D42" s="113"/>
      <c r="E42" s="25"/>
      <c r="F42" s="25"/>
      <c r="G42" s="25"/>
      <c r="H42" s="26"/>
    </row>
    <row r="43" spans="1:8" ht="17.25">
      <c r="A43" s="111" t="s">
        <v>7</v>
      </c>
      <c r="B43" s="114">
        <v>1</v>
      </c>
      <c r="C43" s="114">
        <v>3</v>
      </c>
      <c r="D43" s="113">
        <v>0.2868055555555555</v>
      </c>
      <c r="E43" s="27" t="str">
        <f>VLOOKUP(LEFT('11月25日'!E43,3),'中翻英'!$A$2:$B$414,2,FALSE)</f>
        <v>Shao-Shun Huang</v>
      </c>
      <c r="F43" s="27" t="str">
        <f>VLOOKUP(LEFT('11月25日'!F43,3),'中翻英'!$A$2:$B$414,2,FALSE)</f>
        <v>Jung-Chun Chang</v>
      </c>
      <c r="G43" s="27" t="str">
        <f>VLOOKUP(LEFT('11月25日'!G43,3),'中翻英'!$A$2:$B$414,2,FALSE)</f>
        <v>Kuan-Shun Huang</v>
      </c>
      <c r="H43" s="28" t="str">
        <f>VLOOKUP(LEFT('11月25日'!H43,3),'中翻英'!$A$2:$B$414,2,FALSE)</f>
        <v>Chang-Hsueh Yang</v>
      </c>
    </row>
    <row r="44" spans="1:8" ht="17.25">
      <c r="A44" s="112"/>
      <c r="B44" s="115"/>
      <c r="C44" s="115"/>
      <c r="D44" s="113"/>
      <c r="E44" s="25"/>
      <c r="F44" s="25"/>
      <c r="G44" s="25"/>
      <c r="H44" s="26"/>
    </row>
    <row r="45" spans="1:8" ht="17.25">
      <c r="A45" s="111" t="s">
        <v>7</v>
      </c>
      <c r="B45" s="114">
        <v>1</v>
      </c>
      <c r="C45" s="114">
        <v>4</v>
      </c>
      <c r="D45" s="113">
        <v>0.29305555555555546</v>
      </c>
      <c r="E45" s="27" t="str">
        <f>VLOOKUP(LEFT('11月25日'!E45,3),'中翻英'!$A$2:$B$414,2,FALSE)</f>
        <v>Yi-Ching Tseng</v>
      </c>
      <c r="F45" s="27" t="str">
        <f>VLOOKUP(LEFT('11月25日'!F45,3),'中翻英'!$A$2:$B$414,2,FALSE)</f>
        <v>Shang-Min Kuo</v>
      </c>
      <c r="G45" s="27" t="str">
        <f>VLOOKUP(LEFT('11月25日'!G45,3),'中翻英'!$A$2:$B$414,2,FALSE)</f>
        <v>Yu-Cheng Hsu</v>
      </c>
      <c r="H45" s="28" t="str">
        <f>VLOOKUP(LEFT('11月25日'!H45,3),'中翻英'!$A$2:$B$414,2,FALSE)</f>
        <v>Yi-Tung Chen</v>
      </c>
    </row>
    <row r="46" spans="1:8" ht="17.25">
      <c r="A46" s="112"/>
      <c r="B46" s="115"/>
      <c r="C46" s="115"/>
      <c r="D46" s="113"/>
      <c r="E46" s="25"/>
      <c r="F46" s="25"/>
      <c r="G46" s="25"/>
      <c r="H46" s="26"/>
    </row>
    <row r="47" spans="1:8" ht="17.25">
      <c r="A47" s="111" t="s">
        <v>7</v>
      </c>
      <c r="B47" s="114">
        <v>1</v>
      </c>
      <c r="C47" s="114">
        <v>5</v>
      </c>
      <c r="D47" s="113">
        <v>0.29930555555555544</v>
      </c>
      <c r="E47" s="27" t="str">
        <f>VLOOKUP(LEFT('11月25日'!E47,3),'中翻英'!$A$2:$B$414,2,FALSE)</f>
        <v>Tse-Wei Luo</v>
      </c>
      <c r="F47" s="27" t="str">
        <f>VLOOKUP(LEFT('11月25日'!F47,3),'中翻英'!$A$2:$B$414,2,FALSE)</f>
        <v>Chun Chang</v>
      </c>
      <c r="G47" s="27" t="str">
        <f>VLOOKUP(LEFT('11月25日'!G47,3),'中翻英'!$A$2:$B$414,2,FALSE)</f>
        <v>Hsiang-Jung Cheng</v>
      </c>
      <c r="H47" s="28" t="str">
        <f>VLOOKUP(LEFT('11月25日'!H47,3),'中翻英'!$A$2:$B$414,2,FALSE)</f>
        <v>Che-Yu Shih</v>
      </c>
    </row>
    <row r="48" spans="1:8" ht="17.25">
      <c r="A48" s="112"/>
      <c r="B48" s="115"/>
      <c r="C48" s="115"/>
      <c r="D48" s="113"/>
      <c r="E48" s="25"/>
      <c r="F48" s="25"/>
      <c r="G48" s="25"/>
      <c r="H48" s="26"/>
    </row>
    <row r="49" spans="1:8" ht="17.25">
      <c r="A49" s="111" t="s">
        <v>7</v>
      </c>
      <c r="B49" s="114">
        <v>1</v>
      </c>
      <c r="C49" s="114">
        <v>6</v>
      </c>
      <c r="D49" s="113">
        <v>0.3055555555555554</v>
      </c>
      <c r="E49" s="27" t="str">
        <f>VLOOKUP(LEFT('11月25日'!E49,3),'中翻英'!$A$2:$B$414,2,FALSE)</f>
        <v>Li-Hsin Chung</v>
      </c>
      <c r="F49" s="27" t="str">
        <f>VLOOKUP(LEFT('11月25日'!F49,3),'中翻英'!$A$2:$B$414,2,FALSE)</f>
        <v>Tung-Lin Yeh</v>
      </c>
      <c r="G49" s="27" t="str">
        <f>VLOOKUP(LEFT('11月25日'!G49,3),'中翻英'!$A$2:$B$414,2,FALSE)</f>
        <v>Hsin-Wei Wu</v>
      </c>
      <c r="H49" s="28" t="str">
        <f>VLOOKUP(LEFT('11月25日'!H49,3),'中翻英'!$A$2:$B$414,2,FALSE)</f>
        <v>Chun-Yi Chang</v>
      </c>
    </row>
    <row r="50" spans="1:8" ht="17.25">
      <c r="A50" s="112"/>
      <c r="B50" s="115"/>
      <c r="C50" s="115"/>
      <c r="D50" s="113"/>
      <c r="E50" s="25"/>
      <c r="F50" s="25"/>
      <c r="G50" s="25"/>
      <c r="H50" s="26"/>
    </row>
    <row r="51" spans="1:8" ht="17.25">
      <c r="A51" s="111" t="s">
        <v>7</v>
      </c>
      <c r="B51" s="114">
        <v>1</v>
      </c>
      <c r="C51" s="114">
        <v>7</v>
      </c>
      <c r="D51" s="113">
        <v>0.3118055555555554</v>
      </c>
      <c r="E51" s="27" t="str">
        <f>VLOOKUP(LEFT('11月25日'!E51,3),'中翻英'!$A$2:$B$414,2,FALSE)</f>
        <v>Chu-Tien Hsieh</v>
      </c>
      <c r="F51" s="27" t="str">
        <f>VLOOKUP(LEFT('11月25日'!F51,3),'中翻英'!$A$2:$B$414,2,FALSE)</f>
        <v>Yi-Jui Ho</v>
      </c>
      <c r="G51" s="27" t="str">
        <f>VLOOKUP(LEFT('11月25日'!G51,3),'中翻英'!$A$2:$B$414,2,FALSE)</f>
        <v>Po-Kai Lin</v>
      </c>
      <c r="H51" s="28" t="str">
        <f>VLOOKUP(LEFT('11月25日'!H51,3),'中翻英'!$A$2:$B$414,2,FALSE)</f>
        <v>Chun-Hsiang Chang</v>
      </c>
    </row>
    <row r="52" spans="1:8" ht="17.25">
      <c r="A52" s="112"/>
      <c r="B52" s="115"/>
      <c r="C52" s="115"/>
      <c r="D52" s="113"/>
      <c r="E52" s="25"/>
      <c r="F52" s="25"/>
      <c r="G52" s="25"/>
      <c r="H52" s="26"/>
    </row>
    <row r="53" spans="1:8" ht="17.25">
      <c r="A53" s="111" t="s">
        <v>7</v>
      </c>
      <c r="B53" s="114">
        <v>1</v>
      </c>
      <c r="C53" s="114">
        <v>8</v>
      </c>
      <c r="D53" s="113">
        <v>0.31805555555555537</v>
      </c>
      <c r="E53" s="27" t="str">
        <f>VLOOKUP(LEFT('11月25日'!E53,3),'中翻英'!$A$2:$B$414,2,FALSE)</f>
        <v>Wei-Wei Ho</v>
      </c>
      <c r="F53" s="27" t="str">
        <f>VLOOKUP(LEFT('11月25日'!F53,3),'中翻英'!$A$2:$B$414,2,FALSE)</f>
        <v>Hsi-An Wang</v>
      </c>
      <c r="G53" s="27" t="str">
        <f>VLOOKUP(LEFT('11月25日'!G53,3),'中翻英'!$A$2:$B$414,2,FALSE)</f>
        <v>Cheng-Kai Lai</v>
      </c>
      <c r="H53" s="28" t="str">
        <f>VLOOKUP(LEFT('11月25日'!H53,3),'中翻英'!$A$2:$B$414,2,FALSE)</f>
        <v>Te-Shu Kung</v>
      </c>
    </row>
    <row r="54" spans="1:8" ht="17.25">
      <c r="A54" s="112"/>
      <c r="B54" s="115"/>
      <c r="C54" s="115"/>
      <c r="D54" s="113"/>
      <c r="E54" s="25"/>
      <c r="F54" s="25"/>
      <c r="G54" s="25"/>
      <c r="H54" s="26"/>
    </row>
    <row r="55" spans="1:8" ht="17.25">
      <c r="A55" s="111" t="s">
        <v>7</v>
      </c>
      <c r="B55" s="114">
        <v>1</v>
      </c>
      <c r="C55" s="114">
        <v>9</v>
      </c>
      <c r="D55" s="113">
        <v>0.32430555555555535</v>
      </c>
      <c r="E55" s="27" t="str">
        <f>VLOOKUP(LEFT('11月25日'!E55,3),'中翻英'!$A$2:$B$414,2,FALSE)</f>
        <v>Cheng-Ho Wang</v>
      </c>
      <c r="F55" s="27" t="str">
        <f>VLOOKUP(LEFT('11月25日'!F55,3),'中翻英'!$A$2:$B$414,2,FALSE)</f>
        <v>Yu-Kai Yeh</v>
      </c>
      <c r="G55" s="27" t="str">
        <f>VLOOKUP(LEFT('11月25日'!G55,3),'中翻英'!$A$2:$B$414,2,FALSE)</f>
        <v>Cheng-En Cheng</v>
      </c>
      <c r="H55" s="28" t="str">
        <f>VLOOKUP(LEFT('11月25日'!H55,3),'中翻英'!$A$2:$B$414,2,FALSE)</f>
        <v>Chun-Kai Chang</v>
      </c>
    </row>
    <row r="56" spans="1:8" ht="17.25">
      <c r="A56" s="112"/>
      <c r="B56" s="115"/>
      <c r="C56" s="115"/>
      <c r="D56" s="113"/>
      <c r="E56" s="25"/>
      <c r="F56" s="25"/>
      <c r="G56" s="25"/>
      <c r="H56" s="26"/>
    </row>
    <row r="57" spans="1:8" ht="17.25">
      <c r="A57" s="111" t="s">
        <v>7</v>
      </c>
      <c r="B57" s="114">
        <v>6</v>
      </c>
      <c r="C57" s="114">
        <v>1</v>
      </c>
      <c r="D57" s="113">
        <v>0.2743055555555555</v>
      </c>
      <c r="E57" s="27" t="str">
        <f>VLOOKUP(LEFT('11月25日'!E57,3),'中翻英'!$A$2:$B$414,2,FALSE)</f>
        <v>Yi-Hsiang Huang</v>
      </c>
      <c r="F57" s="27" t="str">
        <f>VLOOKUP(LEFT('11月25日'!F57,3),'中翻英'!$A$2:$B$414,2,FALSE)</f>
        <v>Chun-An Yu</v>
      </c>
      <c r="G57" s="27" t="str">
        <f>VLOOKUP(LEFT('11月25日'!G57,3),'中翻英'!$A$2:$B$414,2,FALSE)</f>
        <v>Wen-Yang Chang</v>
      </c>
      <c r="H57" s="28" t="str">
        <f>VLOOKUP(LEFT('11月25日'!H57,3),'中翻英'!$A$2:$B$414,2,FALSE)</f>
        <v>Yi-Hsien Sung</v>
      </c>
    </row>
    <row r="58" spans="1:8" ht="17.25">
      <c r="A58" s="112"/>
      <c r="B58" s="115"/>
      <c r="C58" s="115"/>
      <c r="D58" s="113"/>
      <c r="E58" s="25"/>
      <c r="F58" s="25"/>
      <c r="G58" s="25"/>
      <c r="H58" s="26"/>
    </row>
    <row r="59" spans="1:8" ht="17.25">
      <c r="A59" s="111" t="s">
        <v>7</v>
      </c>
      <c r="B59" s="114">
        <v>6</v>
      </c>
      <c r="C59" s="114">
        <v>2</v>
      </c>
      <c r="D59" s="113">
        <v>0.2805555555555555</v>
      </c>
      <c r="E59" s="27" t="str">
        <f>VLOOKUP(LEFT('11月25日'!E59,3),'中翻英'!$A$2:$B$414,2,FALSE)</f>
        <v>Po-Wei Chen</v>
      </c>
      <c r="F59" s="27" t="str">
        <f>VLOOKUP(LEFT('11月25日'!F59,3),'中翻英'!$A$2:$B$414,2,FALSE)</f>
        <v>Chao-Hua Lee</v>
      </c>
      <c r="G59" s="27" t="str">
        <f>VLOOKUP(LEFT('11月25日'!G59,3),'中翻英'!$A$2:$B$414,2,FALSE)</f>
        <v>Kuan-Liang Kuo</v>
      </c>
      <c r="H59" s="28" t="str">
        <f>VLOOKUP(LEFT('11月25日'!H59,3),'中翻英'!$A$2:$B$414,2,FALSE)</f>
        <v>Po-Jui Huang</v>
      </c>
    </row>
    <row r="60" spans="1:8" ht="17.25">
      <c r="A60" s="112"/>
      <c r="B60" s="115"/>
      <c r="C60" s="115"/>
      <c r="D60" s="113"/>
      <c r="E60" s="25"/>
      <c r="F60" s="25"/>
      <c r="G60" s="25"/>
      <c r="H60" s="26"/>
    </row>
    <row r="61" spans="1:8" ht="17.25">
      <c r="A61" s="111" t="s">
        <v>7</v>
      </c>
      <c r="B61" s="114">
        <v>6</v>
      </c>
      <c r="C61" s="114">
        <v>3</v>
      </c>
      <c r="D61" s="113">
        <v>0.2868055555555555</v>
      </c>
      <c r="E61" s="27" t="str">
        <f>VLOOKUP(LEFT('11月25日'!E61,3),'中翻英'!$A$2:$B$414,2,FALSE)</f>
        <v>Wei-Ting Liu</v>
      </c>
      <c r="F61" s="27" t="str">
        <f>VLOOKUP(LEFT('11月25日'!F61,3),'中翻英'!$A$2:$B$414,2,FALSE)</f>
        <v>Yuan-Wei Lin</v>
      </c>
      <c r="G61" s="27" t="str">
        <f>VLOOKUP(LEFT('11月25日'!G61,3),'中翻英'!$A$2:$B$414,2,FALSE)</f>
        <v>Yi-Che Hung</v>
      </c>
      <c r="H61" s="28" t="str">
        <f>VLOOKUP(LEFT('11月25日'!H61,3),'中翻英'!$A$2:$B$414,2,FALSE)</f>
        <v>Cheng-Hsueh Lu</v>
      </c>
    </row>
    <row r="62" spans="1:8" ht="17.25">
      <c r="A62" s="112"/>
      <c r="B62" s="115"/>
      <c r="C62" s="115"/>
      <c r="D62" s="113"/>
      <c r="E62" s="25"/>
      <c r="F62" s="25"/>
      <c r="G62" s="25"/>
      <c r="H62" s="26"/>
    </row>
    <row r="63" spans="1:8" ht="17.25">
      <c r="A63" s="111" t="s">
        <v>7</v>
      </c>
      <c r="B63" s="114">
        <v>6</v>
      </c>
      <c r="C63" s="114">
        <v>4</v>
      </c>
      <c r="D63" s="113">
        <v>0.29305555555555546</v>
      </c>
      <c r="E63" s="27" t="str">
        <f>VLOOKUP(LEFT('11月25日'!E63,3),'中翻英'!$A$2:$B$414,2,FALSE)</f>
        <v>Han-Wei Chiu</v>
      </c>
      <c r="F63" s="27" t="str">
        <f>VLOOKUP(LEFT('11月25日'!F63,3),'中翻英'!$A$2:$B$414,2,FALSE)</f>
        <v>Sun-Yi Lu</v>
      </c>
      <c r="G63" s="27" t="str">
        <f>VLOOKUP(LEFT('11月25日'!G63,3),'中翻英'!$A$2:$B$414,2,FALSE)</f>
        <v>Yu-Chiao Chang</v>
      </c>
      <c r="H63" s="28" t="str">
        <f>VLOOKUP(LEFT('11月25日'!H63,3),'中翻英'!$A$2:$B$414,2,FALSE)</f>
        <v>Wei-Hao Huang</v>
      </c>
    </row>
    <row r="64" spans="1:8" ht="17.25">
      <c r="A64" s="112"/>
      <c r="B64" s="115"/>
      <c r="C64" s="115"/>
      <c r="D64" s="113"/>
      <c r="E64" s="25"/>
      <c r="F64" s="25"/>
      <c r="G64" s="25"/>
      <c r="H64" s="26"/>
    </row>
    <row r="65" spans="1:8" ht="17.25">
      <c r="A65" s="111" t="s">
        <v>7</v>
      </c>
      <c r="B65" s="114">
        <v>6</v>
      </c>
      <c r="C65" s="114">
        <v>5</v>
      </c>
      <c r="D65" s="113">
        <v>0.29930555555555544</v>
      </c>
      <c r="E65" s="27" t="str">
        <f>VLOOKUP(LEFT('11月25日'!E65,3),'中翻英'!$A$2:$B$414,2,FALSE)</f>
        <v>Yi-Hsiu Weng</v>
      </c>
      <c r="F65" s="27" t="str">
        <f>VLOOKUP(LEFT('11月25日'!F65,3),'中翻英'!$A$2:$B$414,2,FALSE)</f>
        <v>Chieh-Sheng Chen</v>
      </c>
      <c r="G65" s="27" t="str">
        <f>VLOOKUP(LEFT('11月25日'!G65,3),'中翻英'!$A$2:$B$414,2,FALSE)</f>
        <v>Chun-Yu Shih</v>
      </c>
      <c r="H65" s="28" t="str">
        <f>VLOOKUP(LEFT('11月25日'!H65,3),'中翻英'!$A$2:$B$414,2,FALSE)</f>
        <v>Chen-Hsiang Wen</v>
      </c>
    </row>
    <row r="66" spans="1:8" ht="17.25">
      <c r="A66" s="112"/>
      <c r="B66" s="115"/>
      <c r="C66" s="115"/>
      <c r="D66" s="113"/>
      <c r="E66" s="25"/>
      <c r="F66" s="25"/>
      <c r="G66" s="25"/>
      <c r="H66" s="26"/>
    </row>
    <row r="67" spans="1:8" ht="17.25">
      <c r="A67" s="111" t="s">
        <v>7</v>
      </c>
      <c r="B67" s="114">
        <v>6</v>
      </c>
      <c r="C67" s="114">
        <v>6</v>
      </c>
      <c r="D67" s="113">
        <v>0.3055555555555554</v>
      </c>
      <c r="E67" s="27" t="str">
        <f>VLOOKUP(LEFT('11月25日'!E67,3),'中翻英'!$A$2:$B$414,2,FALSE)</f>
        <v>Yun-Jui Liao</v>
      </c>
      <c r="F67" s="27" t="str">
        <f>VLOOKUP(LEFT('11月25日'!F67,3),'中翻英'!$A$2:$B$414,2,FALSE)</f>
        <v>Wei-Sheng Chen</v>
      </c>
      <c r="G67" s="27" t="str">
        <f>VLOOKUP(LEFT('11月25日'!G67,3),'中翻英'!$A$2:$B$414,2,FALSE)</f>
        <v>Wen-Yang Wang</v>
      </c>
      <c r="H67" s="28" t="str">
        <f>VLOOKUP(LEFT('11月25日'!H67,3),'中翻英'!$A$2:$B$414,2,FALSE)</f>
        <v>Shih-Yao Lo</v>
      </c>
    </row>
    <row r="68" spans="1:8" ht="17.25">
      <c r="A68" s="112"/>
      <c r="B68" s="115"/>
      <c r="C68" s="115"/>
      <c r="D68" s="113"/>
      <c r="E68" s="25"/>
      <c r="F68" s="25"/>
      <c r="G68" s="25"/>
      <c r="H68" s="26"/>
    </row>
    <row r="69" spans="1:8" ht="17.25">
      <c r="A69" s="111" t="s">
        <v>7</v>
      </c>
      <c r="B69" s="114">
        <v>6</v>
      </c>
      <c r="C69" s="114">
        <v>7</v>
      </c>
      <c r="D69" s="113">
        <v>0.3118055555555554</v>
      </c>
      <c r="E69" s="27" t="str">
        <f>VLOOKUP(LEFT('11月25日'!E69,3),'中翻英'!$A$2:$B$414,2,FALSE)</f>
        <v>Ting-Chia Chang</v>
      </c>
      <c r="F69" s="27" t="str">
        <f>VLOOKUP(LEFT('11月25日'!F69,3),'中翻英'!$A$2:$B$414,2,FALSE)</f>
        <v>Chuan-Chih Tsai</v>
      </c>
      <c r="G69" s="27" t="str">
        <f>VLOOKUP(LEFT('11月25日'!G69,3),'中翻英'!$A$2:$B$414,2,FALSE)</f>
        <v>Yung-Hua Liu</v>
      </c>
      <c r="H69" s="28" t="str">
        <f>VLOOKUP(LEFT('11月25日'!H69,3),'中翻英'!$A$2:$B$414,2,FALSE)</f>
        <v>Wei-Ting Yeh</v>
      </c>
    </row>
    <row r="70" spans="1:8" ht="17.25">
      <c r="A70" s="112"/>
      <c r="B70" s="115"/>
      <c r="C70" s="115"/>
      <c r="D70" s="113"/>
      <c r="E70" s="25"/>
      <c r="F70" s="25"/>
      <c r="G70" s="25"/>
      <c r="H70" s="26"/>
    </row>
    <row r="71" spans="1:8" ht="17.25">
      <c r="A71" s="121" t="s">
        <v>7</v>
      </c>
      <c r="B71" s="114">
        <v>6</v>
      </c>
      <c r="C71" s="114">
        <v>8</v>
      </c>
      <c r="D71" s="113">
        <v>0.31805555555555537</v>
      </c>
      <c r="E71" s="27" t="str">
        <f>VLOOKUP(LEFT('11月25日'!E71,3),'中翻英'!$A$2:$B$414,2,FALSE)</f>
        <v>Yen-Hsiang Chang</v>
      </c>
      <c r="F71" s="27" t="str">
        <f>VLOOKUP(LEFT('11月25日'!F71,3),'中翻英'!$A$2:$B$414,2,FALSE)</f>
        <v>Chung-Cheng Wang</v>
      </c>
      <c r="G71" s="27" t="str">
        <f>VLOOKUP(LEFT('11月25日'!G71,3),'中翻英'!$A$2:$B$414,2,FALSE)</f>
        <v>Tse-Fu Lin</v>
      </c>
      <c r="H71" s="28" t="str">
        <f>VLOOKUP(LEFT('11月25日'!H71,3),'中翻英'!$A$2:$B$414,2,FALSE)</f>
        <v>Fu Yeh</v>
      </c>
    </row>
    <row r="72" spans="1:8" ht="18" thickBot="1">
      <c r="A72" s="122"/>
      <c r="B72" s="123"/>
      <c r="C72" s="123"/>
      <c r="D72" s="126"/>
      <c r="E72" s="31"/>
      <c r="F72" s="31"/>
      <c r="G72" s="31"/>
      <c r="H72" s="32"/>
    </row>
    <row r="73" ht="17.25" thickTop="1"/>
  </sheetData>
  <sheetProtection/>
  <mergeCells count="146">
    <mergeCell ref="A5:A6"/>
    <mergeCell ref="B5:B6"/>
    <mergeCell ref="C5:C6"/>
    <mergeCell ref="D5:D6"/>
    <mergeCell ref="A7:A8"/>
    <mergeCell ref="B7:B8"/>
    <mergeCell ref="C7:C8"/>
    <mergeCell ref="D7:D8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14"/>
  <sheetViews>
    <sheetView zoomScalePageLayoutView="0" workbookViewId="0" topLeftCell="A394">
      <selection activeCell="F17" sqref="F17"/>
    </sheetView>
  </sheetViews>
  <sheetFormatPr defaultColWidth="9.00390625" defaultRowHeight="15.75"/>
  <cols>
    <col min="2" max="2" width="20.00390625" style="0" bestFit="1" customWidth="1"/>
  </cols>
  <sheetData>
    <row r="1" spans="1:2" ht="16.5">
      <c r="A1" t="s">
        <v>14</v>
      </c>
      <c r="B1" t="s">
        <v>15</v>
      </c>
    </row>
    <row r="2" spans="1:2" ht="16.5">
      <c r="A2" t="s">
        <v>16</v>
      </c>
      <c r="B2" t="s">
        <v>17</v>
      </c>
    </row>
    <row r="3" spans="1:2" ht="16.5">
      <c r="A3" t="s">
        <v>18</v>
      </c>
      <c r="B3" t="s">
        <v>19</v>
      </c>
    </row>
    <row r="4" spans="1:2" ht="16.5">
      <c r="A4" t="s">
        <v>20</v>
      </c>
      <c r="B4" t="s">
        <v>21</v>
      </c>
    </row>
    <row r="5" spans="1:2" ht="16.5">
      <c r="A5" t="s">
        <v>22</v>
      </c>
      <c r="B5" t="s">
        <v>23</v>
      </c>
    </row>
    <row r="6" spans="1:2" ht="16.5">
      <c r="A6" t="s">
        <v>24</v>
      </c>
      <c r="B6" t="s">
        <v>25</v>
      </c>
    </row>
    <row r="7" spans="1:2" ht="16.5">
      <c r="A7" t="s">
        <v>26</v>
      </c>
      <c r="B7" t="s">
        <v>27</v>
      </c>
    </row>
    <row r="8" spans="1:2" ht="16.5">
      <c r="A8" t="s">
        <v>799</v>
      </c>
      <c r="B8" t="s">
        <v>800</v>
      </c>
    </row>
    <row r="9" spans="1:2" ht="16.5">
      <c r="A9" t="s">
        <v>801</v>
      </c>
      <c r="B9" t="s">
        <v>802</v>
      </c>
    </row>
    <row r="10" spans="1:2" ht="16.5">
      <c r="A10" t="s">
        <v>28</v>
      </c>
      <c r="B10" t="s">
        <v>29</v>
      </c>
    </row>
    <row r="11" spans="1:2" ht="16.5">
      <c r="A11" t="s">
        <v>30</v>
      </c>
      <c r="B11" t="s">
        <v>31</v>
      </c>
    </row>
    <row r="12" spans="1:2" ht="16.5">
      <c r="A12" t="s">
        <v>803</v>
      </c>
      <c r="B12" t="s">
        <v>804</v>
      </c>
    </row>
    <row r="13" spans="1:2" ht="16.5">
      <c r="A13" t="s">
        <v>32</v>
      </c>
      <c r="B13" t="s">
        <v>33</v>
      </c>
    </row>
    <row r="14" spans="1:2" ht="16.5">
      <c r="A14" t="s">
        <v>34</v>
      </c>
      <c r="B14" t="s">
        <v>35</v>
      </c>
    </row>
    <row r="15" spans="1:2" ht="16.5">
      <c r="A15" t="s">
        <v>36</v>
      </c>
      <c r="B15" t="s">
        <v>37</v>
      </c>
    </row>
    <row r="16" spans="1:2" ht="16.5">
      <c r="A16" t="s">
        <v>791</v>
      </c>
      <c r="B16" t="s">
        <v>805</v>
      </c>
    </row>
    <row r="17" spans="1:2" ht="16.5">
      <c r="A17" t="s">
        <v>38</v>
      </c>
      <c r="B17" t="s">
        <v>39</v>
      </c>
    </row>
    <row r="18" spans="1:2" ht="16.5">
      <c r="A18" t="s">
        <v>40</v>
      </c>
      <c r="B18" t="s">
        <v>41</v>
      </c>
    </row>
    <row r="19" spans="1:2" ht="16.5">
      <c r="A19" t="s">
        <v>42</v>
      </c>
      <c r="B19" t="s">
        <v>43</v>
      </c>
    </row>
    <row r="20" spans="1:2" ht="16.5">
      <c r="A20" t="s">
        <v>44</v>
      </c>
      <c r="B20" t="s">
        <v>45</v>
      </c>
    </row>
    <row r="21" spans="1:2" ht="16.5">
      <c r="A21" t="s">
        <v>806</v>
      </c>
      <c r="B21" t="s">
        <v>807</v>
      </c>
    </row>
    <row r="22" spans="1:2" ht="16.5">
      <c r="A22" t="s">
        <v>808</v>
      </c>
      <c r="B22" t="s">
        <v>809</v>
      </c>
    </row>
    <row r="23" spans="1:2" ht="16.5">
      <c r="A23" t="s">
        <v>46</v>
      </c>
      <c r="B23" t="s">
        <v>47</v>
      </c>
    </row>
    <row r="24" spans="1:2" ht="16.5">
      <c r="A24" t="s">
        <v>48</v>
      </c>
      <c r="B24" t="s">
        <v>49</v>
      </c>
    </row>
    <row r="25" spans="1:2" ht="16.5">
      <c r="A25" t="s">
        <v>50</v>
      </c>
      <c r="B25" t="s">
        <v>51</v>
      </c>
    </row>
    <row r="26" spans="1:2" ht="16.5">
      <c r="A26" t="s">
        <v>52</v>
      </c>
      <c r="B26" t="s">
        <v>53</v>
      </c>
    </row>
    <row r="27" spans="1:2" ht="16.5">
      <c r="A27" t="s">
        <v>54</v>
      </c>
      <c r="B27" t="s">
        <v>55</v>
      </c>
    </row>
    <row r="28" spans="1:2" ht="16.5">
      <c r="A28" t="s">
        <v>56</v>
      </c>
      <c r="B28" t="s">
        <v>57</v>
      </c>
    </row>
    <row r="29" spans="1:2" ht="16.5">
      <c r="A29" t="s">
        <v>810</v>
      </c>
      <c r="B29" t="s">
        <v>811</v>
      </c>
    </row>
    <row r="30" spans="1:2" ht="16.5">
      <c r="A30" t="s">
        <v>812</v>
      </c>
      <c r="B30" t="s">
        <v>813</v>
      </c>
    </row>
    <row r="31" spans="1:2" ht="16.5">
      <c r="A31" t="s">
        <v>814</v>
      </c>
      <c r="B31" t="s">
        <v>815</v>
      </c>
    </row>
    <row r="32" spans="1:2" ht="16.5">
      <c r="A32" t="s">
        <v>58</v>
      </c>
      <c r="B32" t="s">
        <v>59</v>
      </c>
    </row>
    <row r="33" spans="1:2" ht="16.5">
      <c r="A33" t="s">
        <v>60</v>
      </c>
      <c r="B33" t="s">
        <v>61</v>
      </c>
    </row>
    <row r="34" spans="1:2" ht="16.5">
      <c r="A34" t="s">
        <v>776</v>
      </c>
      <c r="B34" t="s">
        <v>816</v>
      </c>
    </row>
    <row r="35" spans="1:2" ht="16.5">
      <c r="A35" t="s">
        <v>62</v>
      </c>
      <c r="B35" t="s">
        <v>63</v>
      </c>
    </row>
    <row r="36" spans="1:2" ht="16.5">
      <c r="A36" t="s">
        <v>64</v>
      </c>
      <c r="B36" t="s">
        <v>65</v>
      </c>
    </row>
    <row r="37" spans="1:2" ht="16.5">
      <c r="A37" t="s">
        <v>817</v>
      </c>
      <c r="B37" t="s">
        <v>818</v>
      </c>
    </row>
    <row r="38" spans="1:2" ht="16.5">
      <c r="A38" t="s">
        <v>66</v>
      </c>
      <c r="B38" t="s">
        <v>67</v>
      </c>
    </row>
    <row r="39" spans="1:2" ht="16.5">
      <c r="A39" t="s">
        <v>68</v>
      </c>
      <c r="B39" t="s">
        <v>69</v>
      </c>
    </row>
    <row r="40" spans="1:2" ht="16.5">
      <c r="A40" t="s">
        <v>70</v>
      </c>
      <c r="B40" t="s">
        <v>71</v>
      </c>
    </row>
    <row r="41" spans="1:2" ht="16.5">
      <c r="A41" t="s">
        <v>72</v>
      </c>
      <c r="B41" t="s">
        <v>73</v>
      </c>
    </row>
    <row r="42" spans="1:2" ht="16.5">
      <c r="A42" t="s">
        <v>74</v>
      </c>
      <c r="B42" t="s">
        <v>75</v>
      </c>
    </row>
    <row r="43" spans="1:2" ht="16.5">
      <c r="A43" t="s">
        <v>819</v>
      </c>
      <c r="B43" t="s">
        <v>820</v>
      </c>
    </row>
    <row r="44" spans="1:2" ht="16.5">
      <c r="A44" t="s">
        <v>76</v>
      </c>
      <c r="B44" t="s">
        <v>77</v>
      </c>
    </row>
    <row r="45" spans="1:2" ht="16.5">
      <c r="A45" t="s">
        <v>821</v>
      </c>
      <c r="B45" t="s">
        <v>822</v>
      </c>
    </row>
    <row r="46" spans="1:2" ht="16.5">
      <c r="A46" t="s">
        <v>78</v>
      </c>
      <c r="B46" t="s">
        <v>79</v>
      </c>
    </row>
    <row r="47" spans="1:2" ht="16.5">
      <c r="A47" t="s">
        <v>80</v>
      </c>
      <c r="B47" t="s">
        <v>81</v>
      </c>
    </row>
    <row r="48" spans="1:2" ht="16.5">
      <c r="A48" t="s">
        <v>82</v>
      </c>
      <c r="B48" t="s">
        <v>83</v>
      </c>
    </row>
    <row r="49" spans="1:2" ht="16.5">
      <c r="A49" t="s">
        <v>786</v>
      </c>
      <c r="B49" t="s">
        <v>823</v>
      </c>
    </row>
    <row r="50" spans="1:2" ht="16.5">
      <c r="A50" t="s">
        <v>84</v>
      </c>
      <c r="B50" t="s">
        <v>85</v>
      </c>
    </row>
    <row r="51" spans="1:2" ht="16.5">
      <c r="A51" t="s">
        <v>824</v>
      </c>
      <c r="B51" t="s">
        <v>825</v>
      </c>
    </row>
    <row r="52" spans="1:2" ht="16.5">
      <c r="A52" t="s">
        <v>86</v>
      </c>
      <c r="B52" t="s">
        <v>87</v>
      </c>
    </row>
    <row r="53" spans="1:2" ht="16.5">
      <c r="A53" t="s">
        <v>826</v>
      </c>
      <c r="B53" t="s">
        <v>827</v>
      </c>
    </row>
    <row r="54" spans="1:2" ht="16.5">
      <c r="A54" t="s">
        <v>88</v>
      </c>
      <c r="B54" t="s">
        <v>89</v>
      </c>
    </row>
    <row r="55" spans="1:2" ht="16.5">
      <c r="A55" t="s">
        <v>90</v>
      </c>
      <c r="B55" t="s">
        <v>91</v>
      </c>
    </row>
    <row r="56" spans="1:2" ht="16.5">
      <c r="A56" t="s">
        <v>92</v>
      </c>
      <c r="B56" t="s">
        <v>93</v>
      </c>
    </row>
    <row r="57" spans="1:2" ht="16.5">
      <c r="A57" t="s">
        <v>94</v>
      </c>
      <c r="B57" t="s">
        <v>95</v>
      </c>
    </row>
    <row r="58" spans="1:2" ht="16.5">
      <c r="A58" t="s">
        <v>828</v>
      </c>
      <c r="B58" t="s">
        <v>829</v>
      </c>
    </row>
    <row r="59" spans="1:2" ht="16.5">
      <c r="A59" t="s">
        <v>96</v>
      </c>
      <c r="B59" t="s">
        <v>97</v>
      </c>
    </row>
    <row r="60" spans="1:2" ht="16.5">
      <c r="A60" t="s">
        <v>98</v>
      </c>
      <c r="B60" t="s">
        <v>99</v>
      </c>
    </row>
    <row r="61" spans="1:2" ht="16.5">
      <c r="A61" t="s">
        <v>100</v>
      </c>
      <c r="B61" t="s">
        <v>101</v>
      </c>
    </row>
    <row r="62" spans="1:2" ht="16.5">
      <c r="A62" t="s">
        <v>102</v>
      </c>
      <c r="B62" t="s">
        <v>103</v>
      </c>
    </row>
    <row r="63" spans="1:2" ht="16.5">
      <c r="A63" t="s">
        <v>778</v>
      </c>
      <c r="B63" t="s">
        <v>830</v>
      </c>
    </row>
    <row r="64" spans="1:2" ht="16.5">
      <c r="A64" t="s">
        <v>831</v>
      </c>
      <c r="B64" t="s">
        <v>832</v>
      </c>
    </row>
    <row r="65" spans="1:2" ht="16.5">
      <c r="A65" t="s">
        <v>104</v>
      </c>
      <c r="B65" t="s">
        <v>105</v>
      </c>
    </row>
    <row r="66" spans="1:2" ht="16.5">
      <c r="A66" t="s">
        <v>106</v>
      </c>
      <c r="B66" t="s">
        <v>107</v>
      </c>
    </row>
    <row r="67" spans="1:2" ht="16.5">
      <c r="A67" t="s">
        <v>108</v>
      </c>
      <c r="B67" t="s">
        <v>109</v>
      </c>
    </row>
    <row r="68" spans="1:2" ht="16.5">
      <c r="A68" t="s">
        <v>110</v>
      </c>
      <c r="B68" t="s">
        <v>111</v>
      </c>
    </row>
    <row r="69" spans="1:2" ht="16.5">
      <c r="A69" t="s">
        <v>112</v>
      </c>
      <c r="B69" t="s">
        <v>113</v>
      </c>
    </row>
    <row r="70" spans="1:2" ht="16.5">
      <c r="A70" t="s">
        <v>833</v>
      </c>
      <c r="B70" t="s">
        <v>834</v>
      </c>
    </row>
    <row r="71" spans="1:2" ht="16.5">
      <c r="A71" t="s">
        <v>835</v>
      </c>
      <c r="B71" t="s">
        <v>836</v>
      </c>
    </row>
    <row r="72" spans="1:2" ht="16.5">
      <c r="A72" t="s">
        <v>114</v>
      </c>
      <c r="B72" t="s">
        <v>115</v>
      </c>
    </row>
    <row r="73" spans="1:2" ht="16.5">
      <c r="A73" t="s">
        <v>785</v>
      </c>
      <c r="B73" t="s">
        <v>113</v>
      </c>
    </row>
    <row r="74" spans="1:2" ht="16.5">
      <c r="A74" t="s">
        <v>837</v>
      </c>
      <c r="B74" t="s">
        <v>838</v>
      </c>
    </row>
    <row r="75" spans="1:2" ht="16.5">
      <c r="A75" t="s">
        <v>116</v>
      </c>
      <c r="B75" t="s">
        <v>117</v>
      </c>
    </row>
    <row r="76" spans="1:2" ht="16.5">
      <c r="A76" t="s">
        <v>839</v>
      </c>
      <c r="B76" t="s">
        <v>840</v>
      </c>
    </row>
    <row r="77" spans="1:2" ht="16.5">
      <c r="A77" t="s">
        <v>118</v>
      </c>
      <c r="B77" t="s">
        <v>119</v>
      </c>
    </row>
    <row r="78" spans="1:2" ht="16.5">
      <c r="A78" t="s">
        <v>120</v>
      </c>
      <c r="B78" t="s">
        <v>121</v>
      </c>
    </row>
    <row r="79" spans="1:2" ht="16.5">
      <c r="A79" t="s">
        <v>122</v>
      </c>
      <c r="B79" t="s">
        <v>123</v>
      </c>
    </row>
    <row r="80" spans="1:2" ht="16.5">
      <c r="A80" t="s">
        <v>841</v>
      </c>
      <c r="B80" t="s">
        <v>842</v>
      </c>
    </row>
    <row r="81" spans="1:2" ht="16.5">
      <c r="A81" t="s">
        <v>124</v>
      </c>
      <c r="B81" t="s">
        <v>125</v>
      </c>
    </row>
    <row r="82" spans="1:2" ht="16.5">
      <c r="A82" t="s">
        <v>843</v>
      </c>
      <c r="B82" t="s">
        <v>844</v>
      </c>
    </row>
    <row r="83" spans="1:2" ht="16.5">
      <c r="A83" t="s">
        <v>126</v>
      </c>
      <c r="B83" t="s">
        <v>127</v>
      </c>
    </row>
    <row r="84" spans="1:2" ht="16.5">
      <c r="A84" t="s">
        <v>128</v>
      </c>
      <c r="B84" t="s">
        <v>129</v>
      </c>
    </row>
    <row r="85" spans="1:2" ht="16.5">
      <c r="A85" t="s">
        <v>130</v>
      </c>
      <c r="B85" t="s">
        <v>131</v>
      </c>
    </row>
    <row r="86" spans="1:2" ht="16.5">
      <c r="A86" t="s">
        <v>132</v>
      </c>
      <c r="B86" t="s">
        <v>133</v>
      </c>
    </row>
    <row r="87" spans="1:2" ht="16.5">
      <c r="A87" t="s">
        <v>784</v>
      </c>
      <c r="B87" t="s">
        <v>845</v>
      </c>
    </row>
    <row r="88" spans="1:2" ht="16.5">
      <c r="A88" t="s">
        <v>134</v>
      </c>
      <c r="B88" t="s">
        <v>135</v>
      </c>
    </row>
    <row r="89" spans="1:2" ht="16.5">
      <c r="A89" t="s">
        <v>846</v>
      </c>
      <c r="B89" t="s">
        <v>847</v>
      </c>
    </row>
    <row r="90" spans="1:2" ht="16.5">
      <c r="A90" t="s">
        <v>136</v>
      </c>
      <c r="B90" t="s">
        <v>137</v>
      </c>
    </row>
    <row r="91" spans="1:2" ht="16.5">
      <c r="A91" t="s">
        <v>138</v>
      </c>
      <c r="B91" t="s">
        <v>139</v>
      </c>
    </row>
    <row r="92" spans="1:2" ht="16.5">
      <c r="A92" t="s">
        <v>140</v>
      </c>
      <c r="B92" t="s">
        <v>141</v>
      </c>
    </row>
    <row r="93" spans="1:2" ht="16.5">
      <c r="A93" t="s">
        <v>848</v>
      </c>
      <c r="B93" t="s">
        <v>849</v>
      </c>
    </row>
    <row r="94" spans="1:2" ht="16.5">
      <c r="A94" t="s">
        <v>142</v>
      </c>
      <c r="B94" t="s">
        <v>143</v>
      </c>
    </row>
    <row r="95" spans="1:2" ht="16.5">
      <c r="A95" t="s">
        <v>144</v>
      </c>
      <c r="B95" t="s">
        <v>145</v>
      </c>
    </row>
    <row r="96" spans="1:2" ht="16.5">
      <c r="A96" t="s">
        <v>146</v>
      </c>
      <c r="B96" t="s">
        <v>147</v>
      </c>
    </row>
    <row r="97" spans="1:2" ht="16.5">
      <c r="A97" t="s">
        <v>850</v>
      </c>
      <c r="B97" t="s">
        <v>851</v>
      </c>
    </row>
    <row r="98" spans="1:2" ht="16.5">
      <c r="A98" t="s">
        <v>148</v>
      </c>
      <c r="B98" t="s">
        <v>149</v>
      </c>
    </row>
    <row r="99" spans="1:2" ht="16.5">
      <c r="A99" t="s">
        <v>150</v>
      </c>
      <c r="B99" t="s">
        <v>151</v>
      </c>
    </row>
    <row r="100" spans="1:2" ht="16.5">
      <c r="A100" t="s">
        <v>852</v>
      </c>
      <c r="B100" t="s">
        <v>853</v>
      </c>
    </row>
    <row r="101" spans="1:2" ht="16.5">
      <c r="A101" t="s">
        <v>152</v>
      </c>
      <c r="B101" t="s">
        <v>153</v>
      </c>
    </row>
    <row r="102" spans="1:2" ht="16.5">
      <c r="A102" t="s">
        <v>154</v>
      </c>
      <c r="B102" t="s">
        <v>155</v>
      </c>
    </row>
    <row r="103" spans="1:2" ht="16.5">
      <c r="A103" t="s">
        <v>156</v>
      </c>
      <c r="B103" t="s">
        <v>157</v>
      </c>
    </row>
    <row r="104" spans="1:2" ht="16.5">
      <c r="A104" t="s">
        <v>158</v>
      </c>
      <c r="B104" t="s">
        <v>159</v>
      </c>
    </row>
    <row r="105" spans="1:2" ht="16.5">
      <c r="A105" t="s">
        <v>160</v>
      </c>
      <c r="B105" t="s">
        <v>161</v>
      </c>
    </row>
    <row r="106" spans="1:2" ht="16.5">
      <c r="A106" t="s">
        <v>854</v>
      </c>
      <c r="B106" t="s">
        <v>855</v>
      </c>
    </row>
    <row r="107" spans="1:2" ht="16.5">
      <c r="A107" t="s">
        <v>162</v>
      </c>
      <c r="B107" t="s">
        <v>163</v>
      </c>
    </row>
    <row r="108" spans="1:2" ht="16.5">
      <c r="A108" t="s">
        <v>856</v>
      </c>
      <c r="B108" t="s">
        <v>857</v>
      </c>
    </row>
    <row r="109" spans="1:2" ht="16.5">
      <c r="A109" t="s">
        <v>164</v>
      </c>
      <c r="B109" t="s">
        <v>165</v>
      </c>
    </row>
    <row r="110" spans="1:2" ht="16.5">
      <c r="A110" t="s">
        <v>858</v>
      </c>
      <c r="B110" t="s">
        <v>859</v>
      </c>
    </row>
    <row r="111" spans="1:2" ht="16.5">
      <c r="A111" t="s">
        <v>166</v>
      </c>
      <c r="B111" t="s">
        <v>167</v>
      </c>
    </row>
    <row r="112" spans="1:2" ht="16.5">
      <c r="A112" t="s">
        <v>860</v>
      </c>
      <c r="B112" t="s">
        <v>861</v>
      </c>
    </row>
    <row r="113" spans="1:2" ht="16.5">
      <c r="A113" t="s">
        <v>168</v>
      </c>
      <c r="B113" t="s">
        <v>169</v>
      </c>
    </row>
    <row r="114" spans="1:2" ht="16.5">
      <c r="A114" t="s">
        <v>170</v>
      </c>
      <c r="B114" t="s">
        <v>171</v>
      </c>
    </row>
    <row r="115" spans="1:2" ht="16.5">
      <c r="A115" t="s">
        <v>862</v>
      </c>
      <c r="B115" t="s">
        <v>863</v>
      </c>
    </row>
    <row r="116" spans="1:2" ht="16.5">
      <c r="A116" t="s">
        <v>864</v>
      </c>
      <c r="B116" t="s">
        <v>865</v>
      </c>
    </row>
    <row r="117" spans="1:2" ht="16.5">
      <c r="A117" t="s">
        <v>866</v>
      </c>
      <c r="B117" t="s">
        <v>867</v>
      </c>
    </row>
    <row r="118" spans="1:2" ht="16.5">
      <c r="A118" t="s">
        <v>868</v>
      </c>
      <c r="B118" t="s">
        <v>869</v>
      </c>
    </row>
    <row r="119" spans="1:2" ht="16.5">
      <c r="A119" t="s">
        <v>870</v>
      </c>
      <c r="B119" t="s">
        <v>871</v>
      </c>
    </row>
    <row r="120" spans="1:2" ht="16.5">
      <c r="A120" t="s">
        <v>172</v>
      </c>
      <c r="B120" t="s">
        <v>173</v>
      </c>
    </row>
    <row r="121" spans="1:2" ht="16.5">
      <c r="A121" t="s">
        <v>174</v>
      </c>
      <c r="B121" t="s">
        <v>175</v>
      </c>
    </row>
    <row r="122" spans="1:2" ht="16.5">
      <c r="A122" t="s">
        <v>872</v>
      </c>
      <c r="B122" t="s">
        <v>873</v>
      </c>
    </row>
    <row r="123" spans="1:2" ht="16.5">
      <c r="A123" t="s">
        <v>176</v>
      </c>
      <c r="B123" t="s">
        <v>177</v>
      </c>
    </row>
    <row r="124" spans="1:2" ht="16.5">
      <c r="A124" t="s">
        <v>874</v>
      </c>
      <c r="B124" t="s">
        <v>875</v>
      </c>
    </row>
    <row r="125" spans="1:2" ht="16.5">
      <c r="A125" t="s">
        <v>876</v>
      </c>
      <c r="B125" t="s">
        <v>877</v>
      </c>
    </row>
    <row r="126" spans="1:2" ht="16.5">
      <c r="A126" t="s">
        <v>178</v>
      </c>
      <c r="B126" t="s">
        <v>179</v>
      </c>
    </row>
    <row r="127" spans="1:2" ht="16.5">
      <c r="A127" t="s">
        <v>180</v>
      </c>
      <c r="B127" t="s">
        <v>181</v>
      </c>
    </row>
    <row r="128" spans="1:2" ht="16.5">
      <c r="A128" t="s">
        <v>182</v>
      </c>
      <c r="B128" t="s">
        <v>183</v>
      </c>
    </row>
    <row r="129" spans="1:2" ht="16.5">
      <c r="A129" t="s">
        <v>878</v>
      </c>
      <c r="B129" t="s">
        <v>879</v>
      </c>
    </row>
    <row r="130" spans="1:2" ht="16.5">
      <c r="A130" t="s">
        <v>184</v>
      </c>
      <c r="B130" t="s">
        <v>185</v>
      </c>
    </row>
    <row r="131" spans="1:2" ht="16.5">
      <c r="A131" t="s">
        <v>186</v>
      </c>
      <c r="B131" t="s">
        <v>187</v>
      </c>
    </row>
    <row r="132" spans="1:2" ht="16.5">
      <c r="A132" t="s">
        <v>188</v>
      </c>
      <c r="B132" t="s">
        <v>189</v>
      </c>
    </row>
    <row r="133" spans="1:2" ht="16.5">
      <c r="A133" t="s">
        <v>190</v>
      </c>
      <c r="B133" t="s">
        <v>191</v>
      </c>
    </row>
    <row r="134" spans="1:2" ht="16.5">
      <c r="A134" t="s">
        <v>192</v>
      </c>
      <c r="B134" t="s">
        <v>193</v>
      </c>
    </row>
    <row r="135" spans="1:2" ht="16.5">
      <c r="A135" t="s">
        <v>194</v>
      </c>
      <c r="B135" t="s">
        <v>195</v>
      </c>
    </row>
    <row r="136" spans="1:2" ht="16.5">
      <c r="A136" t="s">
        <v>196</v>
      </c>
      <c r="B136" t="s">
        <v>197</v>
      </c>
    </row>
    <row r="137" spans="1:2" ht="16.5">
      <c r="A137" t="s">
        <v>787</v>
      </c>
      <c r="B137" t="s">
        <v>880</v>
      </c>
    </row>
    <row r="138" spans="1:2" ht="16.5">
      <c r="A138" t="s">
        <v>881</v>
      </c>
      <c r="B138" t="s">
        <v>882</v>
      </c>
    </row>
    <row r="139" spans="1:2" ht="16.5">
      <c r="A139" t="s">
        <v>198</v>
      </c>
      <c r="B139" t="s">
        <v>199</v>
      </c>
    </row>
    <row r="140" spans="1:2" ht="16.5">
      <c r="A140" t="s">
        <v>883</v>
      </c>
      <c r="B140" t="s">
        <v>884</v>
      </c>
    </row>
    <row r="141" spans="1:2" ht="16.5">
      <c r="A141" t="s">
        <v>779</v>
      </c>
      <c r="B141" t="s">
        <v>885</v>
      </c>
    </row>
    <row r="142" spans="1:2" ht="16.5">
      <c r="A142" t="s">
        <v>200</v>
      </c>
      <c r="B142" t="s">
        <v>201</v>
      </c>
    </row>
    <row r="143" spans="1:2" ht="16.5">
      <c r="A143" t="s">
        <v>886</v>
      </c>
      <c r="B143" t="s">
        <v>887</v>
      </c>
    </row>
    <row r="144" spans="1:2" ht="16.5">
      <c r="A144" t="s">
        <v>888</v>
      </c>
      <c r="B144" t="s">
        <v>889</v>
      </c>
    </row>
    <row r="145" spans="1:2" ht="16.5">
      <c r="A145" t="s">
        <v>202</v>
      </c>
      <c r="B145" t="s">
        <v>203</v>
      </c>
    </row>
    <row r="146" spans="1:2" ht="16.5">
      <c r="A146" t="s">
        <v>204</v>
      </c>
      <c r="B146" t="s">
        <v>205</v>
      </c>
    </row>
    <row r="147" spans="1:2" ht="16.5">
      <c r="A147" t="s">
        <v>775</v>
      </c>
      <c r="B147" t="s">
        <v>890</v>
      </c>
    </row>
    <row r="148" spans="1:2" ht="16.5">
      <c r="A148" t="s">
        <v>206</v>
      </c>
      <c r="B148" t="s">
        <v>207</v>
      </c>
    </row>
    <row r="149" spans="1:2" ht="16.5">
      <c r="A149" t="s">
        <v>208</v>
      </c>
      <c r="B149" t="s">
        <v>209</v>
      </c>
    </row>
    <row r="150" spans="1:2" ht="16.5">
      <c r="A150" t="s">
        <v>210</v>
      </c>
      <c r="B150" t="s">
        <v>211</v>
      </c>
    </row>
    <row r="151" spans="1:2" ht="16.5">
      <c r="A151" t="s">
        <v>891</v>
      </c>
      <c r="B151" t="s">
        <v>892</v>
      </c>
    </row>
    <row r="152" spans="1:2" ht="16.5">
      <c r="A152" t="s">
        <v>212</v>
      </c>
      <c r="B152" t="s">
        <v>213</v>
      </c>
    </row>
    <row r="153" spans="1:2" ht="16.5">
      <c r="A153" t="s">
        <v>214</v>
      </c>
      <c r="B153" t="s">
        <v>215</v>
      </c>
    </row>
    <row r="154" spans="1:2" ht="16.5">
      <c r="A154" t="s">
        <v>893</v>
      </c>
      <c r="B154" t="s">
        <v>894</v>
      </c>
    </row>
    <row r="155" spans="1:2" ht="16.5">
      <c r="A155" t="s">
        <v>895</v>
      </c>
      <c r="B155" t="s">
        <v>896</v>
      </c>
    </row>
    <row r="156" spans="1:2" ht="16.5">
      <c r="A156" t="s">
        <v>216</v>
      </c>
      <c r="B156" t="s">
        <v>217</v>
      </c>
    </row>
    <row r="157" spans="1:2" ht="16.5">
      <c r="A157" t="s">
        <v>897</v>
      </c>
      <c r="B157" t="s">
        <v>898</v>
      </c>
    </row>
    <row r="158" spans="1:2" ht="16.5">
      <c r="A158" t="s">
        <v>218</v>
      </c>
      <c r="B158" t="s">
        <v>219</v>
      </c>
    </row>
    <row r="159" spans="1:2" ht="16.5">
      <c r="A159" t="s">
        <v>899</v>
      </c>
      <c r="B159" t="s">
        <v>900</v>
      </c>
    </row>
    <row r="160" spans="1:2" ht="16.5">
      <c r="A160" t="s">
        <v>220</v>
      </c>
      <c r="B160" t="s">
        <v>221</v>
      </c>
    </row>
    <row r="161" spans="1:2" ht="16.5">
      <c r="A161" t="s">
        <v>222</v>
      </c>
      <c r="B161" t="s">
        <v>223</v>
      </c>
    </row>
    <row r="162" spans="1:2" ht="16.5">
      <c r="A162" t="s">
        <v>789</v>
      </c>
      <c r="B162" t="s">
        <v>901</v>
      </c>
    </row>
    <row r="163" spans="1:2" ht="16.5">
      <c r="A163" t="s">
        <v>224</v>
      </c>
      <c r="B163" t="s">
        <v>225</v>
      </c>
    </row>
    <row r="164" spans="1:2" ht="16.5">
      <c r="A164" t="s">
        <v>226</v>
      </c>
      <c r="B164" t="s">
        <v>227</v>
      </c>
    </row>
    <row r="165" spans="1:2" ht="16.5">
      <c r="A165" t="s">
        <v>790</v>
      </c>
      <c r="B165" t="s">
        <v>902</v>
      </c>
    </row>
    <row r="166" spans="1:2" ht="16.5">
      <c r="A166" t="s">
        <v>792</v>
      </c>
      <c r="B166" t="s">
        <v>903</v>
      </c>
    </row>
    <row r="167" spans="1:2" ht="16.5">
      <c r="A167" t="s">
        <v>780</v>
      </c>
      <c r="B167" t="s">
        <v>904</v>
      </c>
    </row>
    <row r="168" spans="1:2" ht="16.5">
      <c r="A168" t="s">
        <v>228</v>
      </c>
      <c r="B168" t="s">
        <v>229</v>
      </c>
    </row>
    <row r="169" spans="1:2" ht="16.5">
      <c r="A169" t="s">
        <v>230</v>
      </c>
      <c r="B169" t="s">
        <v>231</v>
      </c>
    </row>
    <row r="170" spans="1:2" ht="16.5">
      <c r="A170" t="s">
        <v>232</v>
      </c>
      <c r="B170" t="s">
        <v>233</v>
      </c>
    </row>
    <row r="171" spans="1:2" ht="16.5">
      <c r="A171" t="s">
        <v>234</v>
      </c>
      <c r="B171" t="s">
        <v>235</v>
      </c>
    </row>
    <row r="172" spans="1:2" ht="16.5">
      <c r="A172" t="s">
        <v>236</v>
      </c>
      <c r="B172" t="s">
        <v>237</v>
      </c>
    </row>
    <row r="173" spans="1:2" ht="16.5">
      <c r="A173" t="s">
        <v>238</v>
      </c>
      <c r="B173" t="s">
        <v>239</v>
      </c>
    </row>
    <row r="174" spans="1:2" ht="16.5">
      <c r="A174" t="s">
        <v>240</v>
      </c>
      <c r="B174" t="s">
        <v>241</v>
      </c>
    </row>
    <row r="175" spans="1:2" ht="16.5">
      <c r="A175" t="s">
        <v>242</v>
      </c>
      <c r="B175" t="s">
        <v>243</v>
      </c>
    </row>
    <row r="176" spans="1:2" ht="16.5">
      <c r="A176" t="s">
        <v>905</v>
      </c>
      <c r="B176" t="s">
        <v>906</v>
      </c>
    </row>
    <row r="177" spans="1:2" ht="16.5">
      <c r="A177" t="s">
        <v>244</v>
      </c>
      <c r="B177" t="s">
        <v>245</v>
      </c>
    </row>
    <row r="178" spans="1:2" ht="16.5">
      <c r="A178" t="s">
        <v>246</v>
      </c>
      <c r="B178" t="s">
        <v>247</v>
      </c>
    </row>
    <row r="179" spans="1:2" ht="16.5">
      <c r="A179" t="s">
        <v>907</v>
      </c>
      <c r="B179" t="s">
        <v>908</v>
      </c>
    </row>
    <row r="180" spans="1:2" ht="16.5">
      <c r="A180" t="s">
        <v>248</v>
      </c>
      <c r="B180" t="s">
        <v>249</v>
      </c>
    </row>
    <row r="181" spans="1:2" ht="16.5">
      <c r="A181" t="s">
        <v>250</v>
      </c>
      <c r="B181" t="s">
        <v>251</v>
      </c>
    </row>
    <row r="182" spans="1:2" ht="16.5">
      <c r="A182" t="s">
        <v>252</v>
      </c>
      <c r="B182" t="s">
        <v>253</v>
      </c>
    </row>
    <row r="183" spans="1:2" ht="16.5">
      <c r="A183" t="s">
        <v>254</v>
      </c>
      <c r="B183" t="s">
        <v>255</v>
      </c>
    </row>
    <row r="184" spans="1:2" ht="16.5">
      <c r="A184" t="s">
        <v>256</v>
      </c>
      <c r="B184" t="s">
        <v>257</v>
      </c>
    </row>
    <row r="185" spans="1:2" ht="16.5">
      <c r="A185" t="s">
        <v>258</v>
      </c>
      <c r="B185" t="s">
        <v>259</v>
      </c>
    </row>
    <row r="186" spans="1:2" ht="16.5">
      <c r="A186" t="s">
        <v>260</v>
      </c>
      <c r="B186" t="s">
        <v>261</v>
      </c>
    </row>
    <row r="187" spans="1:2" ht="16.5">
      <c r="A187" t="s">
        <v>262</v>
      </c>
      <c r="B187" t="s">
        <v>263</v>
      </c>
    </row>
    <row r="188" spans="1:2" ht="16.5">
      <c r="A188" t="s">
        <v>909</v>
      </c>
      <c r="B188" t="s">
        <v>910</v>
      </c>
    </row>
    <row r="189" spans="1:2" ht="16.5">
      <c r="A189" t="s">
        <v>264</v>
      </c>
      <c r="B189" t="s">
        <v>265</v>
      </c>
    </row>
    <row r="190" spans="1:2" ht="16.5">
      <c r="A190" t="s">
        <v>783</v>
      </c>
      <c r="B190" t="s">
        <v>911</v>
      </c>
    </row>
    <row r="191" spans="1:2" ht="16.5">
      <c r="A191" t="s">
        <v>266</v>
      </c>
      <c r="B191" t="s">
        <v>267</v>
      </c>
    </row>
    <row r="192" spans="1:2" ht="16.5">
      <c r="A192" t="s">
        <v>268</v>
      </c>
      <c r="B192" t="s">
        <v>269</v>
      </c>
    </row>
    <row r="193" spans="1:2" ht="16.5">
      <c r="A193" t="s">
        <v>912</v>
      </c>
      <c r="B193" t="s">
        <v>913</v>
      </c>
    </row>
    <row r="194" spans="1:2" ht="16.5">
      <c r="A194" t="s">
        <v>270</v>
      </c>
      <c r="B194" t="s">
        <v>271</v>
      </c>
    </row>
    <row r="195" spans="1:2" ht="16.5">
      <c r="A195" t="s">
        <v>272</v>
      </c>
      <c r="B195" t="s">
        <v>273</v>
      </c>
    </row>
    <row r="196" spans="1:2" ht="16.5">
      <c r="A196" t="s">
        <v>274</v>
      </c>
      <c r="B196" t="s">
        <v>275</v>
      </c>
    </row>
    <row r="197" spans="1:2" ht="16.5">
      <c r="A197" t="s">
        <v>276</v>
      </c>
      <c r="B197" t="s">
        <v>277</v>
      </c>
    </row>
    <row r="198" spans="1:2" ht="16.5">
      <c r="A198" t="s">
        <v>278</v>
      </c>
      <c r="B198" t="s">
        <v>279</v>
      </c>
    </row>
    <row r="199" spans="1:2" ht="16.5">
      <c r="A199" t="s">
        <v>914</v>
      </c>
      <c r="B199" t="s">
        <v>915</v>
      </c>
    </row>
    <row r="200" spans="1:2" ht="16.5">
      <c r="A200" t="s">
        <v>280</v>
      </c>
      <c r="B200" t="s">
        <v>281</v>
      </c>
    </row>
    <row r="201" spans="1:2" ht="16.5">
      <c r="A201" t="s">
        <v>282</v>
      </c>
      <c r="B201" t="s">
        <v>283</v>
      </c>
    </row>
    <row r="202" spans="1:2" ht="16.5">
      <c r="A202" t="s">
        <v>284</v>
      </c>
      <c r="B202" t="s">
        <v>285</v>
      </c>
    </row>
    <row r="203" spans="1:2" ht="16.5">
      <c r="A203" t="s">
        <v>286</v>
      </c>
      <c r="B203" t="s">
        <v>287</v>
      </c>
    </row>
    <row r="204" spans="1:2" ht="16.5">
      <c r="A204" t="s">
        <v>288</v>
      </c>
      <c r="B204" t="s">
        <v>289</v>
      </c>
    </row>
    <row r="205" spans="1:2" ht="16.5">
      <c r="A205" t="s">
        <v>290</v>
      </c>
      <c r="B205" t="s">
        <v>291</v>
      </c>
    </row>
    <row r="206" spans="1:2" ht="16.5">
      <c r="A206" t="s">
        <v>292</v>
      </c>
      <c r="B206" t="s">
        <v>287</v>
      </c>
    </row>
    <row r="207" spans="1:2" ht="16.5">
      <c r="A207" t="s">
        <v>916</v>
      </c>
      <c r="B207" t="s">
        <v>917</v>
      </c>
    </row>
    <row r="208" spans="1:2" ht="16.5">
      <c r="A208" t="s">
        <v>293</v>
      </c>
      <c r="B208" t="s">
        <v>294</v>
      </c>
    </row>
    <row r="209" spans="1:2" ht="16.5">
      <c r="A209" t="s">
        <v>295</v>
      </c>
      <c r="B209" t="s">
        <v>296</v>
      </c>
    </row>
    <row r="210" spans="1:2" ht="16.5">
      <c r="A210" t="s">
        <v>297</v>
      </c>
      <c r="B210" t="s">
        <v>298</v>
      </c>
    </row>
    <row r="211" spans="1:2" ht="16.5">
      <c r="A211" t="s">
        <v>299</v>
      </c>
      <c r="B211" t="s">
        <v>300</v>
      </c>
    </row>
    <row r="212" spans="1:2" ht="16.5">
      <c r="A212" t="s">
        <v>918</v>
      </c>
      <c r="B212" t="s">
        <v>919</v>
      </c>
    </row>
    <row r="213" spans="1:2" ht="16.5">
      <c r="A213" t="s">
        <v>301</v>
      </c>
      <c r="B213" t="s">
        <v>302</v>
      </c>
    </row>
    <row r="214" spans="1:2" ht="16.5">
      <c r="A214" t="s">
        <v>920</v>
      </c>
      <c r="B214" t="s">
        <v>921</v>
      </c>
    </row>
    <row r="215" spans="1:2" ht="16.5">
      <c r="A215" t="s">
        <v>303</v>
      </c>
      <c r="B215" t="s">
        <v>304</v>
      </c>
    </row>
    <row r="216" spans="1:2" ht="16.5">
      <c r="A216" t="s">
        <v>305</v>
      </c>
      <c r="B216" t="s">
        <v>306</v>
      </c>
    </row>
    <row r="217" spans="1:2" ht="16.5">
      <c r="A217" t="s">
        <v>922</v>
      </c>
      <c r="B217" t="s">
        <v>923</v>
      </c>
    </row>
    <row r="218" spans="1:2" ht="16.5">
      <c r="A218" t="s">
        <v>307</v>
      </c>
      <c r="B218" t="s">
        <v>308</v>
      </c>
    </row>
    <row r="219" spans="1:2" ht="16.5">
      <c r="A219" t="s">
        <v>309</v>
      </c>
      <c r="B219" t="s">
        <v>310</v>
      </c>
    </row>
    <row r="220" spans="1:2" ht="16.5">
      <c r="A220" t="s">
        <v>311</v>
      </c>
      <c r="B220" t="s">
        <v>312</v>
      </c>
    </row>
    <row r="221" spans="1:2" ht="16.5">
      <c r="A221" t="s">
        <v>313</v>
      </c>
      <c r="B221" t="s">
        <v>314</v>
      </c>
    </row>
    <row r="222" spans="1:2" ht="16.5">
      <c r="A222" t="s">
        <v>315</v>
      </c>
      <c r="B222" t="s">
        <v>316</v>
      </c>
    </row>
    <row r="223" spans="1:2" ht="16.5">
      <c r="A223" t="s">
        <v>317</v>
      </c>
      <c r="B223" t="s">
        <v>318</v>
      </c>
    </row>
    <row r="224" spans="1:2" ht="16.5">
      <c r="A224" t="s">
        <v>319</v>
      </c>
      <c r="B224" t="s">
        <v>320</v>
      </c>
    </row>
    <row r="225" spans="1:2" ht="16.5">
      <c r="A225" t="s">
        <v>924</v>
      </c>
      <c r="B225" t="s">
        <v>925</v>
      </c>
    </row>
    <row r="226" spans="1:2" ht="16.5">
      <c r="A226" t="s">
        <v>926</v>
      </c>
      <c r="B226" t="s">
        <v>927</v>
      </c>
    </row>
    <row r="227" spans="1:2" ht="16.5">
      <c r="A227" t="s">
        <v>321</v>
      </c>
      <c r="B227" t="s">
        <v>322</v>
      </c>
    </row>
    <row r="228" spans="1:2" ht="16.5">
      <c r="A228" t="s">
        <v>928</v>
      </c>
      <c r="B228" t="s">
        <v>929</v>
      </c>
    </row>
    <row r="229" spans="1:2" ht="16.5">
      <c r="A229" t="s">
        <v>930</v>
      </c>
      <c r="B229" t="s">
        <v>931</v>
      </c>
    </row>
    <row r="230" spans="1:2" ht="16.5">
      <c r="A230" t="s">
        <v>323</v>
      </c>
      <c r="B230" t="s">
        <v>324</v>
      </c>
    </row>
    <row r="231" spans="1:2" ht="16.5">
      <c r="A231" t="s">
        <v>325</v>
      </c>
      <c r="B231" t="s">
        <v>326</v>
      </c>
    </row>
    <row r="232" spans="1:2" ht="16.5">
      <c r="A232" t="s">
        <v>932</v>
      </c>
      <c r="B232" t="s">
        <v>933</v>
      </c>
    </row>
    <row r="233" spans="1:2" ht="16.5">
      <c r="A233" t="s">
        <v>934</v>
      </c>
      <c r="B233" t="s">
        <v>935</v>
      </c>
    </row>
    <row r="234" spans="1:2" ht="16.5">
      <c r="A234" t="s">
        <v>327</v>
      </c>
      <c r="B234" t="s">
        <v>328</v>
      </c>
    </row>
    <row r="235" spans="1:2" ht="16.5">
      <c r="A235" t="s">
        <v>329</v>
      </c>
      <c r="B235" t="s">
        <v>330</v>
      </c>
    </row>
    <row r="236" spans="1:2" ht="16.5">
      <c r="A236" t="s">
        <v>936</v>
      </c>
      <c r="B236" t="s">
        <v>937</v>
      </c>
    </row>
    <row r="237" spans="1:2" ht="16.5">
      <c r="A237" t="s">
        <v>331</v>
      </c>
      <c r="B237" t="s">
        <v>332</v>
      </c>
    </row>
    <row r="238" spans="1:2" ht="16.5">
      <c r="A238" t="s">
        <v>333</v>
      </c>
      <c r="B238" t="s">
        <v>334</v>
      </c>
    </row>
    <row r="239" spans="1:2" ht="16.5">
      <c r="A239" t="s">
        <v>335</v>
      </c>
      <c r="B239" t="s">
        <v>336</v>
      </c>
    </row>
    <row r="240" spans="1:2" ht="16.5">
      <c r="A240" t="s">
        <v>938</v>
      </c>
      <c r="B240" t="s">
        <v>939</v>
      </c>
    </row>
    <row r="241" spans="1:2" ht="16.5">
      <c r="A241" t="s">
        <v>774</v>
      </c>
      <c r="B241" t="s">
        <v>940</v>
      </c>
    </row>
    <row r="242" spans="1:2" ht="16.5">
      <c r="A242" t="s">
        <v>337</v>
      </c>
      <c r="B242" t="s">
        <v>338</v>
      </c>
    </row>
    <row r="243" spans="1:2" ht="16.5">
      <c r="A243" t="s">
        <v>339</v>
      </c>
      <c r="B243" t="s">
        <v>340</v>
      </c>
    </row>
    <row r="244" spans="1:2" ht="16.5">
      <c r="A244" t="s">
        <v>341</v>
      </c>
      <c r="B244" t="s">
        <v>342</v>
      </c>
    </row>
    <row r="245" spans="1:2" ht="16.5">
      <c r="A245" t="s">
        <v>941</v>
      </c>
      <c r="B245" t="s">
        <v>942</v>
      </c>
    </row>
    <row r="246" spans="1:2" ht="16.5">
      <c r="A246" t="s">
        <v>343</v>
      </c>
      <c r="B246" t="s">
        <v>344</v>
      </c>
    </row>
    <row r="247" spans="1:2" ht="16.5">
      <c r="A247" t="s">
        <v>345</v>
      </c>
      <c r="B247" t="s">
        <v>346</v>
      </c>
    </row>
    <row r="248" spans="1:2" ht="16.5">
      <c r="A248" t="s">
        <v>347</v>
      </c>
      <c r="B248" t="s">
        <v>348</v>
      </c>
    </row>
    <row r="249" spans="1:2" ht="16.5">
      <c r="A249" t="s">
        <v>943</v>
      </c>
      <c r="B249" t="s">
        <v>354</v>
      </c>
    </row>
    <row r="250" spans="1:2" ht="16.5">
      <c r="A250" t="s">
        <v>349</v>
      </c>
      <c r="B250" t="s">
        <v>350</v>
      </c>
    </row>
    <row r="251" spans="1:2" ht="16.5">
      <c r="A251" t="s">
        <v>944</v>
      </c>
      <c r="B251" t="s">
        <v>945</v>
      </c>
    </row>
    <row r="252" spans="1:2" ht="16.5">
      <c r="A252" t="s">
        <v>946</v>
      </c>
      <c r="B252" t="s">
        <v>947</v>
      </c>
    </row>
    <row r="253" spans="1:2" ht="16.5">
      <c r="A253" t="s">
        <v>351</v>
      </c>
      <c r="B253" t="s">
        <v>352</v>
      </c>
    </row>
    <row r="254" spans="1:2" ht="16.5">
      <c r="A254" t="s">
        <v>353</v>
      </c>
      <c r="B254" t="s">
        <v>354</v>
      </c>
    </row>
    <row r="255" spans="1:2" ht="16.5">
      <c r="A255" t="s">
        <v>355</v>
      </c>
      <c r="B255" t="s">
        <v>356</v>
      </c>
    </row>
    <row r="256" spans="1:2" ht="16.5">
      <c r="A256" t="s">
        <v>357</v>
      </c>
      <c r="B256" t="s">
        <v>358</v>
      </c>
    </row>
    <row r="257" spans="1:2" ht="16.5">
      <c r="A257" t="s">
        <v>948</v>
      </c>
      <c r="B257" t="s">
        <v>949</v>
      </c>
    </row>
    <row r="258" spans="1:2" ht="16.5">
      <c r="A258" t="s">
        <v>950</v>
      </c>
      <c r="B258" t="s">
        <v>951</v>
      </c>
    </row>
    <row r="259" spans="1:2" ht="16.5">
      <c r="A259" t="s">
        <v>359</v>
      </c>
      <c r="B259" t="s">
        <v>360</v>
      </c>
    </row>
    <row r="260" spans="1:2" ht="16.5">
      <c r="A260" t="s">
        <v>952</v>
      </c>
      <c r="B260" t="s">
        <v>953</v>
      </c>
    </row>
    <row r="261" spans="1:2" ht="16.5">
      <c r="A261" t="s">
        <v>954</v>
      </c>
      <c r="B261" t="s">
        <v>955</v>
      </c>
    </row>
    <row r="262" spans="1:2" ht="16.5">
      <c r="A262" t="s">
        <v>361</v>
      </c>
      <c r="B262" t="s">
        <v>362</v>
      </c>
    </row>
    <row r="263" spans="1:2" ht="16.5">
      <c r="A263" t="s">
        <v>363</v>
      </c>
      <c r="B263" t="s">
        <v>364</v>
      </c>
    </row>
    <row r="264" spans="1:2" ht="16.5">
      <c r="A264" t="s">
        <v>365</v>
      </c>
      <c r="B264" t="s">
        <v>366</v>
      </c>
    </row>
    <row r="265" spans="1:2" ht="16.5">
      <c r="A265" t="s">
        <v>367</v>
      </c>
      <c r="B265" t="s">
        <v>368</v>
      </c>
    </row>
    <row r="266" spans="1:2" ht="16.5">
      <c r="A266" t="s">
        <v>369</v>
      </c>
      <c r="B266" t="s">
        <v>370</v>
      </c>
    </row>
    <row r="267" spans="1:2" ht="16.5">
      <c r="A267" t="s">
        <v>371</v>
      </c>
      <c r="B267" t="s">
        <v>372</v>
      </c>
    </row>
    <row r="268" spans="1:2" ht="16.5">
      <c r="A268" t="s">
        <v>373</v>
      </c>
      <c r="B268" t="s">
        <v>374</v>
      </c>
    </row>
    <row r="269" spans="1:2" ht="16.5">
      <c r="A269" t="s">
        <v>956</v>
      </c>
      <c r="B269" t="s">
        <v>957</v>
      </c>
    </row>
    <row r="270" spans="1:2" ht="16.5">
      <c r="A270" t="s">
        <v>375</v>
      </c>
      <c r="B270" t="s">
        <v>376</v>
      </c>
    </row>
    <row r="271" spans="1:2" ht="16.5">
      <c r="A271" t="s">
        <v>377</v>
      </c>
      <c r="B271" t="s">
        <v>378</v>
      </c>
    </row>
    <row r="272" spans="1:2" ht="16.5">
      <c r="A272" t="s">
        <v>379</v>
      </c>
      <c r="B272" t="s">
        <v>380</v>
      </c>
    </row>
    <row r="273" spans="1:2" ht="16.5">
      <c r="A273" t="s">
        <v>381</v>
      </c>
      <c r="B273" t="s">
        <v>382</v>
      </c>
    </row>
    <row r="274" spans="1:2" ht="16.5">
      <c r="A274" t="s">
        <v>383</v>
      </c>
      <c r="B274" t="s">
        <v>384</v>
      </c>
    </row>
    <row r="275" spans="1:2" ht="16.5">
      <c r="A275" t="s">
        <v>958</v>
      </c>
      <c r="B275" t="s">
        <v>959</v>
      </c>
    </row>
    <row r="276" spans="1:2" ht="16.5">
      <c r="A276" t="s">
        <v>385</v>
      </c>
      <c r="B276" t="s">
        <v>386</v>
      </c>
    </row>
    <row r="277" spans="1:2" ht="16.5">
      <c r="A277" t="s">
        <v>387</v>
      </c>
      <c r="B277" t="s">
        <v>388</v>
      </c>
    </row>
    <row r="278" spans="1:2" ht="16.5">
      <c r="A278" t="s">
        <v>960</v>
      </c>
      <c r="B278" t="s">
        <v>961</v>
      </c>
    </row>
    <row r="279" spans="1:2" ht="16.5">
      <c r="A279" t="s">
        <v>389</v>
      </c>
      <c r="B279" t="s">
        <v>390</v>
      </c>
    </row>
    <row r="280" spans="1:2" ht="16.5">
      <c r="A280" t="s">
        <v>391</v>
      </c>
      <c r="B280" t="s">
        <v>392</v>
      </c>
    </row>
    <row r="281" spans="1:2" ht="16.5">
      <c r="A281" t="s">
        <v>393</v>
      </c>
      <c r="B281" t="s">
        <v>394</v>
      </c>
    </row>
    <row r="282" spans="1:2" ht="16.5">
      <c r="A282" t="s">
        <v>395</v>
      </c>
      <c r="B282" t="s">
        <v>396</v>
      </c>
    </row>
    <row r="283" spans="1:2" ht="16.5">
      <c r="A283" t="s">
        <v>397</v>
      </c>
      <c r="B283" t="s">
        <v>398</v>
      </c>
    </row>
    <row r="284" spans="1:2" ht="16.5">
      <c r="A284" t="s">
        <v>962</v>
      </c>
      <c r="B284" t="s">
        <v>963</v>
      </c>
    </row>
    <row r="285" spans="1:2" ht="16.5">
      <c r="A285" t="s">
        <v>399</v>
      </c>
      <c r="B285" t="s">
        <v>400</v>
      </c>
    </row>
    <row r="286" spans="1:2" ht="16.5">
      <c r="A286" t="s">
        <v>401</v>
      </c>
      <c r="B286" t="s">
        <v>402</v>
      </c>
    </row>
    <row r="287" spans="1:2" ht="16.5">
      <c r="A287" t="s">
        <v>964</v>
      </c>
      <c r="B287" t="s">
        <v>965</v>
      </c>
    </row>
    <row r="288" spans="1:2" ht="16.5">
      <c r="A288" t="s">
        <v>403</v>
      </c>
      <c r="B288" t="s">
        <v>404</v>
      </c>
    </row>
    <row r="289" spans="1:2" ht="16.5">
      <c r="A289" t="s">
        <v>405</v>
      </c>
      <c r="B289" t="s">
        <v>406</v>
      </c>
    </row>
    <row r="290" spans="1:2" ht="16.5">
      <c r="A290" t="s">
        <v>407</v>
      </c>
      <c r="B290" t="s">
        <v>408</v>
      </c>
    </row>
    <row r="291" spans="1:2" ht="16.5">
      <c r="A291" t="s">
        <v>409</v>
      </c>
      <c r="B291" t="s">
        <v>410</v>
      </c>
    </row>
    <row r="292" spans="1:2" ht="16.5">
      <c r="A292" t="s">
        <v>411</v>
      </c>
      <c r="B292" t="s">
        <v>412</v>
      </c>
    </row>
    <row r="293" spans="1:2" ht="16.5">
      <c r="A293" t="s">
        <v>413</v>
      </c>
      <c r="B293" t="s">
        <v>414</v>
      </c>
    </row>
    <row r="294" spans="1:2" ht="16.5">
      <c r="A294" t="s">
        <v>415</v>
      </c>
      <c r="B294" t="s">
        <v>416</v>
      </c>
    </row>
    <row r="295" spans="1:2" ht="16.5">
      <c r="A295" t="s">
        <v>417</v>
      </c>
      <c r="B295" t="s">
        <v>418</v>
      </c>
    </row>
    <row r="296" spans="1:2" ht="16.5">
      <c r="A296" t="s">
        <v>419</v>
      </c>
      <c r="B296" t="s">
        <v>420</v>
      </c>
    </row>
    <row r="297" spans="1:2" ht="16.5">
      <c r="A297" t="s">
        <v>421</v>
      </c>
      <c r="B297" t="s">
        <v>422</v>
      </c>
    </row>
    <row r="298" spans="1:2" ht="16.5">
      <c r="A298" t="s">
        <v>966</v>
      </c>
      <c r="B298" t="s">
        <v>967</v>
      </c>
    </row>
    <row r="299" spans="1:2" ht="16.5">
      <c r="A299" t="s">
        <v>423</v>
      </c>
      <c r="B299" t="s">
        <v>424</v>
      </c>
    </row>
    <row r="300" spans="1:2" ht="16.5">
      <c r="A300" t="s">
        <v>425</v>
      </c>
      <c r="B300" t="s">
        <v>426</v>
      </c>
    </row>
    <row r="301" spans="1:2" ht="16.5">
      <c r="A301" t="s">
        <v>427</v>
      </c>
      <c r="B301" t="s">
        <v>428</v>
      </c>
    </row>
    <row r="302" spans="1:2" ht="16.5">
      <c r="A302" t="s">
        <v>429</v>
      </c>
      <c r="B302" t="s">
        <v>430</v>
      </c>
    </row>
    <row r="303" spans="1:2" ht="16.5">
      <c r="A303" t="s">
        <v>968</v>
      </c>
      <c r="B303" t="s">
        <v>969</v>
      </c>
    </row>
    <row r="304" spans="1:2" ht="16.5">
      <c r="A304" t="s">
        <v>970</v>
      </c>
      <c r="B304" t="s">
        <v>971</v>
      </c>
    </row>
    <row r="305" spans="1:2" ht="16.5">
      <c r="A305" t="s">
        <v>431</v>
      </c>
      <c r="B305" t="s">
        <v>432</v>
      </c>
    </row>
    <row r="306" spans="1:2" ht="16.5">
      <c r="A306" t="s">
        <v>433</v>
      </c>
      <c r="B306" t="s">
        <v>434</v>
      </c>
    </row>
    <row r="307" spans="1:2" ht="16.5">
      <c r="A307" t="s">
        <v>972</v>
      </c>
      <c r="B307" t="s">
        <v>973</v>
      </c>
    </row>
    <row r="308" spans="1:2" ht="16.5">
      <c r="A308" t="s">
        <v>435</v>
      </c>
      <c r="B308" t="s">
        <v>436</v>
      </c>
    </row>
    <row r="309" spans="1:2" ht="16.5">
      <c r="A309" t="s">
        <v>974</v>
      </c>
      <c r="B309" t="s">
        <v>975</v>
      </c>
    </row>
    <row r="310" spans="1:2" ht="16.5">
      <c r="A310" t="s">
        <v>437</v>
      </c>
      <c r="B310" t="s">
        <v>438</v>
      </c>
    </row>
    <row r="311" spans="1:2" ht="16.5">
      <c r="A311" t="s">
        <v>439</v>
      </c>
      <c r="B311" t="s">
        <v>440</v>
      </c>
    </row>
    <row r="312" spans="1:2" ht="16.5">
      <c r="A312" t="s">
        <v>441</v>
      </c>
      <c r="B312" t="s">
        <v>442</v>
      </c>
    </row>
    <row r="313" spans="1:2" ht="16.5">
      <c r="A313" t="s">
        <v>443</v>
      </c>
      <c r="B313" t="s">
        <v>444</v>
      </c>
    </row>
    <row r="314" spans="1:2" ht="16.5">
      <c r="A314" t="s">
        <v>445</v>
      </c>
      <c r="B314" t="s">
        <v>446</v>
      </c>
    </row>
    <row r="315" spans="1:2" ht="16.5">
      <c r="A315" t="s">
        <v>447</v>
      </c>
      <c r="B315" t="s">
        <v>448</v>
      </c>
    </row>
    <row r="316" spans="1:2" ht="16.5">
      <c r="A316" t="s">
        <v>976</v>
      </c>
      <c r="B316" t="s">
        <v>977</v>
      </c>
    </row>
    <row r="317" spans="1:2" ht="16.5">
      <c r="A317" t="s">
        <v>978</v>
      </c>
      <c r="B317" t="s">
        <v>979</v>
      </c>
    </row>
    <row r="318" spans="1:2" ht="16.5">
      <c r="A318" t="s">
        <v>980</v>
      </c>
      <c r="B318" t="s">
        <v>981</v>
      </c>
    </row>
    <row r="319" spans="1:2" ht="16.5">
      <c r="A319" t="s">
        <v>982</v>
      </c>
      <c r="B319" t="s">
        <v>983</v>
      </c>
    </row>
    <row r="320" spans="1:2" ht="16.5">
      <c r="A320" t="s">
        <v>449</v>
      </c>
      <c r="B320" t="s">
        <v>450</v>
      </c>
    </row>
    <row r="321" spans="1:2" ht="16.5">
      <c r="A321" t="s">
        <v>984</v>
      </c>
      <c r="B321" t="s">
        <v>985</v>
      </c>
    </row>
    <row r="322" spans="1:2" ht="16.5">
      <c r="A322" t="s">
        <v>451</v>
      </c>
      <c r="B322" t="s">
        <v>452</v>
      </c>
    </row>
    <row r="323" spans="1:2" ht="16.5">
      <c r="A323" t="s">
        <v>453</v>
      </c>
      <c r="B323" t="s">
        <v>454</v>
      </c>
    </row>
    <row r="324" spans="1:2" ht="16.5">
      <c r="A324" t="s">
        <v>455</v>
      </c>
      <c r="B324" t="s">
        <v>456</v>
      </c>
    </row>
    <row r="325" spans="1:2" ht="16.5">
      <c r="A325" t="s">
        <v>457</v>
      </c>
      <c r="B325" t="s">
        <v>458</v>
      </c>
    </row>
    <row r="326" spans="1:2" ht="16.5">
      <c r="A326" t="s">
        <v>459</v>
      </c>
      <c r="B326" t="s">
        <v>460</v>
      </c>
    </row>
    <row r="327" spans="1:2" ht="16.5">
      <c r="A327" t="s">
        <v>461</v>
      </c>
      <c r="B327" t="s">
        <v>462</v>
      </c>
    </row>
    <row r="328" spans="1:2" ht="16.5">
      <c r="A328" t="s">
        <v>463</v>
      </c>
      <c r="B328" t="s">
        <v>464</v>
      </c>
    </row>
    <row r="329" spans="1:2" ht="16.5">
      <c r="A329" t="s">
        <v>465</v>
      </c>
      <c r="B329" t="s">
        <v>466</v>
      </c>
    </row>
    <row r="330" spans="1:2" ht="16.5">
      <c r="A330" t="s">
        <v>986</v>
      </c>
      <c r="B330" t="s">
        <v>987</v>
      </c>
    </row>
    <row r="331" spans="1:2" ht="16.5">
      <c r="A331" t="s">
        <v>467</v>
      </c>
      <c r="B331" t="s">
        <v>468</v>
      </c>
    </row>
    <row r="332" spans="1:2" ht="16.5">
      <c r="A332" t="s">
        <v>469</v>
      </c>
      <c r="B332" t="s">
        <v>470</v>
      </c>
    </row>
    <row r="333" spans="1:2" ht="16.5">
      <c r="A333" t="s">
        <v>988</v>
      </c>
      <c r="B333" t="s">
        <v>989</v>
      </c>
    </row>
    <row r="334" spans="1:2" ht="16.5">
      <c r="A334" t="s">
        <v>471</v>
      </c>
      <c r="B334" t="s">
        <v>472</v>
      </c>
    </row>
    <row r="335" spans="1:2" ht="16.5">
      <c r="A335" t="s">
        <v>473</v>
      </c>
      <c r="B335" t="s">
        <v>474</v>
      </c>
    </row>
    <row r="336" spans="1:2" ht="16.5">
      <c r="A336" t="s">
        <v>475</v>
      </c>
      <c r="B336" t="s">
        <v>476</v>
      </c>
    </row>
    <row r="337" spans="1:2" ht="16.5">
      <c r="A337" t="s">
        <v>477</v>
      </c>
      <c r="B337" t="s">
        <v>478</v>
      </c>
    </row>
    <row r="338" spans="1:2" ht="16.5">
      <c r="A338" t="s">
        <v>990</v>
      </c>
      <c r="B338" t="s">
        <v>991</v>
      </c>
    </row>
    <row r="339" spans="1:2" ht="16.5">
      <c r="A339" t="s">
        <v>479</v>
      </c>
      <c r="B339" t="s">
        <v>480</v>
      </c>
    </row>
    <row r="340" spans="1:2" ht="16.5">
      <c r="A340" t="s">
        <v>481</v>
      </c>
      <c r="B340" t="s">
        <v>482</v>
      </c>
    </row>
    <row r="341" spans="1:2" ht="16.5">
      <c r="A341" t="s">
        <v>483</v>
      </c>
      <c r="B341" t="s">
        <v>484</v>
      </c>
    </row>
    <row r="342" spans="1:2" ht="16.5">
      <c r="A342" t="s">
        <v>992</v>
      </c>
      <c r="B342" t="s">
        <v>993</v>
      </c>
    </row>
    <row r="343" spans="1:2" ht="16.5">
      <c r="A343" t="s">
        <v>485</v>
      </c>
      <c r="B343" t="s">
        <v>486</v>
      </c>
    </row>
    <row r="344" spans="1:2" ht="16.5">
      <c r="A344" t="s">
        <v>487</v>
      </c>
      <c r="B344" t="s">
        <v>488</v>
      </c>
    </row>
    <row r="345" spans="1:2" ht="16.5">
      <c r="A345" t="s">
        <v>489</v>
      </c>
      <c r="B345" t="s">
        <v>490</v>
      </c>
    </row>
    <row r="346" spans="1:2" ht="16.5">
      <c r="A346" t="s">
        <v>491</v>
      </c>
      <c r="B346" t="s">
        <v>492</v>
      </c>
    </row>
    <row r="347" spans="1:2" ht="16.5">
      <c r="A347" t="s">
        <v>994</v>
      </c>
      <c r="B347" t="s">
        <v>995</v>
      </c>
    </row>
    <row r="348" spans="1:2" ht="16.5">
      <c r="A348" t="s">
        <v>493</v>
      </c>
      <c r="B348" t="s">
        <v>494</v>
      </c>
    </row>
    <row r="349" spans="1:2" ht="16.5">
      <c r="A349" t="s">
        <v>996</v>
      </c>
      <c r="B349" t="s">
        <v>997</v>
      </c>
    </row>
    <row r="350" spans="1:2" ht="16.5">
      <c r="A350" t="s">
        <v>495</v>
      </c>
      <c r="B350" t="s">
        <v>496</v>
      </c>
    </row>
    <row r="351" spans="1:2" ht="16.5">
      <c r="A351" t="s">
        <v>998</v>
      </c>
      <c r="B351" t="s">
        <v>999</v>
      </c>
    </row>
    <row r="352" spans="1:2" ht="16.5">
      <c r="A352" t="s">
        <v>497</v>
      </c>
      <c r="B352" t="s">
        <v>498</v>
      </c>
    </row>
    <row r="353" spans="1:2" ht="16.5">
      <c r="A353" t="s">
        <v>499</v>
      </c>
      <c r="B353" t="s">
        <v>500</v>
      </c>
    </row>
    <row r="354" spans="1:2" ht="16.5">
      <c r="A354" t="s">
        <v>501</v>
      </c>
      <c r="B354" t="s">
        <v>502</v>
      </c>
    </row>
    <row r="355" spans="1:2" ht="16.5">
      <c r="A355" t="s">
        <v>1000</v>
      </c>
      <c r="B355" t="s">
        <v>1001</v>
      </c>
    </row>
    <row r="356" spans="1:2" ht="16.5">
      <c r="A356" t="s">
        <v>503</v>
      </c>
      <c r="B356" t="s">
        <v>504</v>
      </c>
    </row>
    <row r="357" spans="1:2" ht="16.5">
      <c r="A357" t="s">
        <v>777</v>
      </c>
      <c r="B357" t="s">
        <v>1002</v>
      </c>
    </row>
    <row r="358" spans="1:2" ht="16.5">
      <c r="A358" t="s">
        <v>505</v>
      </c>
      <c r="B358" t="s">
        <v>506</v>
      </c>
    </row>
    <row r="359" spans="1:2" ht="16.5">
      <c r="A359" t="s">
        <v>507</v>
      </c>
      <c r="B359" t="s">
        <v>508</v>
      </c>
    </row>
    <row r="360" spans="1:2" ht="16.5">
      <c r="A360" t="s">
        <v>509</v>
      </c>
      <c r="B360" t="s">
        <v>510</v>
      </c>
    </row>
    <row r="361" spans="1:2" ht="16.5">
      <c r="A361" t="s">
        <v>1003</v>
      </c>
      <c r="B361" t="s">
        <v>1004</v>
      </c>
    </row>
    <row r="362" spans="1:2" ht="16.5">
      <c r="A362" t="s">
        <v>511</v>
      </c>
      <c r="B362" t="s">
        <v>512</v>
      </c>
    </row>
    <row r="363" spans="1:2" ht="16.5">
      <c r="A363" t="s">
        <v>513</v>
      </c>
      <c r="B363" t="s">
        <v>514</v>
      </c>
    </row>
    <row r="364" spans="1:2" ht="16.5">
      <c r="A364" t="s">
        <v>515</v>
      </c>
      <c r="B364" t="s">
        <v>516</v>
      </c>
    </row>
    <row r="365" spans="1:2" ht="16.5">
      <c r="A365" t="s">
        <v>1005</v>
      </c>
      <c r="B365" t="s">
        <v>1006</v>
      </c>
    </row>
    <row r="366" spans="1:2" ht="16.5">
      <c r="A366" t="s">
        <v>517</v>
      </c>
      <c r="B366" t="s">
        <v>518</v>
      </c>
    </row>
    <row r="367" spans="1:2" ht="16.5">
      <c r="A367" t="s">
        <v>1007</v>
      </c>
      <c r="B367" t="s">
        <v>1008</v>
      </c>
    </row>
    <row r="368" spans="1:2" ht="16.5">
      <c r="A368" t="s">
        <v>1009</v>
      </c>
      <c r="B368" t="s">
        <v>1010</v>
      </c>
    </row>
    <row r="369" spans="1:2" ht="16.5">
      <c r="A369" t="s">
        <v>519</v>
      </c>
      <c r="B369" t="s">
        <v>520</v>
      </c>
    </row>
    <row r="370" spans="1:2" ht="16.5">
      <c r="A370" t="s">
        <v>521</v>
      </c>
      <c r="B370" t="s">
        <v>522</v>
      </c>
    </row>
    <row r="371" spans="1:2" ht="16.5">
      <c r="A371" t="s">
        <v>523</v>
      </c>
      <c r="B371" t="s">
        <v>524</v>
      </c>
    </row>
    <row r="372" spans="1:2" ht="16.5">
      <c r="A372" t="s">
        <v>525</v>
      </c>
      <c r="B372" t="s">
        <v>526</v>
      </c>
    </row>
    <row r="373" spans="1:2" ht="16.5">
      <c r="A373" t="s">
        <v>1011</v>
      </c>
      <c r="B373" t="s">
        <v>1012</v>
      </c>
    </row>
    <row r="374" spans="1:2" ht="16.5">
      <c r="A374" t="s">
        <v>527</v>
      </c>
      <c r="B374" t="s">
        <v>528</v>
      </c>
    </row>
    <row r="375" spans="1:2" ht="16.5">
      <c r="A375" t="s">
        <v>529</v>
      </c>
      <c r="B375" t="s">
        <v>530</v>
      </c>
    </row>
    <row r="376" spans="1:2" ht="16.5">
      <c r="A376" t="s">
        <v>531</v>
      </c>
      <c r="B376" t="s">
        <v>532</v>
      </c>
    </row>
    <row r="377" spans="1:2" ht="16.5">
      <c r="A377" t="s">
        <v>533</v>
      </c>
      <c r="B377" t="s">
        <v>534</v>
      </c>
    </row>
    <row r="378" spans="1:2" ht="16.5">
      <c r="A378" t="s">
        <v>1013</v>
      </c>
      <c r="B378" t="s">
        <v>1014</v>
      </c>
    </row>
    <row r="379" spans="1:2" ht="16.5">
      <c r="A379" t="s">
        <v>535</v>
      </c>
      <c r="B379" t="s">
        <v>536</v>
      </c>
    </row>
    <row r="380" spans="1:2" ht="16.5">
      <c r="A380" t="s">
        <v>537</v>
      </c>
      <c r="B380" t="s">
        <v>538</v>
      </c>
    </row>
    <row r="381" spans="1:2" ht="16.5">
      <c r="A381" t="s">
        <v>539</v>
      </c>
      <c r="B381" t="s">
        <v>540</v>
      </c>
    </row>
    <row r="382" spans="1:2" ht="16.5">
      <c r="A382" t="s">
        <v>1015</v>
      </c>
      <c r="B382" t="s">
        <v>1016</v>
      </c>
    </row>
    <row r="383" spans="1:2" ht="16.5">
      <c r="A383" t="s">
        <v>782</v>
      </c>
      <c r="B383" t="s">
        <v>1017</v>
      </c>
    </row>
    <row r="384" spans="1:2" ht="16.5">
      <c r="A384" t="s">
        <v>541</v>
      </c>
      <c r="B384" t="s">
        <v>542</v>
      </c>
    </row>
    <row r="385" spans="1:2" ht="16.5">
      <c r="A385" t="s">
        <v>543</v>
      </c>
      <c r="B385" t="s">
        <v>544</v>
      </c>
    </row>
    <row r="386" spans="1:2" ht="16.5">
      <c r="A386" t="s">
        <v>545</v>
      </c>
      <c r="B386" t="s">
        <v>546</v>
      </c>
    </row>
    <row r="387" spans="1:2" ht="16.5">
      <c r="A387" t="s">
        <v>547</v>
      </c>
      <c r="B387" t="s">
        <v>548</v>
      </c>
    </row>
    <row r="388" spans="1:2" ht="16.5">
      <c r="A388" t="s">
        <v>1018</v>
      </c>
      <c r="B388" t="s">
        <v>1019</v>
      </c>
    </row>
    <row r="389" spans="1:2" ht="16.5">
      <c r="A389" t="s">
        <v>549</v>
      </c>
      <c r="B389" t="s">
        <v>550</v>
      </c>
    </row>
    <row r="390" spans="1:2" ht="16.5">
      <c r="A390" t="s">
        <v>551</v>
      </c>
      <c r="B390" t="s">
        <v>552</v>
      </c>
    </row>
    <row r="391" spans="1:2" ht="16.5">
      <c r="A391" t="s">
        <v>553</v>
      </c>
      <c r="B391" t="s">
        <v>554</v>
      </c>
    </row>
    <row r="392" spans="1:2" ht="16.5">
      <c r="A392" t="s">
        <v>555</v>
      </c>
      <c r="B392" t="s">
        <v>556</v>
      </c>
    </row>
    <row r="393" spans="1:2" ht="16.5">
      <c r="A393" t="s">
        <v>557</v>
      </c>
      <c r="B393" t="s">
        <v>558</v>
      </c>
    </row>
    <row r="394" spans="1:2" ht="16.5">
      <c r="A394" t="s">
        <v>781</v>
      </c>
      <c r="B394" t="s">
        <v>1020</v>
      </c>
    </row>
    <row r="395" spans="1:2" ht="16.5">
      <c r="A395" t="s">
        <v>788</v>
      </c>
      <c r="B395" t="s">
        <v>1021</v>
      </c>
    </row>
    <row r="396" spans="1:2" ht="16.5">
      <c r="A396" t="s">
        <v>559</v>
      </c>
      <c r="B396" t="s">
        <v>560</v>
      </c>
    </row>
    <row r="397" spans="1:2" ht="16.5">
      <c r="A397" t="s">
        <v>561</v>
      </c>
      <c r="B397" t="s">
        <v>562</v>
      </c>
    </row>
    <row r="398" spans="1:2" ht="16.5">
      <c r="A398" t="s">
        <v>563</v>
      </c>
      <c r="B398" t="s">
        <v>564</v>
      </c>
    </row>
    <row r="399" spans="1:2" ht="16.5">
      <c r="A399" t="s">
        <v>565</v>
      </c>
      <c r="B399" t="s">
        <v>566</v>
      </c>
    </row>
    <row r="400" spans="1:2" ht="16.5">
      <c r="A400" t="s">
        <v>567</v>
      </c>
      <c r="B400" t="s">
        <v>568</v>
      </c>
    </row>
    <row r="401" spans="1:2" ht="16.5">
      <c r="A401" t="s">
        <v>569</v>
      </c>
      <c r="B401" t="s">
        <v>570</v>
      </c>
    </row>
    <row r="402" spans="1:2" ht="16.5">
      <c r="A402" t="s">
        <v>1022</v>
      </c>
      <c r="B402" t="s">
        <v>1023</v>
      </c>
    </row>
    <row r="403" spans="1:2" ht="16.5">
      <c r="A403" t="s">
        <v>1024</v>
      </c>
      <c r="B403" t="s">
        <v>1025</v>
      </c>
    </row>
    <row r="404" spans="1:2" ht="16.5">
      <c r="A404" t="s">
        <v>1026</v>
      </c>
      <c r="B404" t="s">
        <v>1027</v>
      </c>
    </row>
    <row r="405" spans="1:2" ht="16.5">
      <c r="A405" t="s">
        <v>571</v>
      </c>
      <c r="B405" t="s">
        <v>572</v>
      </c>
    </row>
    <row r="406" spans="1:2" ht="16.5">
      <c r="A406" t="s">
        <v>1028</v>
      </c>
      <c r="B406" t="s">
        <v>1029</v>
      </c>
    </row>
    <row r="407" spans="1:2" ht="16.5">
      <c r="A407" t="s">
        <v>573</v>
      </c>
      <c r="B407" t="s">
        <v>574</v>
      </c>
    </row>
    <row r="408" spans="1:2" ht="16.5">
      <c r="A408" t="s">
        <v>575</v>
      </c>
      <c r="B408" t="s">
        <v>576</v>
      </c>
    </row>
    <row r="409" spans="1:2" ht="16.5">
      <c r="A409" t="s">
        <v>577</v>
      </c>
      <c r="B409" t="s">
        <v>578</v>
      </c>
    </row>
    <row r="410" spans="1:2" ht="16.5">
      <c r="A410" t="s">
        <v>1030</v>
      </c>
      <c r="B410" t="s">
        <v>1031</v>
      </c>
    </row>
    <row r="411" spans="1:2" ht="16.5">
      <c r="A411" t="s">
        <v>579</v>
      </c>
      <c r="B411" t="s">
        <v>580</v>
      </c>
    </row>
    <row r="412" spans="1:2" ht="16.5">
      <c r="A412" t="s">
        <v>1032</v>
      </c>
      <c r="B412" t="s">
        <v>1033</v>
      </c>
    </row>
    <row r="413" spans="1:2" ht="16.5">
      <c r="A413" t="s">
        <v>1034</v>
      </c>
      <c r="B413" t="s">
        <v>1035</v>
      </c>
    </row>
    <row r="414" spans="1:2" ht="16.5">
      <c r="A414" t="s">
        <v>581</v>
      </c>
      <c r="B414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46"/>
  <sheetViews>
    <sheetView zoomScalePageLayoutView="0" workbookViewId="0" topLeftCell="A118">
      <selection activeCell="D140" sqref="D140"/>
    </sheetView>
  </sheetViews>
  <sheetFormatPr defaultColWidth="9.00390625" defaultRowHeight="15.75"/>
  <sheetData>
    <row r="2" spans="1:3" ht="16.5">
      <c r="A2" t="s">
        <v>188</v>
      </c>
      <c r="B2" t="str">
        <f>LEFT(A2,3)</f>
        <v>俞俊安</v>
      </c>
      <c r="C2">
        <v>70</v>
      </c>
    </row>
    <row r="3" spans="1:3" ht="16.5">
      <c r="A3" t="s">
        <v>114</v>
      </c>
      <c r="B3" t="str">
        <f aca="true" t="shared" si="0" ref="B3:B66">LEFT(A3,3)</f>
        <v>李昭樺</v>
      </c>
      <c r="C3">
        <v>81</v>
      </c>
    </row>
    <row r="4" spans="1:3" ht="16.5">
      <c r="A4" t="s">
        <v>174</v>
      </c>
      <c r="B4" t="str">
        <f t="shared" si="0"/>
        <v>林遠惟</v>
      </c>
      <c r="C4">
        <v>66</v>
      </c>
    </row>
    <row r="5" spans="1:3" ht="16.5">
      <c r="A5" t="s">
        <v>94</v>
      </c>
      <c r="B5" t="str">
        <f t="shared" si="0"/>
        <v>呂孫儀</v>
      </c>
      <c r="C5">
        <v>70</v>
      </c>
    </row>
    <row r="6" spans="1:3" ht="16.5">
      <c r="A6" t="s">
        <v>343</v>
      </c>
      <c r="B6" t="str">
        <f t="shared" si="0"/>
        <v>陳傑生</v>
      </c>
      <c r="C6">
        <v>71</v>
      </c>
    </row>
    <row r="7" spans="1:3" ht="16.5">
      <c r="A7" t="s">
        <v>327</v>
      </c>
      <c r="B7" t="str">
        <f t="shared" si="0"/>
        <v>陳威勝</v>
      </c>
      <c r="C7">
        <v>71</v>
      </c>
    </row>
    <row r="8" spans="1:3" ht="16.5">
      <c r="A8" t="s">
        <v>511</v>
      </c>
      <c r="B8" t="str">
        <f t="shared" si="0"/>
        <v>蔡顓至</v>
      </c>
      <c r="C8">
        <v>76</v>
      </c>
    </row>
    <row r="9" spans="1:3" ht="16.5">
      <c r="A9" t="s">
        <v>36</v>
      </c>
      <c r="B9" t="str">
        <f t="shared" si="0"/>
        <v>王仲誠</v>
      </c>
      <c r="C9">
        <v>75</v>
      </c>
    </row>
    <row r="10" spans="1:3" ht="16.5">
      <c r="A10" t="s">
        <v>220</v>
      </c>
      <c r="B10" t="str">
        <f t="shared" si="0"/>
        <v>翁一修</v>
      </c>
      <c r="C10">
        <v>75</v>
      </c>
    </row>
    <row r="11" spans="1:3" ht="16.5">
      <c r="A11" t="s">
        <v>473</v>
      </c>
      <c r="B11" t="str">
        <f t="shared" si="0"/>
        <v>廖云瑞</v>
      </c>
      <c r="C11">
        <v>75</v>
      </c>
    </row>
    <row r="12" spans="1:3" ht="16.5">
      <c r="A12" t="s">
        <v>256</v>
      </c>
      <c r="B12" t="str">
        <f t="shared" si="0"/>
        <v>張庭嘉</v>
      </c>
      <c r="C12">
        <v>77</v>
      </c>
    </row>
    <row r="13" spans="1:3" ht="16.5">
      <c r="A13" t="s">
        <v>246</v>
      </c>
      <c r="B13" t="str">
        <f t="shared" si="0"/>
        <v>張彥翔</v>
      </c>
      <c r="C13">
        <v>80</v>
      </c>
    </row>
    <row r="14" spans="1:3" ht="16.5">
      <c r="A14" t="s">
        <v>399</v>
      </c>
      <c r="B14" t="str">
        <f t="shared" si="0"/>
        <v>黃怡翔</v>
      </c>
      <c r="C14">
        <v>82</v>
      </c>
    </row>
    <row r="15" spans="1:3" ht="16.5">
      <c r="A15" t="s">
        <v>774</v>
      </c>
      <c r="B15" t="str">
        <f t="shared" si="0"/>
        <v>陳柏瑋</v>
      </c>
      <c r="C15">
        <v>78</v>
      </c>
    </row>
    <row r="16" spans="1:3" ht="16.5">
      <c r="A16" t="s">
        <v>489</v>
      </c>
      <c r="B16" t="str">
        <f t="shared" si="0"/>
        <v>劉威廷</v>
      </c>
      <c r="C16">
        <v>72</v>
      </c>
    </row>
    <row r="17" spans="1:3" ht="16.5">
      <c r="A17" t="s">
        <v>180</v>
      </c>
      <c r="B17" t="str">
        <f t="shared" si="0"/>
        <v>邱瀚緯</v>
      </c>
      <c r="C17">
        <v>72</v>
      </c>
    </row>
    <row r="18" spans="1:3" ht="16.5">
      <c r="A18" t="s">
        <v>232</v>
      </c>
      <c r="B18" t="str">
        <f t="shared" si="0"/>
        <v>張文揚</v>
      </c>
      <c r="C18">
        <v>83</v>
      </c>
    </row>
    <row r="19" spans="1:3" ht="16.5">
      <c r="A19" t="s">
        <v>297</v>
      </c>
      <c r="B19" t="str">
        <f t="shared" si="0"/>
        <v>郭冠良</v>
      </c>
      <c r="C19">
        <v>88</v>
      </c>
    </row>
    <row r="20" spans="1:3" ht="16.5">
      <c r="A20" t="s">
        <v>775</v>
      </c>
      <c r="B20" t="str">
        <f t="shared" si="0"/>
        <v>洪義哲</v>
      </c>
      <c r="C20">
        <v>0</v>
      </c>
    </row>
    <row r="21" spans="1:3" ht="16.5">
      <c r="A21" t="s">
        <v>238</v>
      </c>
      <c r="B21" t="str">
        <f t="shared" si="0"/>
        <v>張育僑</v>
      </c>
      <c r="C21">
        <v>78</v>
      </c>
    </row>
    <row r="22" spans="1:3" ht="16.5">
      <c r="A22" t="s">
        <v>196</v>
      </c>
      <c r="B22" t="str">
        <f t="shared" si="0"/>
        <v>施俊宇</v>
      </c>
      <c r="C22">
        <v>76</v>
      </c>
    </row>
    <row r="23" spans="1:3" ht="16.5">
      <c r="A23" t="s">
        <v>34</v>
      </c>
      <c r="B23" t="str">
        <f t="shared" si="0"/>
        <v>王文暘</v>
      </c>
      <c r="C23">
        <v>73</v>
      </c>
    </row>
    <row r="24" spans="1:3" ht="16.5">
      <c r="A24" t="s">
        <v>485</v>
      </c>
      <c r="B24" t="str">
        <f t="shared" si="0"/>
        <v>劉永華</v>
      </c>
      <c r="C24">
        <v>80</v>
      </c>
    </row>
    <row r="25" spans="1:3" ht="16.5">
      <c r="A25" t="s">
        <v>156</v>
      </c>
      <c r="B25" t="str">
        <f t="shared" si="0"/>
        <v>林則甫</v>
      </c>
      <c r="C25">
        <v>81</v>
      </c>
    </row>
    <row r="26" spans="1:3" ht="16.5">
      <c r="A26" t="s">
        <v>96</v>
      </c>
      <c r="B26" t="str">
        <f t="shared" si="0"/>
        <v>宋奕賢</v>
      </c>
      <c r="C26">
        <v>82</v>
      </c>
    </row>
    <row r="27" spans="1:3" ht="16.5">
      <c r="A27" t="s">
        <v>407</v>
      </c>
      <c r="B27" t="str">
        <f t="shared" si="0"/>
        <v>黃柏叡</v>
      </c>
      <c r="C27">
        <v>72</v>
      </c>
    </row>
    <row r="28" spans="1:3" ht="16.5">
      <c r="A28" t="s">
        <v>92</v>
      </c>
      <c r="B28" t="str">
        <f t="shared" si="0"/>
        <v>呂承學</v>
      </c>
      <c r="C28">
        <v>73</v>
      </c>
    </row>
    <row r="29" spans="1:3" ht="16.5">
      <c r="A29" t="s">
        <v>417</v>
      </c>
      <c r="B29" t="str">
        <f t="shared" si="0"/>
        <v>黃韋豪</v>
      </c>
      <c r="C29">
        <v>80</v>
      </c>
    </row>
    <row r="30" spans="1:3" ht="16.5">
      <c r="A30" t="s">
        <v>453</v>
      </c>
      <c r="B30" t="str">
        <f t="shared" si="0"/>
        <v>溫楨祥</v>
      </c>
      <c r="C30">
        <v>79</v>
      </c>
    </row>
    <row r="31" spans="1:3" ht="16.5">
      <c r="A31" t="s">
        <v>575</v>
      </c>
      <c r="B31" t="str">
        <f t="shared" si="0"/>
        <v>羅士堯</v>
      </c>
      <c r="C31">
        <v>82</v>
      </c>
    </row>
    <row r="32" spans="1:3" ht="16.5">
      <c r="A32" t="s">
        <v>467</v>
      </c>
      <c r="B32" t="str">
        <f t="shared" si="0"/>
        <v>葉蔚廷</v>
      </c>
      <c r="C32">
        <v>76</v>
      </c>
    </row>
    <row r="33" spans="1:3" ht="16.5">
      <c r="A33" t="s">
        <v>455</v>
      </c>
      <c r="B33" t="str">
        <f t="shared" si="0"/>
        <v>葉　甫</v>
      </c>
      <c r="C33">
        <v>74</v>
      </c>
    </row>
    <row r="34" spans="1:3" ht="16.5">
      <c r="A34" t="s">
        <v>72</v>
      </c>
      <c r="B34" t="str">
        <f t="shared" si="0"/>
        <v>何祐誠</v>
      </c>
      <c r="C34">
        <v>79</v>
      </c>
    </row>
    <row r="35" spans="1:3" ht="16.5">
      <c r="A35" t="s">
        <v>264</v>
      </c>
      <c r="B35" t="str">
        <f t="shared" si="0"/>
        <v>張勛宸</v>
      </c>
      <c r="C35">
        <v>80</v>
      </c>
    </row>
    <row r="36" spans="1:3" ht="16.5">
      <c r="A36" t="s">
        <v>425</v>
      </c>
      <c r="B36" t="str">
        <f t="shared" si="0"/>
        <v>黃紹勛</v>
      </c>
      <c r="C36">
        <v>85</v>
      </c>
    </row>
    <row r="37" spans="2:3" ht="16.5">
      <c r="B37">
        <f>LEFT(A37,3)</f>
      </c>
      <c r="C37">
        <v>0</v>
      </c>
    </row>
    <row r="38" spans="1:3" ht="16.5">
      <c r="A38" t="s">
        <v>487</v>
      </c>
      <c r="B38" t="str">
        <f t="shared" si="0"/>
        <v>劉威汎</v>
      </c>
      <c r="C38">
        <v>71</v>
      </c>
    </row>
    <row r="39" spans="1:3" ht="16.5">
      <c r="A39" t="s">
        <v>28</v>
      </c>
      <c r="B39" t="str">
        <f t="shared" si="0"/>
        <v>方傳崴</v>
      </c>
      <c r="C39">
        <v>74</v>
      </c>
    </row>
    <row r="40" spans="1:3" ht="16.5">
      <c r="A40" t="s">
        <v>270</v>
      </c>
      <c r="B40" t="str">
        <f>LEFT(A40,3)</f>
        <v>張榮峻</v>
      </c>
      <c r="C40">
        <v>82</v>
      </c>
    </row>
    <row r="41" spans="2:3" ht="16.5">
      <c r="B41">
        <f t="shared" si="0"/>
      </c>
      <c r="C41">
        <v>0</v>
      </c>
    </row>
    <row r="42" spans="1:3" ht="16.5">
      <c r="A42" t="s">
        <v>433</v>
      </c>
      <c r="B42" t="str">
        <f t="shared" si="0"/>
        <v>楊　傑</v>
      </c>
      <c r="C42">
        <v>85</v>
      </c>
    </row>
    <row r="43" spans="1:3" ht="16.5">
      <c r="A43" t="s">
        <v>776</v>
      </c>
      <c r="B43" t="str">
        <f t="shared" si="0"/>
        <v>江以晨</v>
      </c>
      <c r="C43">
        <v>83</v>
      </c>
    </row>
    <row r="44" spans="1:3" ht="16.5">
      <c r="A44" t="s">
        <v>403</v>
      </c>
      <c r="B44" t="str">
        <f t="shared" si="0"/>
        <v>黃冠勳</v>
      </c>
      <c r="C44">
        <v>77</v>
      </c>
    </row>
    <row r="45" spans="2:3" ht="16.5">
      <c r="B45">
        <f t="shared" si="0"/>
      </c>
      <c r="C45">
        <v>0</v>
      </c>
    </row>
    <row r="46" spans="1:3" ht="16.5">
      <c r="A46" t="s">
        <v>292</v>
      </c>
      <c r="B46" t="str">
        <f t="shared" si="0"/>
        <v>許瑋哲</v>
      </c>
      <c r="C46">
        <v>76</v>
      </c>
    </row>
    <row r="47" spans="1:3" ht="16.5">
      <c r="A47" t="s">
        <v>70</v>
      </c>
      <c r="B47" t="str">
        <f t="shared" si="0"/>
        <v>何昱震</v>
      </c>
      <c r="C47">
        <v>93</v>
      </c>
    </row>
    <row r="48" spans="1:3" ht="16.5">
      <c r="A48" t="s">
        <v>777</v>
      </c>
      <c r="B48" t="str">
        <f t="shared" si="0"/>
        <v>蔡凱任</v>
      </c>
      <c r="C48">
        <v>75</v>
      </c>
    </row>
    <row r="49" spans="1:3" ht="16.5">
      <c r="A49" t="s">
        <v>778</v>
      </c>
      <c r="B49" t="str">
        <f>LEFT(A49,3)</f>
        <v>李　曈</v>
      </c>
      <c r="C49">
        <v>101</v>
      </c>
    </row>
    <row r="50" spans="1:3" ht="16.5">
      <c r="A50" t="s">
        <v>122</v>
      </c>
      <c r="B50" t="str">
        <f t="shared" si="0"/>
        <v>沈威成</v>
      </c>
      <c r="C50">
        <v>75</v>
      </c>
    </row>
    <row r="51" spans="1:3" ht="16.5">
      <c r="A51" t="s">
        <v>192</v>
      </c>
      <c r="B51" t="str">
        <f t="shared" si="0"/>
        <v>姜威存</v>
      </c>
      <c r="C51">
        <v>80</v>
      </c>
    </row>
    <row r="52" spans="1:3" ht="16.5">
      <c r="A52" t="s">
        <v>329</v>
      </c>
      <c r="B52" t="str">
        <f t="shared" si="0"/>
        <v>陳宥蓁</v>
      </c>
      <c r="C52">
        <v>76</v>
      </c>
    </row>
    <row r="53" spans="1:3" ht="16.5">
      <c r="A53" t="s">
        <v>134</v>
      </c>
      <c r="B53" t="str">
        <f t="shared" si="0"/>
        <v>周威丞</v>
      </c>
      <c r="C53">
        <v>77</v>
      </c>
    </row>
    <row r="54" spans="1:3" ht="16.5">
      <c r="A54" t="s">
        <v>365</v>
      </c>
      <c r="B54" t="str">
        <f t="shared" si="0"/>
        <v>曾紀仁</v>
      </c>
      <c r="C54">
        <v>90</v>
      </c>
    </row>
    <row r="55" spans="1:3" ht="16.5">
      <c r="A55" t="s">
        <v>138</v>
      </c>
      <c r="B55" t="str">
        <f t="shared" si="0"/>
        <v>林大維</v>
      </c>
      <c r="C55">
        <v>84</v>
      </c>
    </row>
    <row r="56" spans="1:3" ht="16.5">
      <c r="A56" t="s">
        <v>531</v>
      </c>
      <c r="B56" t="str">
        <f t="shared" si="0"/>
        <v>盧彥融</v>
      </c>
      <c r="C56">
        <v>82</v>
      </c>
    </row>
    <row r="57" spans="1:3" ht="16.5">
      <c r="A57" t="s">
        <v>779</v>
      </c>
      <c r="B57" t="str">
        <f t="shared" si="0"/>
        <v>洪昭鑫</v>
      </c>
      <c r="C57">
        <v>0</v>
      </c>
    </row>
    <row r="58" spans="1:3" ht="16.5">
      <c r="A58" t="s">
        <v>389</v>
      </c>
      <c r="B58" t="str">
        <f t="shared" si="0"/>
        <v>黃千鴻</v>
      </c>
      <c r="C58">
        <v>83</v>
      </c>
    </row>
    <row r="59" spans="1:3" ht="16.5">
      <c r="A59" t="s">
        <v>471</v>
      </c>
      <c r="B59" t="str">
        <f t="shared" si="0"/>
        <v>詹昱韋</v>
      </c>
      <c r="C59">
        <v>75</v>
      </c>
    </row>
    <row r="60" spans="2:3" ht="16.5">
      <c r="B60">
        <f t="shared" si="0"/>
      </c>
      <c r="C60">
        <v>0</v>
      </c>
    </row>
    <row r="61" spans="1:3" ht="16.5">
      <c r="A61" t="s">
        <v>435</v>
      </c>
      <c r="B61" t="str">
        <f t="shared" si="0"/>
        <v>楊少閎</v>
      </c>
      <c r="C61">
        <v>80</v>
      </c>
    </row>
    <row r="62" spans="1:3" ht="16.5">
      <c r="A62" t="s">
        <v>98</v>
      </c>
      <c r="B62" t="str">
        <f t="shared" si="0"/>
        <v>巫耀微</v>
      </c>
      <c r="C62">
        <v>81</v>
      </c>
    </row>
    <row r="63" spans="1:3" ht="16.5">
      <c r="A63" t="s">
        <v>50</v>
      </c>
      <c r="B63" t="str">
        <f t="shared" si="0"/>
        <v>古祐誠</v>
      </c>
      <c r="C63">
        <v>83</v>
      </c>
    </row>
    <row r="64" spans="2:3" ht="16.5">
      <c r="B64">
        <f t="shared" si="0"/>
      </c>
      <c r="C64">
        <v>0</v>
      </c>
    </row>
    <row r="65" spans="1:3" ht="16.5">
      <c r="A65" t="s">
        <v>309</v>
      </c>
      <c r="B65" t="str">
        <f t="shared" si="0"/>
        <v>陳宇凡</v>
      </c>
      <c r="C65">
        <v>81</v>
      </c>
    </row>
    <row r="66" spans="1:3" ht="16.5">
      <c r="A66" t="s">
        <v>178</v>
      </c>
      <c r="B66" t="str">
        <f t="shared" si="0"/>
        <v>邱昱嘉</v>
      </c>
      <c r="C66">
        <v>88</v>
      </c>
    </row>
    <row r="67" spans="1:3" ht="16.5">
      <c r="A67" t="s">
        <v>559</v>
      </c>
      <c r="B67" t="str">
        <f aca="true" t="shared" si="1" ref="B67:B130">LEFT(A67,3)</f>
        <v>謝品濬</v>
      </c>
      <c r="C67">
        <v>79</v>
      </c>
    </row>
    <row r="68" spans="1:3" ht="16.5">
      <c r="A68" t="s">
        <v>90</v>
      </c>
      <c r="B68" t="str">
        <f t="shared" si="1"/>
        <v>呂孟恆</v>
      </c>
      <c r="C68">
        <v>77</v>
      </c>
    </row>
    <row r="69" spans="1:3" ht="16.5">
      <c r="A69" t="s">
        <v>234</v>
      </c>
      <c r="B69" t="str">
        <f t="shared" si="1"/>
        <v>張佑健</v>
      </c>
      <c r="C69">
        <v>82</v>
      </c>
    </row>
    <row r="70" spans="1:3" ht="16.5">
      <c r="A70" t="s">
        <v>437</v>
      </c>
      <c r="B70" t="str">
        <f t="shared" si="1"/>
        <v>楊昌學</v>
      </c>
      <c r="C70">
        <v>85</v>
      </c>
    </row>
    <row r="71" spans="1:3" ht="16.5">
      <c r="A71" t="s">
        <v>373</v>
      </c>
      <c r="B71" t="str">
        <f t="shared" si="1"/>
        <v>曾譯慶</v>
      </c>
      <c r="C71">
        <v>92</v>
      </c>
    </row>
    <row r="72" spans="1:3" ht="16.5">
      <c r="A72" t="s">
        <v>295</v>
      </c>
      <c r="B72" t="str">
        <f t="shared" si="1"/>
        <v>郭尚旻</v>
      </c>
      <c r="C72">
        <v>84</v>
      </c>
    </row>
    <row r="73" spans="1:3" ht="16.5">
      <c r="A73" t="s">
        <v>98</v>
      </c>
      <c r="B73" t="str">
        <f t="shared" si="1"/>
        <v>巫耀微</v>
      </c>
      <c r="C73">
        <v>0</v>
      </c>
    </row>
    <row r="74" spans="1:3" ht="16.5">
      <c r="A74" t="s">
        <v>349</v>
      </c>
      <c r="B74" t="str">
        <f t="shared" si="1"/>
        <v>陳裔東</v>
      </c>
      <c r="C74">
        <v>71</v>
      </c>
    </row>
    <row r="75" spans="1:3" ht="16.5">
      <c r="A75" t="s">
        <v>551</v>
      </c>
      <c r="B75" t="str">
        <f t="shared" si="1"/>
        <v>駱則維</v>
      </c>
      <c r="C75">
        <v>90</v>
      </c>
    </row>
    <row r="76" spans="1:3" ht="16.5">
      <c r="A76" t="s">
        <v>780</v>
      </c>
      <c r="B76" t="str">
        <f t="shared" si="1"/>
        <v>張　群</v>
      </c>
      <c r="C76">
        <v>92</v>
      </c>
    </row>
    <row r="77" spans="1:3" ht="16.5">
      <c r="A77" t="s">
        <v>523</v>
      </c>
      <c r="B77" t="str">
        <f t="shared" si="1"/>
        <v>鄭翔嶸</v>
      </c>
      <c r="C77">
        <v>93</v>
      </c>
    </row>
    <row r="78" spans="1:3" ht="16.5">
      <c r="A78" t="s">
        <v>52</v>
      </c>
      <c r="B78" t="str">
        <f t="shared" si="1"/>
        <v>史哲宇</v>
      </c>
      <c r="C78">
        <v>82</v>
      </c>
    </row>
    <row r="79" spans="1:3" ht="16.5">
      <c r="A79" t="s">
        <v>567</v>
      </c>
      <c r="B79" t="str">
        <f t="shared" si="1"/>
        <v>鍾力新</v>
      </c>
      <c r="C79">
        <v>80</v>
      </c>
    </row>
    <row r="80" spans="1:3" ht="16.5">
      <c r="A80" t="s">
        <v>461</v>
      </c>
      <c r="B80" t="str">
        <f t="shared" si="1"/>
        <v>葉東霖</v>
      </c>
      <c r="C80">
        <v>80</v>
      </c>
    </row>
    <row r="81" spans="1:3" ht="16.5">
      <c r="A81" t="s">
        <v>78</v>
      </c>
      <c r="B81" t="str">
        <f t="shared" si="1"/>
        <v>吳心瑋</v>
      </c>
      <c r="C81">
        <v>79</v>
      </c>
    </row>
    <row r="82" spans="1:3" ht="16.5">
      <c r="A82" t="s">
        <v>266</v>
      </c>
      <c r="B82" t="str">
        <f t="shared" si="1"/>
        <v>張鈞沂</v>
      </c>
      <c r="C82">
        <v>92</v>
      </c>
    </row>
    <row r="83" spans="1:3" ht="16.5">
      <c r="A83" t="s">
        <v>781</v>
      </c>
      <c r="B83" t="str">
        <f t="shared" si="1"/>
        <v>謝主典</v>
      </c>
      <c r="C83">
        <v>75</v>
      </c>
    </row>
    <row r="84" spans="1:3" ht="16.5">
      <c r="A84" t="s">
        <v>68</v>
      </c>
      <c r="B84" t="str">
        <f t="shared" si="1"/>
        <v>何易叡</v>
      </c>
      <c r="C84">
        <v>80</v>
      </c>
    </row>
    <row r="85" spans="1:3" ht="16.5">
      <c r="A85" t="s">
        <v>158</v>
      </c>
      <c r="B85" t="str">
        <f t="shared" si="1"/>
        <v>林柏凱</v>
      </c>
      <c r="C85">
        <v>84</v>
      </c>
    </row>
    <row r="86" spans="1:3" ht="16.5">
      <c r="A86" t="s">
        <v>268</v>
      </c>
      <c r="B86" t="str">
        <f t="shared" si="1"/>
        <v>張鈞翔</v>
      </c>
      <c r="C86">
        <v>83</v>
      </c>
    </row>
    <row r="87" spans="1:3" ht="16.5">
      <c r="A87" t="s">
        <v>377</v>
      </c>
      <c r="B87" t="str">
        <f t="shared" si="1"/>
        <v>賀威瑋</v>
      </c>
      <c r="C87">
        <v>87</v>
      </c>
    </row>
    <row r="88" spans="1:3" ht="16.5">
      <c r="A88" t="s">
        <v>48</v>
      </c>
      <c r="B88" t="str">
        <f t="shared" si="1"/>
        <v>王璽安</v>
      </c>
      <c r="C88">
        <v>70</v>
      </c>
    </row>
    <row r="89" spans="1:3" ht="16.5">
      <c r="A89" t="s">
        <v>782</v>
      </c>
      <c r="B89" t="str">
        <f t="shared" si="1"/>
        <v>賴彥丞</v>
      </c>
      <c r="C89">
        <v>83</v>
      </c>
    </row>
    <row r="90" spans="1:3" ht="16.5">
      <c r="A90" t="s">
        <v>20</v>
      </c>
      <c r="B90" t="str">
        <f t="shared" si="1"/>
        <v>孔德恕</v>
      </c>
      <c r="C90">
        <v>85</v>
      </c>
    </row>
    <row r="91" spans="1:3" ht="16.5">
      <c r="A91" t="s">
        <v>38</v>
      </c>
      <c r="B91" t="str">
        <f t="shared" si="1"/>
        <v>王晟合</v>
      </c>
      <c r="C91">
        <v>82</v>
      </c>
    </row>
    <row r="92" spans="1:3" ht="16.5">
      <c r="A92" t="s">
        <v>457</v>
      </c>
      <c r="B92" t="str">
        <f t="shared" si="1"/>
        <v>葉宇愷</v>
      </c>
      <c r="C92">
        <v>83</v>
      </c>
    </row>
    <row r="93" spans="1:3" ht="16.5">
      <c r="A93" t="s">
        <v>517</v>
      </c>
      <c r="B93" t="str">
        <f t="shared" si="1"/>
        <v>鄭丞恩</v>
      </c>
      <c r="C93">
        <v>93</v>
      </c>
    </row>
    <row r="94" spans="1:3" ht="16.5">
      <c r="A94" t="s">
        <v>783</v>
      </c>
      <c r="B94" t="str">
        <f t="shared" si="1"/>
        <v>張竣凱</v>
      </c>
      <c r="C94">
        <v>92</v>
      </c>
    </row>
    <row r="95" spans="1:3" ht="16.5">
      <c r="A95" t="s">
        <v>280</v>
      </c>
      <c r="B95" t="str">
        <f t="shared" si="1"/>
        <v>許育誠</v>
      </c>
      <c r="C95">
        <v>80</v>
      </c>
    </row>
    <row r="96" ht="16.5">
      <c r="B96">
        <f t="shared" si="1"/>
      </c>
    </row>
    <row r="97" spans="1:3" ht="16.5">
      <c r="A97" t="s">
        <v>375</v>
      </c>
      <c r="B97" t="str">
        <f t="shared" si="1"/>
        <v>程思嘉</v>
      </c>
      <c r="C97">
        <v>64</v>
      </c>
    </row>
    <row r="98" spans="1:3" ht="16.5">
      <c r="A98" t="s">
        <v>311</v>
      </c>
      <c r="B98" t="str">
        <f t="shared" si="1"/>
        <v>陳宇茹</v>
      </c>
      <c r="C98">
        <v>70</v>
      </c>
    </row>
    <row r="99" spans="1:3" ht="16.5">
      <c r="A99" t="s">
        <v>539</v>
      </c>
      <c r="B99" t="str">
        <f t="shared" si="1"/>
        <v>賴怡廷</v>
      </c>
      <c r="C99">
        <v>79</v>
      </c>
    </row>
    <row r="100" spans="1:3" ht="16.5">
      <c r="A100" t="s">
        <v>46</v>
      </c>
      <c r="B100" t="str">
        <f t="shared" si="1"/>
        <v>王薏涵</v>
      </c>
      <c r="C100">
        <v>78</v>
      </c>
    </row>
    <row r="101" spans="1:3" ht="16.5">
      <c r="A101" t="s">
        <v>784</v>
      </c>
      <c r="B101" t="str">
        <f t="shared" si="1"/>
        <v>周咨佑</v>
      </c>
      <c r="C101">
        <v>84</v>
      </c>
    </row>
    <row r="102" spans="1:3" ht="16.5">
      <c r="A102" t="s">
        <v>427</v>
      </c>
      <c r="B102" t="str">
        <f t="shared" si="1"/>
        <v>黃筠筑</v>
      </c>
      <c r="C102">
        <v>83</v>
      </c>
    </row>
    <row r="103" spans="1:3" ht="16.5">
      <c r="A103" t="s">
        <v>248</v>
      </c>
      <c r="B103" t="str">
        <f t="shared" si="1"/>
        <v>張倚嘉</v>
      </c>
      <c r="C103">
        <v>78</v>
      </c>
    </row>
    <row r="104" spans="1:3" ht="16.5">
      <c r="A104" t="s">
        <v>214</v>
      </c>
      <c r="B104" t="str">
        <f t="shared" si="1"/>
        <v>唐瑋安</v>
      </c>
      <c r="C104">
        <v>86</v>
      </c>
    </row>
    <row r="105" spans="1:3" ht="16.5">
      <c r="A105" t="s">
        <v>30</v>
      </c>
      <c r="B105" t="str">
        <f t="shared" si="1"/>
        <v>毛怜絜</v>
      </c>
      <c r="C105">
        <v>82</v>
      </c>
    </row>
    <row r="106" spans="1:3" ht="16.5">
      <c r="A106" t="s">
        <v>112</v>
      </c>
      <c r="B106" t="str">
        <f t="shared" si="1"/>
        <v>李俞伶</v>
      </c>
      <c r="C106">
        <v>91</v>
      </c>
    </row>
    <row r="107" spans="1:3" ht="16.5">
      <c r="A107" t="s">
        <v>785</v>
      </c>
      <c r="B107" t="str">
        <f t="shared" si="1"/>
        <v>李昱伶</v>
      </c>
      <c r="C107">
        <v>88</v>
      </c>
    </row>
    <row r="108" spans="1:3" ht="16.5">
      <c r="A108" t="s">
        <v>509</v>
      </c>
      <c r="B108" t="str">
        <f t="shared" si="1"/>
        <v>蔡禕佳</v>
      </c>
      <c r="C108">
        <v>81</v>
      </c>
    </row>
    <row r="109" spans="1:3" ht="16.5">
      <c r="A109" t="s">
        <v>84</v>
      </c>
      <c r="B109" t="str">
        <f t="shared" si="1"/>
        <v>吳芷昀</v>
      </c>
      <c r="C109">
        <v>71</v>
      </c>
    </row>
    <row r="110" spans="1:3" ht="16.5">
      <c r="A110" t="s">
        <v>421</v>
      </c>
      <c r="B110" t="str">
        <f t="shared" si="1"/>
        <v>黃婉萍</v>
      </c>
      <c r="C110">
        <v>75</v>
      </c>
    </row>
    <row r="111" spans="1:3" ht="16.5">
      <c r="A111" t="s">
        <v>130</v>
      </c>
      <c r="B111" t="str">
        <f t="shared" si="1"/>
        <v>周怡岑</v>
      </c>
      <c r="C111">
        <v>76</v>
      </c>
    </row>
    <row r="112" spans="1:3" ht="16.5">
      <c r="A112" t="s">
        <v>176</v>
      </c>
      <c r="B112" t="str">
        <f t="shared" si="1"/>
        <v>林潔心</v>
      </c>
      <c r="C112">
        <v>84</v>
      </c>
    </row>
    <row r="113" spans="1:3" ht="16.5">
      <c r="A113" t="s">
        <v>272</v>
      </c>
      <c r="B113" t="str">
        <f t="shared" si="1"/>
        <v>梁祺芬</v>
      </c>
      <c r="C113">
        <v>80</v>
      </c>
    </row>
    <row r="114" spans="1:3" ht="16.5">
      <c r="A114" t="s">
        <v>557</v>
      </c>
      <c r="B114" t="str">
        <f t="shared" si="1"/>
        <v>戴嘉汶</v>
      </c>
      <c r="C114">
        <v>82</v>
      </c>
    </row>
    <row r="115" spans="1:3" ht="16.5">
      <c r="A115" t="s">
        <v>184</v>
      </c>
      <c r="B115" t="str">
        <f t="shared" si="1"/>
        <v>侯羽桑</v>
      </c>
      <c r="C115">
        <v>76</v>
      </c>
    </row>
    <row r="116" spans="1:3" ht="16.5">
      <c r="A116" t="s">
        <v>307</v>
      </c>
      <c r="B116" t="str">
        <f t="shared" si="1"/>
        <v>陳之敏</v>
      </c>
      <c r="C116">
        <v>75</v>
      </c>
    </row>
    <row r="117" spans="1:3" ht="16.5">
      <c r="A117" t="s">
        <v>786</v>
      </c>
      <c r="B117" t="str">
        <f t="shared" si="1"/>
        <v>吳佳瑩</v>
      </c>
      <c r="C117">
        <v>81</v>
      </c>
    </row>
    <row r="118" spans="1:3" ht="16.5">
      <c r="A118" t="s">
        <v>429</v>
      </c>
      <c r="B118" t="str">
        <f t="shared" si="1"/>
        <v>黃筱涵</v>
      </c>
      <c r="C118">
        <v>73</v>
      </c>
    </row>
    <row r="119" spans="1:3" ht="16.5">
      <c r="A119" t="s">
        <v>148</v>
      </c>
      <c r="B119" t="str">
        <f t="shared" si="1"/>
        <v>林怡潓</v>
      </c>
      <c r="C119">
        <v>82</v>
      </c>
    </row>
    <row r="120" spans="2:3" ht="16.5">
      <c r="B120">
        <f t="shared" si="1"/>
      </c>
      <c r="C120">
        <v>0</v>
      </c>
    </row>
    <row r="121" spans="1:3" ht="16.5">
      <c r="A121" t="s">
        <v>347</v>
      </c>
      <c r="B121" t="str">
        <f t="shared" si="1"/>
        <v>陳慈惠</v>
      </c>
      <c r="C121">
        <v>77</v>
      </c>
    </row>
    <row r="122" spans="1:3" ht="16.5">
      <c r="A122" t="s">
        <v>477</v>
      </c>
      <c r="B122" t="str">
        <f t="shared" si="1"/>
        <v>廖珮妤</v>
      </c>
      <c r="C122">
        <v>82</v>
      </c>
    </row>
    <row r="123" spans="1:3" ht="16.5">
      <c r="A123" t="s">
        <v>218</v>
      </c>
      <c r="B123" t="str">
        <f t="shared" si="1"/>
        <v>涂郡庭</v>
      </c>
      <c r="C123">
        <v>76</v>
      </c>
    </row>
    <row r="124" spans="1:3" ht="16.5">
      <c r="A124" t="s">
        <v>449</v>
      </c>
      <c r="B124" t="str">
        <f t="shared" si="1"/>
        <v>溫　娣</v>
      </c>
      <c r="C124">
        <v>98</v>
      </c>
    </row>
    <row r="125" spans="1:3" ht="16.5">
      <c r="A125" t="s">
        <v>787</v>
      </c>
      <c r="B125" t="str">
        <f t="shared" si="1"/>
        <v>施柔羽</v>
      </c>
      <c r="C125">
        <v>0</v>
      </c>
    </row>
    <row r="126" spans="1:3" ht="16.5">
      <c r="A126" t="s">
        <v>305</v>
      </c>
      <c r="B126" t="str">
        <f t="shared" si="1"/>
        <v>陳　萱</v>
      </c>
      <c r="C126">
        <v>78</v>
      </c>
    </row>
    <row r="127" spans="1:3" ht="16.5">
      <c r="A127" t="s">
        <v>409</v>
      </c>
      <c r="B127" t="str">
        <f t="shared" si="1"/>
        <v>黃郁心</v>
      </c>
      <c r="C127">
        <v>85</v>
      </c>
    </row>
    <row r="128" spans="1:3" ht="16.5">
      <c r="A128" t="s">
        <v>788</v>
      </c>
      <c r="B128" t="str">
        <f t="shared" si="1"/>
        <v>謝欣玫</v>
      </c>
      <c r="C128">
        <v>0</v>
      </c>
    </row>
    <row r="129" spans="1:3" ht="16.5">
      <c r="A129" t="s">
        <v>451</v>
      </c>
      <c r="B129" t="str">
        <f t="shared" si="1"/>
        <v>溫茜婷</v>
      </c>
      <c r="C129">
        <v>86</v>
      </c>
    </row>
    <row r="130" spans="1:3" ht="16.5">
      <c r="A130" t="s">
        <v>369</v>
      </c>
      <c r="B130" t="str">
        <f t="shared" si="1"/>
        <v>曾凱暄</v>
      </c>
      <c r="C130">
        <v>0</v>
      </c>
    </row>
    <row r="131" spans="1:3" ht="16.5">
      <c r="A131" t="s">
        <v>240</v>
      </c>
      <c r="B131" t="str">
        <f aca="true" t="shared" si="2" ref="B131:B146">LEFT(A131,3)</f>
        <v>張亞琦</v>
      </c>
      <c r="C131">
        <v>80</v>
      </c>
    </row>
    <row r="132" spans="1:3" ht="16.5">
      <c r="A132" t="s">
        <v>341</v>
      </c>
      <c r="B132" t="str">
        <f t="shared" si="2"/>
        <v>陳敏柔</v>
      </c>
      <c r="C132">
        <v>70</v>
      </c>
    </row>
    <row r="133" spans="1:3" ht="16.5">
      <c r="A133" t="s">
        <v>88</v>
      </c>
      <c r="B133" t="str">
        <f t="shared" si="2"/>
        <v>吳曉玲</v>
      </c>
      <c r="C133">
        <v>0</v>
      </c>
    </row>
    <row r="134" spans="1:3" ht="16.5">
      <c r="A134" t="s">
        <v>54</v>
      </c>
      <c r="B134" t="str">
        <f t="shared" si="2"/>
        <v>石澄璇</v>
      </c>
      <c r="C134">
        <v>83</v>
      </c>
    </row>
    <row r="135" spans="1:3" ht="16.5">
      <c r="A135" t="s">
        <v>789</v>
      </c>
      <c r="B135" t="str">
        <f t="shared" si="2"/>
        <v>馬慧媛</v>
      </c>
      <c r="C135">
        <v>93</v>
      </c>
    </row>
    <row r="136" spans="1:3" ht="16.5">
      <c r="A136" t="s">
        <v>62</v>
      </c>
      <c r="B136" t="str">
        <f t="shared" si="2"/>
        <v>江雨璇</v>
      </c>
      <c r="C136">
        <v>81</v>
      </c>
    </row>
    <row r="137" spans="1:3" ht="16.5">
      <c r="A137" t="s">
        <v>790</v>
      </c>
      <c r="B137" t="str">
        <f t="shared" si="2"/>
        <v>高紫琳</v>
      </c>
      <c r="C137">
        <v>85</v>
      </c>
    </row>
    <row r="138" spans="1:3" ht="16.5">
      <c r="A138" t="s">
        <v>791</v>
      </c>
      <c r="B138" t="str">
        <f t="shared" si="2"/>
        <v>王珉鈞</v>
      </c>
      <c r="C138">
        <v>99</v>
      </c>
    </row>
    <row r="139" spans="1:3" ht="16.5">
      <c r="A139" t="s">
        <v>792</v>
      </c>
      <c r="B139" t="str">
        <f t="shared" si="2"/>
        <v>張　慈</v>
      </c>
      <c r="C139">
        <v>88</v>
      </c>
    </row>
    <row r="140" spans="1:3" ht="16.5">
      <c r="A140" t="s">
        <v>299</v>
      </c>
      <c r="B140" t="str">
        <f t="shared" si="2"/>
        <v>郭涵涓</v>
      </c>
      <c r="C140">
        <v>78</v>
      </c>
    </row>
    <row r="141" spans="1:3" ht="16.5">
      <c r="A141" t="s">
        <v>104</v>
      </c>
      <c r="B141" t="str">
        <f t="shared" si="2"/>
        <v>李佳琳</v>
      </c>
      <c r="C141">
        <v>90</v>
      </c>
    </row>
    <row r="142" spans="1:3" ht="16.5">
      <c r="A142" t="s">
        <v>537</v>
      </c>
      <c r="B142" t="str">
        <f t="shared" si="2"/>
        <v>蕭芝淨</v>
      </c>
      <c r="C142">
        <v>84</v>
      </c>
    </row>
    <row r="143" spans="1:3" ht="16.5">
      <c r="A143" t="s">
        <v>230</v>
      </c>
      <c r="B143" t="str">
        <f t="shared" si="2"/>
        <v>張予禎</v>
      </c>
      <c r="C143">
        <v>89</v>
      </c>
    </row>
    <row r="144" spans="2:3" ht="16.5">
      <c r="B144">
        <f t="shared" si="2"/>
      </c>
      <c r="C144">
        <v>0</v>
      </c>
    </row>
    <row r="145" spans="1:3" ht="16.5">
      <c r="A145" t="s">
        <v>793</v>
      </c>
      <c r="B145" t="str">
        <f t="shared" si="2"/>
        <v>佐佐木</v>
      </c>
      <c r="C145">
        <v>75</v>
      </c>
    </row>
    <row r="146" spans="1:3" ht="16.5">
      <c r="A146" t="s">
        <v>573</v>
      </c>
      <c r="B146" t="str">
        <f t="shared" si="2"/>
        <v>顏鈺昕</v>
      </c>
      <c r="C146">
        <v>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5.00390625" style="0" customWidth="1"/>
    <col min="2" max="2" width="9.50390625" style="0" bestFit="1" customWidth="1"/>
    <col min="3" max="5" width="9.50390625" style="0" customWidth="1"/>
    <col min="6" max="6" width="5.625" style="0" customWidth="1"/>
    <col min="7" max="24" width="5.125" style="0" customWidth="1"/>
  </cols>
  <sheetData>
    <row r="1" spans="1:24" ht="17.25" thickBot="1">
      <c r="A1" s="160" t="s">
        <v>1282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16.5">
      <c r="A2" s="150">
        <v>1</v>
      </c>
      <c r="B2" s="151"/>
      <c r="C2" s="151"/>
      <c r="D2" s="151"/>
      <c r="E2" s="151"/>
      <c r="F2" s="1" t="s">
        <v>608</v>
      </c>
      <c r="G2" s="2" t="s">
        <v>589</v>
      </c>
      <c r="H2" s="3" t="s">
        <v>590</v>
      </c>
      <c r="I2" s="3" t="s">
        <v>591</v>
      </c>
      <c r="J2" s="3" t="s">
        <v>592</v>
      </c>
      <c r="K2" s="3" t="s">
        <v>593</v>
      </c>
      <c r="L2" s="3" t="s">
        <v>594</v>
      </c>
      <c r="M2" s="3" t="s">
        <v>595</v>
      </c>
      <c r="N2" s="3" t="s">
        <v>596</v>
      </c>
      <c r="O2" s="4" t="s">
        <v>597</v>
      </c>
      <c r="P2" s="5" t="s">
        <v>598</v>
      </c>
      <c r="Q2" s="6" t="s">
        <v>599</v>
      </c>
      <c r="R2" s="6" t="s">
        <v>600</v>
      </c>
      <c r="S2" s="6" t="s">
        <v>601</v>
      </c>
      <c r="T2" s="6" t="s">
        <v>602</v>
      </c>
      <c r="U2" s="6" t="s">
        <v>603</v>
      </c>
      <c r="V2" s="6" t="s">
        <v>604</v>
      </c>
      <c r="W2" s="6" t="s">
        <v>605</v>
      </c>
      <c r="X2" s="7" t="s">
        <v>606</v>
      </c>
    </row>
    <row r="3" spans="1:24" ht="16.5">
      <c r="A3" s="152"/>
      <c r="B3" s="153"/>
      <c r="C3" s="153"/>
      <c r="D3" s="153"/>
      <c r="E3" s="153"/>
      <c r="F3" s="8" t="s">
        <v>609</v>
      </c>
      <c r="G3" s="69">
        <v>4</v>
      </c>
      <c r="H3" s="70">
        <v>4</v>
      </c>
      <c r="I3" s="70">
        <v>4</v>
      </c>
      <c r="J3" s="70">
        <v>3</v>
      </c>
      <c r="K3" s="70">
        <v>5</v>
      </c>
      <c r="L3" s="70">
        <v>5</v>
      </c>
      <c r="M3" s="70">
        <v>4</v>
      </c>
      <c r="N3" s="70">
        <v>4</v>
      </c>
      <c r="O3" s="71">
        <v>3</v>
      </c>
      <c r="P3" s="69">
        <v>4</v>
      </c>
      <c r="Q3" s="70">
        <v>3</v>
      </c>
      <c r="R3" s="70">
        <v>4</v>
      </c>
      <c r="S3" s="70">
        <v>4</v>
      </c>
      <c r="T3" s="70">
        <v>3</v>
      </c>
      <c r="U3" s="70">
        <v>5</v>
      </c>
      <c r="V3" s="70">
        <v>4</v>
      </c>
      <c r="W3" s="70">
        <v>4</v>
      </c>
      <c r="X3" s="72">
        <v>5</v>
      </c>
    </row>
    <row r="4" spans="1:24" ht="16.5">
      <c r="A4" s="73" t="s">
        <v>1043</v>
      </c>
      <c r="B4" s="161" t="s">
        <v>610</v>
      </c>
      <c r="C4" s="162"/>
      <c r="D4" s="162"/>
      <c r="E4" s="162"/>
      <c r="F4" s="74"/>
      <c r="G4" s="75">
        <v>15</v>
      </c>
      <c r="H4" s="76">
        <v>15</v>
      </c>
      <c r="I4" s="76">
        <v>15</v>
      </c>
      <c r="J4" s="76">
        <v>12</v>
      </c>
      <c r="K4" s="76">
        <v>18</v>
      </c>
      <c r="L4" s="76">
        <v>18</v>
      </c>
      <c r="M4" s="76">
        <v>15</v>
      </c>
      <c r="N4" s="76">
        <v>15</v>
      </c>
      <c r="O4" s="77">
        <v>12</v>
      </c>
      <c r="P4" s="75">
        <v>20</v>
      </c>
      <c r="Q4" s="76">
        <v>12</v>
      </c>
      <c r="R4" s="76">
        <v>15</v>
      </c>
      <c r="S4" s="76">
        <v>15</v>
      </c>
      <c r="T4" s="76">
        <v>12</v>
      </c>
      <c r="U4" s="76">
        <v>18</v>
      </c>
      <c r="V4" s="76">
        <v>15</v>
      </c>
      <c r="W4" s="76">
        <v>15</v>
      </c>
      <c r="X4" s="78">
        <v>18</v>
      </c>
    </row>
    <row r="5" spans="1:24" ht="16.5">
      <c r="A5" s="13">
        <v>1</v>
      </c>
      <c r="B5" s="14" t="s">
        <v>270</v>
      </c>
      <c r="C5" s="14" t="s">
        <v>52</v>
      </c>
      <c r="D5" s="14" t="s">
        <v>329</v>
      </c>
      <c r="E5" s="14" t="s">
        <v>134</v>
      </c>
      <c r="F5" s="83">
        <v>0.2743055555555555</v>
      </c>
      <c r="G5" s="84">
        <v>0.2847222222222222</v>
      </c>
      <c r="H5" s="85">
        <v>0.2951388888888889</v>
      </c>
      <c r="I5" s="85">
        <v>0.3055555555555556</v>
      </c>
      <c r="J5" s="85">
        <v>0.31388888888888894</v>
      </c>
      <c r="K5" s="85">
        <v>0.32638888888888895</v>
      </c>
      <c r="L5" s="85">
        <v>0.33888888888888896</v>
      </c>
      <c r="M5" s="85">
        <v>0.34930555555555565</v>
      </c>
      <c r="N5" s="85">
        <v>0.35972222222222233</v>
      </c>
      <c r="O5" s="86">
        <v>0.3680555555555557</v>
      </c>
      <c r="P5" s="84">
        <v>0.3819444444444446</v>
      </c>
      <c r="Q5" s="85">
        <v>0.39027777777777795</v>
      </c>
      <c r="R5" s="85">
        <v>0.40069444444444463</v>
      </c>
      <c r="S5" s="85">
        <v>0.4111111111111113</v>
      </c>
      <c r="T5" s="85">
        <v>0.4194444444444447</v>
      </c>
      <c r="U5" s="85">
        <v>0.4319444444444447</v>
      </c>
      <c r="V5" s="85">
        <v>0.44236111111111137</v>
      </c>
      <c r="W5" s="85">
        <v>0.45277777777777806</v>
      </c>
      <c r="X5" s="87">
        <v>0.46527777777777807</v>
      </c>
    </row>
    <row r="6" spans="1:24" ht="16.5">
      <c r="A6" s="13">
        <v>2</v>
      </c>
      <c r="B6" s="14" t="s">
        <v>292</v>
      </c>
      <c r="C6" s="14" t="s">
        <v>399</v>
      </c>
      <c r="D6" s="14" t="s">
        <v>192</v>
      </c>
      <c r="E6" s="14" t="s">
        <v>485</v>
      </c>
      <c r="F6" s="88">
        <v>0.2805555555555555</v>
      </c>
      <c r="G6" s="89">
        <v>0.2909722222222222</v>
      </c>
      <c r="H6" s="90">
        <v>0.3013888888888889</v>
      </c>
      <c r="I6" s="90">
        <v>0.31180555555555556</v>
      </c>
      <c r="J6" s="90">
        <v>0.3201388888888889</v>
      </c>
      <c r="K6" s="90">
        <v>0.33263888888888893</v>
      </c>
      <c r="L6" s="90">
        <v>0.34513888888888894</v>
      </c>
      <c r="M6" s="90">
        <v>0.3555555555555556</v>
      </c>
      <c r="N6" s="90">
        <v>0.3659722222222223</v>
      </c>
      <c r="O6" s="91">
        <v>0.37430555555555567</v>
      </c>
      <c r="P6" s="89">
        <v>0.38819444444444456</v>
      </c>
      <c r="Q6" s="90">
        <v>0.3965277777777779</v>
      </c>
      <c r="R6" s="90">
        <v>0.4069444444444446</v>
      </c>
      <c r="S6" s="90">
        <v>0.4173611111111113</v>
      </c>
      <c r="T6" s="90">
        <v>0.42569444444444465</v>
      </c>
      <c r="U6" s="90">
        <v>0.43819444444444466</v>
      </c>
      <c r="V6" s="90">
        <v>0.44861111111111135</v>
      </c>
      <c r="W6" s="90">
        <v>0.45902777777777803</v>
      </c>
      <c r="X6" s="92">
        <v>0.47152777777777805</v>
      </c>
    </row>
    <row r="7" spans="1:24" ht="16.5">
      <c r="A7" s="13">
        <v>3</v>
      </c>
      <c r="B7" s="14" t="s">
        <v>90</v>
      </c>
      <c r="C7" s="14" t="s">
        <v>403</v>
      </c>
      <c r="D7" s="14" t="s">
        <v>264</v>
      </c>
      <c r="E7" s="14" t="s">
        <v>473</v>
      </c>
      <c r="F7" s="83">
        <v>0.2868055555555555</v>
      </c>
      <c r="G7" s="84">
        <v>0.29722222222222217</v>
      </c>
      <c r="H7" s="85">
        <v>0.30763888888888885</v>
      </c>
      <c r="I7" s="85">
        <v>0.31805555555555554</v>
      </c>
      <c r="J7" s="85">
        <v>0.3263888888888889</v>
      </c>
      <c r="K7" s="85">
        <v>0.3388888888888889</v>
      </c>
      <c r="L7" s="85">
        <v>0.3513888888888889</v>
      </c>
      <c r="M7" s="85">
        <v>0.3618055555555556</v>
      </c>
      <c r="N7" s="85">
        <v>0.3722222222222223</v>
      </c>
      <c r="O7" s="86">
        <v>0.38055555555555565</v>
      </c>
      <c r="P7" s="84">
        <v>0.39444444444444454</v>
      </c>
      <c r="Q7" s="85">
        <v>0.4027777777777779</v>
      </c>
      <c r="R7" s="85">
        <v>0.4131944444444446</v>
      </c>
      <c r="S7" s="85">
        <v>0.42361111111111127</v>
      </c>
      <c r="T7" s="85">
        <v>0.43194444444444463</v>
      </c>
      <c r="U7" s="85">
        <v>0.44444444444444464</v>
      </c>
      <c r="V7" s="85">
        <v>0.4548611111111113</v>
      </c>
      <c r="W7" s="85">
        <v>0.465277777777778</v>
      </c>
      <c r="X7" s="87">
        <v>0.477777777777778</v>
      </c>
    </row>
    <row r="8" spans="1:24" ht="16.5">
      <c r="A8" s="13">
        <v>4</v>
      </c>
      <c r="B8" s="14" t="s">
        <v>92</v>
      </c>
      <c r="C8" s="14" t="s">
        <v>48</v>
      </c>
      <c r="D8" s="14" t="s">
        <v>238</v>
      </c>
      <c r="E8" s="14" t="s">
        <v>36</v>
      </c>
      <c r="F8" s="88">
        <v>0.29305555555555546</v>
      </c>
      <c r="G8" s="89">
        <v>0.30347222222222214</v>
      </c>
      <c r="H8" s="90">
        <v>0.31388888888888883</v>
      </c>
      <c r="I8" s="90">
        <v>0.3243055555555555</v>
      </c>
      <c r="J8" s="90">
        <v>0.3326388888888889</v>
      </c>
      <c r="K8" s="90">
        <v>0.3451388888888889</v>
      </c>
      <c r="L8" s="90">
        <v>0.3576388888888889</v>
      </c>
      <c r="M8" s="90">
        <v>0.3680555555555556</v>
      </c>
      <c r="N8" s="90">
        <v>0.37847222222222227</v>
      </c>
      <c r="O8" s="91">
        <v>0.3868055555555556</v>
      </c>
      <c r="P8" s="89">
        <v>0.4006944444444445</v>
      </c>
      <c r="Q8" s="90">
        <v>0.4090277777777779</v>
      </c>
      <c r="R8" s="90">
        <v>0.41944444444444456</v>
      </c>
      <c r="S8" s="90">
        <v>0.42986111111111125</v>
      </c>
      <c r="T8" s="90">
        <v>0.4381944444444446</v>
      </c>
      <c r="U8" s="90">
        <v>0.4506944444444446</v>
      </c>
      <c r="V8" s="90">
        <v>0.4611111111111113</v>
      </c>
      <c r="W8" s="90">
        <v>0.471527777777778</v>
      </c>
      <c r="X8" s="92">
        <v>0.484027777777778</v>
      </c>
    </row>
    <row r="9" spans="1:24" ht="16.5">
      <c r="A9" s="13">
        <v>5</v>
      </c>
      <c r="B9" s="14" t="s">
        <v>781</v>
      </c>
      <c r="C9" s="14" t="s">
        <v>511</v>
      </c>
      <c r="D9" s="14" t="s">
        <v>471</v>
      </c>
      <c r="E9" s="14" t="s">
        <v>196</v>
      </c>
      <c r="F9" s="83">
        <v>0.29930555555555544</v>
      </c>
      <c r="G9" s="84">
        <v>0.3097222222222221</v>
      </c>
      <c r="H9" s="85">
        <v>0.3201388888888888</v>
      </c>
      <c r="I9" s="85">
        <v>0.3305555555555555</v>
      </c>
      <c r="J9" s="85">
        <v>0.33888888888888885</v>
      </c>
      <c r="K9" s="85">
        <v>0.35138888888888886</v>
      </c>
      <c r="L9" s="85">
        <v>0.3638888888888889</v>
      </c>
      <c r="M9" s="85">
        <v>0.37430555555555556</v>
      </c>
      <c r="N9" s="85">
        <v>0.38472222222222224</v>
      </c>
      <c r="O9" s="86">
        <v>0.3930555555555556</v>
      </c>
      <c r="P9" s="84">
        <v>0.4069444444444445</v>
      </c>
      <c r="Q9" s="85">
        <v>0.41527777777777786</v>
      </c>
      <c r="R9" s="85">
        <v>0.42569444444444454</v>
      </c>
      <c r="S9" s="85">
        <v>0.4361111111111112</v>
      </c>
      <c r="T9" s="85">
        <v>0.4444444444444446</v>
      </c>
      <c r="U9" s="85">
        <v>0.4569444444444446</v>
      </c>
      <c r="V9" s="85">
        <v>0.4673611111111113</v>
      </c>
      <c r="W9" s="85">
        <v>0.47777777777777797</v>
      </c>
      <c r="X9" s="87">
        <v>0.490277777777778</v>
      </c>
    </row>
    <row r="10" spans="1:24" ht="16.5">
      <c r="A10" s="13">
        <v>6</v>
      </c>
      <c r="B10" s="14" t="s">
        <v>220</v>
      </c>
      <c r="C10" s="14" t="s">
        <v>72</v>
      </c>
      <c r="D10" s="14" t="s">
        <v>34</v>
      </c>
      <c r="E10" s="14" t="s">
        <v>180</v>
      </c>
      <c r="F10" s="88">
        <v>0.3055555555555554</v>
      </c>
      <c r="G10" s="89">
        <v>0.3159722222222221</v>
      </c>
      <c r="H10" s="90">
        <v>0.3263888888888888</v>
      </c>
      <c r="I10" s="90">
        <v>0.33680555555555547</v>
      </c>
      <c r="J10" s="90">
        <v>0.34513888888888883</v>
      </c>
      <c r="K10" s="90">
        <v>0.35763888888888884</v>
      </c>
      <c r="L10" s="90">
        <v>0.37013888888888885</v>
      </c>
      <c r="M10" s="90">
        <v>0.38055555555555554</v>
      </c>
      <c r="N10" s="90">
        <v>0.3909722222222222</v>
      </c>
      <c r="O10" s="91">
        <v>0.3993055555555556</v>
      </c>
      <c r="P10" s="89">
        <v>0.4131944444444445</v>
      </c>
      <c r="Q10" s="90">
        <v>0.42152777777777783</v>
      </c>
      <c r="R10" s="90">
        <v>0.4319444444444445</v>
      </c>
      <c r="S10" s="90">
        <v>0.4423611111111112</v>
      </c>
      <c r="T10" s="90">
        <v>0.45069444444444456</v>
      </c>
      <c r="U10" s="90">
        <v>0.4631944444444446</v>
      </c>
      <c r="V10" s="90">
        <v>0.47361111111111126</v>
      </c>
      <c r="W10" s="90">
        <v>0.48402777777777795</v>
      </c>
      <c r="X10" s="92">
        <v>0.49652777777777796</v>
      </c>
    </row>
    <row r="11" spans="1:24" ht="16.5">
      <c r="A11" s="13">
        <v>7</v>
      </c>
      <c r="B11" s="14" t="s">
        <v>349</v>
      </c>
      <c r="C11" s="14" t="s">
        <v>407</v>
      </c>
      <c r="D11" s="14" t="s">
        <v>489</v>
      </c>
      <c r="E11" s="14" t="s">
        <v>327</v>
      </c>
      <c r="F11" s="83">
        <v>0.3118055555555554</v>
      </c>
      <c r="G11" s="84">
        <v>0.3222222222222221</v>
      </c>
      <c r="H11" s="85">
        <v>0.33263888888888876</v>
      </c>
      <c r="I11" s="85">
        <v>0.34305555555555545</v>
      </c>
      <c r="J11" s="85">
        <v>0.3513888888888888</v>
      </c>
      <c r="K11" s="85">
        <v>0.3638888888888888</v>
      </c>
      <c r="L11" s="85">
        <v>0.37638888888888883</v>
      </c>
      <c r="M11" s="85">
        <v>0.3868055555555555</v>
      </c>
      <c r="N11" s="85">
        <v>0.3972222222222222</v>
      </c>
      <c r="O11" s="86">
        <v>0.40555555555555556</v>
      </c>
      <c r="P11" s="84">
        <v>0.41944444444444445</v>
      </c>
      <c r="Q11" s="85">
        <v>0.4277777777777778</v>
      </c>
      <c r="R11" s="85">
        <v>0.4381944444444445</v>
      </c>
      <c r="S11" s="85">
        <v>0.4486111111111112</v>
      </c>
      <c r="T11" s="85">
        <v>0.45694444444444454</v>
      </c>
      <c r="U11" s="85">
        <v>0.46944444444444455</v>
      </c>
      <c r="V11" s="85">
        <v>0.47986111111111124</v>
      </c>
      <c r="W11" s="85">
        <v>0.4902777777777779</v>
      </c>
      <c r="X11" s="87">
        <v>0.5027777777777779</v>
      </c>
    </row>
    <row r="12" spans="1:24" ht="16.5">
      <c r="A12" s="13">
        <v>8</v>
      </c>
      <c r="B12" s="14" t="s">
        <v>188</v>
      </c>
      <c r="C12" s="14" t="s">
        <v>343</v>
      </c>
      <c r="D12" s="14" t="s">
        <v>453</v>
      </c>
      <c r="E12" s="14" t="s">
        <v>122</v>
      </c>
      <c r="F12" s="88">
        <v>0.31805555555555537</v>
      </c>
      <c r="G12" s="89">
        <v>0.32847222222222205</v>
      </c>
      <c r="H12" s="90">
        <v>0.33888888888888874</v>
      </c>
      <c r="I12" s="90">
        <v>0.3493055555555554</v>
      </c>
      <c r="J12" s="90">
        <v>0.3576388888888888</v>
      </c>
      <c r="K12" s="90">
        <v>0.3701388888888888</v>
      </c>
      <c r="L12" s="90">
        <v>0.3826388888888888</v>
      </c>
      <c r="M12" s="90">
        <v>0.3930555555555555</v>
      </c>
      <c r="N12" s="90">
        <v>0.4034722222222222</v>
      </c>
      <c r="O12" s="91">
        <v>0.41180555555555554</v>
      </c>
      <c r="P12" s="89">
        <v>0.42569444444444443</v>
      </c>
      <c r="Q12" s="90">
        <v>0.4340277777777778</v>
      </c>
      <c r="R12" s="90">
        <v>0.4444444444444445</v>
      </c>
      <c r="S12" s="90">
        <v>0.45486111111111116</v>
      </c>
      <c r="T12" s="90">
        <v>0.4631944444444445</v>
      </c>
      <c r="U12" s="90">
        <v>0.47569444444444453</v>
      </c>
      <c r="V12" s="90">
        <v>0.4861111111111112</v>
      </c>
      <c r="W12" s="90">
        <v>0.4965277777777779</v>
      </c>
      <c r="X12" s="92">
        <v>0.5090277777777779</v>
      </c>
    </row>
    <row r="13" spans="1:24" ht="16.5">
      <c r="A13" s="13">
        <v>9</v>
      </c>
      <c r="B13" s="14" t="s">
        <v>94</v>
      </c>
      <c r="C13" s="14" t="s">
        <v>174</v>
      </c>
      <c r="D13" s="14" t="s">
        <v>487</v>
      </c>
      <c r="E13" s="15" t="s">
        <v>777</v>
      </c>
      <c r="F13" s="83">
        <v>0.32430555555555535</v>
      </c>
      <c r="G13" s="84">
        <v>0.33472222222222203</v>
      </c>
      <c r="H13" s="85">
        <v>0.3451388888888887</v>
      </c>
      <c r="I13" s="85">
        <v>0.3555555555555554</v>
      </c>
      <c r="J13" s="85">
        <v>0.36388888888888876</v>
      </c>
      <c r="K13" s="85">
        <v>0.3763888888888888</v>
      </c>
      <c r="L13" s="85">
        <v>0.3888888888888888</v>
      </c>
      <c r="M13" s="85">
        <v>0.39930555555555547</v>
      </c>
      <c r="N13" s="85">
        <v>0.40972222222222215</v>
      </c>
      <c r="O13" s="86">
        <v>0.4180555555555555</v>
      </c>
      <c r="P13" s="84">
        <v>0.4319444444444444</v>
      </c>
      <c r="Q13" s="85">
        <v>0.44027777777777777</v>
      </c>
      <c r="R13" s="85">
        <v>0.45069444444444445</v>
      </c>
      <c r="S13" s="85">
        <v>0.46111111111111114</v>
      </c>
      <c r="T13" s="85">
        <v>0.4694444444444445</v>
      </c>
      <c r="U13" s="85">
        <v>0.4819444444444445</v>
      </c>
      <c r="V13" s="85">
        <v>0.4923611111111112</v>
      </c>
      <c r="W13" s="85">
        <v>0.5027777777777779</v>
      </c>
      <c r="X13" s="87">
        <v>0.5152777777777778</v>
      </c>
    </row>
    <row r="14" spans="1:24" ht="16.5">
      <c r="A14" s="13" t="s">
        <v>607</v>
      </c>
      <c r="B14" s="14"/>
      <c r="C14" s="14"/>
      <c r="D14" s="14"/>
      <c r="E14" s="15"/>
      <c r="F14" s="88" t="s">
        <v>607</v>
      </c>
      <c r="G14" s="89" t="s">
        <v>607</v>
      </c>
      <c r="H14" s="90" t="s">
        <v>607</v>
      </c>
      <c r="I14" s="90" t="s">
        <v>607</v>
      </c>
      <c r="J14" s="90" t="s">
        <v>607</v>
      </c>
      <c r="K14" s="90" t="s">
        <v>607</v>
      </c>
      <c r="L14" s="90" t="s">
        <v>607</v>
      </c>
      <c r="M14" s="90" t="s">
        <v>607</v>
      </c>
      <c r="N14" s="90" t="s">
        <v>607</v>
      </c>
      <c r="O14" s="91" t="s">
        <v>607</v>
      </c>
      <c r="P14" s="89" t="s">
        <v>607</v>
      </c>
      <c r="Q14" s="90" t="s">
        <v>607</v>
      </c>
      <c r="R14" s="90" t="s">
        <v>607</v>
      </c>
      <c r="S14" s="90" t="s">
        <v>607</v>
      </c>
      <c r="T14" s="90" t="s">
        <v>607</v>
      </c>
      <c r="U14" s="90" t="s">
        <v>607</v>
      </c>
      <c r="V14" s="90" t="s">
        <v>607</v>
      </c>
      <c r="W14" s="90" t="s">
        <v>607</v>
      </c>
      <c r="X14" s="92" t="s">
        <v>607</v>
      </c>
    </row>
    <row r="15" spans="1:24" ht="16.5">
      <c r="A15" s="13" t="s">
        <v>607</v>
      </c>
      <c r="B15" s="14"/>
      <c r="C15" s="14"/>
      <c r="D15" s="14"/>
      <c r="E15" s="15"/>
      <c r="F15" s="83" t="s">
        <v>607</v>
      </c>
      <c r="G15" s="84" t="s">
        <v>607</v>
      </c>
      <c r="H15" s="85" t="s">
        <v>607</v>
      </c>
      <c r="I15" s="85" t="s">
        <v>607</v>
      </c>
      <c r="J15" s="85" t="s">
        <v>607</v>
      </c>
      <c r="K15" s="85" t="s">
        <v>607</v>
      </c>
      <c r="L15" s="85" t="s">
        <v>607</v>
      </c>
      <c r="M15" s="85" t="s">
        <v>607</v>
      </c>
      <c r="N15" s="85" t="s">
        <v>607</v>
      </c>
      <c r="O15" s="86" t="s">
        <v>607</v>
      </c>
      <c r="P15" s="84" t="s">
        <v>607</v>
      </c>
      <c r="Q15" s="85" t="s">
        <v>607</v>
      </c>
      <c r="R15" s="85" t="s">
        <v>607</v>
      </c>
      <c r="S15" s="85" t="s">
        <v>607</v>
      </c>
      <c r="T15" s="85" t="s">
        <v>607</v>
      </c>
      <c r="U15" s="85" t="s">
        <v>607</v>
      </c>
      <c r="V15" s="85" t="s">
        <v>607</v>
      </c>
      <c r="W15" s="85" t="s">
        <v>607</v>
      </c>
      <c r="X15" s="87" t="s">
        <v>607</v>
      </c>
    </row>
    <row r="16" spans="1:24" ht="16.5">
      <c r="A16" s="13" t="s">
        <v>607</v>
      </c>
      <c r="B16" s="14"/>
      <c r="C16" s="14"/>
      <c r="D16" s="14"/>
      <c r="E16" s="15"/>
      <c r="F16" s="88" t="s">
        <v>607</v>
      </c>
      <c r="G16" s="89" t="s">
        <v>607</v>
      </c>
      <c r="H16" s="90" t="s">
        <v>607</v>
      </c>
      <c r="I16" s="90" t="s">
        <v>607</v>
      </c>
      <c r="J16" s="90" t="s">
        <v>607</v>
      </c>
      <c r="K16" s="90" t="s">
        <v>607</v>
      </c>
      <c r="L16" s="90" t="s">
        <v>607</v>
      </c>
      <c r="M16" s="90" t="s">
        <v>607</v>
      </c>
      <c r="N16" s="90" t="s">
        <v>607</v>
      </c>
      <c r="O16" s="91" t="s">
        <v>607</v>
      </c>
      <c r="P16" s="89" t="s">
        <v>607</v>
      </c>
      <c r="Q16" s="90" t="s">
        <v>607</v>
      </c>
      <c r="R16" s="90" t="s">
        <v>607</v>
      </c>
      <c r="S16" s="90" t="s">
        <v>607</v>
      </c>
      <c r="T16" s="90" t="s">
        <v>607</v>
      </c>
      <c r="U16" s="90" t="s">
        <v>607</v>
      </c>
      <c r="V16" s="90" t="s">
        <v>607</v>
      </c>
      <c r="W16" s="90" t="s">
        <v>607</v>
      </c>
      <c r="X16" s="92" t="s">
        <v>607</v>
      </c>
    </row>
    <row r="17" spans="1:24" ht="17.25" thickBot="1">
      <c r="A17" s="13" t="s">
        <v>607</v>
      </c>
      <c r="B17" s="14"/>
      <c r="C17" s="14"/>
      <c r="D17" s="14"/>
      <c r="E17" s="15"/>
      <c r="F17" s="93" t="s">
        <v>607</v>
      </c>
      <c r="G17" s="94" t="s">
        <v>607</v>
      </c>
      <c r="H17" s="95" t="s">
        <v>607</v>
      </c>
      <c r="I17" s="95" t="s">
        <v>607</v>
      </c>
      <c r="J17" s="95" t="s">
        <v>607</v>
      </c>
      <c r="K17" s="95" t="s">
        <v>607</v>
      </c>
      <c r="L17" s="95" t="s">
        <v>607</v>
      </c>
      <c r="M17" s="95" t="s">
        <v>607</v>
      </c>
      <c r="N17" s="95" t="s">
        <v>607</v>
      </c>
      <c r="O17" s="96" t="s">
        <v>607</v>
      </c>
      <c r="P17" s="94" t="s">
        <v>607</v>
      </c>
      <c r="Q17" s="95" t="s">
        <v>607</v>
      </c>
      <c r="R17" s="95" t="s">
        <v>607</v>
      </c>
      <c r="S17" s="95" t="s">
        <v>607</v>
      </c>
      <c r="T17" s="95" t="s">
        <v>607</v>
      </c>
      <c r="U17" s="95" t="s">
        <v>607</v>
      </c>
      <c r="V17" s="95" t="s">
        <v>607</v>
      </c>
      <c r="W17" s="95" t="s">
        <v>607</v>
      </c>
      <c r="X17" s="97" t="s">
        <v>607</v>
      </c>
    </row>
    <row r="18" spans="1:24" ht="17.25" thickBot="1">
      <c r="A18" s="16"/>
      <c r="B18" s="17"/>
      <c r="C18" s="17"/>
      <c r="D18" s="17"/>
      <c r="E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607</v>
      </c>
      <c r="V18" s="18" t="s">
        <v>607</v>
      </c>
      <c r="W18" s="18" t="s">
        <v>607</v>
      </c>
      <c r="X18" s="18" t="s">
        <v>607</v>
      </c>
    </row>
    <row r="19" spans="1:24" ht="16.5">
      <c r="A19" s="156">
        <v>1</v>
      </c>
      <c r="B19" s="157"/>
      <c r="C19" s="157"/>
      <c r="D19" s="157"/>
      <c r="E19" s="157"/>
      <c r="F19" s="1" t="s">
        <v>588</v>
      </c>
      <c r="G19" s="2" t="s">
        <v>598</v>
      </c>
      <c r="H19" s="3" t="s">
        <v>599</v>
      </c>
      <c r="I19" s="3" t="s">
        <v>600</v>
      </c>
      <c r="J19" s="3" t="s">
        <v>601</v>
      </c>
      <c r="K19" s="3" t="s">
        <v>602</v>
      </c>
      <c r="L19" s="3" t="s">
        <v>603</v>
      </c>
      <c r="M19" s="3" t="s">
        <v>604</v>
      </c>
      <c r="N19" s="3" t="s">
        <v>605</v>
      </c>
      <c r="O19" s="4" t="s">
        <v>606</v>
      </c>
      <c r="P19" s="5" t="s">
        <v>589</v>
      </c>
      <c r="Q19" s="6" t="s">
        <v>590</v>
      </c>
      <c r="R19" s="6" t="s">
        <v>591</v>
      </c>
      <c r="S19" s="6" t="s">
        <v>592</v>
      </c>
      <c r="T19" s="6" t="s">
        <v>593</v>
      </c>
      <c r="U19" s="6" t="s">
        <v>594</v>
      </c>
      <c r="V19" s="6" t="s">
        <v>595</v>
      </c>
      <c r="W19" s="6" t="s">
        <v>596</v>
      </c>
      <c r="X19" s="7" t="s">
        <v>597</v>
      </c>
    </row>
    <row r="20" spans="1:24" ht="16.5">
      <c r="A20" s="158"/>
      <c r="B20" s="159"/>
      <c r="C20" s="159"/>
      <c r="D20" s="159"/>
      <c r="E20" s="159"/>
      <c r="F20" s="8" t="s">
        <v>609</v>
      </c>
      <c r="G20" s="69">
        <v>4</v>
      </c>
      <c r="H20" s="70">
        <v>3</v>
      </c>
      <c r="I20" s="70">
        <v>4</v>
      </c>
      <c r="J20" s="70">
        <v>4</v>
      </c>
      <c r="K20" s="70">
        <v>3</v>
      </c>
      <c r="L20" s="70">
        <v>5</v>
      </c>
      <c r="M20" s="70">
        <v>4</v>
      </c>
      <c r="N20" s="70">
        <v>4</v>
      </c>
      <c r="O20" s="71">
        <v>5</v>
      </c>
      <c r="P20" s="69">
        <v>4</v>
      </c>
      <c r="Q20" s="70">
        <v>4</v>
      </c>
      <c r="R20" s="70">
        <v>4</v>
      </c>
      <c r="S20" s="70">
        <v>3</v>
      </c>
      <c r="T20" s="70">
        <v>5</v>
      </c>
      <c r="U20" s="70">
        <v>5</v>
      </c>
      <c r="V20" s="70">
        <v>4</v>
      </c>
      <c r="W20" s="70">
        <v>4</v>
      </c>
      <c r="X20" s="72">
        <v>3</v>
      </c>
    </row>
    <row r="21" spans="1:24" ht="16.5">
      <c r="A21" s="73" t="s">
        <v>1043</v>
      </c>
      <c r="B21" s="161" t="s">
        <v>610</v>
      </c>
      <c r="C21" s="162"/>
      <c r="D21" s="162"/>
      <c r="E21" s="162"/>
      <c r="F21" s="74"/>
      <c r="G21" s="75">
        <v>15</v>
      </c>
      <c r="H21" s="76">
        <v>12</v>
      </c>
      <c r="I21" s="76">
        <v>15</v>
      </c>
      <c r="J21" s="76">
        <v>15</v>
      </c>
      <c r="K21" s="76">
        <v>12</v>
      </c>
      <c r="L21" s="76">
        <v>18</v>
      </c>
      <c r="M21" s="76">
        <v>15</v>
      </c>
      <c r="N21" s="76">
        <v>15</v>
      </c>
      <c r="O21" s="77">
        <v>18</v>
      </c>
      <c r="P21" s="75">
        <v>20</v>
      </c>
      <c r="Q21" s="76">
        <v>15</v>
      </c>
      <c r="R21" s="76">
        <v>15</v>
      </c>
      <c r="S21" s="76">
        <v>12</v>
      </c>
      <c r="T21" s="76">
        <v>18</v>
      </c>
      <c r="U21" s="76">
        <v>18</v>
      </c>
      <c r="V21" s="76">
        <v>15</v>
      </c>
      <c r="W21" s="76">
        <v>15</v>
      </c>
      <c r="X21" s="78">
        <v>12</v>
      </c>
    </row>
    <row r="22" spans="1:24" ht="16.5">
      <c r="A22" s="13">
        <v>1</v>
      </c>
      <c r="B22" s="14" t="s">
        <v>435</v>
      </c>
      <c r="C22" s="14" t="s">
        <v>457</v>
      </c>
      <c r="D22" s="14" t="s">
        <v>461</v>
      </c>
      <c r="E22" s="14" t="s">
        <v>607</v>
      </c>
      <c r="F22" s="83">
        <v>0.2708333333333333</v>
      </c>
      <c r="G22" s="84">
        <v>0.28125</v>
      </c>
      <c r="H22" s="85">
        <v>0.28958333333333336</v>
      </c>
      <c r="I22" s="85">
        <v>0.30000000000000004</v>
      </c>
      <c r="J22" s="85">
        <v>0.31041666666666673</v>
      </c>
      <c r="K22" s="85">
        <v>0.3187500000000001</v>
      </c>
      <c r="L22" s="85">
        <v>0.3312500000000001</v>
      </c>
      <c r="M22" s="85">
        <v>0.3416666666666668</v>
      </c>
      <c r="N22" s="85">
        <v>0.35208333333333347</v>
      </c>
      <c r="O22" s="86">
        <v>0.3645833333333335</v>
      </c>
      <c r="P22" s="84">
        <v>0.3784722222222224</v>
      </c>
      <c r="Q22" s="85">
        <v>0.38888888888888906</v>
      </c>
      <c r="R22" s="85">
        <v>0.39930555555555575</v>
      </c>
      <c r="S22" s="85">
        <v>0.4076388888888891</v>
      </c>
      <c r="T22" s="85">
        <v>0.4201388888888891</v>
      </c>
      <c r="U22" s="85">
        <v>0.43263888888888913</v>
      </c>
      <c r="V22" s="85">
        <v>0.4430555555555558</v>
      </c>
      <c r="W22" s="85">
        <v>0.4534722222222225</v>
      </c>
      <c r="X22" s="87">
        <v>0.46180555555555586</v>
      </c>
    </row>
    <row r="23" spans="1:24" ht="16.5">
      <c r="A23" s="13">
        <v>2</v>
      </c>
      <c r="B23" s="14" t="s">
        <v>567</v>
      </c>
      <c r="C23" s="14" t="s">
        <v>455</v>
      </c>
      <c r="D23" s="14" t="s">
        <v>256</v>
      </c>
      <c r="E23" s="14" t="s">
        <v>607</v>
      </c>
      <c r="F23" s="88">
        <v>0.2770833333333333</v>
      </c>
      <c r="G23" s="89">
        <v>0.2875</v>
      </c>
      <c r="H23" s="90">
        <v>0.29583333333333334</v>
      </c>
      <c r="I23" s="90">
        <v>0.30625</v>
      </c>
      <c r="J23" s="90">
        <v>0.3166666666666667</v>
      </c>
      <c r="K23" s="90">
        <v>0.32500000000000007</v>
      </c>
      <c r="L23" s="90">
        <v>0.3375000000000001</v>
      </c>
      <c r="M23" s="90">
        <v>0.34791666666666676</v>
      </c>
      <c r="N23" s="90">
        <v>0.35833333333333345</v>
      </c>
      <c r="O23" s="91">
        <v>0.37083333333333346</v>
      </c>
      <c r="P23" s="89">
        <v>0.38472222222222235</v>
      </c>
      <c r="Q23" s="90">
        <v>0.39513888888888904</v>
      </c>
      <c r="R23" s="90">
        <v>0.4055555555555557</v>
      </c>
      <c r="S23" s="90">
        <v>0.4138888888888891</v>
      </c>
      <c r="T23" s="90">
        <v>0.4263888888888891</v>
      </c>
      <c r="U23" s="90">
        <v>0.4388888888888891</v>
      </c>
      <c r="V23" s="90">
        <v>0.4493055555555558</v>
      </c>
      <c r="W23" s="90">
        <v>0.4597222222222225</v>
      </c>
      <c r="X23" s="92">
        <v>0.46805555555555584</v>
      </c>
    </row>
    <row r="24" spans="1:24" ht="16.5">
      <c r="A24" s="13">
        <v>3</v>
      </c>
      <c r="B24" s="14" t="s">
        <v>467</v>
      </c>
      <c r="C24" s="14" t="s">
        <v>28</v>
      </c>
      <c r="D24" s="14" t="s">
        <v>246</v>
      </c>
      <c r="E24" s="14" t="s">
        <v>607</v>
      </c>
      <c r="F24" s="83">
        <v>0.28333333333333327</v>
      </c>
      <c r="G24" s="84">
        <v>0.29374999999999996</v>
      </c>
      <c r="H24" s="85">
        <v>0.3020833333333333</v>
      </c>
      <c r="I24" s="85">
        <v>0.3125</v>
      </c>
      <c r="J24" s="85">
        <v>0.3229166666666667</v>
      </c>
      <c r="K24" s="85">
        <v>0.33125000000000004</v>
      </c>
      <c r="L24" s="85">
        <v>0.34375000000000006</v>
      </c>
      <c r="M24" s="85">
        <v>0.35416666666666674</v>
      </c>
      <c r="N24" s="85">
        <v>0.3645833333333334</v>
      </c>
      <c r="O24" s="86">
        <v>0.37708333333333344</v>
      </c>
      <c r="P24" s="84">
        <v>0.39097222222222233</v>
      </c>
      <c r="Q24" s="85">
        <v>0.401388888888889</v>
      </c>
      <c r="R24" s="85">
        <v>0.4118055555555557</v>
      </c>
      <c r="S24" s="85">
        <v>0.42013888888888906</v>
      </c>
      <c r="T24" s="85">
        <v>0.4326388888888891</v>
      </c>
      <c r="U24" s="85">
        <v>0.4451388888888891</v>
      </c>
      <c r="V24" s="85">
        <v>0.45555555555555577</v>
      </c>
      <c r="W24" s="85">
        <v>0.46597222222222245</v>
      </c>
      <c r="X24" s="87">
        <v>0.4743055555555558</v>
      </c>
    </row>
    <row r="25" spans="1:24" ht="16.5">
      <c r="A25" s="13">
        <v>4</v>
      </c>
      <c r="B25" s="14" t="s">
        <v>272</v>
      </c>
      <c r="C25" s="14" t="s">
        <v>573</v>
      </c>
      <c r="D25" s="14" t="s">
        <v>30</v>
      </c>
      <c r="E25" s="14" t="s">
        <v>557</v>
      </c>
      <c r="F25" s="88">
        <v>0.28958333333333325</v>
      </c>
      <c r="G25" s="89">
        <v>0.29999999999999993</v>
      </c>
      <c r="H25" s="90">
        <v>0.3083333333333333</v>
      </c>
      <c r="I25" s="90">
        <v>0.31875</v>
      </c>
      <c r="J25" s="90">
        <v>0.32916666666666666</v>
      </c>
      <c r="K25" s="90">
        <v>0.3375</v>
      </c>
      <c r="L25" s="90">
        <v>0.35000000000000003</v>
      </c>
      <c r="M25" s="90">
        <v>0.3604166666666667</v>
      </c>
      <c r="N25" s="90">
        <v>0.3708333333333334</v>
      </c>
      <c r="O25" s="91">
        <v>0.3833333333333334</v>
      </c>
      <c r="P25" s="89">
        <v>0.3972222222222223</v>
      </c>
      <c r="Q25" s="90">
        <v>0.407638888888889</v>
      </c>
      <c r="R25" s="90">
        <v>0.4180555555555557</v>
      </c>
      <c r="S25" s="90">
        <v>0.42638888888888904</v>
      </c>
      <c r="T25" s="90">
        <v>0.43888888888888905</v>
      </c>
      <c r="U25" s="90">
        <v>0.45138888888888906</v>
      </c>
      <c r="V25" s="90">
        <v>0.46180555555555575</v>
      </c>
      <c r="W25" s="90">
        <v>0.47222222222222243</v>
      </c>
      <c r="X25" s="92">
        <v>0.4805555555555558</v>
      </c>
    </row>
    <row r="26" spans="1:24" ht="16.5">
      <c r="A26" s="13">
        <v>5</v>
      </c>
      <c r="B26" s="14" t="s">
        <v>248</v>
      </c>
      <c r="C26" s="14" t="s">
        <v>66</v>
      </c>
      <c r="D26" s="14" t="s">
        <v>54</v>
      </c>
      <c r="E26" s="14" t="s">
        <v>427</v>
      </c>
      <c r="F26" s="83">
        <v>0.2958333333333332</v>
      </c>
      <c r="G26" s="84">
        <v>0.3062499999999999</v>
      </c>
      <c r="H26" s="85">
        <v>0.31458333333333327</v>
      </c>
      <c r="I26" s="85">
        <v>0.32499999999999996</v>
      </c>
      <c r="J26" s="85">
        <v>0.33541666666666664</v>
      </c>
      <c r="K26" s="85">
        <v>0.34375</v>
      </c>
      <c r="L26" s="85">
        <v>0.35625</v>
      </c>
      <c r="M26" s="85">
        <v>0.3666666666666667</v>
      </c>
      <c r="N26" s="85">
        <v>0.3770833333333334</v>
      </c>
      <c r="O26" s="86">
        <v>0.3895833333333334</v>
      </c>
      <c r="P26" s="84">
        <v>0.4034722222222223</v>
      </c>
      <c r="Q26" s="85">
        <v>0.413888888888889</v>
      </c>
      <c r="R26" s="85">
        <v>0.42430555555555566</v>
      </c>
      <c r="S26" s="85">
        <v>0.432638888888889</v>
      </c>
      <c r="T26" s="85">
        <v>0.44513888888888903</v>
      </c>
      <c r="U26" s="85">
        <v>0.45763888888888904</v>
      </c>
      <c r="V26" s="85">
        <v>0.4680555555555557</v>
      </c>
      <c r="W26" s="85">
        <v>0.4784722222222224</v>
      </c>
      <c r="X26" s="87">
        <v>0.48680555555555577</v>
      </c>
    </row>
    <row r="27" spans="1:24" ht="16.5">
      <c r="A27" s="13">
        <v>6</v>
      </c>
      <c r="B27" s="14" t="s">
        <v>240</v>
      </c>
      <c r="C27" s="14" t="s">
        <v>539</v>
      </c>
      <c r="D27" s="14" t="s">
        <v>305</v>
      </c>
      <c r="E27" s="14" t="s">
        <v>299</v>
      </c>
      <c r="F27" s="88">
        <v>0.3020833333333332</v>
      </c>
      <c r="G27" s="89">
        <v>0.3124999999999999</v>
      </c>
      <c r="H27" s="90">
        <v>0.32083333333333325</v>
      </c>
      <c r="I27" s="90">
        <v>0.33124999999999993</v>
      </c>
      <c r="J27" s="90">
        <v>0.3416666666666666</v>
      </c>
      <c r="K27" s="90">
        <v>0.35</v>
      </c>
      <c r="L27" s="90">
        <v>0.3625</v>
      </c>
      <c r="M27" s="90">
        <v>0.3729166666666667</v>
      </c>
      <c r="N27" s="90">
        <v>0.38333333333333336</v>
      </c>
      <c r="O27" s="91">
        <v>0.39583333333333337</v>
      </c>
      <c r="P27" s="89">
        <v>0.40972222222222227</v>
      </c>
      <c r="Q27" s="90">
        <v>0.42013888888888895</v>
      </c>
      <c r="R27" s="90">
        <v>0.43055555555555564</v>
      </c>
      <c r="S27" s="90">
        <v>0.438888888888889</v>
      </c>
      <c r="T27" s="90">
        <v>0.451388888888889</v>
      </c>
      <c r="U27" s="90">
        <v>0.463888888888889</v>
      </c>
      <c r="V27" s="90">
        <v>0.4743055555555557</v>
      </c>
      <c r="W27" s="90">
        <v>0.4847222222222224</v>
      </c>
      <c r="X27" s="92">
        <v>0.49305555555555575</v>
      </c>
    </row>
    <row r="28" spans="1:24" ht="16.5">
      <c r="A28" s="13">
        <v>7</v>
      </c>
      <c r="B28" s="14" t="s">
        <v>84</v>
      </c>
      <c r="C28" s="14" t="s">
        <v>46</v>
      </c>
      <c r="D28" s="14" t="s">
        <v>429</v>
      </c>
      <c r="E28" s="14" t="s">
        <v>130</v>
      </c>
      <c r="F28" s="83">
        <v>0.3083333333333332</v>
      </c>
      <c r="G28" s="84">
        <v>0.31874999999999987</v>
      </c>
      <c r="H28" s="85">
        <v>0.3270833333333332</v>
      </c>
      <c r="I28" s="85">
        <v>0.3374999999999999</v>
      </c>
      <c r="J28" s="85">
        <v>0.3479166666666666</v>
      </c>
      <c r="K28" s="85">
        <v>0.35624999999999996</v>
      </c>
      <c r="L28" s="85">
        <v>0.36874999999999997</v>
      </c>
      <c r="M28" s="85">
        <v>0.37916666666666665</v>
      </c>
      <c r="N28" s="85">
        <v>0.38958333333333334</v>
      </c>
      <c r="O28" s="86">
        <v>0.40208333333333335</v>
      </c>
      <c r="P28" s="84">
        <v>0.41597222222222224</v>
      </c>
      <c r="Q28" s="85">
        <v>0.42638888888888893</v>
      </c>
      <c r="R28" s="85">
        <v>0.4368055555555556</v>
      </c>
      <c r="S28" s="85">
        <v>0.445138888888889</v>
      </c>
      <c r="T28" s="85">
        <v>0.457638888888889</v>
      </c>
      <c r="U28" s="85">
        <v>0.470138888888889</v>
      </c>
      <c r="V28" s="85">
        <v>0.4805555555555557</v>
      </c>
      <c r="W28" s="85">
        <v>0.49097222222222237</v>
      </c>
      <c r="X28" s="87">
        <v>0.4993055555555557</v>
      </c>
    </row>
    <row r="29" spans="1:24" ht="16.5">
      <c r="A29" s="13">
        <v>8</v>
      </c>
      <c r="B29" s="14" t="s">
        <v>347</v>
      </c>
      <c r="C29" s="14" t="s">
        <v>184</v>
      </c>
      <c r="D29" s="14" t="s">
        <v>421</v>
      </c>
      <c r="E29" s="14" t="s">
        <v>218</v>
      </c>
      <c r="F29" s="88">
        <v>0.31458333333333316</v>
      </c>
      <c r="G29" s="89">
        <v>0.32499999999999984</v>
      </c>
      <c r="H29" s="90">
        <v>0.3333333333333332</v>
      </c>
      <c r="I29" s="90">
        <v>0.3437499999999999</v>
      </c>
      <c r="J29" s="90">
        <v>0.3541666666666666</v>
      </c>
      <c r="K29" s="90">
        <v>0.36249999999999993</v>
      </c>
      <c r="L29" s="90">
        <v>0.37499999999999994</v>
      </c>
      <c r="M29" s="90">
        <v>0.38541666666666663</v>
      </c>
      <c r="N29" s="90">
        <v>0.3958333333333333</v>
      </c>
      <c r="O29" s="91">
        <v>0.4083333333333333</v>
      </c>
      <c r="P29" s="89">
        <v>0.4222222222222222</v>
      </c>
      <c r="Q29" s="90">
        <v>0.4326388888888889</v>
      </c>
      <c r="R29" s="90">
        <v>0.4430555555555556</v>
      </c>
      <c r="S29" s="90">
        <v>0.45138888888888895</v>
      </c>
      <c r="T29" s="90">
        <v>0.46388888888888896</v>
      </c>
      <c r="U29" s="90">
        <v>0.476388888888889</v>
      </c>
      <c r="V29" s="90">
        <v>0.48680555555555566</v>
      </c>
      <c r="W29" s="90">
        <v>0.49722222222222234</v>
      </c>
      <c r="X29" s="92">
        <v>0.5055555555555556</v>
      </c>
    </row>
    <row r="30" spans="1:24" ht="16.5">
      <c r="A30" s="13">
        <v>9</v>
      </c>
      <c r="B30" s="14" t="s">
        <v>375</v>
      </c>
      <c r="C30" s="14" t="s">
        <v>311</v>
      </c>
      <c r="D30" s="14" t="s">
        <v>341</v>
      </c>
      <c r="E30" s="15" t="s">
        <v>307</v>
      </c>
      <c r="F30" s="83">
        <v>0.32083333333333314</v>
      </c>
      <c r="G30" s="84">
        <v>0.3312499999999998</v>
      </c>
      <c r="H30" s="85">
        <v>0.3395833333333332</v>
      </c>
      <c r="I30" s="85">
        <v>0.34999999999999987</v>
      </c>
      <c r="J30" s="85">
        <v>0.36041666666666655</v>
      </c>
      <c r="K30" s="85">
        <v>0.3687499999999999</v>
      </c>
      <c r="L30" s="85">
        <v>0.3812499999999999</v>
      </c>
      <c r="M30" s="85">
        <v>0.3916666666666666</v>
      </c>
      <c r="N30" s="85">
        <v>0.4020833333333333</v>
      </c>
      <c r="O30" s="86">
        <v>0.4145833333333333</v>
      </c>
      <c r="P30" s="84">
        <v>0.4284722222222222</v>
      </c>
      <c r="Q30" s="85">
        <v>0.4388888888888889</v>
      </c>
      <c r="R30" s="85">
        <v>0.44930555555555557</v>
      </c>
      <c r="S30" s="85">
        <v>0.45763888888888893</v>
      </c>
      <c r="T30" s="85">
        <v>0.47013888888888894</v>
      </c>
      <c r="U30" s="85">
        <v>0.48263888888888895</v>
      </c>
      <c r="V30" s="85">
        <v>0.49305555555555564</v>
      </c>
      <c r="W30" s="85">
        <v>0.5034722222222223</v>
      </c>
      <c r="X30" s="87">
        <v>0.5118055555555556</v>
      </c>
    </row>
    <row r="31" spans="1:24" ht="16.5">
      <c r="A31" s="13" t="s">
        <v>607</v>
      </c>
      <c r="B31" s="14" t="s">
        <v>607</v>
      </c>
      <c r="C31" s="14" t="s">
        <v>607</v>
      </c>
      <c r="D31" s="14" t="s">
        <v>607</v>
      </c>
      <c r="E31" s="15" t="s">
        <v>607</v>
      </c>
      <c r="F31" s="88" t="s">
        <v>607</v>
      </c>
      <c r="G31" s="89" t="s">
        <v>607</v>
      </c>
      <c r="H31" s="90" t="s">
        <v>607</v>
      </c>
      <c r="I31" s="90" t="s">
        <v>607</v>
      </c>
      <c r="J31" s="90" t="s">
        <v>607</v>
      </c>
      <c r="K31" s="90" t="s">
        <v>607</v>
      </c>
      <c r="L31" s="90" t="s">
        <v>607</v>
      </c>
      <c r="M31" s="90" t="s">
        <v>607</v>
      </c>
      <c r="N31" s="90" t="s">
        <v>607</v>
      </c>
      <c r="O31" s="91" t="s">
        <v>607</v>
      </c>
      <c r="P31" s="89" t="s">
        <v>607</v>
      </c>
      <c r="Q31" s="90" t="s">
        <v>607</v>
      </c>
      <c r="R31" s="90" t="s">
        <v>607</v>
      </c>
      <c r="S31" s="90" t="s">
        <v>607</v>
      </c>
      <c r="T31" s="90" t="s">
        <v>607</v>
      </c>
      <c r="U31" s="90" t="s">
        <v>607</v>
      </c>
      <c r="V31" s="90" t="s">
        <v>607</v>
      </c>
      <c r="W31" s="90" t="s">
        <v>607</v>
      </c>
      <c r="X31" s="92" t="s">
        <v>607</v>
      </c>
    </row>
    <row r="32" spans="1:24" ht="16.5">
      <c r="A32" s="13" t="s">
        <v>607</v>
      </c>
      <c r="B32" s="14" t="s">
        <v>607</v>
      </c>
      <c r="C32" s="14" t="s">
        <v>607</v>
      </c>
      <c r="D32" s="14" t="s">
        <v>607</v>
      </c>
      <c r="E32" s="15" t="s">
        <v>607</v>
      </c>
      <c r="F32" s="83" t="s">
        <v>607</v>
      </c>
      <c r="G32" s="84" t="s">
        <v>607</v>
      </c>
      <c r="H32" s="85" t="s">
        <v>607</v>
      </c>
      <c r="I32" s="85" t="s">
        <v>607</v>
      </c>
      <c r="J32" s="85" t="s">
        <v>607</v>
      </c>
      <c r="K32" s="85" t="s">
        <v>607</v>
      </c>
      <c r="L32" s="85" t="s">
        <v>607</v>
      </c>
      <c r="M32" s="85" t="s">
        <v>607</v>
      </c>
      <c r="N32" s="85" t="s">
        <v>607</v>
      </c>
      <c r="O32" s="86" t="s">
        <v>607</v>
      </c>
      <c r="P32" s="84" t="s">
        <v>607</v>
      </c>
      <c r="Q32" s="85" t="s">
        <v>607</v>
      </c>
      <c r="R32" s="85" t="s">
        <v>607</v>
      </c>
      <c r="S32" s="85" t="s">
        <v>607</v>
      </c>
      <c r="T32" s="85" t="s">
        <v>607</v>
      </c>
      <c r="U32" s="85" t="s">
        <v>607</v>
      </c>
      <c r="V32" s="85" t="s">
        <v>607</v>
      </c>
      <c r="W32" s="85" t="s">
        <v>607</v>
      </c>
      <c r="X32" s="87" t="s">
        <v>607</v>
      </c>
    </row>
    <row r="33" spans="1:24" ht="16.5">
      <c r="A33" s="13" t="s">
        <v>607</v>
      </c>
      <c r="B33" s="14" t="s">
        <v>607</v>
      </c>
      <c r="C33" s="14" t="s">
        <v>607</v>
      </c>
      <c r="D33" s="14" t="s">
        <v>607</v>
      </c>
      <c r="E33" s="15" t="s">
        <v>607</v>
      </c>
      <c r="F33" s="88" t="s">
        <v>607</v>
      </c>
      <c r="G33" s="89" t="s">
        <v>607</v>
      </c>
      <c r="H33" s="90" t="s">
        <v>607</v>
      </c>
      <c r="I33" s="90" t="s">
        <v>607</v>
      </c>
      <c r="J33" s="90" t="s">
        <v>607</v>
      </c>
      <c r="K33" s="90" t="s">
        <v>607</v>
      </c>
      <c r="L33" s="90" t="s">
        <v>607</v>
      </c>
      <c r="M33" s="90" t="s">
        <v>607</v>
      </c>
      <c r="N33" s="90" t="s">
        <v>607</v>
      </c>
      <c r="O33" s="91" t="s">
        <v>607</v>
      </c>
      <c r="P33" s="89" t="s">
        <v>607</v>
      </c>
      <c r="Q33" s="90" t="s">
        <v>607</v>
      </c>
      <c r="R33" s="90" t="s">
        <v>607</v>
      </c>
      <c r="S33" s="90" t="s">
        <v>607</v>
      </c>
      <c r="T33" s="90" t="s">
        <v>607</v>
      </c>
      <c r="U33" s="90" t="s">
        <v>607</v>
      </c>
      <c r="V33" s="90" t="s">
        <v>607</v>
      </c>
      <c r="W33" s="90" t="s">
        <v>607</v>
      </c>
      <c r="X33" s="92" t="s">
        <v>607</v>
      </c>
    </row>
    <row r="34" spans="1:24" ht="17.25" thickBot="1">
      <c r="A34" s="13" t="s">
        <v>607</v>
      </c>
      <c r="B34" s="14" t="s">
        <v>607</v>
      </c>
      <c r="C34" s="14" t="s">
        <v>607</v>
      </c>
      <c r="D34" s="14" t="s">
        <v>607</v>
      </c>
      <c r="E34" s="15" t="s">
        <v>607</v>
      </c>
      <c r="F34" s="93" t="s">
        <v>607</v>
      </c>
      <c r="G34" s="94" t="s">
        <v>607</v>
      </c>
      <c r="H34" s="95" t="s">
        <v>607</v>
      </c>
      <c r="I34" s="95" t="s">
        <v>607</v>
      </c>
      <c r="J34" s="95" t="s">
        <v>607</v>
      </c>
      <c r="K34" s="95" t="s">
        <v>607</v>
      </c>
      <c r="L34" s="95" t="s">
        <v>607</v>
      </c>
      <c r="M34" s="95" t="s">
        <v>607</v>
      </c>
      <c r="N34" s="95" t="s">
        <v>607</v>
      </c>
      <c r="O34" s="96" t="s">
        <v>607</v>
      </c>
      <c r="P34" s="94" t="s">
        <v>607</v>
      </c>
      <c r="Q34" s="95" t="s">
        <v>607</v>
      </c>
      <c r="R34" s="95" t="s">
        <v>607</v>
      </c>
      <c r="S34" s="95" t="s">
        <v>607</v>
      </c>
      <c r="T34" s="95" t="s">
        <v>607</v>
      </c>
      <c r="U34" s="95" t="s">
        <v>607</v>
      </c>
      <c r="V34" s="95" t="s">
        <v>607</v>
      </c>
      <c r="W34" s="95" t="s">
        <v>607</v>
      </c>
      <c r="X34" s="97" t="s">
        <v>607</v>
      </c>
    </row>
    <row r="35" spans="1:24" ht="16.5">
      <c r="A35" s="148" t="s">
        <v>615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</sheetData>
  <sheetProtection/>
  <mergeCells count="6">
    <mergeCell ref="A35:X35"/>
    <mergeCell ref="A1:X1"/>
    <mergeCell ref="A2:E3"/>
    <mergeCell ref="B4:E4"/>
    <mergeCell ref="A19:E20"/>
    <mergeCell ref="B21:E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:H76"/>
    </sheetView>
  </sheetViews>
  <sheetFormatPr defaultColWidth="9.00390625" defaultRowHeight="15.75"/>
  <cols>
    <col min="1" max="1" width="6.375" style="39" customWidth="1"/>
    <col min="2" max="3" width="5.25390625" style="39" bestFit="1" customWidth="1"/>
    <col min="4" max="4" width="8.625" style="39" customWidth="1"/>
    <col min="5" max="8" width="20.625" style="39" customWidth="1"/>
    <col min="9" max="16384" width="9.00390625" style="39" customWidth="1"/>
  </cols>
  <sheetData>
    <row r="1" spans="1:8" s="41" customFormat="1" ht="22.5">
      <c r="A1" s="99" t="str">
        <f>'11月25日'!A1:H1</f>
        <v>103學年度第十一屆全國中等學校業餘高爾夫隊際錦標賽(高中組)</v>
      </c>
      <c r="B1" s="99"/>
      <c r="C1" s="99"/>
      <c r="D1" s="99"/>
      <c r="E1" s="99"/>
      <c r="F1" s="99"/>
      <c r="G1" s="99"/>
      <c r="H1" s="99"/>
    </row>
    <row r="2" spans="1:8" s="40" customFormat="1" ht="21" thickBot="1">
      <c r="A2" s="100" t="s">
        <v>0</v>
      </c>
      <c r="B2" s="100"/>
      <c r="C2" s="100"/>
      <c r="D2" s="100"/>
      <c r="E2" s="100"/>
      <c r="F2" s="21" t="s">
        <v>11</v>
      </c>
      <c r="G2" s="22"/>
      <c r="H2" s="37" t="s">
        <v>618</v>
      </c>
    </row>
    <row r="3" spans="1:8" ht="18" thickTop="1">
      <c r="A3" s="101" t="s">
        <v>3</v>
      </c>
      <c r="B3" s="109" t="s">
        <v>4</v>
      </c>
      <c r="C3" s="109" t="s">
        <v>5</v>
      </c>
      <c r="D3" s="107" t="s">
        <v>1</v>
      </c>
      <c r="E3" s="103" t="s">
        <v>2</v>
      </c>
      <c r="F3" s="103" t="s">
        <v>2</v>
      </c>
      <c r="G3" s="103" t="s">
        <v>2</v>
      </c>
      <c r="H3" s="105" t="s">
        <v>2</v>
      </c>
    </row>
    <row r="4" spans="1:8" ht="18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">
        <v>6</v>
      </c>
      <c r="B5" s="119">
        <v>1</v>
      </c>
      <c r="C5" s="119">
        <v>1</v>
      </c>
      <c r="D5" s="117">
        <v>0.2708333333333333</v>
      </c>
      <c r="E5" s="23" t="s">
        <v>708</v>
      </c>
      <c r="F5" s="23" t="s">
        <v>709</v>
      </c>
      <c r="G5" s="23" t="s">
        <v>710</v>
      </c>
      <c r="H5" s="24" t="s">
        <v>711</v>
      </c>
    </row>
    <row r="6" spans="1:8" ht="17.25">
      <c r="A6" s="111"/>
      <c r="B6" s="115"/>
      <c r="C6" s="115"/>
      <c r="D6" s="118"/>
      <c r="E6" s="25">
        <f>VLOOKUP(LEFT(E5,3),Sheet1!$B$2:$C$146,2,FALSE)</f>
        <v>80</v>
      </c>
      <c r="F6" s="25">
        <f>VLOOKUP(LEFT(F5,3),Sheet1!$B$2:$C$146,2,FALSE)</f>
        <v>75</v>
      </c>
      <c r="G6" s="25">
        <f>VLOOKUP(LEFT(G5,3),Sheet1!$B$2:$C$146,2,FALSE)</f>
        <v>81</v>
      </c>
      <c r="H6" s="26">
        <f>VLOOKUP(LEFT(H5,3),Sheet1!$B$2:$C$146,2,FALSE)</f>
        <v>74</v>
      </c>
    </row>
    <row r="7" spans="1:8" ht="17.25">
      <c r="A7" s="111" t="s">
        <v>6</v>
      </c>
      <c r="B7" s="114">
        <v>1</v>
      </c>
      <c r="C7" s="114">
        <v>2</v>
      </c>
      <c r="D7" s="113">
        <f>D5+9/60/24</f>
        <v>0.2770833333333333</v>
      </c>
      <c r="E7" s="27" t="s">
        <v>704</v>
      </c>
      <c r="F7" s="27" t="s">
        <v>705</v>
      </c>
      <c r="G7" s="27" t="s">
        <v>706</v>
      </c>
      <c r="H7" s="28" t="s">
        <v>707</v>
      </c>
    </row>
    <row r="8" spans="1:8" ht="17.25">
      <c r="A8" s="112"/>
      <c r="B8" s="115"/>
      <c r="C8" s="115"/>
      <c r="D8" s="113"/>
      <c r="E8" s="25">
        <f>VLOOKUP(LEFT(E7,3),Sheet1!$B$2:$C$146,2,FALSE)</f>
        <v>77</v>
      </c>
      <c r="F8" s="25">
        <f>VLOOKUP(LEFT(F7,3),Sheet1!$B$2:$C$146,2,FALSE)</f>
        <v>76</v>
      </c>
      <c r="G8" s="25">
        <f>VLOOKUP(LEFT(G7,3),Sheet1!$B$2:$C$146,2,FALSE)</f>
        <v>80</v>
      </c>
      <c r="H8" s="26">
        <f>VLOOKUP(LEFT(H7,3),Sheet1!$B$2:$C$146,2,FALSE)</f>
        <v>76</v>
      </c>
    </row>
    <row r="9" spans="1:8" ht="17.25">
      <c r="A9" s="111" t="s">
        <v>6</v>
      </c>
      <c r="B9" s="114">
        <v>1</v>
      </c>
      <c r="C9" s="114">
        <v>3</v>
      </c>
      <c r="D9" s="113">
        <f>D7+9/60/24</f>
        <v>0.28333333333333327</v>
      </c>
      <c r="E9" s="27" t="s">
        <v>794</v>
      </c>
      <c r="F9" s="27" t="s">
        <v>795</v>
      </c>
      <c r="G9" s="27" t="s">
        <v>796</v>
      </c>
      <c r="H9" s="28" t="s">
        <v>797</v>
      </c>
    </row>
    <row r="10" spans="1:8" ht="17.25">
      <c r="A10" s="112"/>
      <c r="B10" s="115"/>
      <c r="C10" s="115"/>
      <c r="D10" s="113"/>
      <c r="E10" s="25">
        <f>VLOOKUP(LEFT(E9,3),Sheet1!$B$2:$C$146,2,FALSE)</f>
        <v>75</v>
      </c>
      <c r="F10" s="25">
        <f>VLOOKUP(LEFT(F9,3),Sheet1!$B$2:$C$146,2,FALSE)</f>
        <v>71</v>
      </c>
      <c r="G10" s="25">
        <f>VLOOKUP(LEFT(G9,3),Sheet1!$B$2:$C$146,2,FALSE)</f>
        <v>73</v>
      </c>
      <c r="H10" s="26">
        <f>VLOOKUP(LEFT(H9,3),Sheet1!$B$2:$C$146,2,FALSE)</f>
        <v>82</v>
      </c>
    </row>
    <row r="11" spans="1:8" ht="17.25">
      <c r="A11" s="111" t="s">
        <v>6</v>
      </c>
      <c r="B11" s="114">
        <v>1</v>
      </c>
      <c r="C11" s="114">
        <v>4</v>
      </c>
      <c r="D11" s="113">
        <f>D9+9/60/24</f>
        <v>0.28958333333333325</v>
      </c>
      <c r="E11" s="27" t="s">
        <v>771</v>
      </c>
      <c r="F11" s="27" t="s">
        <v>703</v>
      </c>
      <c r="G11" s="27" t="s">
        <v>772</v>
      </c>
      <c r="H11" s="28" t="s">
        <v>773</v>
      </c>
    </row>
    <row r="12" spans="1:8" ht="17.25">
      <c r="A12" s="112"/>
      <c r="B12" s="115"/>
      <c r="C12" s="115"/>
      <c r="D12" s="113"/>
      <c r="E12" s="25">
        <f>VLOOKUP(LEFT(E11,3),Sheet1!$B$2:$C$146,2,FALSE)</f>
        <v>75</v>
      </c>
      <c r="F12" s="25">
        <f>VLOOKUP(LEFT(F11,3),Sheet1!$B$2:$C$146,2,FALSE)</f>
        <v>71</v>
      </c>
      <c r="G12" s="25">
        <f>VLOOKUP(LEFT(G11,3),Sheet1!$B$2:$C$146,2,FALSE)</f>
        <v>76</v>
      </c>
      <c r="H12" s="26">
        <f>VLOOKUP(LEFT(H11,3),Sheet1!$B$2:$C$146,2,FALSE)</f>
        <v>79</v>
      </c>
    </row>
    <row r="13" spans="1:8" ht="17.25">
      <c r="A13" s="111" t="s">
        <v>6</v>
      </c>
      <c r="B13" s="114">
        <v>1</v>
      </c>
      <c r="C13" s="114">
        <v>5</v>
      </c>
      <c r="D13" s="113">
        <f>D11+9/60/24</f>
        <v>0.2958333333333332</v>
      </c>
      <c r="E13" s="27" t="s">
        <v>699</v>
      </c>
      <c r="F13" s="27" t="s">
        <v>700</v>
      </c>
      <c r="G13" s="27" t="s">
        <v>701</v>
      </c>
      <c r="H13" s="28" t="s">
        <v>702</v>
      </c>
    </row>
    <row r="14" spans="1:8" ht="17.25">
      <c r="A14" s="112"/>
      <c r="B14" s="115"/>
      <c r="C14" s="115"/>
      <c r="D14" s="113"/>
      <c r="E14" s="25">
        <f>VLOOKUP(LEFT(E13,3),Sheet1!$B$2:$C$146,2,FALSE)</f>
        <v>72</v>
      </c>
      <c r="F14" s="25">
        <f>VLOOKUP(LEFT(F13,3),Sheet1!$B$2:$C$146,2,FALSE)</f>
        <v>70</v>
      </c>
      <c r="G14" s="25">
        <f>VLOOKUP(LEFT(G13,3),Sheet1!$B$2:$C$146,2,FALSE)</f>
        <v>78</v>
      </c>
      <c r="H14" s="26">
        <f>VLOOKUP(LEFT(H13,3),Sheet1!$B$2:$C$146,2,FALSE)</f>
        <v>80</v>
      </c>
    </row>
    <row r="15" spans="1:8" ht="17.25">
      <c r="A15" s="111" t="s">
        <v>6</v>
      </c>
      <c r="B15" s="114">
        <v>1</v>
      </c>
      <c r="C15" s="114">
        <v>6</v>
      </c>
      <c r="D15" s="113">
        <f>D13+9/60/24</f>
        <v>0.3020833333333332</v>
      </c>
      <c r="E15" s="27" t="s">
        <v>695</v>
      </c>
      <c r="F15" s="27" t="s">
        <v>696</v>
      </c>
      <c r="G15" s="27" t="s">
        <v>697</v>
      </c>
      <c r="H15" s="28" t="s">
        <v>698</v>
      </c>
    </row>
    <row r="16" spans="1:8" ht="17.25">
      <c r="A16" s="112"/>
      <c r="B16" s="115"/>
      <c r="C16" s="115"/>
      <c r="D16" s="113"/>
      <c r="E16" s="25">
        <f>VLOOKUP(LEFT(E15,3),Sheet1!$B$2:$C$146,2,FALSE)</f>
        <v>72</v>
      </c>
      <c r="F16" s="25">
        <f>VLOOKUP(LEFT(F15,3),Sheet1!$B$2:$C$146,2,FALSE)</f>
        <v>66</v>
      </c>
      <c r="G16" s="25">
        <f>VLOOKUP(LEFT(G15,3),Sheet1!$B$2:$C$146,2,FALSE)</f>
        <v>0</v>
      </c>
      <c r="H16" s="26">
        <f>VLOOKUP(LEFT(H15,3),Sheet1!$B$2:$C$146,2,FALSE)</f>
        <v>73</v>
      </c>
    </row>
    <row r="17" spans="1:8" ht="17.25">
      <c r="A17" s="111" t="s">
        <v>6</v>
      </c>
      <c r="B17" s="114">
        <v>1</v>
      </c>
      <c r="C17" s="114">
        <v>7</v>
      </c>
      <c r="D17" s="113">
        <f>D15+9/60/24</f>
        <v>0.3083333333333332</v>
      </c>
      <c r="E17" s="27" t="s">
        <v>691</v>
      </c>
      <c r="F17" s="27" t="s">
        <v>692</v>
      </c>
      <c r="G17" s="27" t="s">
        <v>693</v>
      </c>
      <c r="H17" s="28" t="s">
        <v>694</v>
      </c>
    </row>
    <row r="18" spans="1:8" ht="17.25">
      <c r="A18" s="112"/>
      <c r="B18" s="115"/>
      <c r="C18" s="115"/>
      <c r="D18" s="113"/>
      <c r="E18" s="25">
        <f>VLOOKUP(LEFT(E17,3),Sheet1!$B$2:$C$146,2,FALSE)</f>
        <v>78</v>
      </c>
      <c r="F18" s="25">
        <f>VLOOKUP(LEFT(F17,3),Sheet1!$B$2:$C$146,2,FALSE)</f>
        <v>81</v>
      </c>
      <c r="G18" s="25">
        <f>VLOOKUP(LEFT(G17,3),Sheet1!$B$2:$C$146,2,FALSE)</f>
        <v>88</v>
      </c>
      <c r="H18" s="26">
        <f>VLOOKUP(LEFT(H17,3),Sheet1!$B$2:$C$146,2,FALSE)</f>
        <v>72</v>
      </c>
    </row>
    <row r="19" spans="1:8" ht="17.25">
      <c r="A19" s="111" t="s">
        <v>6</v>
      </c>
      <c r="B19" s="114">
        <v>1</v>
      </c>
      <c r="C19" s="114">
        <v>8</v>
      </c>
      <c r="D19" s="113">
        <f>D17+9/60/24</f>
        <v>0.31458333333333316</v>
      </c>
      <c r="E19" s="29" t="s">
        <v>690</v>
      </c>
      <c r="F19" s="27" t="s">
        <v>768</v>
      </c>
      <c r="G19" s="27" t="s">
        <v>769</v>
      </c>
      <c r="H19" s="28" t="s">
        <v>770</v>
      </c>
    </row>
    <row r="20" spans="1:8" ht="17.25">
      <c r="A20" s="112"/>
      <c r="B20" s="115"/>
      <c r="C20" s="115"/>
      <c r="D20" s="113"/>
      <c r="E20" s="25">
        <f>VLOOKUP(LEFT(E19,3),Sheet1!$B$2:$C$146,2,FALSE)</f>
        <v>82</v>
      </c>
      <c r="F20" s="25">
        <f>VLOOKUP(LEFT(F19,3),Sheet1!$B$2:$C$146,2,FALSE)</f>
        <v>70</v>
      </c>
      <c r="G20" s="25">
        <f>VLOOKUP(LEFT(G19,3),Sheet1!$B$2:$C$146,2,FALSE)</f>
        <v>83</v>
      </c>
      <c r="H20" s="26">
        <f>VLOOKUP(LEFT(H19,3),Sheet1!$B$2:$C$146,2,FALSE)</f>
        <v>82</v>
      </c>
    </row>
    <row r="21" spans="1:8" ht="17.25">
      <c r="A21" s="111" t="s">
        <v>6</v>
      </c>
      <c r="B21" s="114">
        <v>6</v>
      </c>
      <c r="C21" s="114">
        <v>1</v>
      </c>
      <c r="D21" s="113">
        <f>D5</f>
        <v>0.2708333333333333</v>
      </c>
      <c r="E21" s="27" t="s">
        <v>640</v>
      </c>
      <c r="F21" s="27" t="s">
        <v>641</v>
      </c>
      <c r="G21" s="27" t="s">
        <v>642</v>
      </c>
      <c r="H21" s="28" t="s">
        <v>643</v>
      </c>
    </row>
    <row r="22" spans="1:8" ht="17.25">
      <c r="A22" s="112"/>
      <c r="B22" s="115"/>
      <c r="C22" s="115"/>
      <c r="D22" s="113"/>
      <c r="E22" s="25">
        <f>VLOOKUP(LEFT(E21,3),Sheet1!$B$2:$C$146,2,FALSE)</f>
        <v>82</v>
      </c>
      <c r="F22" s="25">
        <f>VLOOKUP(LEFT(F21,3),Sheet1!$B$2:$C$146,2,FALSE)</f>
        <v>83</v>
      </c>
      <c r="G22" s="25">
        <f>VLOOKUP(LEFT(G21,3),Sheet1!$B$2:$C$146,2,FALSE)</f>
        <v>93</v>
      </c>
      <c r="H22" s="26">
        <f>VLOOKUP(LEFT(H21,3),Sheet1!$B$2:$C$146,2,FALSE)</f>
        <v>92</v>
      </c>
    </row>
    <row r="23" spans="1:8" ht="17.25">
      <c r="A23" s="111" t="s">
        <v>6</v>
      </c>
      <c r="B23" s="114">
        <v>6</v>
      </c>
      <c r="C23" s="114">
        <v>2</v>
      </c>
      <c r="D23" s="113">
        <f>D21+9/60/24</f>
        <v>0.2770833333333333</v>
      </c>
      <c r="E23" s="27" t="s">
        <v>639</v>
      </c>
      <c r="F23" s="27" t="s">
        <v>628</v>
      </c>
      <c r="G23" s="27" t="s">
        <v>627</v>
      </c>
      <c r="H23" s="28" t="s">
        <v>644</v>
      </c>
    </row>
    <row r="24" spans="1:8" ht="17.25">
      <c r="A24" s="112"/>
      <c r="B24" s="115"/>
      <c r="C24" s="115"/>
      <c r="D24" s="113"/>
      <c r="E24" s="25">
        <f>VLOOKUP(LEFT(E23,3),Sheet1!$B$2:$C$146,2,FALSE)</f>
        <v>87</v>
      </c>
      <c r="F24" s="25">
        <f>VLOOKUP(LEFT(F23,3),Sheet1!$B$2:$C$146,2,FALSE)</f>
        <v>70</v>
      </c>
      <c r="G24" s="25">
        <f>VLOOKUP(LEFT(G23,3),Sheet1!$B$2:$C$146,2,FALSE)</f>
        <v>83</v>
      </c>
      <c r="H24" s="26">
        <f>VLOOKUP(LEFT(H23,3),Sheet1!$B$2:$C$146,2,FALSE)</f>
        <v>85</v>
      </c>
    </row>
    <row r="25" spans="1:8" ht="17.25">
      <c r="A25" s="111" t="s">
        <v>6</v>
      </c>
      <c r="B25" s="114">
        <v>6</v>
      </c>
      <c r="C25" s="114">
        <v>3</v>
      </c>
      <c r="D25" s="113">
        <f>D23+9/60/24</f>
        <v>0.28333333333333327</v>
      </c>
      <c r="E25" s="27" t="s">
        <v>638</v>
      </c>
      <c r="F25" s="27" t="s">
        <v>629</v>
      </c>
      <c r="G25" s="27" t="s">
        <v>626</v>
      </c>
      <c r="H25" s="28" t="s">
        <v>645</v>
      </c>
    </row>
    <row r="26" spans="1:8" ht="17.25">
      <c r="A26" s="112"/>
      <c r="B26" s="115"/>
      <c r="C26" s="115"/>
      <c r="D26" s="113"/>
      <c r="E26" s="25">
        <f>VLOOKUP(LEFT(E25,3),Sheet1!$B$2:$C$146,2,FALSE)</f>
        <v>75</v>
      </c>
      <c r="F26" s="25">
        <f>VLOOKUP(LEFT(F25,3),Sheet1!$B$2:$C$146,2,FALSE)</f>
        <v>80</v>
      </c>
      <c r="G26" s="25">
        <f>VLOOKUP(LEFT(G25,3),Sheet1!$B$2:$C$146,2,FALSE)</f>
        <v>84</v>
      </c>
      <c r="H26" s="26">
        <f>VLOOKUP(LEFT(H25,3),Sheet1!$B$2:$C$146,2,FALSE)</f>
        <v>83</v>
      </c>
    </row>
    <row r="27" spans="1:8" ht="17.25">
      <c r="A27" s="111" t="s">
        <v>6</v>
      </c>
      <c r="B27" s="114">
        <v>6</v>
      </c>
      <c r="C27" s="114">
        <v>4</v>
      </c>
      <c r="D27" s="113">
        <f>D25+9/60/24</f>
        <v>0.28958333333333325</v>
      </c>
      <c r="E27" s="27" t="s">
        <v>637</v>
      </c>
      <c r="F27" s="27" t="s">
        <v>630</v>
      </c>
      <c r="G27" s="29" t="s">
        <v>625</v>
      </c>
      <c r="H27" s="30" t="s">
        <v>646</v>
      </c>
    </row>
    <row r="28" spans="1:8" ht="17.25">
      <c r="A28" s="112"/>
      <c r="B28" s="115"/>
      <c r="C28" s="115"/>
      <c r="D28" s="113"/>
      <c r="E28" s="25">
        <f>VLOOKUP(LEFT(E27,3),Sheet1!$B$2:$C$146,2,FALSE)</f>
        <v>80</v>
      </c>
      <c r="F28" s="25">
        <f>VLOOKUP(LEFT(F27,3),Sheet1!$B$2:$C$146,2,FALSE)</f>
        <v>80</v>
      </c>
      <c r="G28" s="25">
        <f>VLOOKUP(LEFT(G27,3),Sheet1!$B$2:$C$146,2,FALSE)</f>
        <v>79</v>
      </c>
      <c r="H28" s="26">
        <f>VLOOKUP(LEFT(H27,3),Sheet1!$B$2:$C$146,2,FALSE)</f>
        <v>92</v>
      </c>
    </row>
    <row r="29" spans="1:8" ht="17.25">
      <c r="A29" s="111" t="s">
        <v>6</v>
      </c>
      <c r="B29" s="114">
        <v>6</v>
      </c>
      <c r="C29" s="114">
        <v>5</v>
      </c>
      <c r="D29" s="113">
        <f>D27+9/60/24</f>
        <v>0.2958333333333332</v>
      </c>
      <c r="E29" s="27" t="s">
        <v>636</v>
      </c>
      <c r="F29" s="27" t="s">
        <v>631</v>
      </c>
      <c r="G29" s="27" t="s">
        <v>767</v>
      </c>
      <c r="H29" s="28" t="s">
        <v>647</v>
      </c>
    </row>
    <row r="30" spans="1:8" ht="17.25">
      <c r="A30" s="112"/>
      <c r="B30" s="115"/>
      <c r="C30" s="115"/>
      <c r="D30" s="113"/>
      <c r="E30" s="25">
        <f>VLOOKUP(LEFT(E29,3),Sheet1!$B$2:$C$146,2,FALSE)</f>
        <v>90</v>
      </c>
      <c r="F30" s="25">
        <f>VLOOKUP(LEFT(F29,3),Sheet1!$B$2:$C$146,2,FALSE)</f>
        <v>92</v>
      </c>
      <c r="G30" s="25">
        <f>VLOOKUP(LEFT(G29,3),Sheet1!$B$2:$C$146,2,FALSE)</f>
        <v>93</v>
      </c>
      <c r="H30" s="26">
        <f>VLOOKUP(LEFT(H29,3),Sheet1!$B$2:$C$146,2,FALSE)</f>
        <v>82</v>
      </c>
    </row>
    <row r="31" spans="1:8" ht="17.25">
      <c r="A31" s="111" t="s">
        <v>6</v>
      </c>
      <c r="B31" s="114">
        <v>6</v>
      </c>
      <c r="C31" s="114">
        <v>6</v>
      </c>
      <c r="D31" s="113">
        <f>D29+9/60/24</f>
        <v>0.3020833333333332</v>
      </c>
      <c r="E31" s="27" t="s">
        <v>635</v>
      </c>
      <c r="F31" s="27" t="s">
        <v>632</v>
      </c>
      <c r="G31" s="29" t="s">
        <v>766</v>
      </c>
      <c r="H31" s="30" t="s">
        <v>648</v>
      </c>
    </row>
    <row r="32" spans="1:8" ht="17.25">
      <c r="A32" s="112"/>
      <c r="B32" s="115"/>
      <c r="C32" s="115"/>
      <c r="D32" s="113"/>
      <c r="E32" s="25">
        <f>VLOOKUP(LEFT(E31,3),Sheet1!$B$2:$C$146,2,FALSE)</f>
        <v>92</v>
      </c>
      <c r="F32" s="25">
        <f>VLOOKUP(LEFT(F31,3),Sheet1!$B$2:$C$146,2,FALSE)</f>
        <v>84</v>
      </c>
      <c r="G32" s="25">
        <f>VLOOKUP(LEFT(G31,3),Sheet1!$B$2:$C$146,2,FALSE)</f>
        <v>80</v>
      </c>
      <c r="H32" s="26">
        <f>VLOOKUP(LEFT(H31,3),Sheet1!$B$2:$C$146,2,FALSE)</f>
        <v>71</v>
      </c>
    </row>
    <row r="33" spans="1:8" ht="17.25">
      <c r="A33" s="111" t="s">
        <v>6</v>
      </c>
      <c r="B33" s="114">
        <v>6</v>
      </c>
      <c r="C33" s="114">
        <v>7</v>
      </c>
      <c r="D33" s="113">
        <f>D31+9/60/24</f>
        <v>0.3083333333333332</v>
      </c>
      <c r="E33" s="27" t="s">
        <v>687</v>
      </c>
      <c r="F33" s="27" t="s">
        <v>688</v>
      </c>
      <c r="G33" s="27" t="s">
        <v>689</v>
      </c>
      <c r="H33" s="28" t="s">
        <v>621</v>
      </c>
    </row>
    <row r="34" spans="1:8" ht="17.25">
      <c r="A34" s="112"/>
      <c r="B34" s="115"/>
      <c r="C34" s="115"/>
      <c r="D34" s="113"/>
      <c r="E34" s="25">
        <f>VLOOKUP(LEFT(E33,3),Sheet1!$B$2:$C$146,2,FALSE)</f>
        <v>85</v>
      </c>
      <c r="F34" s="25">
        <f>VLOOKUP(LEFT(F33,3),Sheet1!$B$2:$C$146,2,FALSE)</f>
        <v>82</v>
      </c>
      <c r="G34" s="25">
        <f>VLOOKUP(LEFT(G33,3),Sheet1!$B$2:$C$146,2,FALSE)</f>
        <v>77</v>
      </c>
      <c r="H34" s="26">
        <f>VLOOKUP(LEFT(H33,3),Sheet1!$B$2:$C$146,2,FALSE)</f>
        <v>85</v>
      </c>
    </row>
    <row r="35" spans="1:8" ht="17.25">
      <c r="A35" s="111" t="s">
        <v>6</v>
      </c>
      <c r="B35" s="114">
        <v>6</v>
      </c>
      <c r="C35" s="114">
        <v>8</v>
      </c>
      <c r="D35" s="113">
        <f>D33+9/60/24</f>
        <v>0.31458333333333316</v>
      </c>
      <c r="E35" s="27" t="s">
        <v>684</v>
      </c>
      <c r="F35" s="27" t="s">
        <v>685</v>
      </c>
      <c r="G35" s="27" t="s">
        <v>686</v>
      </c>
      <c r="H35" s="28" t="s">
        <v>620</v>
      </c>
    </row>
    <row r="36" spans="1:8" ht="17.25">
      <c r="A36" s="112"/>
      <c r="B36" s="115"/>
      <c r="C36" s="115"/>
      <c r="D36" s="113"/>
      <c r="E36" s="25">
        <f>VLOOKUP(LEFT(E35,3),Sheet1!$B$2:$C$146,2,FALSE)</f>
        <v>80</v>
      </c>
      <c r="F36" s="25">
        <f>VLOOKUP(LEFT(F35,3),Sheet1!$B$2:$C$146,2,FALSE)</f>
        <v>74</v>
      </c>
      <c r="G36" s="25">
        <f>VLOOKUP(LEFT(G35,3),Sheet1!$B$2:$C$146,2,FALSE)</f>
        <v>83</v>
      </c>
      <c r="H36" s="26">
        <f>VLOOKUP(LEFT(H35,3),Sheet1!$B$2:$C$146,2,FALSE)</f>
        <v>82</v>
      </c>
    </row>
    <row r="37" spans="1:8" ht="17.25">
      <c r="A37" s="121" t="s">
        <v>6</v>
      </c>
      <c r="B37" s="114">
        <v>6</v>
      </c>
      <c r="C37" s="114">
        <v>9</v>
      </c>
      <c r="D37" s="124">
        <f>D35+9/60/24</f>
        <v>0.32083333333333314</v>
      </c>
      <c r="E37" s="27" t="s">
        <v>763</v>
      </c>
      <c r="F37" s="27" t="s">
        <v>764</v>
      </c>
      <c r="G37" s="27" t="s">
        <v>765</v>
      </c>
      <c r="H37" s="28" t="s">
        <v>619</v>
      </c>
    </row>
    <row r="38" spans="1:8" ht="18" thickBot="1">
      <c r="A38" s="122"/>
      <c r="B38" s="123"/>
      <c r="C38" s="123"/>
      <c r="D38" s="125"/>
      <c r="E38" s="31">
        <f>VLOOKUP(LEFT(E37,3),Sheet1!$B$2:$C$146,2,FALSE)</f>
        <v>79</v>
      </c>
      <c r="F38" s="31">
        <f>VLOOKUP(LEFT(F37,3),Sheet1!$B$2:$C$146,2,FALSE)</f>
        <v>71</v>
      </c>
      <c r="G38" s="31">
        <f>VLOOKUP(LEFT(G37,3),Sheet1!$B$2:$C$146,2,FALSE)</f>
        <v>85</v>
      </c>
      <c r="H38" s="32">
        <f>VLOOKUP(LEFT(H37,3),Sheet1!$B$2:$C$146,2,FALSE)</f>
        <v>77</v>
      </c>
    </row>
    <row r="39" spans="1:8" ht="18" thickTop="1">
      <c r="A39" s="127" t="s">
        <v>7</v>
      </c>
      <c r="B39" s="120">
        <v>1</v>
      </c>
      <c r="C39" s="120">
        <v>1</v>
      </c>
      <c r="D39" s="118">
        <v>0.2743055555555555</v>
      </c>
      <c r="E39" s="33" t="s">
        <v>683</v>
      </c>
      <c r="F39" s="33" t="s">
        <v>762</v>
      </c>
      <c r="G39" s="33" t="s">
        <v>675</v>
      </c>
      <c r="H39" s="34" t="s">
        <v>668</v>
      </c>
    </row>
    <row r="40" spans="1:8" ht="17.25">
      <c r="A40" s="112"/>
      <c r="B40" s="115"/>
      <c r="C40" s="115"/>
      <c r="D40" s="113"/>
      <c r="E40" s="25">
        <f>VLOOKUP(LEFT(E39,3),Sheet1!$B$2:$C$146,2,FALSE)</f>
        <v>89</v>
      </c>
      <c r="F40" s="25">
        <f>VLOOKUP(LEFT(F39,3),Sheet1!$B$2:$C$146,2,FALSE)</f>
        <v>76</v>
      </c>
      <c r="G40" s="25">
        <f>VLOOKUP(LEFT(G39,3),Sheet1!$B$2:$C$146,2,FALSE)</f>
        <v>75</v>
      </c>
      <c r="H40" s="26">
        <f>VLOOKUP(LEFT(H39,3),Sheet1!$B$2:$C$146,2,FALSE)</f>
        <v>79</v>
      </c>
    </row>
    <row r="41" spans="1:8" ht="17.25">
      <c r="A41" s="111" t="s">
        <v>7</v>
      </c>
      <c r="B41" s="114">
        <v>1</v>
      </c>
      <c r="C41" s="114">
        <v>2</v>
      </c>
      <c r="D41" s="113">
        <f>D39+9/60/24</f>
        <v>0.2805555555555555</v>
      </c>
      <c r="E41" s="27" t="s">
        <v>727</v>
      </c>
      <c r="F41" s="27" t="s">
        <v>761</v>
      </c>
      <c r="G41" s="27" t="s">
        <v>676</v>
      </c>
      <c r="H41" s="28" t="s">
        <v>667</v>
      </c>
    </row>
    <row r="42" spans="1:8" ht="17.25">
      <c r="A42" s="112"/>
      <c r="B42" s="115"/>
      <c r="C42" s="115"/>
      <c r="D42" s="113"/>
      <c r="E42" s="25">
        <f>VLOOKUP(LEFT(E41,3),Sheet1!$B$2:$C$146,2,FALSE)</f>
        <v>82</v>
      </c>
      <c r="F42" s="25">
        <f>VLOOKUP(LEFT(F41,3),Sheet1!$B$2:$C$146,2,FALSE)</f>
        <v>82</v>
      </c>
      <c r="G42" s="25">
        <f>VLOOKUP(LEFT(G41,3),Sheet1!$B$2:$C$146,2,FALSE)</f>
        <v>90</v>
      </c>
      <c r="H42" s="26">
        <f>VLOOKUP(LEFT(H41,3),Sheet1!$B$2:$C$146,2,FALSE)</f>
        <v>84</v>
      </c>
    </row>
    <row r="43" spans="1:8" ht="17.25">
      <c r="A43" s="111" t="s">
        <v>7</v>
      </c>
      <c r="B43" s="114">
        <v>1</v>
      </c>
      <c r="C43" s="114">
        <v>3</v>
      </c>
      <c r="D43" s="113">
        <f>D41+9/60/24</f>
        <v>0.2868055555555555</v>
      </c>
      <c r="E43" s="27" t="s">
        <v>758</v>
      </c>
      <c r="F43" s="27" t="s">
        <v>760</v>
      </c>
      <c r="G43" s="27" t="s">
        <v>677</v>
      </c>
      <c r="H43" s="28" t="s">
        <v>666</v>
      </c>
    </row>
    <row r="44" spans="1:8" ht="17.25">
      <c r="A44" s="112"/>
      <c r="B44" s="115"/>
      <c r="C44" s="115"/>
      <c r="D44" s="113"/>
      <c r="E44" s="25">
        <f>VLOOKUP(LEFT(E43,3),Sheet1!$B$2:$C$146,2,FALSE)</f>
        <v>73</v>
      </c>
      <c r="F44" s="25">
        <f>VLOOKUP(LEFT(F43,3),Sheet1!$B$2:$C$146,2,FALSE)</f>
        <v>77</v>
      </c>
      <c r="G44" s="25">
        <f>VLOOKUP(LEFT(G43,3),Sheet1!$B$2:$C$146,2,FALSE)</f>
        <v>88</v>
      </c>
      <c r="H44" s="26">
        <f>VLOOKUP(LEFT(H43,3),Sheet1!$B$2:$C$146,2,FALSE)</f>
        <v>78</v>
      </c>
    </row>
    <row r="45" spans="1:8" ht="17.25">
      <c r="A45" s="111" t="s">
        <v>7</v>
      </c>
      <c r="B45" s="114">
        <v>1</v>
      </c>
      <c r="C45" s="114">
        <v>4</v>
      </c>
      <c r="D45" s="113">
        <f>D43+9/60/24</f>
        <v>0.29305555555555546</v>
      </c>
      <c r="E45" s="27" t="s">
        <v>724</v>
      </c>
      <c r="F45" s="27" t="s">
        <v>725</v>
      </c>
      <c r="G45" s="27" t="s">
        <v>726</v>
      </c>
      <c r="H45" s="28" t="s">
        <v>665</v>
      </c>
    </row>
    <row r="46" spans="1:8" ht="17.25">
      <c r="A46" s="112"/>
      <c r="B46" s="115"/>
      <c r="C46" s="115"/>
      <c r="D46" s="113"/>
      <c r="E46" s="25">
        <f>VLOOKUP(LEFT(E45,3),Sheet1!$B$2:$C$146,2,FALSE)</f>
        <v>83</v>
      </c>
      <c r="F46" s="25">
        <f>VLOOKUP(LEFT(F45,3),Sheet1!$B$2:$C$146,2,FALSE)</f>
        <v>82</v>
      </c>
      <c r="G46" s="25">
        <f>VLOOKUP(LEFT(G45,3),Sheet1!$B$2:$C$146,2,FALSE)</f>
        <v>81</v>
      </c>
      <c r="H46" s="26">
        <f>VLOOKUP(LEFT(H45,3),Sheet1!$B$2:$C$146,2,FALSE)</f>
        <v>99</v>
      </c>
    </row>
    <row r="47" spans="1:8" ht="17.25">
      <c r="A47" s="111" t="s">
        <v>7</v>
      </c>
      <c r="B47" s="114">
        <v>1</v>
      </c>
      <c r="C47" s="114">
        <v>5</v>
      </c>
      <c r="D47" s="113">
        <f>D45+9/60/24</f>
        <v>0.29930555555555544</v>
      </c>
      <c r="E47" s="27" t="s">
        <v>721</v>
      </c>
      <c r="F47" s="27" t="s">
        <v>722</v>
      </c>
      <c r="G47" s="27" t="s">
        <v>723</v>
      </c>
      <c r="H47" s="28" t="s">
        <v>664</v>
      </c>
    </row>
    <row r="48" spans="1:8" ht="17.25">
      <c r="A48" s="112"/>
      <c r="B48" s="115"/>
      <c r="C48" s="115"/>
      <c r="D48" s="113"/>
      <c r="E48" s="25">
        <f>VLOOKUP(LEFT(E47,3),Sheet1!$B$2:$C$146,2,FALSE)</f>
        <v>84</v>
      </c>
      <c r="F48" s="25">
        <f>VLOOKUP(LEFT(F47,3),Sheet1!$B$2:$C$146,2,FALSE)</f>
        <v>86</v>
      </c>
      <c r="G48" s="25">
        <f>VLOOKUP(LEFT(G47,3),Sheet1!$B$2:$C$146,2,FALSE)</f>
        <v>75</v>
      </c>
      <c r="H48" s="26">
        <f>VLOOKUP(LEFT(H47,3),Sheet1!$B$2:$C$146,2,FALSE)</f>
        <v>85</v>
      </c>
    </row>
    <row r="49" spans="1:8" ht="17.25">
      <c r="A49" s="111" t="s">
        <v>7</v>
      </c>
      <c r="B49" s="114">
        <v>1</v>
      </c>
      <c r="C49" s="114">
        <v>6</v>
      </c>
      <c r="D49" s="113">
        <f>D47+9/60/24</f>
        <v>0.3055555555555554</v>
      </c>
      <c r="E49" s="27" t="s">
        <v>755</v>
      </c>
      <c r="F49" s="27" t="s">
        <v>756</v>
      </c>
      <c r="G49" s="27" t="s">
        <v>757</v>
      </c>
      <c r="H49" s="28" t="s">
        <v>663</v>
      </c>
    </row>
    <row r="50" spans="1:8" ht="17.25">
      <c r="A50" s="112"/>
      <c r="B50" s="115"/>
      <c r="C50" s="115"/>
      <c r="D50" s="113"/>
      <c r="E50" s="25">
        <f>VLOOKUP(LEFT(E49,3),Sheet1!$B$2:$C$146,2,FALSE)</f>
        <v>78</v>
      </c>
      <c r="F50" s="25">
        <f>VLOOKUP(LEFT(F49,3),Sheet1!$B$2:$C$146,2,FALSE)</f>
        <v>78</v>
      </c>
      <c r="G50" s="25">
        <f>VLOOKUP(LEFT(G49,3),Sheet1!$B$2:$C$146,2,FALSE)</f>
        <v>76</v>
      </c>
      <c r="H50" s="26">
        <f>VLOOKUP(LEFT(H49,3),Sheet1!$B$2:$C$146,2,FALSE)</f>
        <v>81</v>
      </c>
    </row>
    <row r="51" spans="1:8" ht="17.25">
      <c r="A51" s="111" t="s">
        <v>7</v>
      </c>
      <c r="B51" s="114">
        <v>1</v>
      </c>
      <c r="C51" s="114">
        <v>7</v>
      </c>
      <c r="D51" s="113">
        <f>D49+9/60/24</f>
        <v>0.3118055555555554</v>
      </c>
      <c r="E51" s="27" t="s">
        <v>717</v>
      </c>
      <c r="F51" s="27" t="s">
        <v>718</v>
      </c>
      <c r="G51" s="27" t="s">
        <v>719</v>
      </c>
      <c r="H51" s="28" t="s">
        <v>720</v>
      </c>
    </row>
    <row r="52" spans="1:8" ht="17.25">
      <c r="A52" s="112"/>
      <c r="B52" s="115"/>
      <c r="C52" s="115"/>
      <c r="D52" s="113"/>
      <c r="E52" s="25">
        <f>VLOOKUP(LEFT(E51,3),Sheet1!$B$2:$C$146,2,FALSE)</f>
        <v>79</v>
      </c>
      <c r="F52" s="25">
        <f>VLOOKUP(LEFT(F51,3),Sheet1!$B$2:$C$146,2,FALSE)</f>
        <v>76</v>
      </c>
      <c r="G52" s="25">
        <f>VLOOKUP(LEFT(G51,3),Sheet1!$B$2:$C$146,2,FALSE)</f>
        <v>81</v>
      </c>
      <c r="H52" s="26">
        <f>VLOOKUP(LEFT(H51,3),Sheet1!$B$2:$C$146,2,FALSE)</f>
        <v>82</v>
      </c>
    </row>
    <row r="53" spans="1:8" ht="17.25">
      <c r="A53" s="111" t="s">
        <v>7</v>
      </c>
      <c r="B53" s="114">
        <v>1</v>
      </c>
      <c r="C53" s="114">
        <v>8</v>
      </c>
      <c r="D53" s="113">
        <f>D51+9/60/24</f>
        <v>0.31805555555555537</v>
      </c>
      <c r="E53" s="27" t="s">
        <v>713</v>
      </c>
      <c r="F53" s="27" t="s">
        <v>714</v>
      </c>
      <c r="G53" s="27" t="s">
        <v>715</v>
      </c>
      <c r="H53" s="28" t="s">
        <v>716</v>
      </c>
    </row>
    <row r="54" spans="1:8" ht="17.25">
      <c r="A54" s="112"/>
      <c r="B54" s="115"/>
      <c r="C54" s="115"/>
      <c r="D54" s="113"/>
      <c r="E54" s="25">
        <f>VLOOKUP(LEFT(E53,3),Sheet1!$B$2:$C$146,2,FALSE)</f>
        <v>70</v>
      </c>
      <c r="F54" s="25">
        <f>VLOOKUP(LEFT(F53,3),Sheet1!$B$2:$C$146,2,FALSE)</f>
        <v>75</v>
      </c>
      <c r="G54" s="25">
        <f>VLOOKUP(LEFT(G53,3),Sheet1!$B$2:$C$146,2,FALSE)</f>
        <v>88</v>
      </c>
      <c r="H54" s="26">
        <f>VLOOKUP(LEFT(H53,3),Sheet1!$B$2:$C$146,2,FALSE)</f>
        <v>80</v>
      </c>
    </row>
    <row r="55" spans="1:8" ht="17.25">
      <c r="A55" s="111" t="s">
        <v>7</v>
      </c>
      <c r="B55" s="114">
        <v>1</v>
      </c>
      <c r="C55" s="114">
        <v>9</v>
      </c>
      <c r="D55" s="113">
        <f>D53+9/60/24</f>
        <v>0.32430555555555535</v>
      </c>
      <c r="E55" s="27" t="s">
        <v>752</v>
      </c>
      <c r="F55" s="27" t="s">
        <v>753</v>
      </c>
      <c r="G55" s="27" t="s">
        <v>712</v>
      </c>
      <c r="H55" s="28" t="s">
        <v>754</v>
      </c>
    </row>
    <row r="56" spans="1:8" ht="17.25">
      <c r="A56" s="112"/>
      <c r="B56" s="115"/>
      <c r="C56" s="115"/>
      <c r="D56" s="113"/>
      <c r="E56" s="25">
        <f>VLOOKUP(LEFT(E55,3),Sheet1!$B$2:$C$146,2,FALSE)</f>
        <v>64</v>
      </c>
      <c r="F56" s="25">
        <f>VLOOKUP(LEFT(F55,3),Sheet1!$B$2:$C$146,2,FALSE)</f>
        <v>71</v>
      </c>
      <c r="G56" s="25">
        <f>VLOOKUP(LEFT(G55,3),Sheet1!$B$2:$C$146,2,FALSE)</f>
        <v>91</v>
      </c>
      <c r="H56" s="26">
        <f>VLOOKUP(LEFT(H55,3),Sheet1!$B$2:$C$146,2,FALSE)</f>
        <v>84</v>
      </c>
    </row>
    <row r="57" spans="1:8" ht="17.25">
      <c r="A57" s="111" t="s">
        <v>7</v>
      </c>
      <c r="B57" s="114">
        <v>6</v>
      </c>
      <c r="C57" s="114">
        <v>1</v>
      </c>
      <c r="D57" s="113">
        <f>D39</f>
        <v>0.2743055555555555</v>
      </c>
      <c r="E57" s="27" t="s">
        <v>652</v>
      </c>
      <c r="F57" s="27" t="s">
        <v>623</v>
      </c>
      <c r="G57" s="27" t="s">
        <v>659</v>
      </c>
      <c r="H57" s="30" t="s">
        <v>660</v>
      </c>
    </row>
    <row r="58" spans="1:8" ht="17.25">
      <c r="A58" s="112"/>
      <c r="B58" s="115"/>
      <c r="C58" s="115"/>
      <c r="D58" s="113"/>
      <c r="E58" s="25">
        <f>VLOOKUP(LEFT(E57,3),Sheet1!$B$2:$C$146,2,FALSE)</f>
        <v>80</v>
      </c>
      <c r="F58" s="25">
        <f>VLOOKUP(LEFT(F57,3),Sheet1!$B$2:$C$146,2,FALSE)</f>
        <v>81</v>
      </c>
      <c r="G58" s="25">
        <f>VLOOKUP(LEFT(G57,3),Sheet1!$B$2:$C$146,2,FALSE)</f>
        <v>83</v>
      </c>
      <c r="H58" s="26">
        <f>VLOOKUP(LEFT(H57,3),Sheet1!$B$2:$C$146,2,FALSE)</f>
        <v>79</v>
      </c>
    </row>
    <row r="59" spans="1:8" ht="17.25">
      <c r="A59" s="111" t="s">
        <v>7</v>
      </c>
      <c r="B59" s="114">
        <v>6</v>
      </c>
      <c r="C59" s="114">
        <v>2</v>
      </c>
      <c r="D59" s="113">
        <f>D57+9/60/24</f>
        <v>0.2805555555555555</v>
      </c>
      <c r="E59" s="27" t="s">
        <v>622</v>
      </c>
      <c r="F59" s="27" t="s">
        <v>658</v>
      </c>
      <c r="G59" s="27" t="s">
        <v>624</v>
      </c>
      <c r="H59" s="28"/>
    </row>
    <row r="60" spans="1:8" ht="17.25">
      <c r="A60" s="112"/>
      <c r="B60" s="115"/>
      <c r="C60" s="115"/>
      <c r="D60" s="113"/>
      <c r="E60" s="25">
        <f>VLOOKUP(LEFT(E59,3),Sheet1!$B$2:$C$146,2,FALSE)</f>
        <v>83</v>
      </c>
      <c r="F60" s="25">
        <f>VLOOKUP(LEFT(F59,3),Sheet1!$B$2:$C$146,2,FALSE)</f>
        <v>75</v>
      </c>
      <c r="G60" s="25">
        <f>VLOOKUP(LEFT(G59,3),Sheet1!$B$2:$C$146,2,FALSE)</f>
        <v>88</v>
      </c>
      <c r="H60" s="26"/>
    </row>
    <row r="61" spans="1:8" ht="17.25">
      <c r="A61" s="111" t="s">
        <v>7</v>
      </c>
      <c r="B61" s="114">
        <v>6</v>
      </c>
      <c r="C61" s="114">
        <v>3</v>
      </c>
      <c r="D61" s="113">
        <f>D59+9/60/24</f>
        <v>0.2868055555555555</v>
      </c>
      <c r="E61" s="27" t="s">
        <v>650</v>
      </c>
      <c r="F61" s="27" t="s">
        <v>654</v>
      </c>
      <c r="G61" s="27" t="s">
        <v>657</v>
      </c>
      <c r="H61" s="28" t="s">
        <v>653</v>
      </c>
    </row>
    <row r="62" spans="1:8" ht="17.25">
      <c r="A62" s="112"/>
      <c r="B62" s="115"/>
      <c r="C62" s="115"/>
      <c r="D62" s="113"/>
      <c r="E62" s="25">
        <f>VLOOKUP(LEFT(E61,3),Sheet1!$B$2:$C$146,2,FALSE)</f>
        <v>77</v>
      </c>
      <c r="F62" s="25">
        <f>VLOOKUP(LEFT(F61,3),Sheet1!$B$2:$C$146,2,FALSE)</f>
        <v>90</v>
      </c>
      <c r="G62" s="25">
        <f>VLOOKUP(LEFT(G61,3),Sheet1!$B$2:$C$146,2,FALSE)</f>
        <v>84</v>
      </c>
      <c r="H62" s="26">
        <f>VLOOKUP(LEFT(H61,3),Sheet1!$B$2:$C$146,2,FALSE)</f>
        <v>81</v>
      </c>
    </row>
    <row r="63" spans="1:8" ht="17.25">
      <c r="A63" s="111" t="s">
        <v>7</v>
      </c>
      <c r="B63" s="114">
        <v>6</v>
      </c>
      <c r="C63" s="114">
        <v>4</v>
      </c>
      <c r="D63" s="113">
        <f>D61+9/60/24</f>
        <v>0.29305555555555546</v>
      </c>
      <c r="E63" s="27" t="s">
        <v>649</v>
      </c>
      <c r="F63" s="27" t="s">
        <v>655</v>
      </c>
      <c r="G63" s="27" t="s">
        <v>656</v>
      </c>
      <c r="H63" s="28" t="s">
        <v>661</v>
      </c>
    </row>
    <row r="64" spans="1:8" ht="17.25">
      <c r="A64" s="112"/>
      <c r="B64" s="115"/>
      <c r="C64" s="115"/>
      <c r="D64" s="113"/>
      <c r="E64" s="25">
        <f>VLOOKUP(LEFT(E63,3),Sheet1!$B$2:$C$146,2,FALSE)</f>
        <v>101</v>
      </c>
      <c r="F64" s="25">
        <f>VLOOKUP(LEFT(F63,3),Sheet1!$B$2:$C$146,2,FALSE)</f>
        <v>75</v>
      </c>
      <c r="G64" s="25">
        <f>VLOOKUP(LEFT(G63,3),Sheet1!$B$2:$C$146,2,FALSE)</f>
        <v>80</v>
      </c>
      <c r="H64" s="26">
        <f>VLOOKUP(LEFT(H63,3),Sheet1!$B$2:$C$146,2,FALSE)</f>
        <v>82</v>
      </c>
    </row>
    <row r="65" spans="1:8" ht="17.25">
      <c r="A65" s="111" t="s">
        <v>7</v>
      </c>
      <c r="B65" s="114">
        <v>6</v>
      </c>
      <c r="C65" s="114">
        <v>5</v>
      </c>
      <c r="D65" s="113">
        <f>D63+9/60/24</f>
        <v>0.29930555555555544</v>
      </c>
      <c r="E65" s="27" t="s">
        <v>634</v>
      </c>
      <c r="F65" s="27" t="s">
        <v>633</v>
      </c>
      <c r="G65" s="27" t="s">
        <v>751</v>
      </c>
      <c r="H65" s="28" t="s">
        <v>662</v>
      </c>
    </row>
    <row r="66" spans="1:8" ht="17.25">
      <c r="A66" s="112"/>
      <c r="B66" s="115"/>
      <c r="C66" s="115"/>
      <c r="D66" s="113"/>
      <c r="E66" s="25">
        <f>VLOOKUP(LEFT(E65,3),Sheet1!$B$2:$C$146,2,FALSE)</f>
        <v>76</v>
      </c>
      <c r="F66" s="25">
        <f>VLOOKUP(LEFT(F65,3),Sheet1!$B$2:$C$146,2,FALSE)</f>
        <v>93</v>
      </c>
      <c r="G66" s="25">
        <f>VLOOKUP(LEFT(G65,3),Sheet1!$B$2:$C$146,2,FALSE)</f>
        <v>75</v>
      </c>
      <c r="H66" s="26">
        <f>VLOOKUP(LEFT(H65,3),Sheet1!$B$2:$C$146,2,FALSE)</f>
        <v>76</v>
      </c>
    </row>
    <row r="67" spans="1:8" ht="17.25">
      <c r="A67" s="111" t="s">
        <v>7</v>
      </c>
      <c r="B67" s="114">
        <v>6</v>
      </c>
      <c r="C67" s="114">
        <v>6</v>
      </c>
      <c r="D67" s="113">
        <f>D65+9/60/24</f>
        <v>0.3055555555555554</v>
      </c>
      <c r="E67" s="27" t="s">
        <v>750</v>
      </c>
      <c r="F67" s="29" t="s">
        <v>679</v>
      </c>
      <c r="G67" s="27" t="s">
        <v>672</v>
      </c>
      <c r="H67" s="28" t="s">
        <v>671</v>
      </c>
    </row>
    <row r="68" spans="1:8" ht="17.25">
      <c r="A68" s="112"/>
      <c r="B68" s="115"/>
      <c r="C68" s="115"/>
      <c r="D68" s="113"/>
      <c r="E68" s="25">
        <f>VLOOKUP(LEFT(E67,3),Sheet1!$B$2:$C$146,2,FALSE)</f>
        <v>70</v>
      </c>
      <c r="F68" s="25">
        <f>VLOOKUP(LEFT(F67,3),Sheet1!$B$2:$C$146,2,FALSE)</f>
        <v>86</v>
      </c>
      <c r="G68" s="25">
        <f>VLOOKUP(LEFT(G67,3),Sheet1!$B$2:$C$146,2,FALSE)</f>
        <v>83</v>
      </c>
      <c r="H68" s="26">
        <f>VLOOKUP(LEFT(H67,3),Sheet1!$B$2:$C$146,2,FALSE)</f>
        <v>93</v>
      </c>
    </row>
    <row r="69" spans="1:8" ht="17.25">
      <c r="A69" s="111" t="s">
        <v>7</v>
      </c>
      <c r="B69" s="114">
        <v>6</v>
      </c>
      <c r="C69" s="114">
        <v>7</v>
      </c>
      <c r="D69" s="113">
        <f>D67+9/60/24</f>
        <v>0.3118055555555554</v>
      </c>
      <c r="E69" s="29" t="s">
        <v>682</v>
      </c>
      <c r="F69" s="29" t="s">
        <v>674</v>
      </c>
      <c r="G69" s="29" t="s">
        <v>669</v>
      </c>
      <c r="H69" s="28" t="s">
        <v>670</v>
      </c>
    </row>
    <row r="70" spans="1:8" ht="17.25">
      <c r="A70" s="112"/>
      <c r="B70" s="115"/>
      <c r="C70" s="115"/>
      <c r="D70" s="113"/>
      <c r="E70" s="25">
        <f>VLOOKUP(LEFT(E69,3),Sheet1!$B$2:$C$146,2,FALSE)</f>
        <v>98</v>
      </c>
      <c r="F70" s="25">
        <f>VLOOKUP(LEFT(F69,3),Sheet1!$B$2:$C$146,2,FALSE)</f>
        <v>78</v>
      </c>
      <c r="G70" s="25">
        <f>VLOOKUP(LEFT(G69,3),Sheet1!$B$2:$C$146,2,FALSE)</f>
        <v>85</v>
      </c>
      <c r="H70" s="26">
        <f>VLOOKUP(LEFT(H69,3),Sheet1!$B$2:$C$146,2,FALSE)</f>
        <v>80</v>
      </c>
    </row>
    <row r="71" spans="1:8" ht="17.25">
      <c r="A71" s="121" t="s">
        <v>7</v>
      </c>
      <c r="B71" s="114">
        <v>6</v>
      </c>
      <c r="C71" s="114">
        <v>8</v>
      </c>
      <c r="D71" s="113">
        <f>D69+9/60/24</f>
        <v>0.31805555555555537</v>
      </c>
      <c r="E71" s="27"/>
      <c r="F71" s="64"/>
      <c r="G71" s="27"/>
      <c r="H71" s="28"/>
    </row>
    <row r="72" spans="1:8" ht="18" thickBot="1">
      <c r="A72" s="122"/>
      <c r="B72" s="123"/>
      <c r="C72" s="123"/>
      <c r="D72" s="126"/>
      <c r="E72" s="31"/>
      <c r="F72" s="31"/>
      <c r="G72" s="31"/>
      <c r="H72" s="32"/>
    </row>
    <row r="73" ht="18" thickTop="1">
      <c r="A73" s="39" t="s">
        <v>12</v>
      </c>
    </row>
    <row r="74" ht="17.25">
      <c r="A74" s="39" t="s">
        <v>8</v>
      </c>
    </row>
    <row r="75" ht="17.25">
      <c r="A75" s="39" t="s">
        <v>9</v>
      </c>
    </row>
    <row r="76" ht="17.25">
      <c r="A76" s="39" t="s">
        <v>10</v>
      </c>
    </row>
  </sheetData>
  <sheetProtection/>
  <mergeCells count="146">
    <mergeCell ref="D37:D38"/>
    <mergeCell ref="C37:C38"/>
    <mergeCell ref="B37:B38"/>
    <mergeCell ref="A37:A38"/>
    <mergeCell ref="A13:A14"/>
    <mergeCell ref="B13:B14"/>
    <mergeCell ref="C13:C14"/>
    <mergeCell ref="D13:D14"/>
    <mergeCell ref="A15:A16"/>
    <mergeCell ref="B15:B16"/>
    <mergeCell ref="C15:C16"/>
    <mergeCell ref="D15:D16"/>
    <mergeCell ref="A31:A32"/>
    <mergeCell ref="B31:B32"/>
    <mergeCell ref="C31:C32"/>
    <mergeCell ref="D31:D32"/>
    <mergeCell ref="A17:A18"/>
    <mergeCell ref="B17:B18"/>
    <mergeCell ref="C17:C18"/>
    <mergeCell ref="D17:D18"/>
    <mergeCell ref="A25:A26"/>
    <mergeCell ref="B25:B26"/>
    <mergeCell ref="C25:C26"/>
    <mergeCell ref="D25:D26"/>
    <mergeCell ref="A55:A56"/>
    <mergeCell ref="B55:B56"/>
    <mergeCell ref="C55:C56"/>
    <mergeCell ref="D55:D56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9:A20"/>
    <mergeCell ref="B19:B20"/>
    <mergeCell ref="C19:C20"/>
    <mergeCell ref="D19:D20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29:A30"/>
    <mergeCell ref="B29:B30"/>
    <mergeCell ref="C29:C30"/>
    <mergeCell ref="D29:D30"/>
    <mergeCell ref="A35:A36"/>
    <mergeCell ref="B35:B36"/>
    <mergeCell ref="C35:C36"/>
    <mergeCell ref="D35:D36"/>
    <mergeCell ref="A33:A34"/>
    <mergeCell ref="B33:B34"/>
    <mergeCell ref="C33:C34"/>
    <mergeCell ref="D33:D34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3:A54"/>
    <mergeCell ref="B53:B54"/>
    <mergeCell ref="C53:C54"/>
    <mergeCell ref="D53:D54"/>
    <mergeCell ref="A49:A50"/>
    <mergeCell ref="B49:B50"/>
    <mergeCell ref="C49:C50"/>
    <mergeCell ref="D49:D50"/>
    <mergeCell ref="A51:A52"/>
    <mergeCell ref="B51:B52"/>
    <mergeCell ref="C51:C52"/>
    <mergeCell ref="D51:D52"/>
    <mergeCell ref="A63:A64"/>
    <mergeCell ref="B63:B64"/>
    <mergeCell ref="C63:C64"/>
    <mergeCell ref="D63:D64"/>
    <mergeCell ref="A65:A66"/>
    <mergeCell ref="B65:B66"/>
    <mergeCell ref="C65:C66"/>
    <mergeCell ref="D65:D6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71:A72"/>
    <mergeCell ref="B71:B72"/>
    <mergeCell ref="C71:C72"/>
    <mergeCell ref="D71:D72"/>
    <mergeCell ref="A67:A68"/>
    <mergeCell ref="B67:B68"/>
    <mergeCell ref="C67:C68"/>
    <mergeCell ref="D67:D68"/>
    <mergeCell ref="A69:A70"/>
    <mergeCell ref="B69:B70"/>
    <mergeCell ref="C69:C70"/>
    <mergeCell ref="D69:D70"/>
  </mergeCells>
  <printOptions/>
  <pageMargins left="0.7" right="0.7" top="0.75" bottom="0.75" header="0.3" footer="0.3"/>
  <pageSetup orientation="portrait" paperSize="9" r:id="rId1"/>
  <ignoredErrors>
    <ignoredError sqref="D57 D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1" width="6.375" style="0" customWidth="1"/>
    <col min="2" max="3" width="5.25390625" style="0" bestFit="1" customWidth="1"/>
    <col min="4" max="4" width="8.625" style="0" customWidth="1"/>
    <col min="5" max="8" width="20.625" style="0" customWidth="1"/>
  </cols>
  <sheetData>
    <row r="1" spans="1:8" ht="22.5">
      <c r="A1" s="99" t="s">
        <v>798</v>
      </c>
      <c r="B1" s="99"/>
      <c r="C1" s="99"/>
      <c r="D1" s="99"/>
      <c r="E1" s="99"/>
      <c r="F1" s="99"/>
      <c r="G1" s="99"/>
      <c r="H1" s="99"/>
    </row>
    <row r="2" spans="1:8" ht="21" thickBot="1">
      <c r="A2" s="135" t="s">
        <v>1186</v>
      </c>
      <c r="B2" s="135"/>
      <c r="C2" s="135"/>
      <c r="D2" s="135"/>
      <c r="E2" s="135"/>
      <c r="F2" s="21" t="s">
        <v>1187</v>
      </c>
      <c r="G2" s="67"/>
      <c r="H2" s="68">
        <v>41970</v>
      </c>
    </row>
    <row r="3" spans="1:8" ht="17.25" thickTop="1">
      <c r="A3" s="136" t="s">
        <v>1188</v>
      </c>
      <c r="B3" s="137" t="s">
        <v>1189</v>
      </c>
      <c r="C3" s="137" t="s">
        <v>1190</v>
      </c>
      <c r="D3" s="139" t="s">
        <v>1191</v>
      </c>
      <c r="E3" s="141" t="s">
        <v>1192</v>
      </c>
      <c r="F3" s="141" t="s">
        <v>1192</v>
      </c>
      <c r="G3" s="141" t="s">
        <v>1192</v>
      </c>
      <c r="H3" s="143" t="s">
        <v>1192</v>
      </c>
    </row>
    <row r="4" spans="1:8" ht="17.25" thickBot="1">
      <c r="A4" s="102"/>
      <c r="B4" s="138"/>
      <c r="C4" s="138"/>
      <c r="D4" s="140"/>
      <c r="E4" s="142"/>
      <c r="F4" s="142"/>
      <c r="G4" s="142"/>
      <c r="H4" s="144"/>
    </row>
    <row r="5" spans="1:8" ht="18" thickTop="1">
      <c r="A5" s="145" t="s">
        <v>1193</v>
      </c>
      <c r="B5" s="119">
        <v>1</v>
      </c>
      <c r="C5" s="119">
        <v>1</v>
      </c>
      <c r="D5" s="117">
        <v>0.2708333333333333</v>
      </c>
      <c r="E5" s="23" t="s">
        <v>1060</v>
      </c>
      <c r="F5" s="23" t="s">
        <v>1061</v>
      </c>
      <c r="G5" s="23" t="s">
        <v>1062</v>
      </c>
      <c r="H5" s="24"/>
    </row>
    <row r="6" spans="1:8" ht="17.25">
      <c r="A6" s="127"/>
      <c r="B6" s="115"/>
      <c r="C6" s="115"/>
      <c r="D6" s="118"/>
      <c r="E6" s="25" t="s">
        <v>1063</v>
      </c>
      <c r="F6" s="25" t="s">
        <v>1063</v>
      </c>
      <c r="G6" s="25" t="s">
        <v>1063</v>
      </c>
      <c r="H6" s="26"/>
    </row>
    <row r="7" spans="1:8" ht="17.25">
      <c r="A7" s="121" t="s">
        <v>1193</v>
      </c>
      <c r="B7" s="114">
        <v>1</v>
      </c>
      <c r="C7" s="114">
        <v>2</v>
      </c>
      <c r="D7" s="124">
        <v>0.2770833333333333</v>
      </c>
      <c r="E7" s="27" t="s">
        <v>1064</v>
      </c>
      <c r="F7" s="27" t="s">
        <v>1065</v>
      </c>
      <c r="G7" s="27" t="s">
        <v>1066</v>
      </c>
      <c r="H7" s="28"/>
    </row>
    <row r="8" spans="1:8" ht="17.25">
      <c r="A8" s="127"/>
      <c r="B8" s="115"/>
      <c r="C8" s="115"/>
      <c r="D8" s="118"/>
      <c r="E8" s="25" t="s">
        <v>1067</v>
      </c>
      <c r="F8" s="25" t="s">
        <v>1068</v>
      </c>
      <c r="G8" s="25" t="s">
        <v>1069</v>
      </c>
      <c r="H8" s="26"/>
    </row>
    <row r="9" spans="1:8" ht="17.25">
      <c r="A9" s="121" t="s">
        <v>1193</v>
      </c>
      <c r="B9" s="114">
        <v>1</v>
      </c>
      <c r="C9" s="114">
        <v>3</v>
      </c>
      <c r="D9" s="124">
        <v>0.28333333333333327</v>
      </c>
      <c r="E9" s="27" t="s">
        <v>1070</v>
      </c>
      <c r="F9" s="27" t="s">
        <v>1071</v>
      </c>
      <c r="G9" s="27" t="s">
        <v>1072</v>
      </c>
      <c r="H9" s="28"/>
    </row>
    <row r="10" spans="1:8" ht="17.25">
      <c r="A10" s="127"/>
      <c r="B10" s="115"/>
      <c r="C10" s="115"/>
      <c r="D10" s="118"/>
      <c r="E10" s="25" t="s">
        <v>1073</v>
      </c>
      <c r="F10" s="25" t="s">
        <v>1073</v>
      </c>
      <c r="G10" s="25" t="s">
        <v>1074</v>
      </c>
      <c r="H10" s="26"/>
    </row>
    <row r="11" spans="1:8" ht="17.25">
      <c r="A11" s="121" t="s">
        <v>1193</v>
      </c>
      <c r="B11" s="114">
        <v>1</v>
      </c>
      <c r="C11" s="114">
        <v>4</v>
      </c>
      <c r="D11" s="124">
        <v>0.28958333333333325</v>
      </c>
      <c r="E11" s="27" t="s">
        <v>1075</v>
      </c>
      <c r="F11" s="27" t="s">
        <v>1076</v>
      </c>
      <c r="G11" s="27" t="s">
        <v>1077</v>
      </c>
      <c r="H11" s="28" t="s">
        <v>1078</v>
      </c>
    </row>
    <row r="12" spans="1:8" ht="17.25">
      <c r="A12" s="127"/>
      <c r="B12" s="115"/>
      <c r="C12" s="115"/>
      <c r="D12" s="118"/>
      <c r="E12" s="25" t="s">
        <v>1079</v>
      </c>
      <c r="F12" s="25" t="s">
        <v>1080</v>
      </c>
      <c r="G12" s="25" t="s">
        <v>1081</v>
      </c>
      <c r="H12" s="26" t="s">
        <v>1082</v>
      </c>
    </row>
    <row r="13" spans="1:8" ht="17.25">
      <c r="A13" s="121" t="s">
        <v>1193</v>
      </c>
      <c r="B13" s="114">
        <v>1</v>
      </c>
      <c r="C13" s="114">
        <v>5</v>
      </c>
      <c r="D13" s="124">
        <v>0.2958333333333332</v>
      </c>
      <c r="E13" s="27" t="s">
        <v>1083</v>
      </c>
      <c r="F13" s="27" t="s">
        <v>1084</v>
      </c>
      <c r="G13" s="27" t="s">
        <v>1085</v>
      </c>
      <c r="H13" s="28" t="s">
        <v>1086</v>
      </c>
    </row>
    <row r="14" spans="1:8" ht="17.25">
      <c r="A14" s="127"/>
      <c r="B14" s="115"/>
      <c r="C14" s="115"/>
      <c r="D14" s="118"/>
      <c r="E14" s="25" t="s">
        <v>1087</v>
      </c>
      <c r="F14" s="25" t="s">
        <v>1088</v>
      </c>
      <c r="G14" s="25" t="s">
        <v>1089</v>
      </c>
      <c r="H14" s="26" t="s">
        <v>1069</v>
      </c>
    </row>
    <row r="15" spans="1:8" ht="17.25">
      <c r="A15" s="121" t="s">
        <v>1193</v>
      </c>
      <c r="B15" s="114">
        <v>1</v>
      </c>
      <c r="C15" s="114">
        <v>6</v>
      </c>
      <c r="D15" s="124">
        <v>0.3020833333333332</v>
      </c>
      <c r="E15" s="27" t="s">
        <v>1090</v>
      </c>
      <c r="F15" s="27" t="s">
        <v>1091</v>
      </c>
      <c r="G15" s="27" t="s">
        <v>1092</v>
      </c>
      <c r="H15" s="28" t="s">
        <v>1093</v>
      </c>
    </row>
    <row r="16" spans="1:8" ht="17.25">
      <c r="A16" s="127"/>
      <c r="B16" s="115"/>
      <c r="C16" s="115"/>
      <c r="D16" s="118"/>
      <c r="E16" s="25" t="s">
        <v>1094</v>
      </c>
      <c r="F16" s="25" t="s">
        <v>1095</v>
      </c>
      <c r="G16" s="25" t="s">
        <v>1096</v>
      </c>
      <c r="H16" s="26" t="s">
        <v>1096</v>
      </c>
    </row>
    <row r="17" spans="1:8" ht="17.25">
      <c r="A17" s="121" t="s">
        <v>1193</v>
      </c>
      <c r="B17" s="114">
        <v>1</v>
      </c>
      <c r="C17" s="114">
        <v>7</v>
      </c>
      <c r="D17" s="124">
        <v>0.3083333333333332</v>
      </c>
      <c r="E17" s="27" t="s">
        <v>1097</v>
      </c>
      <c r="F17" s="27" t="s">
        <v>1098</v>
      </c>
      <c r="G17" s="27" t="s">
        <v>1099</v>
      </c>
      <c r="H17" s="28" t="s">
        <v>1100</v>
      </c>
    </row>
    <row r="18" spans="1:8" ht="17.25">
      <c r="A18" s="127"/>
      <c r="B18" s="115"/>
      <c r="C18" s="115"/>
      <c r="D18" s="118"/>
      <c r="E18" s="25" t="s">
        <v>1101</v>
      </c>
      <c r="F18" s="25" t="s">
        <v>1102</v>
      </c>
      <c r="G18" s="25" t="s">
        <v>1103</v>
      </c>
      <c r="H18" s="26" t="s">
        <v>1104</v>
      </c>
    </row>
    <row r="19" spans="1:8" ht="17.25">
      <c r="A19" s="121" t="s">
        <v>1193</v>
      </c>
      <c r="B19" s="114">
        <v>1</v>
      </c>
      <c r="C19" s="114">
        <v>8</v>
      </c>
      <c r="D19" s="124">
        <v>0.31458333333333316</v>
      </c>
      <c r="E19" s="27" t="s">
        <v>1105</v>
      </c>
      <c r="F19" s="27" t="s">
        <v>1106</v>
      </c>
      <c r="G19" s="27" t="s">
        <v>1107</v>
      </c>
      <c r="H19" s="28" t="s">
        <v>1108</v>
      </c>
    </row>
    <row r="20" spans="1:8" ht="17.25">
      <c r="A20" s="127"/>
      <c r="B20" s="115"/>
      <c r="C20" s="115"/>
      <c r="D20" s="118"/>
      <c r="E20" s="25" t="s">
        <v>1109</v>
      </c>
      <c r="F20" s="25" t="s">
        <v>1110</v>
      </c>
      <c r="G20" s="25" t="s">
        <v>1111</v>
      </c>
      <c r="H20" s="26" t="s">
        <v>1112</v>
      </c>
    </row>
    <row r="21" spans="1:8" ht="18" thickBot="1">
      <c r="A21" s="128" t="s">
        <v>1193</v>
      </c>
      <c r="B21" s="130">
        <v>1</v>
      </c>
      <c r="C21" s="130">
        <v>9</v>
      </c>
      <c r="D21" s="126">
        <v>0.32083333333333314</v>
      </c>
      <c r="E21" s="27" t="s">
        <v>1113</v>
      </c>
      <c r="F21" s="27" t="s">
        <v>1114</v>
      </c>
      <c r="G21" s="27" t="s">
        <v>1115</v>
      </c>
      <c r="H21" s="28" t="s">
        <v>1116</v>
      </c>
    </row>
    <row r="22" spans="1:8" ht="18.75" thickBot="1" thickTop="1">
      <c r="A22" s="129"/>
      <c r="B22" s="131"/>
      <c r="C22" s="131"/>
      <c r="D22" s="132"/>
      <c r="E22" s="25" t="s">
        <v>1117</v>
      </c>
      <c r="F22" s="25" t="s">
        <v>1118</v>
      </c>
      <c r="G22" s="25" t="s">
        <v>1118</v>
      </c>
      <c r="H22" s="26" t="s">
        <v>1119</v>
      </c>
    </row>
    <row r="23" spans="1:8" ht="18.75" thickBot="1" thickTop="1">
      <c r="A23" s="129" t="s">
        <v>1194</v>
      </c>
      <c r="B23" s="131">
        <v>1</v>
      </c>
      <c r="C23" s="131">
        <v>1</v>
      </c>
      <c r="D23" s="132">
        <v>0.2743055555555555</v>
      </c>
      <c r="E23" s="23" t="s">
        <v>1120</v>
      </c>
      <c r="F23" s="23" t="s">
        <v>1121</v>
      </c>
      <c r="G23" s="23" t="s">
        <v>1122</v>
      </c>
      <c r="H23" s="24" t="s">
        <v>1123</v>
      </c>
    </row>
    <row r="24" spans="1:8" ht="18" thickTop="1">
      <c r="A24" s="116"/>
      <c r="B24" s="133"/>
      <c r="C24" s="133"/>
      <c r="D24" s="134"/>
      <c r="E24" s="25" t="s">
        <v>1124</v>
      </c>
      <c r="F24" s="25" t="s">
        <v>1125</v>
      </c>
      <c r="G24" s="25" t="s">
        <v>1126</v>
      </c>
      <c r="H24" s="26" t="s">
        <v>1127</v>
      </c>
    </row>
    <row r="25" spans="1:8" ht="17.25">
      <c r="A25" s="121" t="s">
        <v>1194</v>
      </c>
      <c r="B25" s="114">
        <v>1</v>
      </c>
      <c r="C25" s="114">
        <v>2</v>
      </c>
      <c r="D25" s="124">
        <v>0.2805555555555555</v>
      </c>
      <c r="E25" s="27" t="s">
        <v>1128</v>
      </c>
      <c r="F25" s="27" t="s">
        <v>1129</v>
      </c>
      <c r="G25" s="27" t="s">
        <v>1130</v>
      </c>
      <c r="H25" s="28" t="s">
        <v>1131</v>
      </c>
    </row>
    <row r="26" spans="1:8" ht="17.25">
      <c r="A26" s="127"/>
      <c r="B26" s="115"/>
      <c r="C26" s="115"/>
      <c r="D26" s="118"/>
      <c r="E26" s="25" t="s">
        <v>1132</v>
      </c>
      <c r="F26" s="25" t="s">
        <v>1087</v>
      </c>
      <c r="G26" s="25" t="s">
        <v>1133</v>
      </c>
      <c r="H26" s="26" t="s">
        <v>1134</v>
      </c>
    </row>
    <row r="27" spans="1:8" ht="17.25">
      <c r="A27" s="121" t="s">
        <v>1194</v>
      </c>
      <c r="B27" s="114">
        <v>1</v>
      </c>
      <c r="C27" s="114">
        <v>3</v>
      </c>
      <c r="D27" s="124">
        <v>0.2868055555555555</v>
      </c>
      <c r="E27" s="27" t="s">
        <v>1135</v>
      </c>
      <c r="F27" s="27" t="s">
        <v>1136</v>
      </c>
      <c r="G27" s="27" t="s">
        <v>1137</v>
      </c>
      <c r="H27" s="28" t="s">
        <v>1138</v>
      </c>
    </row>
    <row r="28" spans="1:8" ht="17.25">
      <c r="A28" s="127"/>
      <c r="B28" s="115"/>
      <c r="C28" s="115"/>
      <c r="D28" s="118"/>
      <c r="E28" s="25" t="s">
        <v>1139</v>
      </c>
      <c r="F28" s="25" t="s">
        <v>1140</v>
      </c>
      <c r="G28" s="25" t="s">
        <v>1141</v>
      </c>
      <c r="H28" s="26" t="s">
        <v>1141</v>
      </c>
    </row>
    <row r="29" spans="1:8" ht="17.25">
      <c r="A29" s="121" t="s">
        <v>1194</v>
      </c>
      <c r="B29" s="114">
        <v>1</v>
      </c>
      <c r="C29" s="114">
        <v>4</v>
      </c>
      <c r="D29" s="124">
        <v>0.29305555555555546</v>
      </c>
      <c r="E29" s="27" t="s">
        <v>1142</v>
      </c>
      <c r="F29" s="27" t="s">
        <v>1143</v>
      </c>
      <c r="G29" s="27" t="s">
        <v>1144</v>
      </c>
      <c r="H29" s="28" t="s">
        <v>1145</v>
      </c>
    </row>
    <row r="30" spans="1:8" ht="17.25">
      <c r="A30" s="127"/>
      <c r="B30" s="115"/>
      <c r="C30" s="115"/>
      <c r="D30" s="118"/>
      <c r="E30" s="25" t="s">
        <v>1102</v>
      </c>
      <c r="F30" s="25" t="s">
        <v>1146</v>
      </c>
      <c r="G30" s="25" t="s">
        <v>1147</v>
      </c>
      <c r="H30" s="26" t="s">
        <v>1148</v>
      </c>
    </row>
    <row r="31" spans="1:8" ht="17.25">
      <c r="A31" s="121" t="s">
        <v>1194</v>
      </c>
      <c r="B31" s="114">
        <v>1</v>
      </c>
      <c r="C31" s="114">
        <v>5</v>
      </c>
      <c r="D31" s="124">
        <v>0.29930555555555544</v>
      </c>
      <c r="E31" s="27" t="s">
        <v>1149</v>
      </c>
      <c r="F31" s="27" t="s">
        <v>1150</v>
      </c>
      <c r="G31" s="27" t="s">
        <v>1151</v>
      </c>
      <c r="H31" s="28" t="s">
        <v>1152</v>
      </c>
    </row>
    <row r="32" spans="1:8" ht="17.25">
      <c r="A32" s="127"/>
      <c r="B32" s="115"/>
      <c r="C32" s="115"/>
      <c r="D32" s="118"/>
      <c r="E32" s="25" t="s">
        <v>1153</v>
      </c>
      <c r="F32" s="25" t="s">
        <v>1154</v>
      </c>
      <c r="G32" s="25" t="s">
        <v>1155</v>
      </c>
      <c r="H32" s="26" t="s">
        <v>1156</v>
      </c>
    </row>
    <row r="33" spans="1:8" ht="17.25">
      <c r="A33" s="121" t="s">
        <v>1194</v>
      </c>
      <c r="B33" s="114">
        <v>1</v>
      </c>
      <c r="C33" s="114">
        <v>6</v>
      </c>
      <c r="D33" s="124">
        <v>0.3055555555555554</v>
      </c>
      <c r="E33" s="27" t="s">
        <v>1157</v>
      </c>
      <c r="F33" s="27" t="s">
        <v>1158</v>
      </c>
      <c r="G33" s="27" t="s">
        <v>1159</v>
      </c>
      <c r="H33" s="28" t="s">
        <v>1160</v>
      </c>
    </row>
    <row r="34" spans="1:8" ht="17.25">
      <c r="A34" s="127"/>
      <c r="B34" s="115"/>
      <c r="C34" s="115"/>
      <c r="D34" s="118"/>
      <c r="E34" s="25" t="s">
        <v>1161</v>
      </c>
      <c r="F34" s="25" t="s">
        <v>1162</v>
      </c>
      <c r="G34" s="25" t="s">
        <v>1163</v>
      </c>
      <c r="H34" s="26" t="s">
        <v>1164</v>
      </c>
    </row>
    <row r="35" spans="1:8" ht="17.25">
      <c r="A35" s="121" t="s">
        <v>1194</v>
      </c>
      <c r="B35" s="114">
        <v>1</v>
      </c>
      <c r="C35" s="114">
        <v>7</v>
      </c>
      <c r="D35" s="124">
        <v>0.3118055555555554</v>
      </c>
      <c r="E35" s="27" t="s">
        <v>1165</v>
      </c>
      <c r="F35" s="27" t="s">
        <v>1166</v>
      </c>
      <c r="G35" s="27" t="s">
        <v>1167</v>
      </c>
      <c r="H35" s="28" t="s">
        <v>1168</v>
      </c>
    </row>
    <row r="36" spans="1:8" ht="17.25">
      <c r="A36" s="127"/>
      <c r="B36" s="115"/>
      <c r="C36" s="115"/>
      <c r="D36" s="118"/>
      <c r="E36" s="25" t="s">
        <v>1169</v>
      </c>
      <c r="F36" s="25" t="s">
        <v>1170</v>
      </c>
      <c r="G36" s="25" t="s">
        <v>1171</v>
      </c>
      <c r="H36" s="26" t="s">
        <v>1172</v>
      </c>
    </row>
    <row r="37" spans="1:8" ht="17.25">
      <c r="A37" s="121" t="s">
        <v>1194</v>
      </c>
      <c r="B37" s="114">
        <v>1</v>
      </c>
      <c r="C37" s="114">
        <v>8</v>
      </c>
      <c r="D37" s="124">
        <v>0.31805555555555537</v>
      </c>
      <c r="E37" s="27" t="s">
        <v>1173</v>
      </c>
      <c r="F37" s="27" t="s">
        <v>1174</v>
      </c>
      <c r="G37" s="27" t="s">
        <v>1175</v>
      </c>
      <c r="H37" s="28" t="s">
        <v>1176</v>
      </c>
    </row>
    <row r="38" spans="1:8" ht="17.25">
      <c r="A38" s="127"/>
      <c r="B38" s="115"/>
      <c r="C38" s="115"/>
      <c r="D38" s="118"/>
      <c r="E38" s="25" t="s">
        <v>1109</v>
      </c>
      <c r="F38" s="25" t="s">
        <v>1177</v>
      </c>
      <c r="G38" s="25" t="s">
        <v>1178</v>
      </c>
      <c r="H38" s="26" t="s">
        <v>1179</v>
      </c>
    </row>
    <row r="39" spans="1:8" ht="17.25">
      <c r="A39" s="121" t="s">
        <v>1194</v>
      </c>
      <c r="B39" s="114">
        <v>1</v>
      </c>
      <c r="C39" s="114">
        <v>9</v>
      </c>
      <c r="D39" s="124">
        <v>0.32430555555555535</v>
      </c>
      <c r="E39" s="27" t="s">
        <v>1180</v>
      </c>
      <c r="F39" s="27" t="s">
        <v>1181</v>
      </c>
      <c r="G39" s="27" t="s">
        <v>1182</v>
      </c>
      <c r="H39" s="28" t="s">
        <v>1183</v>
      </c>
    </row>
    <row r="40" spans="1:8" ht="18" thickBot="1">
      <c r="A40" s="122"/>
      <c r="B40" s="123"/>
      <c r="C40" s="123"/>
      <c r="D40" s="125"/>
      <c r="E40" s="31" t="s">
        <v>1118</v>
      </c>
      <c r="F40" s="31" t="s">
        <v>1184</v>
      </c>
      <c r="G40" s="31" t="s">
        <v>1185</v>
      </c>
      <c r="H40" s="32" t="s">
        <v>1109</v>
      </c>
    </row>
    <row r="41" spans="1:8" ht="18" thickTop="1">
      <c r="A41" s="39" t="s">
        <v>1195</v>
      </c>
      <c r="B41" s="39"/>
      <c r="C41" s="39"/>
      <c r="D41" s="39"/>
      <c r="E41" s="39"/>
      <c r="F41" s="39"/>
      <c r="G41" s="39"/>
      <c r="H41" s="39"/>
    </row>
    <row r="42" spans="1:8" ht="17.25">
      <c r="A42" s="39" t="s">
        <v>1196</v>
      </c>
      <c r="B42" s="39"/>
      <c r="C42" s="39"/>
      <c r="D42" s="39"/>
      <c r="E42" s="39"/>
      <c r="F42" s="39"/>
      <c r="G42" s="39"/>
      <c r="H42" s="39"/>
    </row>
    <row r="43" spans="1:8" ht="17.25">
      <c r="A43" s="39" t="s">
        <v>1197</v>
      </c>
      <c r="B43" s="39"/>
      <c r="C43" s="39"/>
      <c r="D43" s="39"/>
      <c r="E43" s="39"/>
      <c r="F43" s="39"/>
      <c r="G43" s="39"/>
      <c r="H43" s="39"/>
    </row>
    <row r="44" spans="1:8" ht="17.25">
      <c r="A44" s="39" t="s">
        <v>1198</v>
      </c>
      <c r="B44" s="39"/>
      <c r="C44" s="39"/>
      <c r="D44" s="39"/>
      <c r="E44" s="39"/>
      <c r="F44" s="39"/>
      <c r="G44" s="39"/>
      <c r="H44" s="39"/>
    </row>
  </sheetData>
  <sheetProtection/>
  <mergeCells count="82">
    <mergeCell ref="A31:A32"/>
    <mergeCell ref="B31:B32"/>
    <mergeCell ref="C31:C32"/>
    <mergeCell ref="D31:D32"/>
    <mergeCell ref="A39:A40"/>
    <mergeCell ref="B39:B40"/>
    <mergeCell ref="C39:C40"/>
    <mergeCell ref="D39:D40"/>
    <mergeCell ref="A35:A36"/>
    <mergeCell ref="B35:B36"/>
    <mergeCell ref="C35:C36"/>
    <mergeCell ref="D35:D36"/>
    <mergeCell ref="A37:A38"/>
    <mergeCell ref="B37:B38"/>
    <mergeCell ref="C37:C38"/>
    <mergeCell ref="D37:D38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C29:C30"/>
    <mergeCell ref="D29:D30"/>
    <mergeCell ref="C23:C24"/>
    <mergeCell ref="D23:D24"/>
    <mergeCell ref="A25:A26"/>
    <mergeCell ref="B25:B26"/>
    <mergeCell ref="C25:C26"/>
    <mergeCell ref="D25:D26"/>
    <mergeCell ref="A21:A22"/>
    <mergeCell ref="B21:B22"/>
    <mergeCell ref="C21:C22"/>
    <mergeCell ref="D21:D22"/>
    <mergeCell ref="A33:A34"/>
    <mergeCell ref="B33:B34"/>
    <mergeCell ref="C33:C34"/>
    <mergeCell ref="D33:D34"/>
    <mergeCell ref="A23:A24"/>
    <mergeCell ref="B23:B24"/>
    <mergeCell ref="A27:A28"/>
    <mergeCell ref="B27:B28"/>
    <mergeCell ref="C27:C28"/>
    <mergeCell ref="D27:D28"/>
    <mergeCell ref="A29:A30"/>
    <mergeCell ref="B29:B3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M11" sqref="M11"/>
    </sheetView>
  </sheetViews>
  <sheetFormatPr defaultColWidth="9.00390625" defaultRowHeight="15.75"/>
  <cols>
    <col min="1" max="1" width="6.375" style="0" customWidth="1"/>
    <col min="2" max="3" width="5.25390625" style="0" bestFit="1" customWidth="1"/>
    <col min="4" max="4" width="8.625" style="0" customWidth="1"/>
    <col min="5" max="8" width="20.625" style="0" customWidth="1"/>
  </cols>
  <sheetData>
    <row r="1" spans="1:8" ht="17.25">
      <c r="A1" s="147" t="s">
        <v>1270</v>
      </c>
      <c r="B1" s="147"/>
      <c r="C1" s="147"/>
      <c r="D1" s="147"/>
      <c r="E1" s="147"/>
      <c r="F1" s="147"/>
      <c r="G1" s="147"/>
      <c r="H1" s="147"/>
    </row>
    <row r="2" spans="1:8" ht="18" thickBot="1">
      <c r="A2" s="135" t="s">
        <v>1271</v>
      </c>
      <c r="B2" s="135"/>
      <c r="C2" s="135"/>
      <c r="D2" s="135"/>
      <c r="E2" s="135"/>
      <c r="F2" s="81" t="s">
        <v>1272</v>
      </c>
      <c r="G2" s="80"/>
      <c r="H2" s="82" t="s">
        <v>1273</v>
      </c>
    </row>
    <row r="3" spans="1:8" ht="17.25" thickTop="1">
      <c r="A3" s="101" t="s">
        <v>1274</v>
      </c>
      <c r="B3" s="109" t="s">
        <v>1275</v>
      </c>
      <c r="C3" s="109" t="s">
        <v>1276</v>
      </c>
      <c r="D3" s="107" t="s">
        <v>1277</v>
      </c>
      <c r="E3" s="103" t="s">
        <v>1278</v>
      </c>
      <c r="F3" s="103" t="s">
        <v>1278</v>
      </c>
      <c r="G3" s="103" t="s">
        <v>1278</v>
      </c>
      <c r="H3" s="105" t="s">
        <v>1278</v>
      </c>
    </row>
    <row r="4" spans="1:8" ht="17.25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">
        <v>1199</v>
      </c>
      <c r="B5" s="133">
        <v>1</v>
      </c>
      <c r="C5" s="133">
        <v>1</v>
      </c>
      <c r="D5" s="134">
        <v>0.2743055555555555</v>
      </c>
      <c r="E5" s="23" t="s">
        <v>1072</v>
      </c>
      <c r="F5" s="23" t="s">
        <v>1066</v>
      </c>
      <c r="G5" s="23" t="s">
        <v>1128</v>
      </c>
      <c r="H5" s="24" t="s">
        <v>1136</v>
      </c>
    </row>
    <row r="6" spans="1:8" ht="17.25">
      <c r="A6" s="111"/>
      <c r="B6" s="146"/>
      <c r="C6" s="146"/>
      <c r="D6" s="113"/>
      <c r="E6" s="25" t="s">
        <v>1200</v>
      </c>
      <c r="F6" s="25" t="s">
        <v>1201</v>
      </c>
      <c r="G6" s="25" t="s">
        <v>1202</v>
      </c>
      <c r="H6" s="26" t="s">
        <v>1203</v>
      </c>
    </row>
    <row r="7" spans="1:8" ht="17.25">
      <c r="A7" s="111" t="s">
        <v>1199</v>
      </c>
      <c r="B7" s="146">
        <v>1</v>
      </c>
      <c r="C7" s="146">
        <v>2</v>
      </c>
      <c r="D7" s="113">
        <v>0.2805555555555555</v>
      </c>
      <c r="E7" s="27" t="s">
        <v>1138</v>
      </c>
      <c r="F7" s="27" t="s">
        <v>1123</v>
      </c>
      <c r="G7" s="27" t="s">
        <v>1061</v>
      </c>
      <c r="H7" s="28" t="s">
        <v>1064</v>
      </c>
    </row>
    <row r="8" spans="1:8" ht="17.25">
      <c r="A8" s="111"/>
      <c r="B8" s="146"/>
      <c r="C8" s="146"/>
      <c r="D8" s="113"/>
      <c r="E8" s="25" t="s">
        <v>1204</v>
      </c>
      <c r="F8" s="25" t="s">
        <v>1205</v>
      </c>
      <c r="G8" s="25" t="s">
        <v>1206</v>
      </c>
      <c r="H8" s="26" t="s">
        <v>1207</v>
      </c>
    </row>
    <row r="9" spans="1:8" ht="17.25">
      <c r="A9" s="111" t="s">
        <v>1199</v>
      </c>
      <c r="B9" s="114">
        <v>1</v>
      </c>
      <c r="C9" s="114">
        <v>3</v>
      </c>
      <c r="D9" s="113">
        <v>0.2868055555555555</v>
      </c>
      <c r="E9" s="27" t="s">
        <v>1143</v>
      </c>
      <c r="F9" s="27" t="s">
        <v>1150</v>
      </c>
      <c r="G9" s="27" t="s">
        <v>1120</v>
      </c>
      <c r="H9" s="28" t="s">
        <v>1130</v>
      </c>
    </row>
    <row r="10" spans="1:8" ht="17.25">
      <c r="A10" s="112"/>
      <c r="B10" s="115"/>
      <c r="C10" s="115"/>
      <c r="D10" s="113"/>
      <c r="E10" s="25" t="s">
        <v>1208</v>
      </c>
      <c r="F10" s="25" t="s">
        <v>1209</v>
      </c>
      <c r="G10" s="25" t="s">
        <v>1210</v>
      </c>
      <c r="H10" s="26" t="s">
        <v>1211</v>
      </c>
    </row>
    <row r="11" spans="1:8" ht="17.25">
      <c r="A11" s="111" t="s">
        <v>1199</v>
      </c>
      <c r="B11" s="114">
        <v>1</v>
      </c>
      <c r="C11" s="114">
        <v>4</v>
      </c>
      <c r="D11" s="113">
        <v>0.29305555555555546</v>
      </c>
      <c r="E11" s="27" t="s">
        <v>1167</v>
      </c>
      <c r="F11" s="27" t="s">
        <v>1165</v>
      </c>
      <c r="G11" s="27" t="s">
        <v>1144</v>
      </c>
      <c r="H11" s="28" t="s">
        <v>1145</v>
      </c>
    </row>
    <row r="12" spans="1:8" ht="17.25">
      <c r="A12" s="112"/>
      <c r="B12" s="115"/>
      <c r="C12" s="115"/>
      <c r="D12" s="113"/>
      <c r="E12" s="25" t="s">
        <v>1212</v>
      </c>
      <c r="F12" s="25" t="s">
        <v>1213</v>
      </c>
      <c r="G12" s="25" t="s">
        <v>1214</v>
      </c>
      <c r="H12" s="26" t="s">
        <v>1215</v>
      </c>
    </row>
    <row r="13" spans="1:8" ht="17.25">
      <c r="A13" s="111" t="s">
        <v>1199</v>
      </c>
      <c r="B13" s="114">
        <v>1</v>
      </c>
      <c r="C13" s="114">
        <v>5</v>
      </c>
      <c r="D13" s="113">
        <v>0.29930555555555544</v>
      </c>
      <c r="E13" s="27" t="s">
        <v>1151</v>
      </c>
      <c r="F13" s="27" t="s">
        <v>1137</v>
      </c>
      <c r="G13" s="27" t="s">
        <v>1149</v>
      </c>
      <c r="H13" s="28" t="s">
        <v>1158</v>
      </c>
    </row>
    <row r="14" spans="1:8" ht="17.25">
      <c r="A14" s="112"/>
      <c r="B14" s="115"/>
      <c r="C14" s="115"/>
      <c r="D14" s="113"/>
      <c r="E14" s="25" t="s">
        <v>1216</v>
      </c>
      <c r="F14" s="25" t="s">
        <v>1217</v>
      </c>
      <c r="G14" s="25" t="s">
        <v>1218</v>
      </c>
      <c r="H14" s="26" t="s">
        <v>1219</v>
      </c>
    </row>
    <row r="15" spans="1:8" ht="17.25">
      <c r="A15" s="111" t="s">
        <v>1199</v>
      </c>
      <c r="B15" s="114">
        <v>1</v>
      </c>
      <c r="C15" s="114">
        <v>6</v>
      </c>
      <c r="D15" s="113">
        <v>0.3055555555555554</v>
      </c>
      <c r="E15" s="29" t="s">
        <v>1183</v>
      </c>
      <c r="F15" s="27" t="s">
        <v>1142</v>
      </c>
      <c r="G15" s="27" t="s">
        <v>1176</v>
      </c>
      <c r="H15" s="28" t="s">
        <v>1135</v>
      </c>
    </row>
    <row r="16" spans="1:8" ht="17.25">
      <c r="A16" s="112"/>
      <c r="B16" s="115"/>
      <c r="C16" s="115"/>
      <c r="D16" s="113"/>
      <c r="E16" s="25" t="s">
        <v>1220</v>
      </c>
      <c r="F16" s="25" t="s">
        <v>1221</v>
      </c>
      <c r="G16" s="25" t="s">
        <v>1222</v>
      </c>
      <c r="H16" s="26" t="s">
        <v>1223</v>
      </c>
    </row>
    <row r="17" spans="1:8" ht="17.25">
      <c r="A17" s="111" t="s">
        <v>1199</v>
      </c>
      <c r="B17" s="114">
        <v>1</v>
      </c>
      <c r="C17" s="114">
        <v>7</v>
      </c>
      <c r="D17" s="113">
        <v>0.3118055555555554</v>
      </c>
      <c r="E17" s="27" t="s">
        <v>1174</v>
      </c>
      <c r="F17" s="27" t="s">
        <v>1152</v>
      </c>
      <c r="G17" s="27" t="s">
        <v>1159</v>
      </c>
      <c r="H17" s="28" t="s">
        <v>1157</v>
      </c>
    </row>
    <row r="18" spans="1:8" ht="17.25">
      <c r="A18" s="112"/>
      <c r="B18" s="115"/>
      <c r="C18" s="115"/>
      <c r="D18" s="113"/>
      <c r="E18" s="25" t="s">
        <v>1224</v>
      </c>
      <c r="F18" s="25" t="s">
        <v>1225</v>
      </c>
      <c r="G18" s="25" t="s">
        <v>1226</v>
      </c>
      <c r="H18" s="26" t="s">
        <v>1227</v>
      </c>
    </row>
    <row r="19" spans="1:8" ht="17.25">
      <c r="A19" s="111" t="s">
        <v>1199</v>
      </c>
      <c r="B19" s="114">
        <v>1</v>
      </c>
      <c r="C19" s="114">
        <v>8</v>
      </c>
      <c r="D19" s="113">
        <v>0.31805555555555537</v>
      </c>
      <c r="E19" s="27" t="s">
        <v>1175</v>
      </c>
      <c r="F19" s="27" t="s">
        <v>1160</v>
      </c>
      <c r="G19" s="27" t="s">
        <v>1168</v>
      </c>
      <c r="H19" s="28" t="s">
        <v>1166</v>
      </c>
    </row>
    <row r="20" spans="1:8" ht="17.25">
      <c r="A20" s="112"/>
      <c r="B20" s="115"/>
      <c r="C20" s="115"/>
      <c r="D20" s="113"/>
      <c r="E20" s="25" t="s">
        <v>1228</v>
      </c>
      <c r="F20" s="25" t="s">
        <v>1229</v>
      </c>
      <c r="G20" s="25" t="s">
        <v>1230</v>
      </c>
      <c r="H20" s="26" t="s">
        <v>1231</v>
      </c>
    </row>
    <row r="21" spans="1:8" ht="17.25">
      <c r="A21" s="111" t="s">
        <v>1199</v>
      </c>
      <c r="B21" s="114">
        <v>1</v>
      </c>
      <c r="C21" s="114">
        <v>9</v>
      </c>
      <c r="D21" s="113">
        <v>0.32430555555555535</v>
      </c>
      <c r="E21" s="27" t="s">
        <v>1180</v>
      </c>
      <c r="F21" s="27" t="s">
        <v>1182</v>
      </c>
      <c r="G21" s="27" t="s">
        <v>1181</v>
      </c>
      <c r="H21" s="28" t="s">
        <v>1173</v>
      </c>
    </row>
    <row r="22" spans="1:8" ht="18" thickBot="1">
      <c r="A22" s="112"/>
      <c r="B22" s="115"/>
      <c r="C22" s="115"/>
      <c r="D22" s="113"/>
      <c r="E22" s="25" t="s">
        <v>1232</v>
      </c>
      <c r="F22" s="25" t="s">
        <v>1233</v>
      </c>
      <c r="G22" s="25" t="s">
        <v>1234</v>
      </c>
      <c r="H22" s="26" t="s">
        <v>1235</v>
      </c>
    </row>
    <row r="23" spans="1:8" ht="18.75" thickBot="1" thickTop="1">
      <c r="A23" s="129" t="s">
        <v>1236</v>
      </c>
      <c r="B23" s="131">
        <v>1</v>
      </c>
      <c r="C23" s="131">
        <v>1</v>
      </c>
      <c r="D23" s="132">
        <v>0.2708333333333333</v>
      </c>
      <c r="E23" s="23" t="s">
        <v>1071</v>
      </c>
      <c r="F23" s="23" t="s">
        <v>1065</v>
      </c>
      <c r="G23" s="23" t="s">
        <v>1062</v>
      </c>
      <c r="H23" s="24"/>
    </row>
    <row r="24" spans="1:8" ht="18" thickTop="1">
      <c r="A24" s="116"/>
      <c r="B24" s="133"/>
      <c r="C24" s="133"/>
      <c r="D24" s="134"/>
      <c r="E24" s="25" t="s">
        <v>1237</v>
      </c>
      <c r="F24" s="25" t="s">
        <v>1238</v>
      </c>
      <c r="G24" s="25" t="s">
        <v>1239</v>
      </c>
      <c r="H24" s="26"/>
    </row>
    <row r="25" spans="1:8" ht="17.25">
      <c r="A25" s="111" t="s">
        <v>1236</v>
      </c>
      <c r="B25" s="114">
        <v>1</v>
      </c>
      <c r="C25" s="114">
        <v>2</v>
      </c>
      <c r="D25" s="113">
        <v>0.2770833333333333</v>
      </c>
      <c r="E25" s="27" t="s">
        <v>1060</v>
      </c>
      <c r="F25" s="27" t="s">
        <v>1122</v>
      </c>
      <c r="G25" s="27" t="s">
        <v>1121</v>
      </c>
      <c r="H25" s="28"/>
    </row>
    <row r="26" spans="1:8" ht="17.25">
      <c r="A26" s="112"/>
      <c r="B26" s="115"/>
      <c r="C26" s="115"/>
      <c r="D26" s="113"/>
      <c r="E26" s="25" t="s">
        <v>1240</v>
      </c>
      <c r="F26" s="25" t="s">
        <v>1241</v>
      </c>
      <c r="G26" s="25" t="s">
        <v>1242</v>
      </c>
      <c r="H26" s="26"/>
    </row>
    <row r="27" spans="1:8" ht="17.25">
      <c r="A27" s="111" t="s">
        <v>1236</v>
      </c>
      <c r="B27" s="114">
        <v>1</v>
      </c>
      <c r="C27" s="114">
        <v>3</v>
      </c>
      <c r="D27" s="113">
        <v>0.28333333333333327</v>
      </c>
      <c r="E27" s="27" t="s">
        <v>1129</v>
      </c>
      <c r="F27" s="27" t="s">
        <v>1131</v>
      </c>
      <c r="G27" s="27" t="s">
        <v>1070</v>
      </c>
      <c r="H27" s="28"/>
    </row>
    <row r="28" spans="1:8" ht="17.25">
      <c r="A28" s="112"/>
      <c r="B28" s="115"/>
      <c r="C28" s="115"/>
      <c r="D28" s="113"/>
      <c r="E28" s="25" t="s">
        <v>1243</v>
      </c>
      <c r="F28" s="25" t="s">
        <v>1244</v>
      </c>
      <c r="G28" s="25" t="s">
        <v>1245</v>
      </c>
      <c r="H28" s="26"/>
    </row>
    <row r="29" spans="1:8" ht="17.25">
      <c r="A29" s="111" t="s">
        <v>1236</v>
      </c>
      <c r="B29" s="114">
        <v>1</v>
      </c>
      <c r="C29" s="114">
        <v>4</v>
      </c>
      <c r="D29" s="113">
        <v>0.28958333333333325</v>
      </c>
      <c r="E29" s="27" t="s">
        <v>1077</v>
      </c>
      <c r="F29" s="27" t="s">
        <v>1075</v>
      </c>
      <c r="G29" s="27" t="s">
        <v>1086</v>
      </c>
      <c r="H29" s="28" t="s">
        <v>1076</v>
      </c>
    </row>
    <row r="30" spans="1:8" ht="17.25">
      <c r="A30" s="112"/>
      <c r="B30" s="115"/>
      <c r="C30" s="115"/>
      <c r="D30" s="113"/>
      <c r="E30" s="25" t="s">
        <v>1246</v>
      </c>
      <c r="F30" s="25" t="s">
        <v>1247</v>
      </c>
      <c r="G30" s="25" t="s">
        <v>1248</v>
      </c>
      <c r="H30" s="26" t="s">
        <v>1249</v>
      </c>
    </row>
    <row r="31" spans="1:8" ht="17.25">
      <c r="A31" s="111" t="s">
        <v>1236</v>
      </c>
      <c r="B31" s="114">
        <v>1</v>
      </c>
      <c r="C31" s="114">
        <v>5</v>
      </c>
      <c r="D31" s="113">
        <v>0.2958333333333332</v>
      </c>
      <c r="E31" s="27" t="s">
        <v>1093</v>
      </c>
      <c r="F31" s="27" t="s">
        <v>1084</v>
      </c>
      <c r="G31" s="27" t="s">
        <v>1085</v>
      </c>
      <c r="H31" s="28" t="s">
        <v>1078</v>
      </c>
    </row>
    <row r="32" spans="1:8" ht="17.25">
      <c r="A32" s="112"/>
      <c r="B32" s="115"/>
      <c r="C32" s="115"/>
      <c r="D32" s="113"/>
      <c r="E32" s="25" t="s">
        <v>1250</v>
      </c>
      <c r="F32" s="25" t="s">
        <v>1251</v>
      </c>
      <c r="G32" s="25" t="s">
        <v>1252</v>
      </c>
      <c r="H32" s="26" t="s">
        <v>1253</v>
      </c>
    </row>
    <row r="33" spans="1:8" ht="17.25">
      <c r="A33" s="111" t="s">
        <v>1236</v>
      </c>
      <c r="B33" s="114">
        <v>1</v>
      </c>
      <c r="C33" s="114">
        <v>6</v>
      </c>
      <c r="D33" s="113">
        <v>0.3020833333333332</v>
      </c>
      <c r="E33" s="27" t="s">
        <v>1090</v>
      </c>
      <c r="F33" s="27" t="s">
        <v>1098</v>
      </c>
      <c r="G33" s="27" t="s">
        <v>1099</v>
      </c>
      <c r="H33" s="28" t="s">
        <v>1092</v>
      </c>
    </row>
    <row r="34" spans="1:8" ht="17.25">
      <c r="A34" s="112"/>
      <c r="B34" s="115"/>
      <c r="C34" s="115"/>
      <c r="D34" s="113"/>
      <c r="E34" s="25" t="s">
        <v>1254</v>
      </c>
      <c r="F34" s="25" t="s">
        <v>1255</v>
      </c>
      <c r="G34" s="25" t="s">
        <v>1256</v>
      </c>
      <c r="H34" s="26" t="s">
        <v>1257</v>
      </c>
    </row>
    <row r="35" spans="1:8" ht="17.25">
      <c r="A35" s="111" t="s">
        <v>1236</v>
      </c>
      <c r="B35" s="114">
        <v>1</v>
      </c>
      <c r="C35" s="114">
        <v>7</v>
      </c>
      <c r="D35" s="113">
        <v>0.3083333333333332</v>
      </c>
      <c r="E35" s="27" t="s">
        <v>1100</v>
      </c>
      <c r="F35" s="27" t="s">
        <v>1091</v>
      </c>
      <c r="G35" s="27" t="s">
        <v>1107</v>
      </c>
      <c r="H35" s="28" t="s">
        <v>1083</v>
      </c>
    </row>
    <row r="36" spans="1:8" ht="17.25">
      <c r="A36" s="112"/>
      <c r="B36" s="115"/>
      <c r="C36" s="115"/>
      <c r="D36" s="113"/>
      <c r="E36" s="25" t="s">
        <v>1258</v>
      </c>
      <c r="F36" s="25" t="s">
        <v>1259</v>
      </c>
      <c r="G36" s="25" t="s">
        <v>1260</v>
      </c>
      <c r="H36" s="26" t="s">
        <v>1261</v>
      </c>
    </row>
    <row r="37" spans="1:8" ht="17.25">
      <c r="A37" s="111" t="s">
        <v>1236</v>
      </c>
      <c r="B37" s="114">
        <v>1</v>
      </c>
      <c r="C37" s="114">
        <v>8</v>
      </c>
      <c r="D37" s="113">
        <v>0.31458333333333316</v>
      </c>
      <c r="E37" s="27" t="s">
        <v>1116</v>
      </c>
      <c r="F37" s="27" t="s">
        <v>1097</v>
      </c>
      <c r="G37" s="27" t="s">
        <v>1106</v>
      </c>
      <c r="H37" s="28" t="s">
        <v>1108</v>
      </c>
    </row>
    <row r="38" spans="1:8" ht="17.25">
      <c r="A38" s="112"/>
      <c r="B38" s="115"/>
      <c r="C38" s="115"/>
      <c r="D38" s="113"/>
      <c r="E38" s="25" t="s">
        <v>1262</v>
      </c>
      <c r="F38" s="25" t="s">
        <v>1263</v>
      </c>
      <c r="G38" s="25" t="s">
        <v>1264</v>
      </c>
      <c r="H38" s="26" t="s">
        <v>1265</v>
      </c>
    </row>
    <row r="39" spans="1:8" ht="17.25">
      <c r="A39" s="111" t="s">
        <v>1236</v>
      </c>
      <c r="B39" s="114">
        <v>1</v>
      </c>
      <c r="C39" s="114">
        <v>9</v>
      </c>
      <c r="D39" s="113">
        <v>0.32083333333333314</v>
      </c>
      <c r="E39" s="27" t="s">
        <v>1113</v>
      </c>
      <c r="F39" s="27" t="s">
        <v>1115</v>
      </c>
      <c r="G39" s="27" t="s">
        <v>1114</v>
      </c>
      <c r="H39" s="30" t="s">
        <v>1105</v>
      </c>
    </row>
    <row r="40" spans="1:8" ht="18" thickBot="1">
      <c r="A40" s="128"/>
      <c r="B40" s="123"/>
      <c r="C40" s="123"/>
      <c r="D40" s="126"/>
      <c r="E40" s="31" t="s">
        <v>1266</v>
      </c>
      <c r="F40" s="31" t="s">
        <v>1267</v>
      </c>
      <c r="G40" s="31" t="s">
        <v>1268</v>
      </c>
      <c r="H40" s="32" t="s">
        <v>1269</v>
      </c>
    </row>
    <row r="41" spans="1:8" ht="18" thickTop="1">
      <c r="A41" s="39" t="s">
        <v>12</v>
      </c>
      <c r="B41" s="39"/>
      <c r="C41" s="39"/>
      <c r="D41" s="39"/>
      <c r="E41" s="39"/>
      <c r="F41" s="39"/>
      <c r="G41" s="39"/>
      <c r="H41" s="39"/>
    </row>
    <row r="42" spans="1:8" ht="17.25">
      <c r="A42" s="39" t="s">
        <v>1279</v>
      </c>
      <c r="B42" s="39"/>
      <c r="C42" s="39"/>
      <c r="D42" s="39"/>
      <c r="E42" s="39"/>
      <c r="F42" s="39"/>
      <c r="G42" s="39"/>
      <c r="H42" s="39"/>
    </row>
    <row r="43" spans="1:8" ht="17.25">
      <c r="A43" s="39" t="s">
        <v>1280</v>
      </c>
      <c r="B43" s="39"/>
      <c r="C43" s="39"/>
      <c r="D43" s="39"/>
      <c r="E43" s="39"/>
      <c r="F43" s="39"/>
      <c r="G43" s="39"/>
      <c r="H43" s="39"/>
    </row>
    <row r="44" spans="1:8" ht="17.25">
      <c r="A44" s="39" t="s">
        <v>1281</v>
      </c>
      <c r="B44" s="39"/>
      <c r="C44" s="39"/>
      <c r="D44" s="39"/>
      <c r="E44" s="39"/>
      <c r="F44" s="39"/>
      <c r="G44" s="39"/>
      <c r="H44" s="39"/>
    </row>
  </sheetData>
  <sheetProtection/>
  <mergeCells count="82">
    <mergeCell ref="A9:A10"/>
    <mergeCell ref="B9:B10"/>
    <mergeCell ref="C9:C10"/>
    <mergeCell ref="D9:D10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A7:A8"/>
    <mergeCell ref="B7:B8"/>
    <mergeCell ref="C7:C8"/>
    <mergeCell ref="D7:D8"/>
    <mergeCell ref="A11:A12"/>
    <mergeCell ref="B11:B12"/>
    <mergeCell ref="C11:C12"/>
    <mergeCell ref="D11:D12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5:A36"/>
    <mergeCell ref="B35:B36"/>
    <mergeCell ref="C35:C36"/>
    <mergeCell ref="D35:D36"/>
    <mergeCell ref="A39:A40"/>
    <mergeCell ref="B39:B40"/>
    <mergeCell ref="C39:C40"/>
    <mergeCell ref="D39:D40"/>
    <mergeCell ref="A37:A38"/>
    <mergeCell ref="B37:B38"/>
    <mergeCell ref="C37:C38"/>
    <mergeCell ref="D37:D38"/>
  </mergeCells>
  <printOptions/>
  <pageMargins left="0.7" right="0.7" top="0.75" bottom="0.75" header="0.3" footer="0.3"/>
  <pageSetup fitToHeight="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J40" sqref="J40"/>
    </sheetView>
  </sheetViews>
  <sheetFormatPr defaultColWidth="9.00390625" defaultRowHeight="15.75"/>
  <cols>
    <col min="1" max="1" width="6.375" style="0" customWidth="1"/>
    <col min="2" max="3" width="5.25390625" style="0" bestFit="1" customWidth="1"/>
    <col min="4" max="4" width="8.625" style="0" customWidth="1"/>
    <col min="5" max="8" width="20.625" style="0" customWidth="1"/>
  </cols>
  <sheetData>
    <row r="1" spans="1:8" ht="22.5">
      <c r="A1" s="99" t="s">
        <v>798</v>
      </c>
      <c r="B1" s="99"/>
      <c r="C1" s="99"/>
      <c r="D1" s="99"/>
      <c r="E1" s="99"/>
      <c r="F1" s="99"/>
      <c r="G1" s="99"/>
      <c r="H1" s="99"/>
    </row>
    <row r="2" spans="1:8" ht="21" thickBot="1">
      <c r="A2" s="100" t="s">
        <v>0</v>
      </c>
      <c r="B2" s="100"/>
      <c r="C2" s="100"/>
      <c r="D2" s="100"/>
      <c r="E2" s="100"/>
      <c r="F2" s="21" t="s">
        <v>11</v>
      </c>
      <c r="G2" s="66"/>
      <c r="H2" s="37" t="s">
        <v>618</v>
      </c>
    </row>
    <row r="3" spans="1:8" ht="17.25" thickTop="1">
      <c r="A3" s="101" t="s">
        <v>3</v>
      </c>
      <c r="B3" s="109" t="s">
        <v>4</v>
      </c>
      <c r="C3" s="109" t="s">
        <v>5</v>
      </c>
      <c r="D3" s="107" t="s">
        <v>1</v>
      </c>
      <c r="E3" s="103" t="s">
        <v>2</v>
      </c>
      <c r="F3" s="103" t="s">
        <v>2</v>
      </c>
      <c r="G3" s="103" t="s">
        <v>2</v>
      </c>
      <c r="H3" s="105" t="s">
        <v>2</v>
      </c>
    </row>
    <row r="4" spans="1:8" ht="17.25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">
        <v>6</v>
      </c>
      <c r="B5" s="119">
        <v>1</v>
      </c>
      <c r="C5" s="119">
        <v>1</v>
      </c>
      <c r="D5" s="117">
        <v>0.2708333333333333</v>
      </c>
      <c r="E5" s="23" t="s">
        <v>708</v>
      </c>
      <c r="F5" s="23" t="s">
        <v>709</v>
      </c>
      <c r="G5" s="23" t="s">
        <v>710</v>
      </c>
      <c r="H5" s="24" t="s">
        <v>711</v>
      </c>
    </row>
    <row r="6" spans="1:8" ht="17.25">
      <c r="A6" s="111"/>
      <c r="B6" s="115"/>
      <c r="C6" s="115"/>
      <c r="D6" s="118"/>
      <c r="E6" s="25">
        <v>80</v>
      </c>
      <c r="F6" s="25">
        <v>75</v>
      </c>
      <c r="G6" s="25">
        <v>81</v>
      </c>
      <c r="H6" s="26">
        <v>74</v>
      </c>
    </row>
    <row r="7" spans="1:8" ht="17.25">
      <c r="A7" s="111" t="s">
        <v>6</v>
      </c>
      <c r="B7" s="114">
        <v>1</v>
      </c>
      <c r="C7" s="114">
        <v>2</v>
      </c>
      <c r="D7" s="113">
        <v>0.2770833333333333</v>
      </c>
      <c r="E7" s="27" t="s">
        <v>704</v>
      </c>
      <c r="F7" s="27" t="s">
        <v>705</v>
      </c>
      <c r="G7" s="27" t="s">
        <v>706</v>
      </c>
      <c r="H7" s="28" t="s">
        <v>707</v>
      </c>
    </row>
    <row r="8" spans="1:8" ht="17.25">
      <c r="A8" s="112"/>
      <c r="B8" s="115"/>
      <c r="C8" s="115"/>
      <c r="D8" s="113"/>
      <c r="E8" s="25">
        <v>77</v>
      </c>
      <c r="F8" s="25">
        <v>76</v>
      </c>
      <c r="G8" s="25">
        <v>80</v>
      </c>
      <c r="H8" s="26">
        <v>76</v>
      </c>
    </row>
    <row r="9" spans="1:8" ht="17.25">
      <c r="A9" s="111" t="s">
        <v>6</v>
      </c>
      <c r="B9" s="114">
        <v>1</v>
      </c>
      <c r="C9" s="114">
        <v>3</v>
      </c>
      <c r="D9" s="113">
        <v>0.28333333333333327</v>
      </c>
      <c r="E9" s="27" t="s">
        <v>794</v>
      </c>
      <c r="F9" s="27" t="s">
        <v>795</v>
      </c>
      <c r="G9" s="27" t="s">
        <v>796</v>
      </c>
      <c r="H9" s="28" t="s">
        <v>797</v>
      </c>
    </row>
    <row r="10" spans="1:8" ht="17.25">
      <c r="A10" s="112"/>
      <c r="B10" s="115"/>
      <c r="C10" s="115"/>
      <c r="D10" s="113"/>
      <c r="E10" s="25">
        <v>75</v>
      </c>
      <c r="F10" s="25">
        <v>71</v>
      </c>
      <c r="G10" s="25">
        <v>73</v>
      </c>
      <c r="H10" s="26">
        <v>82</v>
      </c>
    </row>
    <row r="11" spans="1:8" ht="17.25">
      <c r="A11" s="111" t="s">
        <v>6</v>
      </c>
      <c r="B11" s="114">
        <v>1</v>
      </c>
      <c r="C11" s="114">
        <v>4</v>
      </c>
      <c r="D11" s="113">
        <v>0.28958333333333325</v>
      </c>
      <c r="E11" s="27" t="s">
        <v>771</v>
      </c>
      <c r="F11" s="27" t="s">
        <v>703</v>
      </c>
      <c r="G11" s="27" t="s">
        <v>772</v>
      </c>
      <c r="H11" s="28" t="s">
        <v>773</v>
      </c>
    </row>
    <row r="12" spans="1:8" ht="17.25">
      <c r="A12" s="112"/>
      <c r="B12" s="115"/>
      <c r="C12" s="115"/>
      <c r="D12" s="113"/>
      <c r="E12" s="25">
        <v>75</v>
      </c>
      <c r="F12" s="25">
        <v>71</v>
      </c>
      <c r="G12" s="25">
        <v>76</v>
      </c>
      <c r="H12" s="26">
        <v>79</v>
      </c>
    </row>
    <row r="13" spans="1:8" ht="17.25">
      <c r="A13" s="111" t="s">
        <v>6</v>
      </c>
      <c r="B13" s="114">
        <v>1</v>
      </c>
      <c r="C13" s="114">
        <v>5</v>
      </c>
      <c r="D13" s="113">
        <v>0.2958333333333332</v>
      </c>
      <c r="E13" s="27" t="s">
        <v>699</v>
      </c>
      <c r="F13" s="27" t="s">
        <v>700</v>
      </c>
      <c r="G13" s="27" t="s">
        <v>701</v>
      </c>
      <c r="H13" s="28" t="s">
        <v>702</v>
      </c>
    </row>
    <row r="14" spans="1:8" ht="17.25">
      <c r="A14" s="112"/>
      <c r="B14" s="115"/>
      <c r="C14" s="115"/>
      <c r="D14" s="113"/>
      <c r="E14" s="25">
        <v>72</v>
      </c>
      <c r="F14" s="25">
        <v>70</v>
      </c>
      <c r="G14" s="25">
        <v>78</v>
      </c>
      <c r="H14" s="26">
        <v>80</v>
      </c>
    </row>
    <row r="15" spans="1:8" ht="17.25">
      <c r="A15" s="111" t="s">
        <v>6</v>
      </c>
      <c r="B15" s="114">
        <v>1</v>
      </c>
      <c r="C15" s="114">
        <v>6</v>
      </c>
      <c r="D15" s="113">
        <v>0.3020833333333332</v>
      </c>
      <c r="E15" s="27" t="s">
        <v>695</v>
      </c>
      <c r="F15" s="27" t="s">
        <v>696</v>
      </c>
      <c r="G15" s="27" t="s">
        <v>697</v>
      </c>
      <c r="H15" s="28" t="s">
        <v>698</v>
      </c>
    </row>
    <row r="16" spans="1:8" ht="17.25">
      <c r="A16" s="112"/>
      <c r="B16" s="115"/>
      <c r="C16" s="115"/>
      <c r="D16" s="113"/>
      <c r="E16" s="25">
        <v>72</v>
      </c>
      <c r="F16" s="25">
        <v>66</v>
      </c>
      <c r="G16" s="25">
        <v>0</v>
      </c>
      <c r="H16" s="26">
        <v>73</v>
      </c>
    </row>
    <row r="17" spans="1:8" ht="17.25">
      <c r="A17" s="111" t="s">
        <v>6</v>
      </c>
      <c r="B17" s="114">
        <v>1</v>
      </c>
      <c r="C17" s="114">
        <v>7</v>
      </c>
      <c r="D17" s="113">
        <v>0.3083333333333332</v>
      </c>
      <c r="E17" s="27" t="s">
        <v>691</v>
      </c>
      <c r="F17" s="27" t="s">
        <v>692</v>
      </c>
      <c r="G17" s="27" t="s">
        <v>693</v>
      </c>
      <c r="H17" s="28" t="s">
        <v>694</v>
      </c>
    </row>
    <row r="18" spans="1:8" ht="17.25">
      <c r="A18" s="112"/>
      <c r="B18" s="115"/>
      <c r="C18" s="115"/>
      <c r="D18" s="113"/>
      <c r="E18" s="25">
        <v>78</v>
      </c>
      <c r="F18" s="25">
        <v>81</v>
      </c>
      <c r="G18" s="25">
        <v>88</v>
      </c>
      <c r="H18" s="26">
        <v>72</v>
      </c>
    </row>
    <row r="19" spans="1:8" ht="17.25">
      <c r="A19" s="111" t="s">
        <v>6</v>
      </c>
      <c r="B19" s="114">
        <v>1</v>
      </c>
      <c r="C19" s="114">
        <v>8</v>
      </c>
      <c r="D19" s="113">
        <v>0.31458333333333316</v>
      </c>
      <c r="E19" s="29" t="s">
        <v>690</v>
      </c>
      <c r="F19" s="27" t="s">
        <v>768</v>
      </c>
      <c r="G19" s="27" t="s">
        <v>769</v>
      </c>
      <c r="H19" s="28" t="s">
        <v>770</v>
      </c>
    </row>
    <row r="20" spans="1:8" ht="17.25">
      <c r="A20" s="112"/>
      <c r="B20" s="115"/>
      <c r="C20" s="115"/>
      <c r="D20" s="113"/>
      <c r="E20" s="25">
        <v>82</v>
      </c>
      <c r="F20" s="25">
        <v>70</v>
      </c>
      <c r="G20" s="25">
        <v>83</v>
      </c>
      <c r="H20" s="26">
        <v>82</v>
      </c>
    </row>
    <row r="21" spans="1:8" ht="17.25">
      <c r="A21" s="111" t="s">
        <v>6</v>
      </c>
      <c r="B21" s="114">
        <v>6</v>
      </c>
      <c r="C21" s="114">
        <v>1</v>
      </c>
      <c r="D21" s="113">
        <v>0.2708333333333333</v>
      </c>
      <c r="E21" s="27" t="s">
        <v>640</v>
      </c>
      <c r="F21" s="27" t="s">
        <v>641</v>
      </c>
      <c r="G21" s="27" t="s">
        <v>642</v>
      </c>
      <c r="H21" s="28" t="s">
        <v>643</v>
      </c>
    </row>
    <row r="22" spans="1:8" ht="17.25">
      <c r="A22" s="112"/>
      <c r="B22" s="115"/>
      <c r="C22" s="115"/>
      <c r="D22" s="113"/>
      <c r="E22" s="25">
        <v>82</v>
      </c>
      <c r="F22" s="25">
        <v>83</v>
      </c>
      <c r="G22" s="25">
        <v>93</v>
      </c>
      <c r="H22" s="26">
        <v>92</v>
      </c>
    </row>
    <row r="23" spans="1:8" ht="17.25">
      <c r="A23" s="111" t="s">
        <v>6</v>
      </c>
      <c r="B23" s="114">
        <v>6</v>
      </c>
      <c r="C23" s="114">
        <v>2</v>
      </c>
      <c r="D23" s="113">
        <v>0.2770833333333333</v>
      </c>
      <c r="E23" s="27" t="s">
        <v>639</v>
      </c>
      <c r="F23" s="27" t="s">
        <v>628</v>
      </c>
      <c r="G23" s="27" t="s">
        <v>627</v>
      </c>
      <c r="H23" s="28" t="s">
        <v>644</v>
      </c>
    </row>
    <row r="24" spans="1:8" ht="17.25">
      <c r="A24" s="112"/>
      <c r="B24" s="115"/>
      <c r="C24" s="115"/>
      <c r="D24" s="113"/>
      <c r="E24" s="25">
        <v>87</v>
      </c>
      <c r="F24" s="25">
        <v>70</v>
      </c>
      <c r="G24" s="25">
        <v>83</v>
      </c>
      <c r="H24" s="26">
        <v>85</v>
      </c>
    </row>
    <row r="25" spans="1:8" ht="17.25">
      <c r="A25" s="111" t="s">
        <v>6</v>
      </c>
      <c r="B25" s="114">
        <v>6</v>
      </c>
      <c r="C25" s="114">
        <v>3</v>
      </c>
      <c r="D25" s="113">
        <v>0.28333333333333327</v>
      </c>
      <c r="E25" s="27" t="s">
        <v>638</v>
      </c>
      <c r="F25" s="27" t="s">
        <v>629</v>
      </c>
      <c r="G25" s="27" t="s">
        <v>626</v>
      </c>
      <c r="H25" s="28" t="s">
        <v>645</v>
      </c>
    </row>
    <row r="26" spans="1:8" ht="17.25">
      <c r="A26" s="112"/>
      <c r="B26" s="115"/>
      <c r="C26" s="115"/>
      <c r="D26" s="113"/>
      <c r="E26" s="25">
        <v>75</v>
      </c>
      <c r="F26" s="25">
        <v>80</v>
      </c>
      <c r="G26" s="25">
        <v>84</v>
      </c>
      <c r="H26" s="26">
        <v>83</v>
      </c>
    </row>
    <row r="27" spans="1:8" ht="17.25">
      <c r="A27" s="111" t="s">
        <v>6</v>
      </c>
      <c r="B27" s="114">
        <v>6</v>
      </c>
      <c r="C27" s="114">
        <v>4</v>
      </c>
      <c r="D27" s="113">
        <v>0.28958333333333325</v>
      </c>
      <c r="E27" s="27" t="s">
        <v>637</v>
      </c>
      <c r="F27" s="27" t="s">
        <v>630</v>
      </c>
      <c r="G27" s="29" t="s">
        <v>625</v>
      </c>
      <c r="H27" s="30" t="s">
        <v>646</v>
      </c>
    </row>
    <row r="28" spans="1:8" ht="17.25">
      <c r="A28" s="112"/>
      <c r="B28" s="115"/>
      <c r="C28" s="115"/>
      <c r="D28" s="113"/>
      <c r="E28" s="25">
        <v>80</v>
      </c>
      <c r="F28" s="25">
        <v>80</v>
      </c>
      <c r="G28" s="25">
        <v>79</v>
      </c>
      <c r="H28" s="26">
        <v>92</v>
      </c>
    </row>
    <row r="29" spans="1:8" ht="17.25">
      <c r="A29" s="111" t="s">
        <v>6</v>
      </c>
      <c r="B29" s="114">
        <v>6</v>
      </c>
      <c r="C29" s="114">
        <v>5</v>
      </c>
      <c r="D29" s="113">
        <v>0.2958333333333332</v>
      </c>
      <c r="E29" s="27" t="s">
        <v>636</v>
      </c>
      <c r="F29" s="27" t="s">
        <v>631</v>
      </c>
      <c r="G29" s="27" t="s">
        <v>767</v>
      </c>
      <c r="H29" s="28" t="s">
        <v>647</v>
      </c>
    </row>
    <row r="30" spans="1:8" ht="17.25">
      <c r="A30" s="112"/>
      <c r="B30" s="115"/>
      <c r="C30" s="115"/>
      <c r="D30" s="113"/>
      <c r="E30" s="25">
        <v>90</v>
      </c>
      <c r="F30" s="25">
        <v>92</v>
      </c>
      <c r="G30" s="25">
        <v>93</v>
      </c>
      <c r="H30" s="26">
        <v>82</v>
      </c>
    </row>
    <row r="31" spans="1:8" ht="17.25">
      <c r="A31" s="111" t="s">
        <v>6</v>
      </c>
      <c r="B31" s="114">
        <v>6</v>
      </c>
      <c r="C31" s="114">
        <v>6</v>
      </c>
      <c r="D31" s="113">
        <v>0.3020833333333332</v>
      </c>
      <c r="E31" s="27" t="s">
        <v>635</v>
      </c>
      <c r="F31" s="27" t="s">
        <v>632</v>
      </c>
      <c r="G31" s="29" t="s">
        <v>766</v>
      </c>
      <c r="H31" s="30" t="s">
        <v>648</v>
      </c>
    </row>
    <row r="32" spans="1:8" ht="17.25">
      <c r="A32" s="112"/>
      <c r="B32" s="115"/>
      <c r="C32" s="115"/>
      <c r="D32" s="113"/>
      <c r="E32" s="25">
        <v>92</v>
      </c>
      <c r="F32" s="25">
        <v>84</v>
      </c>
      <c r="G32" s="25">
        <v>80</v>
      </c>
      <c r="H32" s="26">
        <v>71</v>
      </c>
    </row>
    <row r="33" spans="1:8" ht="17.25">
      <c r="A33" s="111" t="s">
        <v>6</v>
      </c>
      <c r="B33" s="114">
        <v>6</v>
      </c>
      <c r="C33" s="114">
        <v>7</v>
      </c>
      <c r="D33" s="113">
        <v>0.3083333333333332</v>
      </c>
      <c r="E33" s="27" t="s">
        <v>687</v>
      </c>
      <c r="F33" s="27" t="s">
        <v>688</v>
      </c>
      <c r="G33" s="27" t="s">
        <v>689</v>
      </c>
      <c r="H33" s="28" t="s">
        <v>621</v>
      </c>
    </row>
    <row r="34" spans="1:8" ht="17.25">
      <c r="A34" s="112"/>
      <c r="B34" s="115"/>
      <c r="C34" s="115"/>
      <c r="D34" s="113"/>
      <c r="E34" s="25">
        <v>85</v>
      </c>
      <c r="F34" s="25">
        <v>82</v>
      </c>
      <c r="G34" s="25">
        <v>77</v>
      </c>
      <c r="H34" s="26">
        <v>85</v>
      </c>
    </row>
    <row r="35" spans="1:8" ht="17.25">
      <c r="A35" s="111" t="s">
        <v>6</v>
      </c>
      <c r="B35" s="114">
        <v>6</v>
      </c>
      <c r="C35" s="114">
        <v>8</v>
      </c>
      <c r="D35" s="113">
        <v>0.31458333333333316</v>
      </c>
      <c r="E35" s="27" t="s">
        <v>684</v>
      </c>
      <c r="F35" s="27" t="s">
        <v>685</v>
      </c>
      <c r="G35" s="27" t="s">
        <v>686</v>
      </c>
      <c r="H35" s="28" t="s">
        <v>620</v>
      </c>
    </row>
    <row r="36" spans="1:8" ht="17.25">
      <c r="A36" s="112"/>
      <c r="B36" s="115"/>
      <c r="C36" s="115"/>
      <c r="D36" s="113"/>
      <c r="E36" s="25">
        <v>80</v>
      </c>
      <c r="F36" s="25">
        <v>74</v>
      </c>
      <c r="G36" s="25">
        <v>83</v>
      </c>
      <c r="H36" s="26">
        <v>82</v>
      </c>
    </row>
    <row r="37" spans="1:8" ht="17.25">
      <c r="A37" s="121" t="s">
        <v>6</v>
      </c>
      <c r="B37" s="114">
        <v>6</v>
      </c>
      <c r="C37" s="114">
        <v>9</v>
      </c>
      <c r="D37" s="124">
        <v>0.32083333333333314</v>
      </c>
      <c r="E37" s="27" t="s">
        <v>763</v>
      </c>
      <c r="F37" s="27" t="s">
        <v>764</v>
      </c>
      <c r="G37" s="27" t="s">
        <v>765</v>
      </c>
      <c r="H37" s="28" t="s">
        <v>619</v>
      </c>
    </row>
    <row r="38" spans="1:8" ht="18" thickBot="1">
      <c r="A38" s="122"/>
      <c r="B38" s="123"/>
      <c r="C38" s="123"/>
      <c r="D38" s="125"/>
      <c r="E38" s="31">
        <v>79</v>
      </c>
      <c r="F38" s="31">
        <v>71</v>
      </c>
      <c r="G38" s="31">
        <v>85</v>
      </c>
      <c r="H38" s="32">
        <v>77</v>
      </c>
    </row>
    <row r="39" spans="1:8" ht="18" thickTop="1">
      <c r="A39" s="127" t="s">
        <v>7</v>
      </c>
      <c r="B39" s="120">
        <v>1</v>
      </c>
      <c r="C39" s="120">
        <v>1</v>
      </c>
      <c r="D39" s="118">
        <v>0.2743055555555555</v>
      </c>
      <c r="E39" s="33" t="s">
        <v>683</v>
      </c>
      <c r="F39" s="33" t="s">
        <v>762</v>
      </c>
      <c r="G39" s="33" t="s">
        <v>675</v>
      </c>
      <c r="H39" s="34" t="s">
        <v>668</v>
      </c>
    </row>
    <row r="40" spans="1:8" ht="17.25">
      <c r="A40" s="112"/>
      <c r="B40" s="115"/>
      <c r="C40" s="115"/>
      <c r="D40" s="113"/>
      <c r="E40" s="25">
        <v>89</v>
      </c>
      <c r="F40" s="25">
        <v>76</v>
      </c>
      <c r="G40" s="25">
        <v>75</v>
      </c>
      <c r="H40" s="26">
        <v>79</v>
      </c>
    </row>
    <row r="41" spans="1:8" ht="17.25">
      <c r="A41" s="111" t="s">
        <v>7</v>
      </c>
      <c r="B41" s="114">
        <v>1</v>
      </c>
      <c r="C41" s="114">
        <v>2</v>
      </c>
      <c r="D41" s="113">
        <v>0.2805555555555555</v>
      </c>
      <c r="E41" s="27" t="s">
        <v>727</v>
      </c>
      <c r="F41" s="27" t="s">
        <v>761</v>
      </c>
      <c r="G41" s="27" t="s">
        <v>676</v>
      </c>
      <c r="H41" s="28" t="s">
        <v>667</v>
      </c>
    </row>
    <row r="42" spans="1:8" ht="17.25">
      <c r="A42" s="112"/>
      <c r="B42" s="115"/>
      <c r="C42" s="115"/>
      <c r="D42" s="113"/>
      <c r="E42" s="25">
        <v>82</v>
      </c>
      <c r="F42" s="25">
        <v>82</v>
      </c>
      <c r="G42" s="25">
        <v>90</v>
      </c>
      <c r="H42" s="26">
        <v>84</v>
      </c>
    </row>
    <row r="43" spans="1:8" ht="17.25">
      <c r="A43" s="111" t="s">
        <v>7</v>
      </c>
      <c r="B43" s="114">
        <v>1</v>
      </c>
      <c r="C43" s="114">
        <v>3</v>
      </c>
      <c r="D43" s="113">
        <v>0.2868055555555555</v>
      </c>
      <c r="E43" s="27" t="s">
        <v>758</v>
      </c>
      <c r="F43" s="27" t="s">
        <v>760</v>
      </c>
      <c r="G43" s="27" t="s">
        <v>677</v>
      </c>
      <c r="H43" s="28" t="s">
        <v>666</v>
      </c>
    </row>
    <row r="44" spans="1:8" ht="17.25">
      <c r="A44" s="112"/>
      <c r="B44" s="115"/>
      <c r="C44" s="115"/>
      <c r="D44" s="113"/>
      <c r="E44" s="25">
        <v>73</v>
      </c>
      <c r="F44" s="25">
        <v>77</v>
      </c>
      <c r="G44" s="25">
        <v>88</v>
      </c>
      <c r="H44" s="26">
        <v>78</v>
      </c>
    </row>
    <row r="45" spans="1:8" ht="17.25">
      <c r="A45" s="111" t="s">
        <v>7</v>
      </c>
      <c r="B45" s="114">
        <v>1</v>
      </c>
      <c r="C45" s="114">
        <v>4</v>
      </c>
      <c r="D45" s="113">
        <v>0.29305555555555546</v>
      </c>
      <c r="E45" s="27" t="s">
        <v>724</v>
      </c>
      <c r="F45" s="27" t="s">
        <v>725</v>
      </c>
      <c r="G45" s="27" t="s">
        <v>726</v>
      </c>
      <c r="H45" s="28" t="s">
        <v>665</v>
      </c>
    </row>
    <row r="46" spans="1:8" ht="17.25">
      <c r="A46" s="112"/>
      <c r="B46" s="115"/>
      <c r="C46" s="115"/>
      <c r="D46" s="113"/>
      <c r="E46" s="25">
        <v>83</v>
      </c>
      <c r="F46" s="25">
        <v>82</v>
      </c>
      <c r="G46" s="25">
        <v>81</v>
      </c>
      <c r="H46" s="26">
        <v>99</v>
      </c>
    </row>
    <row r="47" spans="1:8" ht="17.25">
      <c r="A47" s="111" t="s">
        <v>7</v>
      </c>
      <c r="B47" s="114">
        <v>1</v>
      </c>
      <c r="C47" s="114">
        <v>5</v>
      </c>
      <c r="D47" s="113">
        <v>0.29930555555555544</v>
      </c>
      <c r="E47" s="27" t="s">
        <v>721</v>
      </c>
      <c r="F47" s="27" t="s">
        <v>722</v>
      </c>
      <c r="G47" s="27" t="s">
        <v>723</v>
      </c>
      <c r="H47" s="28" t="s">
        <v>664</v>
      </c>
    </row>
    <row r="48" spans="1:8" ht="17.25">
      <c r="A48" s="112"/>
      <c r="B48" s="115"/>
      <c r="C48" s="115"/>
      <c r="D48" s="113"/>
      <c r="E48" s="25">
        <v>84</v>
      </c>
      <c r="F48" s="25">
        <v>86</v>
      </c>
      <c r="G48" s="25">
        <v>75</v>
      </c>
      <c r="H48" s="26">
        <v>85</v>
      </c>
    </row>
    <row r="49" spans="1:8" ht="17.25">
      <c r="A49" s="111" t="s">
        <v>7</v>
      </c>
      <c r="B49" s="114">
        <v>1</v>
      </c>
      <c r="C49" s="114">
        <v>6</v>
      </c>
      <c r="D49" s="113">
        <v>0.3055555555555554</v>
      </c>
      <c r="E49" s="27" t="s">
        <v>755</v>
      </c>
      <c r="F49" s="27" t="s">
        <v>756</v>
      </c>
      <c r="G49" s="27" t="s">
        <v>757</v>
      </c>
      <c r="H49" s="28" t="s">
        <v>663</v>
      </c>
    </row>
    <row r="50" spans="1:8" ht="17.25">
      <c r="A50" s="112"/>
      <c r="B50" s="115"/>
      <c r="C50" s="115"/>
      <c r="D50" s="113"/>
      <c r="E50" s="25">
        <v>78</v>
      </c>
      <c r="F50" s="25">
        <v>78</v>
      </c>
      <c r="G50" s="25">
        <v>76</v>
      </c>
      <c r="H50" s="26">
        <v>81</v>
      </c>
    </row>
    <row r="51" spans="1:8" ht="17.25">
      <c r="A51" s="111" t="s">
        <v>7</v>
      </c>
      <c r="B51" s="114">
        <v>1</v>
      </c>
      <c r="C51" s="114">
        <v>7</v>
      </c>
      <c r="D51" s="113">
        <v>0.3118055555555554</v>
      </c>
      <c r="E51" s="27" t="s">
        <v>717</v>
      </c>
      <c r="F51" s="27" t="s">
        <v>718</v>
      </c>
      <c r="G51" s="27" t="s">
        <v>719</v>
      </c>
      <c r="H51" s="28" t="s">
        <v>720</v>
      </c>
    </row>
    <row r="52" spans="1:8" ht="17.25">
      <c r="A52" s="112"/>
      <c r="B52" s="115"/>
      <c r="C52" s="115"/>
      <c r="D52" s="113"/>
      <c r="E52" s="25">
        <v>79</v>
      </c>
      <c r="F52" s="25">
        <v>76</v>
      </c>
      <c r="G52" s="25">
        <v>81</v>
      </c>
      <c r="H52" s="26">
        <v>82</v>
      </c>
    </row>
    <row r="53" spans="1:8" ht="17.25">
      <c r="A53" s="111" t="s">
        <v>7</v>
      </c>
      <c r="B53" s="114">
        <v>1</v>
      </c>
      <c r="C53" s="114">
        <v>8</v>
      </c>
      <c r="D53" s="113">
        <v>0.31805555555555537</v>
      </c>
      <c r="E53" s="27" t="s">
        <v>713</v>
      </c>
      <c r="F53" s="27" t="s">
        <v>714</v>
      </c>
      <c r="G53" s="27" t="s">
        <v>715</v>
      </c>
      <c r="H53" s="28" t="s">
        <v>716</v>
      </c>
    </row>
    <row r="54" spans="1:8" ht="17.25">
      <c r="A54" s="112"/>
      <c r="B54" s="115"/>
      <c r="C54" s="115"/>
      <c r="D54" s="113"/>
      <c r="E54" s="25">
        <v>70</v>
      </c>
      <c r="F54" s="25">
        <v>75</v>
      </c>
      <c r="G54" s="25">
        <v>88</v>
      </c>
      <c r="H54" s="26">
        <v>80</v>
      </c>
    </row>
    <row r="55" spans="1:8" ht="17.25">
      <c r="A55" s="111" t="s">
        <v>7</v>
      </c>
      <c r="B55" s="114">
        <v>1</v>
      </c>
      <c r="C55" s="114">
        <v>9</v>
      </c>
      <c r="D55" s="113">
        <v>0.32430555555555535</v>
      </c>
      <c r="E55" s="27" t="s">
        <v>752</v>
      </c>
      <c r="F55" s="27" t="s">
        <v>753</v>
      </c>
      <c r="G55" s="27" t="s">
        <v>712</v>
      </c>
      <c r="H55" s="28" t="s">
        <v>754</v>
      </c>
    </row>
    <row r="56" spans="1:8" ht="17.25">
      <c r="A56" s="112"/>
      <c r="B56" s="115"/>
      <c r="C56" s="115"/>
      <c r="D56" s="113"/>
      <c r="E56" s="25">
        <v>64</v>
      </c>
      <c r="F56" s="25">
        <v>71</v>
      </c>
      <c r="G56" s="25">
        <v>91</v>
      </c>
      <c r="H56" s="26">
        <v>84</v>
      </c>
    </row>
    <row r="57" spans="1:8" ht="17.25">
      <c r="A57" s="111" t="s">
        <v>7</v>
      </c>
      <c r="B57" s="114">
        <v>6</v>
      </c>
      <c r="C57" s="114">
        <v>1</v>
      </c>
      <c r="D57" s="113">
        <v>0.2743055555555555</v>
      </c>
      <c r="E57" s="27" t="s">
        <v>652</v>
      </c>
      <c r="F57" s="27" t="s">
        <v>623</v>
      </c>
      <c r="G57" s="27" t="s">
        <v>659</v>
      </c>
      <c r="H57" s="30" t="s">
        <v>660</v>
      </c>
    </row>
    <row r="58" spans="1:8" ht="17.25">
      <c r="A58" s="112"/>
      <c r="B58" s="115"/>
      <c r="C58" s="115"/>
      <c r="D58" s="113"/>
      <c r="E58" s="25">
        <v>80</v>
      </c>
      <c r="F58" s="25">
        <v>81</v>
      </c>
      <c r="G58" s="25">
        <v>83</v>
      </c>
      <c r="H58" s="26">
        <v>79</v>
      </c>
    </row>
    <row r="59" spans="1:8" ht="17.25">
      <c r="A59" s="111" t="s">
        <v>7</v>
      </c>
      <c r="B59" s="114">
        <v>6</v>
      </c>
      <c r="C59" s="114">
        <v>2</v>
      </c>
      <c r="D59" s="113">
        <v>0.2805555555555555</v>
      </c>
      <c r="E59" s="27" t="s">
        <v>622</v>
      </c>
      <c r="F59" s="27" t="s">
        <v>658</v>
      </c>
      <c r="G59" s="27" t="s">
        <v>624</v>
      </c>
      <c r="H59" s="28"/>
    </row>
    <row r="60" spans="1:8" ht="17.25">
      <c r="A60" s="112"/>
      <c r="B60" s="115"/>
      <c r="C60" s="115"/>
      <c r="D60" s="113"/>
      <c r="E60" s="25">
        <v>83</v>
      </c>
      <c r="F60" s="25">
        <v>75</v>
      </c>
      <c r="G60" s="25">
        <v>88</v>
      </c>
      <c r="H60" s="26"/>
    </row>
    <row r="61" spans="1:8" ht="17.25">
      <c r="A61" s="111" t="s">
        <v>7</v>
      </c>
      <c r="B61" s="114">
        <v>6</v>
      </c>
      <c r="C61" s="114">
        <v>3</v>
      </c>
      <c r="D61" s="113">
        <v>0.2868055555555555</v>
      </c>
      <c r="E61" s="27" t="s">
        <v>650</v>
      </c>
      <c r="F61" s="27" t="s">
        <v>654</v>
      </c>
      <c r="G61" s="27" t="s">
        <v>657</v>
      </c>
      <c r="H61" s="28" t="s">
        <v>653</v>
      </c>
    </row>
    <row r="62" spans="1:8" ht="17.25">
      <c r="A62" s="112"/>
      <c r="B62" s="115"/>
      <c r="C62" s="115"/>
      <c r="D62" s="113"/>
      <c r="E62" s="25">
        <v>77</v>
      </c>
      <c r="F62" s="25">
        <v>90</v>
      </c>
      <c r="G62" s="25">
        <v>84</v>
      </c>
      <c r="H62" s="26">
        <v>81</v>
      </c>
    </row>
    <row r="63" spans="1:8" ht="17.25">
      <c r="A63" s="111" t="s">
        <v>7</v>
      </c>
      <c r="B63" s="114">
        <v>6</v>
      </c>
      <c r="C63" s="114">
        <v>4</v>
      </c>
      <c r="D63" s="113">
        <v>0.29305555555555546</v>
      </c>
      <c r="E63" s="27" t="s">
        <v>649</v>
      </c>
      <c r="F63" s="27" t="s">
        <v>655</v>
      </c>
      <c r="G63" s="27" t="s">
        <v>656</v>
      </c>
      <c r="H63" s="28" t="s">
        <v>661</v>
      </c>
    </row>
    <row r="64" spans="1:8" ht="17.25">
      <c r="A64" s="112"/>
      <c r="B64" s="115"/>
      <c r="C64" s="115"/>
      <c r="D64" s="113"/>
      <c r="E64" s="25">
        <v>101</v>
      </c>
      <c r="F64" s="25">
        <v>75</v>
      </c>
      <c r="G64" s="25">
        <v>80</v>
      </c>
      <c r="H64" s="26">
        <v>82</v>
      </c>
    </row>
    <row r="65" spans="1:8" ht="17.25">
      <c r="A65" s="111" t="s">
        <v>7</v>
      </c>
      <c r="B65" s="114">
        <v>6</v>
      </c>
      <c r="C65" s="114">
        <v>5</v>
      </c>
      <c r="D65" s="113">
        <v>0.29930555555555544</v>
      </c>
      <c r="E65" s="27" t="s">
        <v>634</v>
      </c>
      <c r="F65" s="27" t="s">
        <v>633</v>
      </c>
      <c r="G65" s="27" t="s">
        <v>751</v>
      </c>
      <c r="H65" s="28" t="s">
        <v>662</v>
      </c>
    </row>
    <row r="66" spans="1:8" ht="17.25">
      <c r="A66" s="112"/>
      <c r="B66" s="115"/>
      <c r="C66" s="115"/>
      <c r="D66" s="113"/>
      <c r="E66" s="25">
        <v>76</v>
      </c>
      <c r="F66" s="25">
        <v>93</v>
      </c>
      <c r="G66" s="25">
        <v>75</v>
      </c>
      <c r="H66" s="26">
        <v>76</v>
      </c>
    </row>
    <row r="67" spans="1:8" ht="17.25">
      <c r="A67" s="111" t="s">
        <v>7</v>
      </c>
      <c r="B67" s="114">
        <v>6</v>
      </c>
      <c r="C67" s="114">
        <v>6</v>
      </c>
      <c r="D67" s="113">
        <v>0.3055555555555554</v>
      </c>
      <c r="E67" s="27" t="s">
        <v>750</v>
      </c>
      <c r="F67" s="29" t="s">
        <v>679</v>
      </c>
      <c r="G67" s="27" t="s">
        <v>672</v>
      </c>
      <c r="H67" s="28" t="s">
        <v>671</v>
      </c>
    </row>
    <row r="68" spans="1:8" ht="17.25">
      <c r="A68" s="112"/>
      <c r="B68" s="115"/>
      <c r="C68" s="115"/>
      <c r="D68" s="113"/>
      <c r="E68" s="25">
        <v>70</v>
      </c>
      <c r="F68" s="25">
        <v>86</v>
      </c>
      <c r="G68" s="25">
        <v>83</v>
      </c>
      <c r="H68" s="26">
        <v>93</v>
      </c>
    </row>
    <row r="69" spans="1:8" ht="17.25">
      <c r="A69" s="111" t="s">
        <v>7</v>
      </c>
      <c r="B69" s="114">
        <v>6</v>
      </c>
      <c r="C69" s="114">
        <v>7</v>
      </c>
      <c r="D69" s="113">
        <v>0.3118055555555554</v>
      </c>
      <c r="E69" s="29" t="s">
        <v>682</v>
      </c>
      <c r="F69" s="29" t="s">
        <v>674</v>
      </c>
      <c r="G69" s="29" t="s">
        <v>669</v>
      </c>
      <c r="H69" s="28" t="s">
        <v>670</v>
      </c>
    </row>
    <row r="70" spans="1:8" ht="17.25">
      <c r="A70" s="112"/>
      <c r="B70" s="115"/>
      <c r="C70" s="115"/>
      <c r="D70" s="113"/>
      <c r="E70" s="25">
        <v>98</v>
      </c>
      <c r="F70" s="25">
        <v>78</v>
      </c>
      <c r="G70" s="25">
        <v>85</v>
      </c>
      <c r="H70" s="26">
        <v>80</v>
      </c>
    </row>
    <row r="71" spans="1:8" ht="17.25">
      <c r="A71" s="121" t="s">
        <v>7</v>
      </c>
      <c r="B71" s="114">
        <v>6</v>
      </c>
      <c r="C71" s="114">
        <v>8</v>
      </c>
      <c r="D71" s="113">
        <v>0.31805555555555537</v>
      </c>
      <c r="E71" s="27"/>
      <c r="F71" s="64"/>
      <c r="G71" s="27"/>
      <c r="H71" s="28"/>
    </row>
    <row r="72" spans="1:8" ht="18" thickBot="1">
      <c r="A72" s="122"/>
      <c r="B72" s="123"/>
      <c r="C72" s="123"/>
      <c r="D72" s="126"/>
      <c r="E72" s="31"/>
      <c r="F72" s="31"/>
      <c r="G72" s="31"/>
      <c r="H72" s="32"/>
    </row>
    <row r="73" spans="1:8" ht="18" thickTop="1">
      <c r="A73" s="39" t="s">
        <v>12</v>
      </c>
      <c r="B73" s="39"/>
      <c r="C73" s="39"/>
      <c r="D73" s="39"/>
      <c r="E73" s="39"/>
      <c r="F73" s="39"/>
      <c r="G73" s="39"/>
      <c r="H73" s="39"/>
    </row>
    <row r="74" spans="1:8" ht="17.25">
      <c r="A74" s="39" t="s">
        <v>8</v>
      </c>
      <c r="B74" s="39"/>
      <c r="C74" s="39"/>
      <c r="D74" s="39"/>
      <c r="E74" s="39"/>
      <c r="F74" s="39"/>
      <c r="G74" s="39"/>
      <c r="H74" s="39"/>
    </row>
    <row r="75" spans="1:8" ht="17.25">
      <c r="A75" s="39" t="s">
        <v>9</v>
      </c>
      <c r="B75" s="39"/>
      <c r="C75" s="39"/>
      <c r="D75" s="39"/>
      <c r="E75" s="39"/>
      <c r="F75" s="39"/>
      <c r="G75" s="39"/>
      <c r="H75" s="39"/>
    </row>
    <row r="76" spans="1:8" ht="17.25">
      <c r="A76" s="39" t="s">
        <v>10</v>
      </c>
      <c r="B76" s="39"/>
      <c r="C76" s="39"/>
      <c r="D76" s="39"/>
      <c r="E76" s="39"/>
      <c r="F76" s="39"/>
      <c r="G76" s="39"/>
      <c r="H76" s="39"/>
    </row>
  </sheetData>
  <sheetProtection/>
  <mergeCells count="146"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6">
      <selection activeCell="A1" sqref="A1:H76"/>
    </sheetView>
  </sheetViews>
  <sheetFormatPr defaultColWidth="9.00390625" defaultRowHeight="15.75"/>
  <cols>
    <col min="1" max="1" width="6.375" style="39" customWidth="1"/>
    <col min="2" max="3" width="5.25390625" style="39" bestFit="1" customWidth="1"/>
    <col min="4" max="4" width="8.625" style="39" customWidth="1"/>
    <col min="5" max="8" width="20.625" style="39" customWidth="1"/>
    <col min="9" max="16384" width="9.00390625" style="39" customWidth="1"/>
  </cols>
  <sheetData>
    <row r="1" spans="1:8" s="41" customFormat="1" ht="22.5">
      <c r="A1" s="99" t="s">
        <v>583</v>
      </c>
      <c r="B1" s="99"/>
      <c r="C1" s="99"/>
      <c r="D1" s="99"/>
      <c r="E1" s="99"/>
      <c r="F1" s="99"/>
      <c r="G1" s="99"/>
      <c r="H1" s="99"/>
    </row>
    <row r="2" spans="1:8" s="40" customFormat="1" ht="21" thickBot="1">
      <c r="A2" s="100" t="s">
        <v>1051</v>
      </c>
      <c r="B2" s="100"/>
      <c r="C2" s="100"/>
      <c r="D2" s="100"/>
      <c r="E2" s="100"/>
      <c r="F2" s="21" t="s">
        <v>11</v>
      </c>
      <c r="G2" s="43"/>
      <c r="H2" s="37" t="s">
        <v>1052</v>
      </c>
    </row>
    <row r="3" spans="1:8" ht="18" thickTop="1">
      <c r="A3" s="101" t="s">
        <v>1053</v>
      </c>
      <c r="B3" s="109" t="s">
        <v>1054</v>
      </c>
      <c r="C3" s="109" t="s">
        <v>1055</v>
      </c>
      <c r="D3" s="107" t="s">
        <v>1056</v>
      </c>
      <c r="E3" s="103" t="s">
        <v>1057</v>
      </c>
      <c r="F3" s="103" t="s">
        <v>1057</v>
      </c>
      <c r="G3" s="103" t="s">
        <v>1057</v>
      </c>
      <c r="H3" s="105" t="s">
        <v>1057</v>
      </c>
    </row>
    <row r="4" spans="1:8" ht="18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tr">
        <f>'1126'!A5:A6</f>
        <v>西</v>
      </c>
      <c r="B5" s="119">
        <f>'1126'!B5:B6</f>
        <v>1</v>
      </c>
      <c r="C5" s="119">
        <f>'1126'!C5:C6</f>
        <v>1</v>
      </c>
      <c r="D5" s="117">
        <f>'1126'!D5:D6</f>
        <v>0.2708333333333333</v>
      </c>
      <c r="E5" s="23" t="str">
        <f>VLOOKUP(LEFT('1126'!E5,3),data,2,FALSE)</f>
        <v>Yen-Hsiang Chang</v>
      </c>
      <c r="F5" s="23" t="str">
        <f>VLOOKUP(LEFT('1126'!F5,3),data,2,FALSE)</f>
        <v>Chung-Cheng Wang</v>
      </c>
      <c r="G5" s="23" t="str">
        <f>VLOOKUP(LEFT('1126'!G5,3),data,2,FALSE)</f>
        <v>Tse-Fu Lin</v>
      </c>
      <c r="H5" s="24" t="str">
        <f>VLOOKUP(LEFT('1126'!H5,3),data,2,FALSE)</f>
        <v>Fu Yeh</v>
      </c>
    </row>
    <row r="6" spans="1:8" ht="17.25">
      <c r="A6" s="111"/>
      <c r="B6" s="115"/>
      <c r="C6" s="115"/>
      <c r="D6" s="118"/>
      <c r="E6" s="25">
        <f>'1126'!E6</f>
        <v>80</v>
      </c>
      <c r="F6" s="25">
        <f>'1126'!F6</f>
        <v>75</v>
      </c>
      <c r="G6" s="25">
        <f>'1126'!G6</f>
        <v>81</v>
      </c>
      <c r="H6" s="26">
        <f>'1126'!H6</f>
        <v>74</v>
      </c>
    </row>
    <row r="7" spans="1:8" ht="17.25">
      <c r="A7" s="111" t="str">
        <f>'1126'!A7:A8</f>
        <v>西</v>
      </c>
      <c r="B7" s="114">
        <f>'1126'!B7:B8</f>
        <v>1</v>
      </c>
      <c r="C7" s="114">
        <f>'1126'!C7:C8</f>
        <v>2</v>
      </c>
      <c r="D7" s="113">
        <f>'1126'!D7:D8</f>
        <v>0.2770833333333333</v>
      </c>
      <c r="E7" s="27" t="str">
        <f>VLOOKUP(LEFT('1126'!E7,3),data,2,FALSE)</f>
        <v>Ting-Chia Chang</v>
      </c>
      <c r="F7" s="27" t="str">
        <f>VLOOKUP(LEFT('1126'!F7,3),data,2,FALSE)</f>
        <v>Chuan-Chih Tsai</v>
      </c>
      <c r="G7" s="27" t="str">
        <f>VLOOKUP(LEFT('1126'!G7,3),data,2,FALSE)</f>
        <v>Yung-Hua Liu</v>
      </c>
      <c r="H7" s="28" t="str">
        <f>VLOOKUP(LEFT('1126'!H7,3),data,2,FALSE)</f>
        <v>Wei-Ting Yeh</v>
      </c>
    </row>
    <row r="8" spans="1:8" ht="17.25">
      <c r="A8" s="112"/>
      <c r="B8" s="115"/>
      <c r="C8" s="115"/>
      <c r="D8" s="113"/>
      <c r="E8" s="25">
        <f>'1126'!E8</f>
        <v>77</v>
      </c>
      <c r="F8" s="25">
        <f>'1126'!F8</f>
        <v>76</v>
      </c>
      <c r="G8" s="25">
        <f>'1126'!G8</f>
        <v>80</v>
      </c>
      <c r="H8" s="26">
        <f>'1126'!H8</f>
        <v>76</v>
      </c>
    </row>
    <row r="9" spans="1:8" ht="17.25">
      <c r="A9" s="111" t="str">
        <f>'1126'!A9:A10</f>
        <v>西</v>
      </c>
      <c r="B9" s="114">
        <f>'1126'!B9:B10</f>
        <v>1</v>
      </c>
      <c r="C9" s="114">
        <f>'1126'!C9:C10</f>
        <v>3</v>
      </c>
      <c r="D9" s="113">
        <f>'1126'!D9:D10</f>
        <v>0.28333333333333327</v>
      </c>
      <c r="E9" s="27" t="str">
        <f>VLOOKUP(LEFT('1126'!E9,3),data,2,FALSE)</f>
        <v>Yun-Jui Liao</v>
      </c>
      <c r="F9" s="27" t="str">
        <f>VLOOKUP(LEFT('1126'!F9,3),data,2,FALSE)</f>
        <v>Wei-Sheng Chen</v>
      </c>
      <c r="G9" s="27" t="str">
        <f>VLOOKUP(LEFT('1126'!G9,3),data,2,FALSE)</f>
        <v>Wen-Yang Wang</v>
      </c>
      <c r="H9" s="28" t="str">
        <f>VLOOKUP(LEFT('1126'!H9,3),data,2,FALSE)</f>
        <v>Shih-Yao Lo</v>
      </c>
    </row>
    <row r="10" spans="1:8" ht="17.25">
      <c r="A10" s="112"/>
      <c r="B10" s="115"/>
      <c r="C10" s="115"/>
      <c r="D10" s="113"/>
      <c r="E10" s="25">
        <f>'1126'!E10</f>
        <v>75</v>
      </c>
      <c r="F10" s="25">
        <f>'1126'!F10</f>
        <v>71</v>
      </c>
      <c r="G10" s="25">
        <f>'1126'!G10</f>
        <v>73</v>
      </c>
      <c r="H10" s="26">
        <f>'1126'!H10</f>
        <v>82</v>
      </c>
    </row>
    <row r="11" spans="1:8" ht="17.25">
      <c r="A11" s="111" t="str">
        <f>'1126'!A11:A12</f>
        <v>西</v>
      </c>
      <c r="B11" s="114">
        <f>'1126'!B11:B12</f>
        <v>1</v>
      </c>
      <c r="C11" s="114">
        <f>'1126'!C11:C12</f>
        <v>4</v>
      </c>
      <c r="D11" s="113">
        <f>'1126'!D11:D12</f>
        <v>0.28958333333333325</v>
      </c>
      <c r="E11" s="27" t="str">
        <f>VLOOKUP(LEFT('1126'!E11,3),data,2,FALSE)</f>
        <v>Yi-Hsiu Weng</v>
      </c>
      <c r="F11" s="27" t="str">
        <f>VLOOKUP(LEFT('1126'!F11,3),data,2,FALSE)</f>
        <v>Chieh-Sheng Chen</v>
      </c>
      <c r="G11" s="27" t="str">
        <f>VLOOKUP(LEFT('1126'!G11,3),data,2,FALSE)</f>
        <v>Chun-Yu Shih</v>
      </c>
      <c r="H11" s="28" t="str">
        <f>VLOOKUP(LEFT('1126'!H11,3),data,2,FALSE)</f>
        <v>Chen-Hsiang Wen</v>
      </c>
    </row>
    <row r="12" spans="1:8" ht="17.25">
      <c r="A12" s="112"/>
      <c r="B12" s="115"/>
      <c r="C12" s="115"/>
      <c r="D12" s="113"/>
      <c r="E12" s="25">
        <f>'1126'!E12</f>
        <v>75</v>
      </c>
      <c r="F12" s="25">
        <f>'1126'!F12</f>
        <v>71</v>
      </c>
      <c r="G12" s="25">
        <f>'1126'!G12</f>
        <v>76</v>
      </c>
      <c r="H12" s="26">
        <f>'1126'!H12</f>
        <v>79</v>
      </c>
    </row>
    <row r="13" spans="1:8" ht="17.25">
      <c r="A13" s="111" t="str">
        <f>'1126'!A13:A14</f>
        <v>西</v>
      </c>
      <c r="B13" s="114">
        <f>'1126'!B13:B14</f>
        <v>1</v>
      </c>
      <c r="C13" s="114">
        <f>'1126'!C13:C14</f>
        <v>5</v>
      </c>
      <c r="D13" s="113">
        <f>'1126'!D13:D14</f>
        <v>0.2958333333333332</v>
      </c>
      <c r="E13" s="27" t="str">
        <f>VLOOKUP(LEFT('1126'!E13,3),data,2,FALSE)</f>
        <v>Han-Wei Chiu</v>
      </c>
      <c r="F13" s="27" t="str">
        <f>VLOOKUP(LEFT('1126'!F13,3),data,2,FALSE)</f>
        <v>Sun-Yi Lu</v>
      </c>
      <c r="G13" s="27" t="str">
        <f>VLOOKUP(LEFT('1126'!G13,3),data,2,FALSE)</f>
        <v>Yu-Chiao Chang</v>
      </c>
      <c r="H13" s="28" t="str">
        <f>VLOOKUP(LEFT('1126'!H13,3),data,2,FALSE)</f>
        <v>Wei-Hao Huang</v>
      </c>
    </row>
    <row r="14" spans="1:8" ht="17.25">
      <c r="A14" s="112"/>
      <c r="B14" s="115"/>
      <c r="C14" s="115"/>
      <c r="D14" s="113"/>
      <c r="E14" s="25">
        <f>'1126'!E14</f>
        <v>72</v>
      </c>
      <c r="F14" s="25">
        <f>'1126'!F14</f>
        <v>70</v>
      </c>
      <c r="G14" s="25">
        <f>'1126'!G14</f>
        <v>78</v>
      </c>
      <c r="H14" s="26">
        <f>'1126'!H14</f>
        <v>80</v>
      </c>
    </row>
    <row r="15" spans="1:8" ht="17.25">
      <c r="A15" s="111" t="str">
        <f>'1126'!A15:A16</f>
        <v>西</v>
      </c>
      <c r="B15" s="114">
        <f>'1126'!B15:B16</f>
        <v>1</v>
      </c>
      <c r="C15" s="114">
        <f>'1126'!C15:C16</f>
        <v>6</v>
      </c>
      <c r="D15" s="113">
        <f>'1126'!D15:D16</f>
        <v>0.3020833333333332</v>
      </c>
      <c r="E15" s="27" t="str">
        <f>VLOOKUP(LEFT('1126'!E15,3),data,2,FALSE)</f>
        <v>Wei-Ting Liu</v>
      </c>
      <c r="F15" s="27" t="str">
        <f>VLOOKUP(LEFT('1126'!F15,3),data,2,FALSE)</f>
        <v>Yuan-Wei Lin</v>
      </c>
      <c r="G15" s="27" t="str">
        <f>VLOOKUP(LEFT('1126'!G15,3),data,2,FALSE)</f>
        <v>Yi-Che Hung</v>
      </c>
      <c r="H15" s="28" t="str">
        <f>VLOOKUP(LEFT('1126'!H15,3),data,2,FALSE)</f>
        <v>Cheng-Hsueh Lu</v>
      </c>
    </row>
    <row r="16" spans="1:8" ht="17.25">
      <c r="A16" s="112"/>
      <c r="B16" s="115"/>
      <c r="C16" s="115"/>
      <c r="D16" s="113"/>
      <c r="E16" s="25">
        <f>'1126'!E16</f>
        <v>72</v>
      </c>
      <c r="F16" s="25">
        <f>'1126'!F16</f>
        <v>66</v>
      </c>
      <c r="G16" s="25">
        <f>'1126'!G16</f>
        <v>0</v>
      </c>
      <c r="H16" s="26">
        <f>'1126'!H16</f>
        <v>73</v>
      </c>
    </row>
    <row r="17" spans="1:8" ht="17.25">
      <c r="A17" s="111" t="str">
        <f>'1126'!A17:A18</f>
        <v>西</v>
      </c>
      <c r="B17" s="114">
        <f>'1126'!B17:B18</f>
        <v>1</v>
      </c>
      <c r="C17" s="114">
        <f>'1126'!C17:C18</f>
        <v>7</v>
      </c>
      <c r="D17" s="113">
        <f>'1126'!D17:D18</f>
        <v>0.3083333333333332</v>
      </c>
      <c r="E17" s="27" t="str">
        <f>VLOOKUP(LEFT('1126'!E17,3),data,2,FALSE)</f>
        <v>Po-Wei Chen</v>
      </c>
      <c r="F17" s="27" t="str">
        <f>VLOOKUP(LEFT('1126'!F17,3),data,2,FALSE)</f>
        <v>Chao-Hua Lee</v>
      </c>
      <c r="G17" s="27" t="str">
        <f>VLOOKUP(LEFT('1126'!G17,3),data,2,FALSE)</f>
        <v>Kuan-Liang Kuo</v>
      </c>
      <c r="H17" s="28" t="str">
        <f>VLOOKUP(LEFT('1126'!H17,3),data,2,FALSE)</f>
        <v>Po-Jui Huang</v>
      </c>
    </row>
    <row r="18" spans="1:8" ht="17.25">
      <c r="A18" s="112"/>
      <c r="B18" s="115"/>
      <c r="C18" s="115"/>
      <c r="D18" s="113"/>
      <c r="E18" s="25">
        <f>'1126'!E18</f>
        <v>78</v>
      </c>
      <c r="F18" s="25">
        <f>'1126'!F18</f>
        <v>81</v>
      </c>
      <c r="G18" s="25">
        <f>'1126'!G18</f>
        <v>88</v>
      </c>
      <c r="H18" s="26">
        <f>'1126'!H18</f>
        <v>72</v>
      </c>
    </row>
    <row r="19" spans="1:8" ht="17.25">
      <c r="A19" s="111" t="str">
        <f>'1126'!A19:A20</f>
        <v>西</v>
      </c>
      <c r="B19" s="114">
        <f>'1126'!B19:B20</f>
        <v>1</v>
      </c>
      <c r="C19" s="114">
        <f>'1126'!C19:C20</f>
        <v>8</v>
      </c>
      <c r="D19" s="113">
        <f>'1126'!D19:D20</f>
        <v>0.31458333333333316</v>
      </c>
      <c r="E19" s="29" t="str">
        <f>VLOOKUP(LEFT('1126'!E19,3),data,2,FALSE)</f>
        <v>Yi-Hsiang Huang</v>
      </c>
      <c r="F19" s="27" t="str">
        <f>VLOOKUP(LEFT('1126'!F19,3),data,2,FALSE)</f>
        <v>Chun-An Yu</v>
      </c>
      <c r="G19" s="27" t="str">
        <f>VLOOKUP(LEFT('1126'!G19,3),data,2,FALSE)</f>
        <v>Wen-Yang Chang</v>
      </c>
      <c r="H19" s="28" t="str">
        <f>VLOOKUP(LEFT('1126'!H19,3),data,2,FALSE)</f>
        <v>Yi-Hsien Sung</v>
      </c>
    </row>
    <row r="20" spans="1:8" ht="17.25">
      <c r="A20" s="112"/>
      <c r="B20" s="115"/>
      <c r="C20" s="115"/>
      <c r="D20" s="113"/>
      <c r="E20" s="25">
        <f>'1126'!E20</f>
        <v>82</v>
      </c>
      <c r="F20" s="25">
        <f>'1126'!F20</f>
        <v>70</v>
      </c>
      <c r="G20" s="25">
        <f>'1126'!G20</f>
        <v>83</v>
      </c>
      <c r="H20" s="26">
        <f>'1126'!H20</f>
        <v>82</v>
      </c>
    </row>
    <row r="21" spans="1:8" ht="17.25">
      <c r="A21" s="111" t="str">
        <f>'1126'!A21:A22</f>
        <v>西</v>
      </c>
      <c r="B21" s="114">
        <f>'1126'!B21:B22</f>
        <v>6</v>
      </c>
      <c r="C21" s="114">
        <f>'1126'!C21:C22</f>
        <v>1</v>
      </c>
      <c r="D21" s="113">
        <f>'1126'!D21:D22</f>
        <v>0.2708333333333333</v>
      </c>
      <c r="E21" s="27" t="str">
        <f>VLOOKUP(LEFT('1126'!E21,3),data,2,FALSE)</f>
        <v>Cheng-Ho Wang</v>
      </c>
      <c r="F21" s="27" t="str">
        <f>VLOOKUP(LEFT('1126'!F21,3),data,2,FALSE)</f>
        <v>Yu-Kai Yeh</v>
      </c>
      <c r="G21" s="27" t="str">
        <f>VLOOKUP(LEFT('1126'!G21,3),data,2,FALSE)</f>
        <v>Cheng-En Cheng</v>
      </c>
      <c r="H21" s="28" t="str">
        <f>VLOOKUP(LEFT('1126'!H21,3),data,2,FALSE)</f>
        <v>Chun-Kai Chang</v>
      </c>
    </row>
    <row r="22" spans="1:8" ht="17.25">
      <c r="A22" s="112"/>
      <c r="B22" s="115"/>
      <c r="C22" s="115"/>
      <c r="D22" s="113"/>
      <c r="E22" s="25">
        <f>'1126'!E22</f>
        <v>82</v>
      </c>
      <c r="F22" s="25">
        <f>'1126'!F22</f>
        <v>83</v>
      </c>
      <c r="G22" s="25">
        <f>'1126'!G22</f>
        <v>93</v>
      </c>
      <c r="H22" s="26">
        <f>'1126'!H22</f>
        <v>92</v>
      </c>
    </row>
    <row r="23" spans="1:8" ht="17.25">
      <c r="A23" s="111" t="str">
        <f>'1126'!A23:A24</f>
        <v>西</v>
      </c>
      <c r="B23" s="114">
        <f>'1126'!B23:B24</f>
        <v>6</v>
      </c>
      <c r="C23" s="114">
        <f>'1126'!C23:C24</f>
        <v>2</v>
      </c>
      <c r="D23" s="113">
        <f>'1126'!D23:D24</f>
        <v>0.2770833333333333</v>
      </c>
      <c r="E23" s="27" t="str">
        <f>VLOOKUP(LEFT('1126'!E23,3),data,2,FALSE)</f>
        <v>Wei-Wei Ho</v>
      </c>
      <c r="F23" s="27" t="str">
        <f>VLOOKUP(LEFT('1126'!F23,3),data,2,FALSE)</f>
        <v>Hsi-An Wang</v>
      </c>
      <c r="G23" s="27" t="str">
        <f>VLOOKUP(LEFT('1126'!G23,3),data,2,FALSE)</f>
        <v>Cheng-Kai Lai</v>
      </c>
      <c r="H23" s="28" t="str">
        <f>VLOOKUP(LEFT('1126'!H23,3),data,2,FALSE)</f>
        <v>Te-Shu Kung</v>
      </c>
    </row>
    <row r="24" spans="1:8" ht="17.25">
      <c r="A24" s="112"/>
      <c r="B24" s="115"/>
      <c r="C24" s="115"/>
      <c r="D24" s="113"/>
      <c r="E24" s="25">
        <f>'1126'!E24</f>
        <v>87</v>
      </c>
      <c r="F24" s="25">
        <f>'1126'!F24</f>
        <v>70</v>
      </c>
      <c r="G24" s="25">
        <f>'1126'!G24</f>
        <v>83</v>
      </c>
      <c r="H24" s="26">
        <f>'1126'!H24</f>
        <v>85</v>
      </c>
    </row>
    <row r="25" spans="1:8" ht="17.25">
      <c r="A25" s="111" t="str">
        <f>'1126'!A25:A26</f>
        <v>西</v>
      </c>
      <c r="B25" s="114">
        <f>'1126'!B25:B26</f>
        <v>6</v>
      </c>
      <c r="C25" s="114">
        <f>'1126'!C25:C26</f>
        <v>3</v>
      </c>
      <c r="D25" s="113">
        <f>'1126'!D25:D26</f>
        <v>0.28333333333333327</v>
      </c>
      <c r="E25" s="27" t="str">
        <f>VLOOKUP(LEFT('1126'!E25,3),data,2,FALSE)</f>
        <v>Chu-Tien Hsieh</v>
      </c>
      <c r="F25" s="27" t="str">
        <f>VLOOKUP(LEFT('1126'!F25,3),data,2,FALSE)</f>
        <v>Yi-Jui Ho</v>
      </c>
      <c r="G25" s="27" t="str">
        <f>VLOOKUP(LEFT('1126'!G25,3),data,2,FALSE)</f>
        <v>Po-Kai Lin</v>
      </c>
      <c r="H25" s="28" t="str">
        <f>VLOOKUP(LEFT('1126'!H25,3),data,2,FALSE)</f>
        <v>Chun-Hsiang Chang</v>
      </c>
    </row>
    <row r="26" spans="1:8" ht="17.25">
      <c r="A26" s="112"/>
      <c r="B26" s="115"/>
      <c r="C26" s="115"/>
      <c r="D26" s="113"/>
      <c r="E26" s="25">
        <f>'1126'!E26</f>
        <v>75</v>
      </c>
      <c r="F26" s="25">
        <f>'1126'!F26</f>
        <v>80</v>
      </c>
      <c r="G26" s="25">
        <f>'1126'!G26</f>
        <v>84</v>
      </c>
      <c r="H26" s="26">
        <f>'1126'!H26</f>
        <v>83</v>
      </c>
    </row>
    <row r="27" spans="1:8" ht="17.25">
      <c r="A27" s="111" t="str">
        <f>'1126'!A27:A28</f>
        <v>西</v>
      </c>
      <c r="B27" s="114">
        <f>'1126'!B27:B28</f>
        <v>6</v>
      </c>
      <c r="C27" s="114">
        <f>'1126'!C27:C28</f>
        <v>4</v>
      </c>
      <c r="D27" s="113">
        <f>'1126'!D27:D28</f>
        <v>0.28958333333333325</v>
      </c>
      <c r="E27" s="27" t="str">
        <f>VLOOKUP(LEFT('1126'!E27,3),data,2,FALSE)</f>
        <v>Li-Hsin Chung</v>
      </c>
      <c r="F27" s="27" t="str">
        <f>VLOOKUP(LEFT('1126'!F27,3),data,2,FALSE)</f>
        <v>Tung-Lin Yeh</v>
      </c>
      <c r="G27" s="29" t="str">
        <f>VLOOKUP(LEFT('1126'!G27,3),data,2,FALSE)</f>
        <v>Hsin-Wei Wu</v>
      </c>
      <c r="H27" s="30" t="str">
        <f>VLOOKUP(LEFT('1126'!H27,3),data,2,FALSE)</f>
        <v>Chun-Yi Chang</v>
      </c>
    </row>
    <row r="28" spans="1:8" ht="17.25">
      <c r="A28" s="112"/>
      <c r="B28" s="115"/>
      <c r="C28" s="115"/>
      <c r="D28" s="113"/>
      <c r="E28" s="25">
        <f>'1126'!E28</f>
        <v>80</v>
      </c>
      <c r="F28" s="25">
        <f>'1126'!F28</f>
        <v>80</v>
      </c>
      <c r="G28" s="25">
        <f>'1126'!G28</f>
        <v>79</v>
      </c>
      <c r="H28" s="26">
        <f>'1126'!H28</f>
        <v>92</v>
      </c>
    </row>
    <row r="29" spans="1:8" ht="17.25">
      <c r="A29" s="111" t="str">
        <f>'1126'!A29:A30</f>
        <v>西</v>
      </c>
      <c r="B29" s="114">
        <f>'1126'!B29:B30</f>
        <v>6</v>
      </c>
      <c r="C29" s="114">
        <f>'1126'!C29:C30</f>
        <v>5</v>
      </c>
      <c r="D29" s="113">
        <f>'1126'!D29:D30</f>
        <v>0.2958333333333332</v>
      </c>
      <c r="E29" s="27" t="str">
        <f>VLOOKUP(LEFT('1126'!E29,3),data,2,FALSE)</f>
        <v>Tse-Wei Luo</v>
      </c>
      <c r="F29" s="27" t="str">
        <f>VLOOKUP(LEFT('1126'!F29,3),data,2,FALSE)</f>
        <v>Chun Chang</v>
      </c>
      <c r="G29" s="27" t="str">
        <f>VLOOKUP(LEFT('1126'!G29,3),data,2,FALSE)</f>
        <v>Hsiang-Jung Cheng</v>
      </c>
      <c r="H29" s="28" t="str">
        <f>VLOOKUP(LEFT('1126'!H29,3),data,2,FALSE)</f>
        <v>Che-Yu Shih</v>
      </c>
    </row>
    <row r="30" spans="1:8" ht="17.25">
      <c r="A30" s="112"/>
      <c r="B30" s="115"/>
      <c r="C30" s="115"/>
      <c r="D30" s="113"/>
      <c r="E30" s="25">
        <f>'1126'!E30</f>
        <v>90</v>
      </c>
      <c r="F30" s="25">
        <f>'1126'!F30</f>
        <v>92</v>
      </c>
      <c r="G30" s="25">
        <f>'1126'!G30</f>
        <v>93</v>
      </c>
      <c r="H30" s="26">
        <f>'1126'!H30</f>
        <v>82</v>
      </c>
    </row>
    <row r="31" spans="1:8" ht="17.25">
      <c r="A31" s="111" t="str">
        <f>'1126'!A31:A32</f>
        <v>西</v>
      </c>
      <c r="B31" s="114">
        <f>'1126'!B31:B32</f>
        <v>6</v>
      </c>
      <c r="C31" s="114">
        <f>'1126'!C31:C32</f>
        <v>6</v>
      </c>
      <c r="D31" s="113">
        <f>'1126'!D31:D32</f>
        <v>0.3020833333333332</v>
      </c>
      <c r="E31" s="27" t="str">
        <f>VLOOKUP(LEFT('1126'!E31,3),data,2,FALSE)</f>
        <v>Yi-Ching Tseng</v>
      </c>
      <c r="F31" s="27" t="str">
        <f>VLOOKUP(LEFT('1126'!F31,3),data,2,FALSE)</f>
        <v>Shang-Min Kuo</v>
      </c>
      <c r="G31" s="29" t="str">
        <f>VLOOKUP(LEFT('1126'!G31,3),data,2,FALSE)</f>
        <v>Yu-Cheng Hsu</v>
      </c>
      <c r="H31" s="30" t="str">
        <f>VLOOKUP(LEFT('1126'!H31,3),data,2,FALSE)</f>
        <v>Yi-Tung Chen</v>
      </c>
    </row>
    <row r="32" spans="1:8" ht="17.25">
      <c r="A32" s="112"/>
      <c r="B32" s="115"/>
      <c r="C32" s="115"/>
      <c r="D32" s="113"/>
      <c r="E32" s="25">
        <f>'1126'!E32</f>
        <v>92</v>
      </c>
      <c r="F32" s="25">
        <f>'1126'!F32</f>
        <v>84</v>
      </c>
      <c r="G32" s="25">
        <f>'1126'!G32</f>
        <v>80</v>
      </c>
      <c r="H32" s="26">
        <f>'1126'!H32</f>
        <v>71</v>
      </c>
    </row>
    <row r="33" spans="1:8" ht="17.25">
      <c r="A33" s="111" t="str">
        <f>'1126'!A33:A34</f>
        <v>西</v>
      </c>
      <c r="B33" s="114">
        <f>'1126'!B33:B34</f>
        <v>6</v>
      </c>
      <c r="C33" s="114">
        <f>'1126'!C33:C34</f>
        <v>7</v>
      </c>
      <c r="D33" s="113">
        <f>'1126'!D33:D34</f>
        <v>0.3083333333333332</v>
      </c>
      <c r="E33" s="27" t="str">
        <f>VLOOKUP(LEFT('1126'!E33,3),data,2,FALSE)</f>
        <v>Shao-Shun Huang</v>
      </c>
      <c r="F33" s="27" t="str">
        <f>VLOOKUP(LEFT('1126'!F33,3),data,2,FALSE)</f>
        <v>Jung-Chun Chang</v>
      </c>
      <c r="G33" s="27" t="str">
        <f>VLOOKUP(LEFT('1126'!G33,3),data,2,FALSE)</f>
        <v>Kuan-Shun Huang</v>
      </c>
      <c r="H33" s="28" t="str">
        <f>VLOOKUP(LEFT('1126'!H33,3),data,2,FALSE)</f>
        <v>Chang-Hsueh Yang</v>
      </c>
    </row>
    <row r="34" spans="1:8" ht="17.25">
      <c r="A34" s="112"/>
      <c r="B34" s="115"/>
      <c r="C34" s="115"/>
      <c r="D34" s="113"/>
      <c r="E34" s="25">
        <f>'1126'!E34</f>
        <v>85</v>
      </c>
      <c r="F34" s="25">
        <f>'1126'!F34</f>
        <v>82</v>
      </c>
      <c r="G34" s="25">
        <f>'1126'!G34</f>
        <v>77</v>
      </c>
      <c r="H34" s="26">
        <f>'1126'!H34</f>
        <v>85</v>
      </c>
    </row>
    <row r="35" spans="1:8" ht="17.25">
      <c r="A35" s="111" t="str">
        <f>'1126'!A35:A36</f>
        <v>西</v>
      </c>
      <c r="B35" s="114">
        <f>'1126'!B35:B36</f>
        <v>6</v>
      </c>
      <c r="C35" s="114">
        <f>'1126'!C35:C36</f>
        <v>8</v>
      </c>
      <c r="D35" s="113">
        <f>'1126'!D35:D36</f>
        <v>0.31458333333333316</v>
      </c>
      <c r="E35" s="27" t="str">
        <f>VLOOKUP(LEFT('1126'!E35,3),data,2,FALSE)</f>
        <v>Shun-Chen Chang</v>
      </c>
      <c r="F35" s="27" t="str">
        <f>VLOOKUP(LEFT('1126'!F35,3),data,2,FALSE)</f>
        <v>Chuan-Wei Fang</v>
      </c>
      <c r="G35" s="27" t="str">
        <f>VLOOKUP(LEFT('1126'!G35,3),data,2,FALSE)</f>
        <v>I-Chen Chiang</v>
      </c>
      <c r="H35" s="28" t="str">
        <f>VLOOKUP(LEFT('1126'!H35,3),data,2,FALSE)</f>
        <v>Yu-Chien Chang</v>
      </c>
    </row>
    <row r="36" spans="1:8" ht="17.25">
      <c r="A36" s="112"/>
      <c r="B36" s="115"/>
      <c r="C36" s="115"/>
      <c r="D36" s="113"/>
      <c r="E36" s="25">
        <f>'1126'!E36</f>
        <v>80</v>
      </c>
      <c r="F36" s="25">
        <f>'1126'!F36</f>
        <v>74</v>
      </c>
      <c r="G36" s="25">
        <f>'1126'!G36</f>
        <v>83</v>
      </c>
      <c r="H36" s="26">
        <f>'1126'!H36</f>
        <v>82</v>
      </c>
    </row>
    <row r="37" spans="1:8" ht="17.25">
      <c r="A37" s="121" t="str">
        <f>'1126'!A37:A38</f>
        <v>西</v>
      </c>
      <c r="B37" s="114">
        <f>'1126'!B37:B38</f>
        <v>6</v>
      </c>
      <c r="C37" s="114">
        <f>'1126'!C37:C38</f>
        <v>9</v>
      </c>
      <c r="D37" s="124">
        <f>'1126'!D37:D38</f>
        <v>0.32083333333333314</v>
      </c>
      <c r="E37" s="27" t="str">
        <f>VLOOKUP(LEFT('1126'!E37,3),data,2,FALSE)</f>
        <v>Yu-Cheng Ho</v>
      </c>
      <c r="F37" s="27" t="str">
        <f>VLOOKUP(LEFT('1126'!F37,3),data,2,FALSE)</f>
        <v>Wei-Fan Liu</v>
      </c>
      <c r="G37" s="27" t="str">
        <f>VLOOKUP(LEFT('1126'!G37,3),data,2,FALSE)</f>
        <v>Chieh Yang</v>
      </c>
      <c r="H37" s="28" t="str">
        <f>VLOOKUP(LEFT('1126'!H37,3),data,2,FALSE)</f>
        <v>Meng-Heng Lu</v>
      </c>
    </row>
    <row r="38" spans="1:8" ht="18" thickBot="1">
      <c r="A38" s="122"/>
      <c r="B38" s="123"/>
      <c r="C38" s="123"/>
      <c r="D38" s="125"/>
      <c r="E38" s="31">
        <f>'1126'!E38</f>
        <v>79</v>
      </c>
      <c r="F38" s="31">
        <f>'1126'!F38</f>
        <v>71</v>
      </c>
      <c r="G38" s="31">
        <f>'1126'!G38</f>
        <v>85</v>
      </c>
      <c r="H38" s="32">
        <f>'1126'!H38</f>
        <v>77</v>
      </c>
    </row>
    <row r="39" spans="1:8" ht="18" thickTop="1">
      <c r="A39" s="127" t="str">
        <f>'1126'!A39:A40</f>
        <v>中</v>
      </c>
      <c r="B39" s="120">
        <f>'1126'!B39:B40</f>
        <v>1</v>
      </c>
      <c r="C39" s="120">
        <f>'1126'!C39:C40</f>
        <v>1</v>
      </c>
      <c r="D39" s="118">
        <f>'1126'!D39:D40</f>
        <v>0.2743055555555555</v>
      </c>
      <c r="E39" s="33" t="str">
        <f>VLOOKUP(LEFT('1126'!E39,3),data,2,FALSE)</f>
        <v>Yu-Chen Chang</v>
      </c>
      <c r="F39" s="33" t="str">
        <f>VLOOKUP(LEFT('1126'!F39,3),data,2,FALSE)</f>
        <v>Chun-Ting Tu</v>
      </c>
      <c r="G39" s="33" t="str">
        <f>VLOOKUP(LEFT('1126'!G39,3),data,2,FALSE)</f>
        <v>Yukie Sasaki</v>
      </c>
      <c r="H39" s="34" t="str">
        <f>VLOOKUP(LEFT('1126'!H39,3),data,2,FALSE)</f>
        <v>Yu-Hsin Yen</v>
      </c>
    </row>
    <row r="40" spans="1:8" ht="17.25">
      <c r="A40" s="112"/>
      <c r="B40" s="115"/>
      <c r="C40" s="115"/>
      <c r="D40" s="113"/>
      <c r="E40" s="25">
        <f>'1126'!E40</f>
        <v>89</v>
      </c>
      <c r="F40" s="25">
        <f>'1126'!F40</f>
        <v>76</v>
      </c>
      <c r="G40" s="25">
        <f>'1126'!G40</f>
        <v>75</v>
      </c>
      <c r="H40" s="26">
        <f>'1126'!H40</f>
        <v>79</v>
      </c>
    </row>
    <row r="41" spans="1:8" ht="17.25">
      <c r="A41" s="111" t="str">
        <f>'1126'!A41:A42</f>
        <v>中</v>
      </c>
      <c r="B41" s="114">
        <f>'1126'!B41:B42</f>
        <v>1</v>
      </c>
      <c r="C41" s="114">
        <f>'1126'!C41:C42</f>
        <v>2</v>
      </c>
      <c r="D41" s="113">
        <f>'1126'!D41:D42</f>
        <v>0.2805555555555555</v>
      </c>
      <c r="E41" s="27" t="str">
        <f>VLOOKUP(LEFT('1126'!E41,3),data,2,FALSE)</f>
        <v>Yi-Hui Lin</v>
      </c>
      <c r="F41" s="27" t="str">
        <f>VLOOKUP(LEFT('1126'!F41,3),data,2,FALSE)</f>
        <v>Pei-Yu Liao</v>
      </c>
      <c r="G41" s="27" t="str">
        <f>VLOOKUP(LEFT('1126'!G41,3),data,2,FALSE)</f>
        <v>Chia-Ling Lee</v>
      </c>
      <c r="H41" s="28" t="str">
        <f>VLOOKUP(LEFT('1126'!H41,3),data,2,FALSE)</f>
        <v>Chih-Chin Hsiao</v>
      </c>
    </row>
    <row r="42" spans="1:8" ht="17.25">
      <c r="A42" s="112"/>
      <c r="B42" s="115"/>
      <c r="C42" s="115"/>
      <c r="D42" s="113"/>
      <c r="E42" s="25">
        <f>'1126'!E42</f>
        <v>82</v>
      </c>
      <c r="F42" s="25">
        <f>'1126'!F42</f>
        <v>82</v>
      </c>
      <c r="G42" s="25">
        <f>'1126'!G42</f>
        <v>90</v>
      </c>
      <c r="H42" s="26">
        <f>'1126'!H42</f>
        <v>84</v>
      </c>
    </row>
    <row r="43" spans="1:8" ht="17.25">
      <c r="A43" s="111" t="str">
        <f>'1126'!A43:A44</f>
        <v>中</v>
      </c>
      <c r="B43" s="114">
        <f>'1126'!B43:B44</f>
        <v>1</v>
      </c>
      <c r="C43" s="114">
        <f>'1126'!C43:C44</f>
        <v>3</v>
      </c>
      <c r="D43" s="113">
        <f>'1126'!D43:D44</f>
        <v>0.2868055555555555</v>
      </c>
      <c r="E43" s="27" t="str">
        <f>VLOOKUP(LEFT('1126'!E43,3),data,2,FALSE)</f>
        <v>Hsiao-Han Huang</v>
      </c>
      <c r="F43" s="27" t="str">
        <f>VLOOKUP(LEFT('1126'!F43,3),data,2,FALSE)</f>
        <v>Cih-Hui Chen</v>
      </c>
      <c r="G43" s="27" t="str">
        <f>VLOOKUP(LEFT('1126'!G43,3),data,2,FALSE)</f>
        <v>Daphne T.Chang</v>
      </c>
      <c r="H43" s="28" t="str">
        <f>VLOOKUP(LEFT('1126'!H43,3),data,2,FALSE)</f>
        <v>Han-Chuan Kuo</v>
      </c>
    </row>
    <row r="44" spans="1:8" ht="17.25">
      <c r="A44" s="112"/>
      <c r="B44" s="115"/>
      <c r="C44" s="115"/>
      <c r="D44" s="113"/>
      <c r="E44" s="25">
        <f>'1126'!E44</f>
        <v>73</v>
      </c>
      <c r="F44" s="25">
        <f>'1126'!F44</f>
        <v>77</v>
      </c>
      <c r="G44" s="25">
        <f>'1126'!G44</f>
        <v>88</v>
      </c>
      <c r="H44" s="26">
        <f>'1126'!H44</f>
        <v>78</v>
      </c>
    </row>
    <row r="45" spans="1:8" ht="17.25">
      <c r="A45" s="111" t="str">
        <f>'1126'!A45:A46</f>
        <v>中</v>
      </c>
      <c r="B45" s="114">
        <f>'1126'!B45:B46</f>
        <v>1</v>
      </c>
      <c r="C45" s="114">
        <f>'1126'!C45:C46</f>
        <v>4</v>
      </c>
      <c r="D45" s="113">
        <f>'1126'!D45:D46</f>
        <v>0.29305555555555546</v>
      </c>
      <c r="E45" s="27" t="str">
        <f>VLOOKUP(LEFT('1126'!E45,3),data,2,FALSE)</f>
        <v>Yun-Chu Huang</v>
      </c>
      <c r="F45" s="27" t="str">
        <f>VLOOKUP(LEFT('1126'!F45,3),data,2,FALSE)</f>
        <v>Ling-Chieh Mao</v>
      </c>
      <c r="G45" s="27" t="str">
        <f>VLOOKUP(LEFT('1126'!G45,3),data,2,FALSE)</f>
        <v>Chia-Yin Wu</v>
      </c>
      <c r="H45" s="28" t="str">
        <f>VLOOKUP(LEFT('1126'!H45,3),data,2,FALSE)</f>
        <v>Mimi Wang</v>
      </c>
    </row>
    <row r="46" spans="1:8" ht="17.25">
      <c r="A46" s="112"/>
      <c r="B46" s="115"/>
      <c r="C46" s="115"/>
      <c r="D46" s="113"/>
      <c r="E46" s="25">
        <f>'1126'!E46</f>
        <v>83</v>
      </c>
      <c r="F46" s="25">
        <f>'1126'!F46</f>
        <v>82</v>
      </c>
      <c r="G46" s="25">
        <f>'1126'!G46</f>
        <v>81</v>
      </c>
      <c r="H46" s="26">
        <f>'1126'!H46</f>
        <v>99</v>
      </c>
    </row>
    <row r="47" spans="1:8" ht="17.25">
      <c r="A47" s="111" t="str">
        <f>'1126'!A47:A48</f>
        <v>中</v>
      </c>
      <c r="B47" s="114">
        <f>'1126'!B47:B48</f>
        <v>1</v>
      </c>
      <c r="C47" s="114">
        <f>'1126'!C47:C48</f>
        <v>5</v>
      </c>
      <c r="D47" s="113">
        <f>'1126'!D47:D48</f>
        <v>0.29930555555555544</v>
      </c>
      <c r="E47" s="27" t="str">
        <f>VLOOKUP(LEFT('1126'!E47,3),data,2,FALSE)</f>
        <v>Tzu-Yu Chou</v>
      </c>
      <c r="F47" s="27" t="str">
        <f>VLOOKUP(LEFT('1126'!F47,3),data,2,FALSE)</f>
        <v>Wei-An Tang</v>
      </c>
      <c r="G47" s="27" t="str">
        <f>VLOOKUP(LEFT('1126'!G47,3),data,2,FALSE)</f>
        <v>Chih-Min Chen</v>
      </c>
      <c r="H47" s="28" t="str">
        <f>VLOOKUP(LEFT('1126'!H47,3),data,2,FALSE)</f>
        <v>Tzu-Ling Kao</v>
      </c>
    </row>
    <row r="48" spans="1:8" ht="17.25">
      <c r="A48" s="112"/>
      <c r="B48" s="115"/>
      <c r="C48" s="115"/>
      <c r="D48" s="113"/>
      <c r="E48" s="25">
        <f>'1126'!E48</f>
        <v>84</v>
      </c>
      <c r="F48" s="25">
        <f>'1126'!F48</f>
        <v>86</v>
      </c>
      <c r="G48" s="25">
        <f>'1126'!G48</f>
        <v>75</v>
      </c>
      <c r="H48" s="26">
        <f>'1126'!H48</f>
        <v>85</v>
      </c>
    </row>
    <row r="49" spans="1:8" ht="17.25">
      <c r="A49" s="111" t="str">
        <f>'1126'!A49:A50</f>
        <v>中</v>
      </c>
      <c r="B49" s="114">
        <f>'1126'!B49:B50</f>
        <v>1</v>
      </c>
      <c r="C49" s="114">
        <f>'1126'!C49:C50</f>
        <v>6</v>
      </c>
      <c r="D49" s="113">
        <f>'1126'!D49:D50</f>
        <v>0.3055555555555554</v>
      </c>
      <c r="E49" s="27" t="str">
        <f>VLOOKUP(LEFT('1126'!E49,3),data,2,FALSE)</f>
        <v>Yi-Han Wang</v>
      </c>
      <c r="F49" s="27" t="str">
        <f>VLOOKUP(LEFT('1126'!F49,3),data,2,FALSE)</f>
        <v>Yi-Chia Chang</v>
      </c>
      <c r="G49" s="27" t="str">
        <f>VLOOKUP(LEFT('1126'!G49,3),data,2,FALSE)</f>
        <v>Yu-Sang Hou</v>
      </c>
      <c r="H49" s="28" t="str">
        <f>VLOOKUP(LEFT('1126'!H49,3),data,2,FALSE)</f>
        <v>Yu-Hsiuan Chiang</v>
      </c>
    </row>
    <row r="50" spans="1:8" ht="17.25">
      <c r="A50" s="112"/>
      <c r="B50" s="115"/>
      <c r="C50" s="115"/>
      <c r="D50" s="113"/>
      <c r="E50" s="25">
        <f>'1126'!E50</f>
        <v>78</v>
      </c>
      <c r="F50" s="25">
        <f>'1126'!F50</f>
        <v>78</v>
      </c>
      <c r="G50" s="25">
        <f>'1126'!G50</f>
        <v>76</v>
      </c>
      <c r="H50" s="26">
        <f>'1126'!H50</f>
        <v>81</v>
      </c>
    </row>
    <row r="51" spans="1:8" ht="17.25">
      <c r="A51" s="111" t="str">
        <f>'1126'!A51:A52</f>
        <v>中</v>
      </c>
      <c r="B51" s="114">
        <f>'1126'!B51:B52</f>
        <v>1</v>
      </c>
      <c r="C51" s="114">
        <f>'1126'!C51:C52</f>
        <v>7</v>
      </c>
      <c r="D51" s="113">
        <f>'1126'!D51:D52</f>
        <v>0.3118055555555554</v>
      </c>
      <c r="E51" s="27" t="str">
        <f>VLOOKUP(LEFT('1126'!E51,3),data,2,FALSE)</f>
        <v>Yi-Ting Lai</v>
      </c>
      <c r="F51" s="27" t="str">
        <f>VLOOKUP(LEFT('1126'!F51,3),data,2,FALSE)</f>
        <v>Yi-Tsen Chou</v>
      </c>
      <c r="G51" s="27" t="str">
        <f>VLOOKUP(LEFT('1126'!G51,3),data,2,FALSE)</f>
        <v>Wei-Chia Tsai</v>
      </c>
      <c r="H51" s="28" t="str">
        <f>VLOOKUP(LEFT('1126'!H51,3),data,2,FALSE)</f>
        <v>Chia-Wen Tai</v>
      </c>
    </row>
    <row r="52" spans="1:8" ht="17.25">
      <c r="A52" s="112"/>
      <c r="B52" s="115"/>
      <c r="C52" s="115"/>
      <c r="D52" s="113"/>
      <c r="E52" s="25">
        <f>'1126'!E52</f>
        <v>79</v>
      </c>
      <c r="F52" s="25">
        <f>'1126'!F52</f>
        <v>76</v>
      </c>
      <c r="G52" s="25">
        <f>'1126'!G52</f>
        <v>81</v>
      </c>
      <c r="H52" s="26">
        <f>'1126'!H52</f>
        <v>82</v>
      </c>
    </row>
    <row r="53" spans="1:8" ht="17.25">
      <c r="A53" s="111" t="str">
        <f>'1126'!A53:A54</f>
        <v>中</v>
      </c>
      <c r="B53" s="114">
        <f>'1126'!B53:B54</f>
        <v>1</v>
      </c>
      <c r="C53" s="114">
        <f>'1126'!C53:C54</f>
        <v>8</v>
      </c>
      <c r="D53" s="113">
        <f>'1126'!D53:D54</f>
        <v>0.31805555555555537</v>
      </c>
      <c r="E53" s="27" t="str">
        <f>VLOOKUP(LEFT('1126'!E53,3),data,2,FALSE)</f>
        <v>Yu-Ju Chen</v>
      </c>
      <c r="F53" s="27" t="str">
        <f>VLOOKUP(LEFT('1126'!F53,3),data,2,FALSE)</f>
        <v>Wan-Ping Huang</v>
      </c>
      <c r="G53" s="27" t="str">
        <f>VLOOKUP(LEFT('1126'!G53,3),data,2,FALSE)</f>
        <v>Yu-Ling Lee</v>
      </c>
      <c r="H53" s="28" t="str">
        <f>VLOOKUP(LEFT('1126'!H53,3),data,2,FALSE)</f>
        <v>Chi-Fen Liang</v>
      </c>
    </row>
    <row r="54" spans="1:8" ht="17.25">
      <c r="A54" s="112"/>
      <c r="B54" s="115"/>
      <c r="C54" s="115"/>
      <c r="D54" s="113"/>
      <c r="E54" s="25">
        <f>'1126'!E54</f>
        <v>70</v>
      </c>
      <c r="F54" s="25">
        <f>'1126'!F54</f>
        <v>75</v>
      </c>
      <c r="G54" s="25">
        <f>'1126'!G54</f>
        <v>88</v>
      </c>
      <c r="H54" s="26">
        <f>'1126'!H54</f>
        <v>80</v>
      </c>
    </row>
    <row r="55" spans="1:8" ht="17.25">
      <c r="A55" s="111" t="str">
        <f>'1126'!A55:A56</f>
        <v>中</v>
      </c>
      <c r="B55" s="114">
        <f>'1126'!B55:B56</f>
        <v>1</v>
      </c>
      <c r="C55" s="114">
        <f>'1126'!C55:C56</f>
        <v>9</v>
      </c>
      <c r="D55" s="113">
        <f>'1126'!D55:D56</f>
        <v>0.32430555555555535</v>
      </c>
      <c r="E55" s="27" t="str">
        <f>VLOOKUP(LEFT('1126'!E55,3),data,2,FALSE)</f>
        <v>Ssu-Chia Cheng</v>
      </c>
      <c r="F55" s="27" t="str">
        <f>VLOOKUP(LEFT('1126'!F55,3),data,2,FALSE)</f>
        <v>Chih-Yun Wu</v>
      </c>
      <c r="G55" s="27" t="str">
        <f>VLOOKUP(LEFT('1126'!G55,3),data,2,FALSE)</f>
        <v>Yu-Ling Lee</v>
      </c>
      <c r="H55" s="28" t="str">
        <f>VLOOKUP(LEFT('1126'!H55,3),data,2,FALSE)</f>
        <v>Chieh-Hsin Lin</v>
      </c>
    </row>
    <row r="56" spans="1:8" ht="17.25">
      <c r="A56" s="112"/>
      <c r="B56" s="115"/>
      <c r="C56" s="115"/>
      <c r="D56" s="113"/>
      <c r="E56" s="25">
        <f>'1126'!E56</f>
        <v>64</v>
      </c>
      <c r="F56" s="25">
        <f>'1126'!F56</f>
        <v>71</v>
      </c>
      <c r="G56" s="25">
        <f>'1126'!G56</f>
        <v>91</v>
      </c>
      <c r="H56" s="26">
        <f>'1126'!H56</f>
        <v>84</v>
      </c>
    </row>
    <row r="57" spans="1:8" ht="17.25">
      <c r="A57" s="111" t="str">
        <f>'1126'!A57:A58</f>
        <v>中</v>
      </c>
      <c r="B57" s="114">
        <f>'1126'!B57:B58</f>
        <v>6</v>
      </c>
      <c r="C57" s="114">
        <f>'1126'!C57:C58</f>
        <v>1</v>
      </c>
      <c r="D57" s="113">
        <f>'1126'!D57:D58</f>
        <v>0.2743055555555555</v>
      </c>
      <c r="E57" s="27" t="str">
        <f>VLOOKUP(LEFT('1126'!E57,3),data,2,FALSE)</f>
        <v>Shao-Hung Yang</v>
      </c>
      <c r="F57" s="27" t="str">
        <f>VLOOKUP(LEFT('1126'!F57,3),data,2,FALSE)</f>
        <v>Yao-Wei Wu</v>
      </c>
      <c r="G57" s="27" t="str">
        <f>VLOOKUP(LEFT('1126'!G57,3),data,2,FALSE)</f>
        <v>Yu-Cheng Ku</v>
      </c>
      <c r="H57" s="30" t="str">
        <f>VLOOKUP(LEFT('1126'!H57,3),data,2,FALSE)</f>
        <v>Pin-Chun Hsieh</v>
      </c>
    </row>
    <row r="58" spans="1:8" ht="17.25">
      <c r="A58" s="112"/>
      <c r="B58" s="115"/>
      <c r="C58" s="115"/>
      <c r="D58" s="113"/>
      <c r="E58" s="25">
        <f>'1126'!E58</f>
        <v>80</v>
      </c>
      <c r="F58" s="25">
        <f>'1126'!F58</f>
        <v>81</v>
      </c>
      <c r="G58" s="25">
        <f>'1126'!G58</f>
        <v>83</v>
      </c>
      <c r="H58" s="26">
        <f>'1126'!H58</f>
        <v>79</v>
      </c>
    </row>
    <row r="59" spans="1:8" ht="17.25">
      <c r="A59" s="111" t="str">
        <f>'1126'!A59:A60</f>
        <v>中</v>
      </c>
      <c r="B59" s="114">
        <f>'1126'!B59:B60</f>
        <v>6</v>
      </c>
      <c r="C59" s="114">
        <f>'1126'!C59:C60</f>
        <v>2</v>
      </c>
      <c r="D59" s="113">
        <f>'1126'!D59:D60</f>
        <v>0.2805555555555555</v>
      </c>
      <c r="E59" s="27" t="str">
        <f>VLOOKUP(LEFT('1126'!E59,3),data,2,FALSE)</f>
        <v>Chien-Hung Huang</v>
      </c>
      <c r="F59" s="27" t="str">
        <f>VLOOKUP(LEFT('1126'!F59,3),data,2,FALSE)</f>
        <v>Yu-Wei Chan</v>
      </c>
      <c r="G59" s="27" t="str">
        <f>VLOOKUP(LEFT('1126'!G59,3),data,2,FALSE)</f>
        <v>Yu-Chia Chiu</v>
      </c>
      <c r="H59" s="28" t="e">
        <f>VLOOKUP(LEFT('1126'!H59,3),data,2,FALSE)</f>
        <v>#N/A</v>
      </c>
    </row>
    <row r="60" spans="1:8" ht="17.25">
      <c r="A60" s="112"/>
      <c r="B60" s="115"/>
      <c r="C60" s="115"/>
      <c r="D60" s="113"/>
      <c r="E60" s="25">
        <f>'1126'!E60</f>
        <v>83</v>
      </c>
      <c r="F60" s="25">
        <f>'1126'!F60</f>
        <v>75</v>
      </c>
      <c r="G60" s="25">
        <f>'1126'!G60</f>
        <v>88</v>
      </c>
      <c r="H60" s="26">
        <f>'1126'!H60</f>
        <v>0</v>
      </c>
    </row>
    <row r="61" spans="1:8" ht="17.25">
      <c r="A61" s="111" t="str">
        <f>'1126'!A61:A62</f>
        <v>中</v>
      </c>
      <c r="B61" s="114">
        <f>'1126'!B61:B62</f>
        <v>6</v>
      </c>
      <c r="C61" s="114">
        <f>'1126'!C61:C62</f>
        <v>3</v>
      </c>
      <c r="D61" s="113">
        <f>'1126'!D61:D62</f>
        <v>0.2868055555555555</v>
      </c>
      <c r="E61" s="27" t="str">
        <f>VLOOKUP(LEFT('1126'!E61,3),data,2,FALSE)</f>
        <v>Wei-Cheng Chou</v>
      </c>
      <c r="F61" s="27" t="str">
        <f>VLOOKUP(LEFT('1126'!F61,3),data,2,FALSE)</f>
        <v>Chi-Jen Tseng</v>
      </c>
      <c r="G61" s="27" t="str">
        <f>VLOOKUP(LEFT('1126'!G61,3),data,2,FALSE)</f>
        <v>Ta-Wei Lin</v>
      </c>
      <c r="H61" s="28" t="str">
        <f>VLOOKUP(LEFT('1126'!H61,3),data,2,FALSE)</f>
        <v>Yu-Fan Chen</v>
      </c>
    </row>
    <row r="62" spans="1:8" ht="17.25">
      <c r="A62" s="112"/>
      <c r="B62" s="115"/>
      <c r="C62" s="115"/>
      <c r="D62" s="113"/>
      <c r="E62" s="25">
        <f>'1126'!E62</f>
        <v>77</v>
      </c>
      <c r="F62" s="25">
        <f>'1126'!F62</f>
        <v>90</v>
      </c>
      <c r="G62" s="25">
        <f>'1126'!G62</f>
        <v>84</v>
      </c>
      <c r="H62" s="26">
        <f>'1126'!H62</f>
        <v>81</v>
      </c>
    </row>
    <row r="63" spans="1:8" ht="17.25">
      <c r="A63" s="111" t="str">
        <f>'1126'!A63:A64</f>
        <v>中</v>
      </c>
      <c r="B63" s="114">
        <f>'1126'!B63:B64</f>
        <v>6</v>
      </c>
      <c r="C63" s="114">
        <f>'1126'!C63:C64</f>
        <v>4</v>
      </c>
      <c r="D63" s="113">
        <f>'1126'!D63:D64</f>
        <v>0.29305555555555546</v>
      </c>
      <c r="E63" s="27" t="str">
        <f>VLOOKUP(LEFT('1126'!E63,3),data,2,FALSE)</f>
        <v>Tung Li</v>
      </c>
      <c r="F63" s="27" t="str">
        <f>VLOOKUP(LEFT('1126'!F63,3),data,2,FALSE)</f>
        <v>Wei-Cheng Shen</v>
      </c>
      <c r="G63" s="27" t="str">
        <f>VLOOKUP(LEFT('1126'!G63,3),data,2,FALSE)</f>
        <v>Wei-Tsun Chiang</v>
      </c>
      <c r="H63" s="28" t="str">
        <f>VLOOKUP(LEFT('1126'!H63,3),data,2,FALSE)</f>
        <v>Yen-Jung Lu</v>
      </c>
    </row>
    <row r="64" spans="1:8" ht="17.25">
      <c r="A64" s="112"/>
      <c r="B64" s="115"/>
      <c r="C64" s="115"/>
      <c r="D64" s="113"/>
      <c r="E64" s="25">
        <f>'1126'!E64</f>
        <v>101</v>
      </c>
      <c r="F64" s="25">
        <f>'1126'!F64</f>
        <v>75</v>
      </c>
      <c r="G64" s="25">
        <f>'1126'!G64</f>
        <v>80</v>
      </c>
      <c r="H64" s="26">
        <f>'1126'!H64</f>
        <v>82</v>
      </c>
    </row>
    <row r="65" spans="1:8" ht="17.25">
      <c r="A65" s="111" t="str">
        <f>'1126'!A65:A66</f>
        <v>中</v>
      </c>
      <c r="B65" s="114">
        <f>'1126'!B65:B66</f>
        <v>6</v>
      </c>
      <c r="C65" s="114">
        <f>'1126'!C65:C66</f>
        <v>5</v>
      </c>
      <c r="D65" s="113">
        <f>'1126'!D65:D66</f>
        <v>0.29930555555555544</v>
      </c>
      <c r="E65" s="27" t="str">
        <f>VLOOKUP(LEFT('1126'!E65,3),data,2,FALSE)</f>
        <v>Wei-Che Hsu</v>
      </c>
      <c r="F65" s="27" t="str">
        <f>VLOOKUP(LEFT('1126'!F65,3),data,2,FALSE)</f>
        <v>Yu-Chen Ho</v>
      </c>
      <c r="G65" s="27" t="str">
        <f>VLOOKUP(LEFT('1126'!G65,3),data,2,FALSE)</f>
        <v>Kai-Jen Tsai</v>
      </c>
      <c r="H65" s="28" t="str">
        <f>VLOOKUP(LEFT('1126'!H65,3),data,2,FALSE)</f>
        <v>Yu-Chen Chen</v>
      </c>
    </row>
    <row r="66" spans="1:8" ht="17.25">
      <c r="A66" s="112"/>
      <c r="B66" s="115"/>
      <c r="C66" s="115"/>
      <c r="D66" s="113"/>
      <c r="E66" s="25">
        <f>'1126'!E66</f>
        <v>76</v>
      </c>
      <c r="F66" s="25">
        <f>'1126'!F66</f>
        <v>93</v>
      </c>
      <c r="G66" s="25">
        <f>'1126'!G66</f>
        <v>75</v>
      </c>
      <c r="H66" s="26">
        <f>'1126'!H66</f>
        <v>76</v>
      </c>
    </row>
    <row r="67" spans="1:8" ht="17.25">
      <c r="A67" s="111" t="str">
        <f>'1126'!A67:A68</f>
        <v>中</v>
      </c>
      <c r="B67" s="114">
        <f>'1126'!B67:B68</f>
        <v>6</v>
      </c>
      <c r="C67" s="114">
        <f>'1126'!C67:C68</f>
        <v>6</v>
      </c>
      <c r="D67" s="113">
        <f>'1126'!D67:D68</f>
        <v>0.3055555555555554</v>
      </c>
      <c r="E67" s="27" t="str">
        <f>VLOOKUP(LEFT('1126'!E67,3),data,2,FALSE)</f>
        <v>Min-Jou Chen</v>
      </c>
      <c r="F67" s="27" t="str">
        <f>VLOOKUP(LEFT('1126'!F67,3),data,2,FALSE)</f>
        <v>Chien-Ting Wen</v>
      </c>
      <c r="G67" s="27" t="str">
        <f>VLOOKUP(LEFT('1126'!G67,3),data,2,FALSE)</f>
        <v>Cheng-Hsuan Shih</v>
      </c>
      <c r="H67" s="28" t="str">
        <f>VLOOKUP(LEFT('1126'!H67,3),data,2,FALSE)</f>
        <v>Hui-Yuan Ma</v>
      </c>
    </row>
    <row r="68" spans="1:8" ht="17.25">
      <c r="A68" s="112"/>
      <c r="B68" s="115"/>
      <c r="C68" s="115"/>
      <c r="D68" s="113"/>
      <c r="E68" s="25">
        <f>'1126'!E68</f>
        <v>70</v>
      </c>
      <c r="F68" s="25">
        <f>'1126'!F68</f>
        <v>86</v>
      </c>
      <c r="G68" s="25">
        <f>'1126'!G68</f>
        <v>83</v>
      </c>
      <c r="H68" s="26">
        <f>'1126'!H68</f>
        <v>93</v>
      </c>
    </row>
    <row r="69" spans="1:8" ht="17.25">
      <c r="A69" s="111" t="str">
        <f>'1126'!A69:A70</f>
        <v>中</v>
      </c>
      <c r="B69" s="114">
        <f>'1126'!B69:B70</f>
        <v>6</v>
      </c>
      <c r="C69" s="114">
        <f>'1126'!C69:C70</f>
        <v>7</v>
      </c>
      <c r="D69" s="113">
        <f>'1126'!D69:D70</f>
        <v>0.3118055555555554</v>
      </c>
      <c r="E69" s="27" t="str">
        <f>VLOOKUP(LEFT('1126'!E69,3),data,2,FALSE)</f>
        <v>Ti Wen</v>
      </c>
      <c r="F69" s="27" t="str">
        <f>VLOOKUP(LEFT('1126'!F69,3),data,2,FALSE)</f>
        <v>Hsuan Chen</v>
      </c>
      <c r="G69" s="27" t="str">
        <f>VLOOKUP(LEFT('1126'!G69,3),data,2,FALSE)</f>
        <v>Yu-Hsin Huang</v>
      </c>
      <c r="H69" s="28" t="str">
        <f>VLOOKUP(LEFT('1126'!H69,3),data,2,FALSE)</f>
        <v>Ya-Chi Chang</v>
      </c>
    </row>
    <row r="70" spans="1:8" ht="17.25">
      <c r="A70" s="112"/>
      <c r="B70" s="115"/>
      <c r="C70" s="115"/>
      <c r="D70" s="113"/>
      <c r="E70" s="25">
        <f>'1126'!E70</f>
        <v>98</v>
      </c>
      <c r="F70" s="25">
        <f>'1126'!F70</f>
        <v>78</v>
      </c>
      <c r="G70" s="25">
        <f>'1126'!G70</f>
        <v>85</v>
      </c>
      <c r="H70" s="26">
        <f>'1126'!H70</f>
        <v>80</v>
      </c>
    </row>
    <row r="71" spans="1:8" ht="17.25">
      <c r="A71" s="121" t="str">
        <f>'1126'!A71:A72</f>
        <v>中</v>
      </c>
      <c r="B71" s="114">
        <f>'1126'!B71:B72</f>
        <v>6</v>
      </c>
      <c r="C71" s="114">
        <f>'1126'!C71:C72</f>
        <v>8</v>
      </c>
      <c r="D71" s="113">
        <f>'1126'!D71:D72</f>
        <v>0.31805555555555537</v>
      </c>
      <c r="E71" s="27"/>
      <c r="F71" s="27"/>
      <c r="G71" s="27"/>
      <c r="H71" s="28"/>
    </row>
    <row r="72" spans="1:8" ht="18" thickBot="1">
      <c r="A72" s="122"/>
      <c r="B72" s="123"/>
      <c r="C72" s="123"/>
      <c r="D72" s="126"/>
      <c r="E72" s="31"/>
      <c r="F72" s="31"/>
      <c r="G72" s="31"/>
      <c r="H72" s="32"/>
    </row>
    <row r="73" ht="18" thickTop="1">
      <c r="A73" s="39" t="s">
        <v>584</v>
      </c>
    </row>
    <row r="74" ht="17.25">
      <c r="A74" s="39" t="s">
        <v>585</v>
      </c>
    </row>
    <row r="75" ht="17.25">
      <c r="A75" s="39" t="s">
        <v>586</v>
      </c>
    </row>
    <row r="76" ht="17.25">
      <c r="A76" s="39" t="s">
        <v>587</v>
      </c>
    </row>
  </sheetData>
  <sheetProtection/>
  <mergeCells count="146"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35:A36"/>
    <mergeCell ref="B35:B36"/>
    <mergeCell ref="C35:C36"/>
    <mergeCell ref="D35:D36"/>
    <mergeCell ref="A37:A38"/>
    <mergeCell ref="B37:B38"/>
    <mergeCell ref="C37:C38"/>
    <mergeCell ref="D37:D3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71:A72"/>
    <mergeCell ref="B71:B72"/>
    <mergeCell ref="C71:C72"/>
    <mergeCell ref="D71:D7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</mergeCells>
  <printOptions/>
  <pageMargins left="0.7" right="0.7" top="0.75" bottom="0.75" header="0.3" footer="0.3"/>
  <pageSetup orientation="portrait" paperSize="9"/>
  <ignoredErrors>
    <ignoredError sqref="B5:C7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414"/>
  <sheetViews>
    <sheetView zoomScalePageLayoutView="0" workbookViewId="0" topLeftCell="A46">
      <selection activeCell="D9" sqref="D9"/>
    </sheetView>
  </sheetViews>
  <sheetFormatPr defaultColWidth="9.00390625" defaultRowHeight="15.75"/>
  <cols>
    <col min="2" max="2" width="20.00390625" style="0" bestFit="1" customWidth="1"/>
  </cols>
  <sheetData>
    <row r="1" spans="1:2" ht="16.5">
      <c r="A1" t="s">
        <v>14</v>
      </c>
      <c r="B1" t="s">
        <v>15</v>
      </c>
    </row>
    <row r="2" spans="1:2" ht="16.5">
      <c r="A2" t="s">
        <v>16</v>
      </c>
      <c r="B2" t="s">
        <v>17</v>
      </c>
    </row>
    <row r="3" spans="1:2" ht="16.5">
      <c r="A3" t="s">
        <v>18</v>
      </c>
      <c r="B3" t="s">
        <v>19</v>
      </c>
    </row>
    <row r="4" spans="1:2" ht="16.5">
      <c r="A4" t="s">
        <v>20</v>
      </c>
      <c r="B4" t="s">
        <v>21</v>
      </c>
    </row>
    <row r="5" spans="1:2" ht="16.5">
      <c r="A5" t="s">
        <v>22</v>
      </c>
      <c r="B5" t="s">
        <v>23</v>
      </c>
    </row>
    <row r="6" spans="1:2" ht="16.5">
      <c r="A6" t="s">
        <v>24</v>
      </c>
      <c r="B6" t="s">
        <v>25</v>
      </c>
    </row>
    <row r="7" spans="1:2" ht="16.5">
      <c r="A7" t="s">
        <v>26</v>
      </c>
      <c r="B7" t="s">
        <v>27</v>
      </c>
    </row>
    <row r="8" spans="1:2" ht="16.5">
      <c r="A8" t="s">
        <v>799</v>
      </c>
      <c r="B8" t="s">
        <v>800</v>
      </c>
    </row>
    <row r="9" spans="1:2" ht="16.5">
      <c r="A9" t="s">
        <v>801</v>
      </c>
      <c r="B9" t="s">
        <v>802</v>
      </c>
    </row>
    <row r="10" spans="1:2" ht="16.5">
      <c r="A10" t="s">
        <v>28</v>
      </c>
      <c r="B10" t="s">
        <v>29</v>
      </c>
    </row>
    <row r="11" spans="1:2" ht="16.5">
      <c r="A11" t="s">
        <v>30</v>
      </c>
      <c r="B11" t="s">
        <v>31</v>
      </c>
    </row>
    <row r="12" spans="1:2" ht="16.5">
      <c r="A12" t="s">
        <v>803</v>
      </c>
      <c r="B12" t="s">
        <v>804</v>
      </c>
    </row>
    <row r="13" spans="1:2" ht="16.5">
      <c r="A13" t="s">
        <v>32</v>
      </c>
      <c r="B13" t="s">
        <v>33</v>
      </c>
    </row>
    <row r="14" spans="1:2" ht="16.5">
      <c r="A14" t="s">
        <v>34</v>
      </c>
      <c r="B14" t="s">
        <v>35</v>
      </c>
    </row>
    <row r="15" spans="1:2" ht="16.5">
      <c r="A15" t="s">
        <v>36</v>
      </c>
      <c r="B15" t="s">
        <v>37</v>
      </c>
    </row>
    <row r="16" spans="1:2" ht="16.5">
      <c r="A16" t="s">
        <v>791</v>
      </c>
      <c r="B16" t="s">
        <v>805</v>
      </c>
    </row>
    <row r="17" spans="1:2" ht="16.5">
      <c r="A17" t="s">
        <v>38</v>
      </c>
      <c r="B17" t="s">
        <v>39</v>
      </c>
    </row>
    <row r="18" spans="1:2" ht="16.5">
      <c r="A18" t="s">
        <v>40</v>
      </c>
      <c r="B18" t="s">
        <v>41</v>
      </c>
    </row>
    <row r="19" spans="1:2" ht="16.5">
      <c r="A19" t="s">
        <v>42</v>
      </c>
      <c r="B19" t="s">
        <v>43</v>
      </c>
    </row>
    <row r="20" spans="1:2" ht="16.5">
      <c r="A20" t="s">
        <v>44</v>
      </c>
      <c r="B20" t="s">
        <v>45</v>
      </c>
    </row>
    <row r="21" spans="1:2" ht="16.5">
      <c r="A21" t="s">
        <v>806</v>
      </c>
      <c r="B21" t="s">
        <v>807</v>
      </c>
    </row>
    <row r="22" spans="1:2" ht="16.5">
      <c r="A22" t="s">
        <v>808</v>
      </c>
      <c r="B22" t="s">
        <v>809</v>
      </c>
    </row>
    <row r="23" spans="1:2" ht="16.5">
      <c r="A23" t="s">
        <v>46</v>
      </c>
      <c r="B23" t="s">
        <v>47</v>
      </c>
    </row>
    <row r="24" spans="1:2" ht="16.5">
      <c r="A24" t="s">
        <v>48</v>
      </c>
      <c r="B24" t="s">
        <v>49</v>
      </c>
    </row>
    <row r="25" spans="1:2" ht="16.5">
      <c r="A25" t="s">
        <v>50</v>
      </c>
      <c r="B25" t="s">
        <v>51</v>
      </c>
    </row>
    <row r="26" spans="1:2" ht="16.5">
      <c r="A26" t="s">
        <v>52</v>
      </c>
      <c r="B26" t="s">
        <v>53</v>
      </c>
    </row>
    <row r="27" spans="1:2" ht="16.5">
      <c r="A27" t="s">
        <v>54</v>
      </c>
      <c r="B27" t="s">
        <v>55</v>
      </c>
    </row>
    <row r="28" spans="1:2" ht="16.5">
      <c r="A28" t="s">
        <v>56</v>
      </c>
      <c r="B28" t="s">
        <v>57</v>
      </c>
    </row>
    <row r="29" spans="1:2" ht="16.5">
      <c r="A29" t="s">
        <v>810</v>
      </c>
      <c r="B29" t="s">
        <v>811</v>
      </c>
    </row>
    <row r="30" spans="1:2" ht="16.5">
      <c r="A30" t="s">
        <v>812</v>
      </c>
      <c r="B30" t="s">
        <v>813</v>
      </c>
    </row>
    <row r="31" spans="1:2" ht="16.5">
      <c r="A31" t="s">
        <v>814</v>
      </c>
      <c r="B31" t="s">
        <v>815</v>
      </c>
    </row>
    <row r="32" spans="1:2" ht="16.5">
      <c r="A32" t="s">
        <v>58</v>
      </c>
      <c r="B32" t="s">
        <v>59</v>
      </c>
    </row>
    <row r="33" spans="1:2" ht="16.5">
      <c r="A33" t="s">
        <v>60</v>
      </c>
      <c r="B33" t="s">
        <v>61</v>
      </c>
    </row>
    <row r="34" spans="1:2" ht="16.5">
      <c r="A34" t="s">
        <v>776</v>
      </c>
      <c r="B34" t="s">
        <v>816</v>
      </c>
    </row>
    <row r="35" spans="1:2" ht="16.5">
      <c r="A35" t="s">
        <v>62</v>
      </c>
      <c r="B35" t="s">
        <v>63</v>
      </c>
    </row>
    <row r="36" spans="1:2" ht="16.5">
      <c r="A36" t="s">
        <v>64</v>
      </c>
      <c r="B36" t="s">
        <v>65</v>
      </c>
    </row>
    <row r="37" spans="1:2" ht="16.5">
      <c r="A37" t="s">
        <v>817</v>
      </c>
      <c r="B37" t="s">
        <v>818</v>
      </c>
    </row>
    <row r="38" spans="1:2" ht="16.5">
      <c r="A38" t="s">
        <v>66</v>
      </c>
      <c r="B38" t="s">
        <v>67</v>
      </c>
    </row>
    <row r="39" spans="1:2" ht="16.5">
      <c r="A39" t="s">
        <v>68</v>
      </c>
      <c r="B39" t="s">
        <v>69</v>
      </c>
    </row>
    <row r="40" spans="1:2" ht="16.5">
      <c r="A40" t="s">
        <v>70</v>
      </c>
      <c r="B40" t="s">
        <v>71</v>
      </c>
    </row>
    <row r="41" spans="1:2" ht="16.5">
      <c r="A41" t="s">
        <v>72</v>
      </c>
      <c r="B41" t="s">
        <v>73</v>
      </c>
    </row>
    <row r="42" spans="1:2" ht="16.5">
      <c r="A42" t="s">
        <v>74</v>
      </c>
      <c r="B42" t="s">
        <v>75</v>
      </c>
    </row>
    <row r="43" spans="1:2" ht="16.5">
      <c r="A43" t="s">
        <v>819</v>
      </c>
      <c r="B43" t="s">
        <v>820</v>
      </c>
    </row>
    <row r="44" spans="1:2" ht="16.5">
      <c r="A44" t="s">
        <v>76</v>
      </c>
      <c r="B44" t="s">
        <v>77</v>
      </c>
    </row>
    <row r="45" spans="1:2" ht="16.5">
      <c r="A45" t="s">
        <v>821</v>
      </c>
      <c r="B45" t="s">
        <v>822</v>
      </c>
    </row>
    <row r="46" spans="1:2" ht="16.5">
      <c r="A46" t="s">
        <v>78</v>
      </c>
      <c r="B46" t="s">
        <v>79</v>
      </c>
    </row>
    <row r="47" spans="1:2" ht="16.5">
      <c r="A47" t="s">
        <v>80</v>
      </c>
      <c r="B47" t="s">
        <v>81</v>
      </c>
    </row>
    <row r="48" spans="1:2" ht="16.5">
      <c r="A48" t="s">
        <v>82</v>
      </c>
      <c r="B48" t="s">
        <v>83</v>
      </c>
    </row>
    <row r="49" spans="1:2" ht="16.5">
      <c r="A49" t="s">
        <v>786</v>
      </c>
      <c r="B49" t="s">
        <v>823</v>
      </c>
    </row>
    <row r="50" spans="1:2" ht="16.5">
      <c r="A50" t="s">
        <v>84</v>
      </c>
      <c r="B50" t="s">
        <v>85</v>
      </c>
    </row>
    <row r="51" spans="1:2" ht="16.5">
      <c r="A51" t="s">
        <v>824</v>
      </c>
      <c r="B51" t="s">
        <v>825</v>
      </c>
    </row>
    <row r="52" spans="1:2" ht="16.5">
      <c r="A52" t="s">
        <v>86</v>
      </c>
      <c r="B52" t="s">
        <v>87</v>
      </c>
    </row>
    <row r="53" spans="1:2" ht="16.5">
      <c r="A53" t="s">
        <v>826</v>
      </c>
      <c r="B53" t="s">
        <v>827</v>
      </c>
    </row>
    <row r="54" spans="1:2" ht="16.5">
      <c r="A54" t="s">
        <v>88</v>
      </c>
      <c r="B54" t="s">
        <v>89</v>
      </c>
    </row>
    <row r="55" spans="1:2" ht="16.5">
      <c r="A55" t="s">
        <v>90</v>
      </c>
      <c r="B55" t="s">
        <v>91</v>
      </c>
    </row>
    <row r="56" spans="1:2" ht="16.5">
      <c r="A56" t="s">
        <v>92</v>
      </c>
      <c r="B56" t="s">
        <v>93</v>
      </c>
    </row>
    <row r="57" spans="1:2" ht="16.5">
      <c r="A57" t="s">
        <v>94</v>
      </c>
      <c r="B57" t="s">
        <v>95</v>
      </c>
    </row>
    <row r="58" spans="1:2" ht="16.5">
      <c r="A58" t="s">
        <v>828</v>
      </c>
      <c r="B58" t="s">
        <v>829</v>
      </c>
    </row>
    <row r="59" spans="1:2" ht="16.5">
      <c r="A59" t="s">
        <v>96</v>
      </c>
      <c r="B59" t="s">
        <v>97</v>
      </c>
    </row>
    <row r="60" spans="1:2" ht="16.5">
      <c r="A60" t="s">
        <v>98</v>
      </c>
      <c r="B60" t="s">
        <v>99</v>
      </c>
    </row>
    <row r="61" spans="1:2" ht="16.5">
      <c r="A61" t="s">
        <v>100</v>
      </c>
      <c r="B61" t="s">
        <v>101</v>
      </c>
    </row>
    <row r="62" spans="1:2" ht="16.5">
      <c r="A62" t="s">
        <v>102</v>
      </c>
      <c r="B62" t="s">
        <v>103</v>
      </c>
    </row>
    <row r="63" spans="1:2" ht="16.5">
      <c r="A63" t="s">
        <v>778</v>
      </c>
      <c r="B63" t="s">
        <v>830</v>
      </c>
    </row>
    <row r="64" spans="1:2" ht="16.5">
      <c r="A64" t="s">
        <v>831</v>
      </c>
      <c r="B64" t="s">
        <v>832</v>
      </c>
    </row>
    <row r="65" spans="1:2" ht="16.5">
      <c r="A65" t="s">
        <v>104</v>
      </c>
      <c r="B65" t="s">
        <v>105</v>
      </c>
    </row>
    <row r="66" spans="1:2" ht="16.5">
      <c r="A66" t="s">
        <v>106</v>
      </c>
      <c r="B66" t="s">
        <v>107</v>
      </c>
    </row>
    <row r="67" spans="1:2" ht="16.5">
      <c r="A67" t="s">
        <v>108</v>
      </c>
      <c r="B67" t="s">
        <v>109</v>
      </c>
    </row>
    <row r="68" spans="1:2" ht="16.5">
      <c r="A68" t="s">
        <v>110</v>
      </c>
      <c r="B68" t="s">
        <v>111</v>
      </c>
    </row>
    <row r="69" spans="1:2" ht="16.5">
      <c r="A69" t="s">
        <v>112</v>
      </c>
      <c r="B69" t="s">
        <v>113</v>
      </c>
    </row>
    <row r="70" spans="1:2" ht="16.5">
      <c r="A70" t="s">
        <v>833</v>
      </c>
      <c r="B70" t="s">
        <v>834</v>
      </c>
    </row>
    <row r="71" spans="1:2" ht="16.5">
      <c r="A71" t="s">
        <v>835</v>
      </c>
      <c r="B71" t="s">
        <v>836</v>
      </c>
    </row>
    <row r="72" spans="1:2" ht="16.5">
      <c r="A72" t="s">
        <v>114</v>
      </c>
      <c r="B72" t="s">
        <v>115</v>
      </c>
    </row>
    <row r="73" spans="1:2" ht="16.5">
      <c r="A73" t="s">
        <v>785</v>
      </c>
      <c r="B73" t="s">
        <v>113</v>
      </c>
    </row>
    <row r="74" spans="1:2" ht="16.5">
      <c r="A74" t="s">
        <v>837</v>
      </c>
      <c r="B74" t="s">
        <v>838</v>
      </c>
    </row>
    <row r="75" spans="1:2" ht="16.5">
      <c r="A75" t="s">
        <v>116</v>
      </c>
      <c r="B75" t="s">
        <v>117</v>
      </c>
    </row>
    <row r="76" spans="1:2" ht="16.5">
      <c r="A76" t="s">
        <v>839</v>
      </c>
      <c r="B76" t="s">
        <v>840</v>
      </c>
    </row>
    <row r="77" spans="1:2" ht="16.5">
      <c r="A77" t="s">
        <v>118</v>
      </c>
      <c r="B77" t="s">
        <v>119</v>
      </c>
    </row>
    <row r="78" spans="1:2" ht="16.5">
      <c r="A78" t="s">
        <v>120</v>
      </c>
      <c r="B78" t="s">
        <v>121</v>
      </c>
    </row>
    <row r="79" spans="1:2" ht="16.5">
      <c r="A79" t="s">
        <v>122</v>
      </c>
      <c r="B79" t="s">
        <v>123</v>
      </c>
    </row>
    <row r="80" spans="1:2" ht="16.5">
      <c r="A80" t="s">
        <v>841</v>
      </c>
      <c r="B80" t="s">
        <v>842</v>
      </c>
    </row>
    <row r="81" spans="1:2" ht="16.5">
      <c r="A81" t="s">
        <v>124</v>
      </c>
      <c r="B81" t="s">
        <v>125</v>
      </c>
    </row>
    <row r="82" spans="1:2" ht="16.5">
      <c r="A82" t="s">
        <v>843</v>
      </c>
      <c r="B82" t="s">
        <v>844</v>
      </c>
    </row>
    <row r="83" spans="1:2" ht="16.5">
      <c r="A83" t="s">
        <v>126</v>
      </c>
      <c r="B83" t="s">
        <v>127</v>
      </c>
    </row>
    <row r="84" spans="1:2" ht="16.5">
      <c r="A84" t="s">
        <v>128</v>
      </c>
      <c r="B84" t="s">
        <v>129</v>
      </c>
    </row>
    <row r="85" spans="1:2" ht="16.5">
      <c r="A85" t="s">
        <v>130</v>
      </c>
      <c r="B85" t="s">
        <v>131</v>
      </c>
    </row>
    <row r="86" spans="1:2" ht="16.5">
      <c r="A86" t="s">
        <v>132</v>
      </c>
      <c r="B86" t="s">
        <v>133</v>
      </c>
    </row>
    <row r="87" spans="1:2" ht="16.5">
      <c r="A87" t="s">
        <v>784</v>
      </c>
      <c r="B87" t="s">
        <v>845</v>
      </c>
    </row>
    <row r="88" spans="1:2" ht="16.5">
      <c r="A88" t="s">
        <v>134</v>
      </c>
      <c r="B88" t="s">
        <v>135</v>
      </c>
    </row>
    <row r="89" spans="1:2" ht="16.5">
      <c r="A89" t="s">
        <v>846</v>
      </c>
      <c r="B89" t="s">
        <v>847</v>
      </c>
    </row>
    <row r="90" spans="1:2" ht="16.5">
      <c r="A90" t="s">
        <v>136</v>
      </c>
      <c r="B90" t="s">
        <v>137</v>
      </c>
    </row>
    <row r="91" spans="1:2" ht="16.5">
      <c r="A91" t="s">
        <v>138</v>
      </c>
      <c r="B91" t="s">
        <v>139</v>
      </c>
    </row>
    <row r="92" spans="1:2" ht="16.5">
      <c r="A92" t="s">
        <v>140</v>
      </c>
      <c r="B92" t="s">
        <v>141</v>
      </c>
    </row>
    <row r="93" spans="1:2" ht="16.5">
      <c r="A93" t="s">
        <v>848</v>
      </c>
      <c r="B93" t="s">
        <v>849</v>
      </c>
    </row>
    <row r="94" spans="1:2" ht="16.5">
      <c r="A94" t="s">
        <v>142</v>
      </c>
      <c r="B94" t="s">
        <v>143</v>
      </c>
    </row>
    <row r="95" spans="1:2" ht="16.5">
      <c r="A95" t="s">
        <v>144</v>
      </c>
      <c r="B95" t="s">
        <v>145</v>
      </c>
    </row>
    <row r="96" spans="1:2" ht="16.5">
      <c r="A96" t="s">
        <v>146</v>
      </c>
      <c r="B96" t="s">
        <v>147</v>
      </c>
    </row>
    <row r="97" spans="1:2" ht="16.5">
      <c r="A97" t="s">
        <v>850</v>
      </c>
      <c r="B97" t="s">
        <v>851</v>
      </c>
    </row>
    <row r="98" spans="1:2" ht="16.5">
      <c r="A98" t="s">
        <v>148</v>
      </c>
      <c r="B98" t="s">
        <v>149</v>
      </c>
    </row>
    <row r="99" spans="1:2" ht="16.5">
      <c r="A99" t="s">
        <v>150</v>
      </c>
      <c r="B99" t="s">
        <v>151</v>
      </c>
    </row>
    <row r="100" spans="1:2" ht="16.5">
      <c r="A100" t="s">
        <v>852</v>
      </c>
      <c r="B100" t="s">
        <v>853</v>
      </c>
    </row>
    <row r="101" spans="1:2" ht="16.5">
      <c r="A101" t="s">
        <v>152</v>
      </c>
      <c r="B101" t="s">
        <v>153</v>
      </c>
    </row>
    <row r="102" spans="1:2" ht="16.5">
      <c r="A102" t="s">
        <v>154</v>
      </c>
      <c r="B102" t="s">
        <v>155</v>
      </c>
    </row>
    <row r="103" spans="1:2" ht="16.5">
      <c r="A103" t="s">
        <v>156</v>
      </c>
      <c r="B103" t="s">
        <v>157</v>
      </c>
    </row>
    <row r="104" spans="1:2" ht="16.5">
      <c r="A104" t="s">
        <v>158</v>
      </c>
      <c r="B104" t="s">
        <v>159</v>
      </c>
    </row>
    <row r="105" spans="1:2" ht="16.5">
      <c r="A105" t="s">
        <v>160</v>
      </c>
      <c r="B105" t="s">
        <v>161</v>
      </c>
    </row>
    <row r="106" spans="1:2" ht="16.5">
      <c r="A106" t="s">
        <v>854</v>
      </c>
      <c r="B106" t="s">
        <v>855</v>
      </c>
    </row>
    <row r="107" spans="1:2" ht="16.5">
      <c r="A107" t="s">
        <v>162</v>
      </c>
      <c r="B107" t="s">
        <v>163</v>
      </c>
    </row>
    <row r="108" spans="1:2" ht="16.5">
      <c r="A108" t="s">
        <v>856</v>
      </c>
      <c r="B108" t="s">
        <v>857</v>
      </c>
    </row>
    <row r="109" spans="1:2" ht="16.5">
      <c r="A109" t="s">
        <v>164</v>
      </c>
      <c r="B109" t="s">
        <v>165</v>
      </c>
    </row>
    <row r="110" spans="1:2" ht="16.5">
      <c r="A110" t="s">
        <v>858</v>
      </c>
      <c r="B110" t="s">
        <v>859</v>
      </c>
    </row>
    <row r="111" spans="1:2" ht="16.5">
      <c r="A111" t="s">
        <v>166</v>
      </c>
      <c r="B111" t="s">
        <v>167</v>
      </c>
    </row>
    <row r="112" spans="1:2" ht="16.5">
      <c r="A112" t="s">
        <v>860</v>
      </c>
      <c r="B112" t="s">
        <v>861</v>
      </c>
    </row>
    <row r="113" spans="1:2" ht="16.5">
      <c r="A113" t="s">
        <v>168</v>
      </c>
      <c r="B113" t="s">
        <v>169</v>
      </c>
    </row>
    <row r="114" spans="1:2" ht="16.5">
      <c r="A114" t="s">
        <v>170</v>
      </c>
      <c r="B114" t="s">
        <v>171</v>
      </c>
    </row>
    <row r="115" spans="1:2" ht="16.5">
      <c r="A115" t="s">
        <v>862</v>
      </c>
      <c r="B115" t="s">
        <v>863</v>
      </c>
    </row>
    <row r="116" spans="1:2" ht="16.5">
      <c r="A116" t="s">
        <v>864</v>
      </c>
      <c r="B116" t="s">
        <v>865</v>
      </c>
    </row>
    <row r="117" spans="1:2" ht="16.5">
      <c r="A117" t="s">
        <v>866</v>
      </c>
      <c r="B117" t="s">
        <v>867</v>
      </c>
    </row>
    <row r="118" spans="1:2" ht="16.5">
      <c r="A118" t="s">
        <v>868</v>
      </c>
      <c r="B118" t="s">
        <v>869</v>
      </c>
    </row>
    <row r="119" spans="1:2" ht="16.5">
      <c r="A119" t="s">
        <v>870</v>
      </c>
      <c r="B119" t="s">
        <v>871</v>
      </c>
    </row>
    <row r="120" spans="1:2" ht="16.5">
      <c r="A120" t="s">
        <v>172</v>
      </c>
      <c r="B120" t="s">
        <v>173</v>
      </c>
    </row>
    <row r="121" spans="1:2" ht="16.5">
      <c r="A121" t="s">
        <v>174</v>
      </c>
      <c r="B121" t="s">
        <v>175</v>
      </c>
    </row>
    <row r="122" spans="1:2" ht="16.5">
      <c r="A122" t="s">
        <v>872</v>
      </c>
      <c r="B122" t="s">
        <v>873</v>
      </c>
    </row>
    <row r="123" spans="1:2" ht="16.5">
      <c r="A123" t="s">
        <v>176</v>
      </c>
      <c r="B123" t="s">
        <v>177</v>
      </c>
    </row>
    <row r="124" spans="1:2" ht="16.5">
      <c r="A124" t="s">
        <v>874</v>
      </c>
      <c r="B124" t="s">
        <v>875</v>
      </c>
    </row>
    <row r="125" spans="1:2" ht="16.5">
      <c r="A125" t="s">
        <v>876</v>
      </c>
      <c r="B125" t="s">
        <v>877</v>
      </c>
    </row>
    <row r="126" spans="1:2" ht="16.5">
      <c r="A126" t="s">
        <v>178</v>
      </c>
      <c r="B126" t="s">
        <v>179</v>
      </c>
    </row>
    <row r="127" spans="1:2" ht="16.5">
      <c r="A127" t="s">
        <v>180</v>
      </c>
      <c r="B127" t="s">
        <v>181</v>
      </c>
    </row>
    <row r="128" spans="1:2" ht="16.5">
      <c r="A128" t="s">
        <v>182</v>
      </c>
      <c r="B128" t="s">
        <v>183</v>
      </c>
    </row>
    <row r="129" spans="1:2" ht="16.5">
      <c r="A129" t="s">
        <v>878</v>
      </c>
      <c r="B129" t="s">
        <v>879</v>
      </c>
    </row>
    <row r="130" spans="1:2" ht="16.5">
      <c r="A130" t="s">
        <v>184</v>
      </c>
      <c r="B130" t="s">
        <v>185</v>
      </c>
    </row>
    <row r="131" spans="1:2" ht="16.5">
      <c r="A131" t="s">
        <v>186</v>
      </c>
      <c r="B131" t="s">
        <v>187</v>
      </c>
    </row>
    <row r="132" spans="1:2" ht="16.5">
      <c r="A132" t="s">
        <v>188</v>
      </c>
      <c r="B132" t="s">
        <v>189</v>
      </c>
    </row>
    <row r="133" spans="1:2" ht="16.5">
      <c r="A133" t="s">
        <v>190</v>
      </c>
      <c r="B133" t="s">
        <v>191</v>
      </c>
    </row>
    <row r="134" spans="1:2" ht="16.5">
      <c r="A134" t="s">
        <v>192</v>
      </c>
      <c r="B134" t="s">
        <v>193</v>
      </c>
    </row>
    <row r="135" spans="1:2" ht="16.5">
      <c r="A135" t="s">
        <v>194</v>
      </c>
      <c r="B135" t="s">
        <v>195</v>
      </c>
    </row>
    <row r="136" spans="1:2" ht="16.5">
      <c r="A136" t="s">
        <v>196</v>
      </c>
      <c r="B136" t="s">
        <v>197</v>
      </c>
    </row>
    <row r="137" spans="1:2" ht="16.5">
      <c r="A137" t="s">
        <v>787</v>
      </c>
      <c r="B137" t="s">
        <v>880</v>
      </c>
    </row>
    <row r="138" spans="1:2" ht="16.5">
      <c r="A138" t="s">
        <v>881</v>
      </c>
      <c r="B138" t="s">
        <v>882</v>
      </c>
    </row>
    <row r="139" spans="1:2" ht="16.5">
      <c r="A139" t="s">
        <v>198</v>
      </c>
      <c r="B139" t="s">
        <v>199</v>
      </c>
    </row>
    <row r="140" spans="1:2" ht="16.5">
      <c r="A140" t="s">
        <v>883</v>
      </c>
      <c r="B140" t="s">
        <v>884</v>
      </c>
    </row>
    <row r="141" spans="1:2" ht="16.5">
      <c r="A141" t="s">
        <v>779</v>
      </c>
      <c r="B141" t="s">
        <v>885</v>
      </c>
    </row>
    <row r="142" spans="1:2" ht="16.5">
      <c r="A142" t="s">
        <v>200</v>
      </c>
      <c r="B142" t="s">
        <v>201</v>
      </c>
    </row>
    <row r="143" spans="1:2" ht="16.5">
      <c r="A143" t="s">
        <v>886</v>
      </c>
      <c r="B143" t="s">
        <v>887</v>
      </c>
    </row>
    <row r="144" spans="1:2" ht="16.5">
      <c r="A144" t="s">
        <v>888</v>
      </c>
      <c r="B144" t="s">
        <v>889</v>
      </c>
    </row>
    <row r="145" spans="1:2" ht="16.5">
      <c r="A145" t="s">
        <v>202</v>
      </c>
      <c r="B145" t="s">
        <v>203</v>
      </c>
    </row>
    <row r="146" spans="1:2" ht="16.5">
      <c r="A146" t="s">
        <v>204</v>
      </c>
      <c r="B146" t="s">
        <v>205</v>
      </c>
    </row>
    <row r="147" spans="1:2" ht="16.5">
      <c r="A147" t="s">
        <v>775</v>
      </c>
      <c r="B147" t="s">
        <v>890</v>
      </c>
    </row>
    <row r="148" spans="1:2" ht="16.5">
      <c r="A148" t="s">
        <v>206</v>
      </c>
      <c r="B148" t="s">
        <v>207</v>
      </c>
    </row>
    <row r="149" spans="1:2" ht="16.5">
      <c r="A149" t="s">
        <v>208</v>
      </c>
      <c r="B149" t="s">
        <v>209</v>
      </c>
    </row>
    <row r="150" spans="1:2" ht="16.5">
      <c r="A150" t="s">
        <v>210</v>
      </c>
      <c r="B150" t="s">
        <v>211</v>
      </c>
    </row>
    <row r="151" spans="1:2" ht="16.5">
      <c r="A151" t="s">
        <v>891</v>
      </c>
      <c r="B151" t="s">
        <v>892</v>
      </c>
    </row>
    <row r="152" spans="1:2" ht="16.5">
      <c r="A152" t="s">
        <v>212</v>
      </c>
      <c r="B152" t="s">
        <v>213</v>
      </c>
    </row>
    <row r="153" spans="1:2" ht="16.5">
      <c r="A153" t="s">
        <v>214</v>
      </c>
      <c r="B153" t="s">
        <v>215</v>
      </c>
    </row>
    <row r="154" spans="1:2" ht="16.5">
      <c r="A154" t="s">
        <v>893</v>
      </c>
      <c r="B154" t="s">
        <v>894</v>
      </c>
    </row>
    <row r="155" spans="1:2" ht="16.5">
      <c r="A155" t="s">
        <v>895</v>
      </c>
      <c r="B155" t="s">
        <v>896</v>
      </c>
    </row>
    <row r="156" spans="1:2" ht="16.5">
      <c r="A156" t="s">
        <v>216</v>
      </c>
      <c r="B156" t="s">
        <v>217</v>
      </c>
    </row>
    <row r="157" spans="1:2" ht="16.5">
      <c r="A157" t="s">
        <v>897</v>
      </c>
      <c r="B157" t="s">
        <v>898</v>
      </c>
    </row>
    <row r="158" spans="1:2" ht="16.5">
      <c r="A158" t="s">
        <v>218</v>
      </c>
      <c r="B158" t="s">
        <v>219</v>
      </c>
    </row>
    <row r="159" spans="1:2" ht="16.5">
      <c r="A159" t="s">
        <v>899</v>
      </c>
      <c r="B159" t="s">
        <v>900</v>
      </c>
    </row>
    <row r="160" spans="1:2" ht="16.5">
      <c r="A160" t="s">
        <v>220</v>
      </c>
      <c r="B160" t="s">
        <v>221</v>
      </c>
    </row>
    <row r="161" spans="1:2" ht="16.5">
      <c r="A161" t="s">
        <v>222</v>
      </c>
      <c r="B161" t="s">
        <v>223</v>
      </c>
    </row>
    <row r="162" spans="1:2" ht="16.5">
      <c r="A162" t="s">
        <v>789</v>
      </c>
      <c r="B162" t="s">
        <v>901</v>
      </c>
    </row>
    <row r="163" spans="1:2" ht="16.5">
      <c r="A163" t="s">
        <v>224</v>
      </c>
      <c r="B163" t="s">
        <v>225</v>
      </c>
    </row>
    <row r="164" spans="1:2" ht="16.5">
      <c r="A164" t="s">
        <v>226</v>
      </c>
      <c r="B164" t="s">
        <v>227</v>
      </c>
    </row>
    <row r="165" spans="1:2" ht="16.5">
      <c r="A165" t="s">
        <v>790</v>
      </c>
      <c r="B165" t="s">
        <v>902</v>
      </c>
    </row>
    <row r="166" spans="1:2" ht="16.5">
      <c r="A166" t="s">
        <v>792</v>
      </c>
      <c r="B166" t="s">
        <v>903</v>
      </c>
    </row>
    <row r="167" spans="1:2" ht="16.5">
      <c r="A167" t="s">
        <v>780</v>
      </c>
      <c r="B167" t="s">
        <v>904</v>
      </c>
    </row>
    <row r="168" spans="1:2" ht="16.5">
      <c r="A168" t="s">
        <v>228</v>
      </c>
      <c r="B168" t="s">
        <v>229</v>
      </c>
    </row>
    <row r="169" spans="1:2" ht="16.5">
      <c r="A169" t="s">
        <v>230</v>
      </c>
      <c r="B169" t="s">
        <v>231</v>
      </c>
    </row>
    <row r="170" spans="1:2" ht="16.5">
      <c r="A170" t="s">
        <v>232</v>
      </c>
      <c r="B170" t="s">
        <v>233</v>
      </c>
    </row>
    <row r="171" spans="1:2" ht="16.5">
      <c r="A171" t="s">
        <v>234</v>
      </c>
      <c r="B171" t="s">
        <v>235</v>
      </c>
    </row>
    <row r="172" spans="1:2" ht="16.5">
      <c r="A172" t="s">
        <v>236</v>
      </c>
      <c r="B172" t="s">
        <v>237</v>
      </c>
    </row>
    <row r="173" spans="1:2" ht="16.5">
      <c r="A173" t="s">
        <v>238</v>
      </c>
      <c r="B173" t="s">
        <v>239</v>
      </c>
    </row>
    <row r="174" spans="1:2" ht="16.5">
      <c r="A174" t="s">
        <v>240</v>
      </c>
      <c r="B174" t="s">
        <v>241</v>
      </c>
    </row>
    <row r="175" spans="1:2" ht="16.5">
      <c r="A175" t="s">
        <v>242</v>
      </c>
      <c r="B175" t="s">
        <v>243</v>
      </c>
    </row>
    <row r="176" spans="1:2" ht="16.5">
      <c r="A176" t="s">
        <v>905</v>
      </c>
      <c r="B176" t="s">
        <v>906</v>
      </c>
    </row>
    <row r="177" spans="1:2" ht="16.5">
      <c r="A177" t="s">
        <v>244</v>
      </c>
      <c r="B177" t="s">
        <v>245</v>
      </c>
    </row>
    <row r="178" spans="1:2" ht="16.5">
      <c r="A178" t="s">
        <v>246</v>
      </c>
      <c r="B178" t="s">
        <v>247</v>
      </c>
    </row>
    <row r="179" spans="1:2" ht="16.5">
      <c r="A179" t="s">
        <v>907</v>
      </c>
      <c r="B179" t="s">
        <v>908</v>
      </c>
    </row>
    <row r="180" spans="1:2" ht="16.5">
      <c r="A180" t="s">
        <v>248</v>
      </c>
      <c r="B180" t="s">
        <v>249</v>
      </c>
    </row>
    <row r="181" spans="1:2" ht="16.5">
      <c r="A181" t="s">
        <v>250</v>
      </c>
      <c r="B181" t="s">
        <v>251</v>
      </c>
    </row>
    <row r="182" spans="1:2" ht="16.5">
      <c r="A182" t="s">
        <v>252</v>
      </c>
      <c r="B182" t="s">
        <v>253</v>
      </c>
    </row>
    <row r="183" spans="1:2" ht="16.5">
      <c r="A183" t="s">
        <v>254</v>
      </c>
      <c r="B183" t="s">
        <v>255</v>
      </c>
    </row>
    <row r="184" spans="1:2" ht="16.5">
      <c r="A184" t="s">
        <v>256</v>
      </c>
      <c r="B184" t="s">
        <v>257</v>
      </c>
    </row>
    <row r="185" spans="1:2" ht="16.5">
      <c r="A185" t="s">
        <v>258</v>
      </c>
      <c r="B185" t="s">
        <v>259</v>
      </c>
    </row>
    <row r="186" spans="1:2" ht="16.5">
      <c r="A186" t="s">
        <v>260</v>
      </c>
      <c r="B186" t="s">
        <v>261</v>
      </c>
    </row>
    <row r="187" spans="1:2" ht="16.5">
      <c r="A187" t="s">
        <v>262</v>
      </c>
      <c r="B187" t="s">
        <v>263</v>
      </c>
    </row>
    <row r="188" spans="1:2" ht="16.5">
      <c r="A188" t="s">
        <v>909</v>
      </c>
      <c r="B188" t="s">
        <v>910</v>
      </c>
    </row>
    <row r="189" spans="1:2" ht="16.5">
      <c r="A189" t="s">
        <v>264</v>
      </c>
      <c r="B189" t="s">
        <v>265</v>
      </c>
    </row>
    <row r="190" spans="1:2" ht="16.5">
      <c r="A190" t="s">
        <v>783</v>
      </c>
      <c r="B190" t="s">
        <v>911</v>
      </c>
    </row>
    <row r="191" spans="1:2" ht="16.5">
      <c r="A191" t="s">
        <v>266</v>
      </c>
      <c r="B191" t="s">
        <v>267</v>
      </c>
    </row>
    <row r="192" spans="1:2" ht="16.5">
      <c r="A192" t="s">
        <v>268</v>
      </c>
      <c r="B192" t="s">
        <v>269</v>
      </c>
    </row>
    <row r="193" spans="1:2" ht="16.5">
      <c r="A193" t="s">
        <v>912</v>
      </c>
      <c r="B193" t="s">
        <v>913</v>
      </c>
    </row>
    <row r="194" spans="1:2" ht="16.5">
      <c r="A194" t="s">
        <v>270</v>
      </c>
      <c r="B194" t="s">
        <v>271</v>
      </c>
    </row>
    <row r="195" spans="1:2" ht="16.5">
      <c r="A195" t="s">
        <v>272</v>
      </c>
      <c r="B195" t="s">
        <v>273</v>
      </c>
    </row>
    <row r="196" spans="1:2" ht="16.5">
      <c r="A196" t="s">
        <v>274</v>
      </c>
      <c r="B196" t="s">
        <v>275</v>
      </c>
    </row>
    <row r="197" spans="1:2" ht="16.5">
      <c r="A197" t="s">
        <v>276</v>
      </c>
      <c r="B197" t="s">
        <v>277</v>
      </c>
    </row>
    <row r="198" spans="1:2" ht="16.5">
      <c r="A198" t="s">
        <v>278</v>
      </c>
      <c r="B198" t="s">
        <v>279</v>
      </c>
    </row>
    <row r="199" spans="1:2" ht="16.5">
      <c r="A199" t="s">
        <v>914</v>
      </c>
      <c r="B199" t="s">
        <v>915</v>
      </c>
    </row>
    <row r="200" spans="1:2" ht="16.5">
      <c r="A200" t="s">
        <v>280</v>
      </c>
      <c r="B200" t="s">
        <v>281</v>
      </c>
    </row>
    <row r="201" spans="1:2" ht="16.5">
      <c r="A201" t="s">
        <v>282</v>
      </c>
      <c r="B201" t="s">
        <v>283</v>
      </c>
    </row>
    <row r="202" spans="1:2" ht="16.5">
      <c r="A202" t="s">
        <v>284</v>
      </c>
      <c r="B202" t="s">
        <v>285</v>
      </c>
    </row>
    <row r="203" spans="1:2" ht="16.5">
      <c r="A203" t="s">
        <v>286</v>
      </c>
      <c r="B203" t="s">
        <v>287</v>
      </c>
    </row>
    <row r="204" spans="1:2" ht="16.5">
      <c r="A204" t="s">
        <v>288</v>
      </c>
      <c r="B204" t="s">
        <v>289</v>
      </c>
    </row>
    <row r="205" spans="1:2" ht="16.5">
      <c r="A205" t="s">
        <v>290</v>
      </c>
      <c r="B205" t="s">
        <v>291</v>
      </c>
    </row>
    <row r="206" spans="1:2" ht="16.5">
      <c r="A206" t="s">
        <v>292</v>
      </c>
      <c r="B206" t="s">
        <v>287</v>
      </c>
    </row>
    <row r="207" spans="1:2" ht="16.5">
      <c r="A207" t="s">
        <v>916</v>
      </c>
      <c r="B207" t="s">
        <v>917</v>
      </c>
    </row>
    <row r="208" spans="1:2" ht="16.5">
      <c r="A208" t="s">
        <v>293</v>
      </c>
      <c r="B208" t="s">
        <v>294</v>
      </c>
    </row>
    <row r="209" spans="1:2" ht="16.5">
      <c r="A209" t="s">
        <v>295</v>
      </c>
      <c r="B209" t="s">
        <v>296</v>
      </c>
    </row>
    <row r="210" spans="1:2" ht="16.5">
      <c r="A210" t="s">
        <v>297</v>
      </c>
      <c r="B210" t="s">
        <v>298</v>
      </c>
    </row>
    <row r="211" spans="1:2" ht="16.5">
      <c r="A211" t="s">
        <v>299</v>
      </c>
      <c r="B211" t="s">
        <v>300</v>
      </c>
    </row>
    <row r="212" spans="1:2" ht="16.5">
      <c r="A212" t="s">
        <v>918</v>
      </c>
      <c r="B212" t="s">
        <v>919</v>
      </c>
    </row>
    <row r="213" spans="1:2" ht="16.5">
      <c r="A213" t="s">
        <v>301</v>
      </c>
      <c r="B213" t="s">
        <v>302</v>
      </c>
    </row>
    <row r="214" spans="1:2" ht="16.5">
      <c r="A214" t="s">
        <v>920</v>
      </c>
      <c r="B214" t="s">
        <v>921</v>
      </c>
    </row>
    <row r="215" spans="1:2" ht="16.5">
      <c r="A215" t="s">
        <v>303</v>
      </c>
      <c r="B215" t="s">
        <v>304</v>
      </c>
    </row>
    <row r="216" spans="1:2" ht="16.5">
      <c r="A216" t="s">
        <v>305</v>
      </c>
      <c r="B216" t="s">
        <v>306</v>
      </c>
    </row>
    <row r="217" spans="1:2" ht="16.5">
      <c r="A217" t="s">
        <v>922</v>
      </c>
      <c r="B217" t="s">
        <v>923</v>
      </c>
    </row>
    <row r="218" spans="1:2" ht="16.5">
      <c r="A218" t="s">
        <v>307</v>
      </c>
      <c r="B218" t="s">
        <v>308</v>
      </c>
    </row>
    <row r="219" spans="1:2" ht="16.5">
      <c r="A219" t="s">
        <v>309</v>
      </c>
      <c r="B219" t="s">
        <v>310</v>
      </c>
    </row>
    <row r="220" spans="1:2" ht="16.5">
      <c r="A220" t="s">
        <v>311</v>
      </c>
      <c r="B220" t="s">
        <v>312</v>
      </c>
    </row>
    <row r="221" spans="1:2" ht="16.5">
      <c r="A221" t="s">
        <v>313</v>
      </c>
      <c r="B221" t="s">
        <v>314</v>
      </c>
    </row>
    <row r="222" spans="1:2" ht="16.5">
      <c r="A222" t="s">
        <v>315</v>
      </c>
      <c r="B222" t="s">
        <v>316</v>
      </c>
    </row>
    <row r="223" spans="1:2" ht="16.5">
      <c r="A223" t="s">
        <v>317</v>
      </c>
      <c r="B223" t="s">
        <v>318</v>
      </c>
    </row>
    <row r="224" spans="1:2" ht="16.5">
      <c r="A224" t="s">
        <v>319</v>
      </c>
      <c r="B224" t="s">
        <v>320</v>
      </c>
    </row>
    <row r="225" spans="1:2" ht="16.5">
      <c r="A225" t="s">
        <v>924</v>
      </c>
      <c r="B225" t="s">
        <v>925</v>
      </c>
    </row>
    <row r="226" spans="1:2" ht="16.5">
      <c r="A226" t="s">
        <v>926</v>
      </c>
      <c r="B226" t="s">
        <v>927</v>
      </c>
    </row>
    <row r="227" spans="1:2" ht="16.5">
      <c r="A227" t="s">
        <v>321</v>
      </c>
      <c r="B227" t="s">
        <v>322</v>
      </c>
    </row>
    <row r="228" spans="1:2" ht="16.5">
      <c r="A228" t="s">
        <v>928</v>
      </c>
      <c r="B228" t="s">
        <v>929</v>
      </c>
    </row>
    <row r="229" spans="1:2" ht="16.5">
      <c r="A229" t="s">
        <v>930</v>
      </c>
      <c r="B229" t="s">
        <v>931</v>
      </c>
    </row>
    <row r="230" spans="1:2" ht="16.5">
      <c r="A230" t="s">
        <v>323</v>
      </c>
      <c r="B230" t="s">
        <v>324</v>
      </c>
    </row>
    <row r="231" spans="1:2" ht="16.5">
      <c r="A231" t="s">
        <v>325</v>
      </c>
      <c r="B231" t="s">
        <v>326</v>
      </c>
    </row>
    <row r="232" spans="1:2" ht="16.5">
      <c r="A232" t="s">
        <v>932</v>
      </c>
      <c r="B232" t="s">
        <v>933</v>
      </c>
    </row>
    <row r="233" spans="1:2" ht="16.5">
      <c r="A233" t="s">
        <v>934</v>
      </c>
      <c r="B233" t="s">
        <v>935</v>
      </c>
    </row>
    <row r="234" spans="1:2" ht="16.5">
      <c r="A234" t="s">
        <v>327</v>
      </c>
      <c r="B234" t="s">
        <v>328</v>
      </c>
    </row>
    <row r="235" spans="1:2" ht="16.5">
      <c r="A235" t="s">
        <v>329</v>
      </c>
      <c r="B235" t="s">
        <v>330</v>
      </c>
    </row>
    <row r="236" spans="1:2" ht="16.5">
      <c r="A236" t="s">
        <v>936</v>
      </c>
      <c r="B236" t="s">
        <v>937</v>
      </c>
    </row>
    <row r="237" spans="1:2" ht="16.5">
      <c r="A237" t="s">
        <v>331</v>
      </c>
      <c r="B237" t="s">
        <v>332</v>
      </c>
    </row>
    <row r="238" spans="1:2" ht="16.5">
      <c r="A238" t="s">
        <v>333</v>
      </c>
      <c r="B238" t="s">
        <v>334</v>
      </c>
    </row>
    <row r="239" spans="1:2" ht="16.5">
      <c r="A239" t="s">
        <v>335</v>
      </c>
      <c r="B239" t="s">
        <v>336</v>
      </c>
    </row>
    <row r="240" spans="1:2" ht="16.5">
      <c r="A240" t="s">
        <v>938</v>
      </c>
      <c r="B240" t="s">
        <v>939</v>
      </c>
    </row>
    <row r="241" spans="1:2" ht="16.5">
      <c r="A241" t="s">
        <v>774</v>
      </c>
      <c r="B241" t="s">
        <v>940</v>
      </c>
    </row>
    <row r="242" spans="1:2" ht="16.5">
      <c r="A242" t="s">
        <v>337</v>
      </c>
      <c r="B242" t="s">
        <v>338</v>
      </c>
    </row>
    <row r="243" spans="1:2" ht="16.5">
      <c r="A243" t="s">
        <v>339</v>
      </c>
      <c r="B243" t="s">
        <v>340</v>
      </c>
    </row>
    <row r="244" spans="1:2" ht="16.5">
      <c r="A244" t="s">
        <v>341</v>
      </c>
      <c r="B244" t="s">
        <v>342</v>
      </c>
    </row>
    <row r="245" spans="1:2" ht="16.5">
      <c r="A245" t="s">
        <v>941</v>
      </c>
      <c r="B245" t="s">
        <v>942</v>
      </c>
    </row>
    <row r="246" spans="1:2" ht="16.5">
      <c r="A246" t="s">
        <v>343</v>
      </c>
      <c r="B246" t="s">
        <v>344</v>
      </c>
    </row>
    <row r="247" spans="1:2" ht="16.5">
      <c r="A247" t="s">
        <v>345</v>
      </c>
      <c r="B247" t="s">
        <v>346</v>
      </c>
    </row>
    <row r="248" spans="1:2" ht="16.5">
      <c r="A248" t="s">
        <v>347</v>
      </c>
      <c r="B248" t="s">
        <v>348</v>
      </c>
    </row>
    <row r="249" spans="1:2" ht="16.5">
      <c r="A249" t="s">
        <v>943</v>
      </c>
      <c r="B249" t="s">
        <v>354</v>
      </c>
    </row>
    <row r="250" spans="1:2" ht="16.5">
      <c r="A250" t="s">
        <v>349</v>
      </c>
      <c r="B250" t="s">
        <v>350</v>
      </c>
    </row>
    <row r="251" spans="1:2" ht="16.5">
      <c r="A251" t="s">
        <v>944</v>
      </c>
      <c r="B251" t="s">
        <v>945</v>
      </c>
    </row>
    <row r="252" spans="1:2" ht="16.5">
      <c r="A252" t="s">
        <v>946</v>
      </c>
      <c r="B252" t="s">
        <v>947</v>
      </c>
    </row>
    <row r="253" spans="1:2" ht="16.5">
      <c r="A253" t="s">
        <v>351</v>
      </c>
      <c r="B253" t="s">
        <v>352</v>
      </c>
    </row>
    <row r="254" spans="1:2" ht="16.5">
      <c r="A254" t="s">
        <v>353</v>
      </c>
      <c r="B254" t="s">
        <v>354</v>
      </c>
    </row>
    <row r="255" spans="1:2" ht="16.5">
      <c r="A255" t="s">
        <v>355</v>
      </c>
      <c r="B255" t="s">
        <v>356</v>
      </c>
    </row>
    <row r="256" spans="1:2" ht="16.5">
      <c r="A256" t="s">
        <v>357</v>
      </c>
      <c r="B256" t="s">
        <v>358</v>
      </c>
    </row>
    <row r="257" spans="1:2" ht="16.5">
      <c r="A257" t="s">
        <v>948</v>
      </c>
      <c r="B257" t="s">
        <v>949</v>
      </c>
    </row>
    <row r="258" spans="1:2" ht="16.5">
      <c r="A258" t="s">
        <v>950</v>
      </c>
      <c r="B258" t="s">
        <v>951</v>
      </c>
    </row>
    <row r="259" spans="1:2" ht="16.5">
      <c r="A259" t="s">
        <v>359</v>
      </c>
      <c r="B259" t="s">
        <v>360</v>
      </c>
    </row>
    <row r="260" spans="1:2" ht="16.5">
      <c r="A260" t="s">
        <v>952</v>
      </c>
      <c r="B260" t="s">
        <v>953</v>
      </c>
    </row>
    <row r="261" spans="1:2" ht="16.5">
      <c r="A261" t="s">
        <v>954</v>
      </c>
      <c r="B261" t="s">
        <v>955</v>
      </c>
    </row>
    <row r="262" spans="1:2" ht="16.5">
      <c r="A262" t="s">
        <v>361</v>
      </c>
      <c r="B262" t="s">
        <v>362</v>
      </c>
    </row>
    <row r="263" spans="1:2" ht="16.5">
      <c r="A263" t="s">
        <v>363</v>
      </c>
      <c r="B263" t="s">
        <v>364</v>
      </c>
    </row>
    <row r="264" spans="1:2" ht="16.5">
      <c r="A264" t="s">
        <v>365</v>
      </c>
      <c r="B264" t="s">
        <v>366</v>
      </c>
    </row>
    <row r="265" spans="1:2" ht="16.5">
      <c r="A265" t="s">
        <v>367</v>
      </c>
      <c r="B265" t="s">
        <v>368</v>
      </c>
    </row>
    <row r="266" spans="1:2" ht="16.5">
      <c r="A266" t="s">
        <v>369</v>
      </c>
      <c r="B266" t="s">
        <v>370</v>
      </c>
    </row>
    <row r="267" spans="1:2" ht="16.5">
      <c r="A267" t="s">
        <v>371</v>
      </c>
      <c r="B267" t="s">
        <v>372</v>
      </c>
    </row>
    <row r="268" spans="1:2" ht="16.5">
      <c r="A268" t="s">
        <v>373</v>
      </c>
      <c r="B268" t="s">
        <v>374</v>
      </c>
    </row>
    <row r="269" spans="1:2" ht="16.5">
      <c r="A269" t="s">
        <v>956</v>
      </c>
      <c r="B269" t="s">
        <v>957</v>
      </c>
    </row>
    <row r="270" spans="1:2" ht="16.5">
      <c r="A270" t="s">
        <v>375</v>
      </c>
      <c r="B270" t="s">
        <v>376</v>
      </c>
    </row>
    <row r="271" spans="1:2" ht="16.5">
      <c r="A271" t="s">
        <v>377</v>
      </c>
      <c r="B271" t="s">
        <v>378</v>
      </c>
    </row>
    <row r="272" spans="1:2" ht="16.5">
      <c r="A272" t="s">
        <v>379</v>
      </c>
      <c r="B272" t="s">
        <v>380</v>
      </c>
    </row>
    <row r="273" spans="1:2" ht="16.5">
      <c r="A273" t="s">
        <v>381</v>
      </c>
      <c r="B273" t="s">
        <v>382</v>
      </c>
    </row>
    <row r="274" spans="1:2" ht="16.5">
      <c r="A274" t="s">
        <v>383</v>
      </c>
      <c r="B274" t="s">
        <v>384</v>
      </c>
    </row>
    <row r="275" spans="1:2" ht="16.5">
      <c r="A275" t="s">
        <v>958</v>
      </c>
      <c r="B275" t="s">
        <v>959</v>
      </c>
    </row>
    <row r="276" spans="1:2" ht="16.5">
      <c r="A276" t="s">
        <v>385</v>
      </c>
      <c r="B276" t="s">
        <v>386</v>
      </c>
    </row>
    <row r="277" spans="1:2" ht="16.5">
      <c r="A277" t="s">
        <v>387</v>
      </c>
      <c r="B277" t="s">
        <v>388</v>
      </c>
    </row>
    <row r="278" spans="1:2" ht="16.5">
      <c r="A278" t="s">
        <v>960</v>
      </c>
      <c r="B278" t="s">
        <v>961</v>
      </c>
    </row>
    <row r="279" spans="1:2" ht="16.5">
      <c r="A279" t="s">
        <v>389</v>
      </c>
      <c r="B279" t="s">
        <v>390</v>
      </c>
    </row>
    <row r="280" spans="1:2" ht="16.5">
      <c r="A280" t="s">
        <v>391</v>
      </c>
      <c r="B280" t="s">
        <v>392</v>
      </c>
    </row>
    <row r="281" spans="1:2" ht="16.5">
      <c r="A281" t="s">
        <v>393</v>
      </c>
      <c r="B281" t="s">
        <v>394</v>
      </c>
    </row>
    <row r="282" spans="1:2" ht="16.5">
      <c r="A282" t="s">
        <v>395</v>
      </c>
      <c r="B282" t="s">
        <v>396</v>
      </c>
    </row>
    <row r="283" spans="1:2" ht="16.5">
      <c r="A283" t="s">
        <v>397</v>
      </c>
      <c r="B283" t="s">
        <v>398</v>
      </c>
    </row>
    <row r="284" spans="1:2" ht="16.5">
      <c r="A284" t="s">
        <v>962</v>
      </c>
      <c r="B284" t="s">
        <v>963</v>
      </c>
    </row>
    <row r="285" spans="1:2" ht="16.5">
      <c r="A285" t="s">
        <v>399</v>
      </c>
      <c r="B285" t="s">
        <v>400</v>
      </c>
    </row>
    <row r="286" spans="1:2" ht="16.5">
      <c r="A286" t="s">
        <v>401</v>
      </c>
      <c r="B286" t="s">
        <v>402</v>
      </c>
    </row>
    <row r="287" spans="1:2" ht="16.5">
      <c r="A287" t="s">
        <v>964</v>
      </c>
      <c r="B287" t="s">
        <v>965</v>
      </c>
    </row>
    <row r="288" spans="1:2" ht="16.5">
      <c r="A288" t="s">
        <v>403</v>
      </c>
      <c r="B288" t="s">
        <v>404</v>
      </c>
    </row>
    <row r="289" spans="1:2" ht="16.5">
      <c r="A289" t="s">
        <v>405</v>
      </c>
      <c r="B289" t="s">
        <v>406</v>
      </c>
    </row>
    <row r="290" spans="1:2" ht="16.5">
      <c r="A290" t="s">
        <v>407</v>
      </c>
      <c r="B290" t="s">
        <v>408</v>
      </c>
    </row>
    <row r="291" spans="1:2" ht="16.5">
      <c r="A291" t="s">
        <v>409</v>
      </c>
      <c r="B291" t="s">
        <v>410</v>
      </c>
    </row>
    <row r="292" spans="1:2" ht="16.5">
      <c r="A292" t="s">
        <v>411</v>
      </c>
      <c r="B292" t="s">
        <v>412</v>
      </c>
    </row>
    <row r="293" spans="1:2" ht="16.5">
      <c r="A293" t="s">
        <v>413</v>
      </c>
      <c r="B293" t="s">
        <v>414</v>
      </c>
    </row>
    <row r="294" spans="1:2" ht="16.5">
      <c r="A294" t="s">
        <v>415</v>
      </c>
      <c r="B294" t="s">
        <v>416</v>
      </c>
    </row>
    <row r="295" spans="1:2" ht="16.5">
      <c r="A295" t="s">
        <v>417</v>
      </c>
      <c r="B295" t="s">
        <v>418</v>
      </c>
    </row>
    <row r="296" spans="1:2" ht="16.5">
      <c r="A296" t="s">
        <v>419</v>
      </c>
      <c r="B296" t="s">
        <v>420</v>
      </c>
    </row>
    <row r="297" spans="1:2" ht="16.5">
      <c r="A297" t="s">
        <v>421</v>
      </c>
      <c r="B297" t="s">
        <v>422</v>
      </c>
    </row>
    <row r="298" spans="1:2" ht="16.5">
      <c r="A298" t="s">
        <v>966</v>
      </c>
      <c r="B298" t="s">
        <v>967</v>
      </c>
    </row>
    <row r="299" spans="1:2" ht="16.5">
      <c r="A299" t="s">
        <v>423</v>
      </c>
      <c r="B299" t="s">
        <v>424</v>
      </c>
    </row>
    <row r="300" spans="1:2" ht="16.5">
      <c r="A300" t="s">
        <v>425</v>
      </c>
      <c r="B300" t="s">
        <v>426</v>
      </c>
    </row>
    <row r="301" spans="1:2" ht="16.5">
      <c r="A301" t="s">
        <v>427</v>
      </c>
      <c r="B301" t="s">
        <v>428</v>
      </c>
    </row>
    <row r="302" spans="1:2" ht="16.5">
      <c r="A302" t="s">
        <v>429</v>
      </c>
      <c r="B302" t="s">
        <v>430</v>
      </c>
    </row>
    <row r="303" spans="1:2" ht="16.5">
      <c r="A303" t="s">
        <v>968</v>
      </c>
      <c r="B303" t="s">
        <v>969</v>
      </c>
    </row>
    <row r="304" spans="1:2" ht="16.5">
      <c r="A304" t="s">
        <v>970</v>
      </c>
      <c r="B304" t="s">
        <v>971</v>
      </c>
    </row>
    <row r="305" spans="1:2" ht="16.5">
      <c r="A305" t="s">
        <v>431</v>
      </c>
      <c r="B305" t="s">
        <v>432</v>
      </c>
    </row>
    <row r="306" spans="1:2" ht="16.5">
      <c r="A306" t="s">
        <v>433</v>
      </c>
      <c r="B306" t="s">
        <v>434</v>
      </c>
    </row>
    <row r="307" spans="1:2" ht="16.5">
      <c r="A307" t="s">
        <v>972</v>
      </c>
      <c r="B307" t="s">
        <v>973</v>
      </c>
    </row>
    <row r="308" spans="1:2" ht="16.5">
      <c r="A308" t="s">
        <v>435</v>
      </c>
      <c r="B308" t="s">
        <v>436</v>
      </c>
    </row>
    <row r="309" spans="1:2" ht="16.5">
      <c r="A309" t="s">
        <v>974</v>
      </c>
      <c r="B309" t="s">
        <v>975</v>
      </c>
    </row>
    <row r="310" spans="1:2" ht="16.5">
      <c r="A310" t="s">
        <v>437</v>
      </c>
      <c r="B310" t="s">
        <v>438</v>
      </c>
    </row>
    <row r="311" spans="1:2" ht="16.5">
      <c r="A311" t="s">
        <v>439</v>
      </c>
      <c r="B311" t="s">
        <v>440</v>
      </c>
    </row>
    <row r="312" spans="1:2" ht="16.5">
      <c r="A312" t="s">
        <v>441</v>
      </c>
      <c r="B312" t="s">
        <v>442</v>
      </c>
    </row>
    <row r="313" spans="1:2" ht="16.5">
      <c r="A313" t="s">
        <v>443</v>
      </c>
      <c r="B313" t="s">
        <v>444</v>
      </c>
    </row>
    <row r="314" spans="1:2" ht="16.5">
      <c r="A314" t="s">
        <v>445</v>
      </c>
      <c r="B314" t="s">
        <v>446</v>
      </c>
    </row>
    <row r="315" spans="1:2" ht="16.5">
      <c r="A315" t="s">
        <v>447</v>
      </c>
      <c r="B315" t="s">
        <v>448</v>
      </c>
    </row>
    <row r="316" spans="1:2" ht="16.5">
      <c r="A316" t="s">
        <v>976</v>
      </c>
      <c r="B316" t="s">
        <v>977</v>
      </c>
    </row>
    <row r="317" spans="1:2" ht="16.5">
      <c r="A317" t="s">
        <v>978</v>
      </c>
      <c r="B317" t="s">
        <v>979</v>
      </c>
    </row>
    <row r="318" spans="1:2" ht="16.5">
      <c r="A318" t="s">
        <v>980</v>
      </c>
      <c r="B318" t="s">
        <v>981</v>
      </c>
    </row>
    <row r="319" spans="1:2" ht="16.5">
      <c r="A319" t="s">
        <v>982</v>
      </c>
      <c r="B319" t="s">
        <v>983</v>
      </c>
    </row>
    <row r="320" spans="1:2" ht="16.5">
      <c r="A320" t="s">
        <v>449</v>
      </c>
      <c r="B320" t="s">
        <v>450</v>
      </c>
    </row>
    <row r="321" spans="1:2" ht="16.5">
      <c r="A321" t="s">
        <v>984</v>
      </c>
      <c r="B321" t="s">
        <v>985</v>
      </c>
    </row>
    <row r="322" spans="1:2" ht="16.5">
      <c r="A322" t="s">
        <v>451</v>
      </c>
      <c r="B322" t="s">
        <v>452</v>
      </c>
    </row>
    <row r="323" spans="1:2" ht="16.5">
      <c r="A323" t="s">
        <v>453</v>
      </c>
      <c r="B323" t="s">
        <v>454</v>
      </c>
    </row>
    <row r="324" spans="1:2" ht="16.5">
      <c r="A324" t="s">
        <v>455</v>
      </c>
      <c r="B324" t="s">
        <v>456</v>
      </c>
    </row>
    <row r="325" spans="1:2" ht="16.5">
      <c r="A325" t="s">
        <v>457</v>
      </c>
      <c r="B325" t="s">
        <v>458</v>
      </c>
    </row>
    <row r="326" spans="1:2" ht="16.5">
      <c r="A326" t="s">
        <v>459</v>
      </c>
      <c r="B326" t="s">
        <v>460</v>
      </c>
    </row>
    <row r="327" spans="1:2" ht="16.5">
      <c r="A327" t="s">
        <v>461</v>
      </c>
      <c r="B327" t="s">
        <v>462</v>
      </c>
    </row>
    <row r="328" spans="1:2" ht="16.5">
      <c r="A328" t="s">
        <v>463</v>
      </c>
      <c r="B328" t="s">
        <v>464</v>
      </c>
    </row>
    <row r="329" spans="1:2" ht="16.5">
      <c r="A329" t="s">
        <v>465</v>
      </c>
      <c r="B329" t="s">
        <v>466</v>
      </c>
    </row>
    <row r="330" spans="1:2" ht="16.5">
      <c r="A330" t="s">
        <v>986</v>
      </c>
      <c r="B330" t="s">
        <v>987</v>
      </c>
    </row>
    <row r="331" spans="1:2" ht="16.5">
      <c r="A331" t="s">
        <v>467</v>
      </c>
      <c r="B331" t="s">
        <v>468</v>
      </c>
    </row>
    <row r="332" spans="1:2" ht="16.5">
      <c r="A332" t="s">
        <v>469</v>
      </c>
      <c r="B332" t="s">
        <v>470</v>
      </c>
    </row>
    <row r="333" spans="1:2" ht="16.5">
      <c r="A333" t="s">
        <v>988</v>
      </c>
      <c r="B333" t="s">
        <v>989</v>
      </c>
    </row>
    <row r="334" spans="1:2" ht="16.5">
      <c r="A334" t="s">
        <v>471</v>
      </c>
      <c r="B334" t="s">
        <v>472</v>
      </c>
    </row>
    <row r="335" spans="1:2" ht="16.5">
      <c r="A335" t="s">
        <v>473</v>
      </c>
      <c r="B335" t="s">
        <v>474</v>
      </c>
    </row>
    <row r="336" spans="1:2" ht="16.5">
      <c r="A336" t="s">
        <v>475</v>
      </c>
      <c r="B336" t="s">
        <v>476</v>
      </c>
    </row>
    <row r="337" spans="1:2" ht="16.5">
      <c r="A337" t="s">
        <v>477</v>
      </c>
      <c r="B337" t="s">
        <v>478</v>
      </c>
    </row>
    <row r="338" spans="1:2" ht="16.5">
      <c r="A338" t="s">
        <v>990</v>
      </c>
      <c r="B338" t="s">
        <v>991</v>
      </c>
    </row>
    <row r="339" spans="1:2" ht="16.5">
      <c r="A339" t="s">
        <v>479</v>
      </c>
      <c r="B339" t="s">
        <v>480</v>
      </c>
    </row>
    <row r="340" spans="1:2" ht="16.5">
      <c r="A340" t="s">
        <v>481</v>
      </c>
      <c r="B340" t="s">
        <v>482</v>
      </c>
    </row>
    <row r="341" spans="1:2" ht="16.5">
      <c r="A341" t="s">
        <v>483</v>
      </c>
      <c r="B341" t="s">
        <v>484</v>
      </c>
    </row>
    <row r="342" spans="1:2" ht="16.5">
      <c r="A342" t="s">
        <v>992</v>
      </c>
      <c r="B342" t="s">
        <v>993</v>
      </c>
    </row>
    <row r="343" spans="1:2" ht="16.5">
      <c r="A343" t="s">
        <v>485</v>
      </c>
      <c r="B343" t="s">
        <v>486</v>
      </c>
    </row>
    <row r="344" spans="1:2" ht="16.5">
      <c r="A344" t="s">
        <v>487</v>
      </c>
      <c r="B344" t="s">
        <v>488</v>
      </c>
    </row>
    <row r="345" spans="1:2" ht="16.5">
      <c r="A345" t="s">
        <v>489</v>
      </c>
      <c r="B345" t="s">
        <v>490</v>
      </c>
    </row>
    <row r="346" spans="1:2" ht="16.5">
      <c r="A346" t="s">
        <v>491</v>
      </c>
      <c r="B346" t="s">
        <v>492</v>
      </c>
    </row>
    <row r="347" spans="1:2" ht="16.5">
      <c r="A347" t="s">
        <v>994</v>
      </c>
      <c r="B347" t="s">
        <v>995</v>
      </c>
    </row>
    <row r="348" spans="1:2" ht="16.5">
      <c r="A348" t="s">
        <v>493</v>
      </c>
      <c r="B348" t="s">
        <v>494</v>
      </c>
    </row>
    <row r="349" spans="1:2" ht="16.5">
      <c r="A349" t="s">
        <v>996</v>
      </c>
      <c r="B349" t="s">
        <v>997</v>
      </c>
    </row>
    <row r="350" spans="1:2" ht="16.5">
      <c r="A350" t="s">
        <v>495</v>
      </c>
      <c r="B350" t="s">
        <v>496</v>
      </c>
    </row>
    <row r="351" spans="1:2" ht="16.5">
      <c r="A351" t="s">
        <v>998</v>
      </c>
      <c r="B351" t="s">
        <v>999</v>
      </c>
    </row>
    <row r="352" spans="1:2" ht="16.5">
      <c r="A352" t="s">
        <v>497</v>
      </c>
      <c r="B352" t="s">
        <v>498</v>
      </c>
    </row>
    <row r="353" spans="1:2" ht="16.5">
      <c r="A353" t="s">
        <v>499</v>
      </c>
      <c r="B353" t="s">
        <v>500</v>
      </c>
    </row>
    <row r="354" spans="1:2" ht="16.5">
      <c r="A354" t="s">
        <v>501</v>
      </c>
      <c r="B354" t="s">
        <v>502</v>
      </c>
    </row>
    <row r="355" spans="1:2" ht="16.5">
      <c r="A355" t="s">
        <v>1000</v>
      </c>
      <c r="B355" t="s">
        <v>1001</v>
      </c>
    </row>
    <row r="356" spans="1:2" ht="16.5">
      <c r="A356" t="s">
        <v>503</v>
      </c>
      <c r="B356" t="s">
        <v>504</v>
      </c>
    </row>
    <row r="357" spans="1:2" ht="16.5">
      <c r="A357" t="s">
        <v>777</v>
      </c>
      <c r="B357" t="s">
        <v>1002</v>
      </c>
    </row>
    <row r="358" spans="1:2" ht="16.5">
      <c r="A358" t="s">
        <v>505</v>
      </c>
      <c r="B358" t="s">
        <v>506</v>
      </c>
    </row>
    <row r="359" spans="1:2" ht="16.5">
      <c r="A359" t="s">
        <v>507</v>
      </c>
      <c r="B359" t="s">
        <v>508</v>
      </c>
    </row>
    <row r="360" spans="1:2" ht="16.5">
      <c r="A360" t="s">
        <v>509</v>
      </c>
      <c r="B360" t="s">
        <v>510</v>
      </c>
    </row>
    <row r="361" spans="1:2" ht="16.5">
      <c r="A361" t="s">
        <v>1003</v>
      </c>
      <c r="B361" t="s">
        <v>1004</v>
      </c>
    </row>
    <row r="362" spans="1:2" ht="16.5">
      <c r="A362" t="s">
        <v>511</v>
      </c>
      <c r="B362" t="s">
        <v>512</v>
      </c>
    </row>
    <row r="363" spans="1:2" ht="16.5">
      <c r="A363" t="s">
        <v>513</v>
      </c>
      <c r="B363" t="s">
        <v>514</v>
      </c>
    </row>
    <row r="364" spans="1:2" ht="16.5">
      <c r="A364" t="s">
        <v>515</v>
      </c>
      <c r="B364" t="s">
        <v>516</v>
      </c>
    </row>
    <row r="365" spans="1:2" ht="16.5">
      <c r="A365" t="s">
        <v>1005</v>
      </c>
      <c r="B365" t="s">
        <v>1006</v>
      </c>
    </row>
    <row r="366" spans="1:2" ht="16.5">
      <c r="A366" t="s">
        <v>517</v>
      </c>
      <c r="B366" t="s">
        <v>518</v>
      </c>
    </row>
    <row r="367" spans="1:2" ht="16.5">
      <c r="A367" t="s">
        <v>1007</v>
      </c>
      <c r="B367" t="s">
        <v>1008</v>
      </c>
    </row>
    <row r="368" spans="1:2" ht="16.5">
      <c r="A368" t="s">
        <v>1009</v>
      </c>
      <c r="B368" t="s">
        <v>1010</v>
      </c>
    </row>
    <row r="369" spans="1:2" ht="16.5">
      <c r="A369" t="s">
        <v>519</v>
      </c>
      <c r="B369" t="s">
        <v>520</v>
      </c>
    </row>
    <row r="370" spans="1:2" ht="16.5">
      <c r="A370" t="s">
        <v>521</v>
      </c>
      <c r="B370" t="s">
        <v>522</v>
      </c>
    </row>
    <row r="371" spans="1:2" ht="16.5">
      <c r="A371" t="s">
        <v>523</v>
      </c>
      <c r="B371" t="s">
        <v>524</v>
      </c>
    </row>
    <row r="372" spans="1:2" ht="16.5">
      <c r="A372" t="s">
        <v>525</v>
      </c>
      <c r="B372" t="s">
        <v>526</v>
      </c>
    </row>
    <row r="373" spans="1:2" ht="16.5">
      <c r="A373" t="s">
        <v>1011</v>
      </c>
      <c r="B373" t="s">
        <v>1012</v>
      </c>
    </row>
    <row r="374" spans="1:2" ht="16.5">
      <c r="A374" t="s">
        <v>527</v>
      </c>
      <c r="B374" t="s">
        <v>528</v>
      </c>
    </row>
    <row r="375" spans="1:2" ht="16.5">
      <c r="A375" t="s">
        <v>529</v>
      </c>
      <c r="B375" t="s">
        <v>530</v>
      </c>
    </row>
    <row r="376" spans="1:2" ht="16.5">
      <c r="A376" t="s">
        <v>531</v>
      </c>
      <c r="B376" t="s">
        <v>532</v>
      </c>
    </row>
    <row r="377" spans="1:2" ht="16.5">
      <c r="A377" t="s">
        <v>533</v>
      </c>
      <c r="B377" t="s">
        <v>534</v>
      </c>
    </row>
    <row r="378" spans="1:2" ht="16.5">
      <c r="A378" t="s">
        <v>1013</v>
      </c>
      <c r="B378" t="s">
        <v>1014</v>
      </c>
    </row>
    <row r="379" spans="1:2" ht="16.5">
      <c r="A379" t="s">
        <v>535</v>
      </c>
      <c r="B379" t="s">
        <v>536</v>
      </c>
    </row>
    <row r="380" spans="1:2" ht="16.5">
      <c r="A380" t="s">
        <v>537</v>
      </c>
      <c r="B380" t="s">
        <v>538</v>
      </c>
    </row>
    <row r="381" spans="1:2" ht="16.5">
      <c r="A381" t="s">
        <v>539</v>
      </c>
      <c r="B381" t="s">
        <v>540</v>
      </c>
    </row>
    <row r="382" spans="1:2" ht="16.5">
      <c r="A382" t="s">
        <v>1015</v>
      </c>
      <c r="B382" t="s">
        <v>1016</v>
      </c>
    </row>
    <row r="383" spans="1:2" ht="16.5">
      <c r="A383" t="s">
        <v>782</v>
      </c>
      <c r="B383" t="s">
        <v>1017</v>
      </c>
    </row>
    <row r="384" spans="1:2" ht="16.5">
      <c r="A384" t="s">
        <v>541</v>
      </c>
      <c r="B384" t="s">
        <v>542</v>
      </c>
    </row>
    <row r="385" spans="1:2" ht="16.5">
      <c r="A385" t="s">
        <v>543</v>
      </c>
      <c r="B385" t="s">
        <v>544</v>
      </c>
    </row>
    <row r="386" spans="1:2" ht="16.5">
      <c r="A386" t="s">
        <v>545</v>
      </c>
      <c r="B386" t="s">
        <v>546</v>
      </c>
    </row>
    <row r="387" spans="1:2" ht="16.5">
      <c r="A387" t="s">
        <v>547</v>
      </c>
      <c r="B387" t="s">
        <v>548</v>
      </c>
    </row>
    <row r="388" spans="1:2" ht="16.5">
      <c r="A388" t="s">
        <v>1018</v>
      </c>
      <c r="B388" t="s">
        <v>1019</v>
      </c>
    </row>
    <row r="389" spans="1:2" ht="16.5">
      <c r="A389" t="s">
        <v>549</v>
      </c>
      <c r="B389" t="s">
        <v>550</v>
      </c>
    </row>
    <row r="390" spans="1:2" ht="16.5">
      <c r="A390" t="s">
        <v>551</v>
      </c>
      <c r="B390" t="s">
        <v>552</v>
      </c>
    </row>
    <row r="391" spans="1:2" ht="16.5">
      <c r="A391" t="s">
        <v>553</v>
      </c>
      <c r="B391" t="s">
        <v>554</v>
      </c>
    </row>
    <row r="392" spans="1:2" ht="16.5">
      <c r="A392" t="s">
        <v>555</v>
      </c>
      <c r="B392" t="s">
        <v>556</v>
      </c>
    </row>
    <row r="393" spans="1:2" ht="16.5">
      <c r="A393" t="s">
        <v>557</v>
      </c>
      <c r="B393" t="s">
        <v>558</v>
      </c>
    </row>
    <row r="394" spans="1:2" ht="16.5">
      <c r="A394" t="s">
        <v>781</v>
      </c>
      <c r="B394" t="s">
        <v>1020</v>
      </c>
    </row>
    <row r="395" spans="1:2" ht="16.5">
      <c r="A395" t="s">
        <v>788</v>
      </c>
      <c r="B395" t="s">
        <v>1021</v>
      </c>
    </row>
    <row r="396" spans="1:2" ht="16.5">
      <c r="A396" t="s">
        <v>559</v>
      </c>
      <c r="B396" t="s">
        <v>560</v>
      </c>
    </row>
    <row r="397" spans="1:2" ht="16.5">
      <c r="A397" t="s">
        <v>561</v>
      </c>
      <c r="B397" t="s">
        <v>562</v>
      </c>
    </row>
    <row r="398" spans="1:2" ht="16.5">
      <c r="A398" t="s">
        <v>563</v>
      </c>
      <c r="B398" t="s">
        <v>564</v>
      </c>
    </row>
    <row r="399" spans="1:2" ht="16.5">
      <c r="A399" t="s">
        <v>565</v>
      </c>
      <c r="B399" t="s">
        <v>566</v>
      </c>
    </row>
    <row r="400" spans="1:2" ht="16.5">
      <c r="A400" t="s">
        <v>567</v>
      </c>
      <c r="B400" t="s">
        <v>568</v>
      </c>
    </row>
    <row r="401" spans="1:2" ht="16.5">
      <c r="A401" t="s">
        <v>569</v>
      </c>
      <c r="B401" t="s">
        <v>570</v>
      </c>
    </row>
    <row r="402" spans="1:2" ht="16.5">
      <c r="A402" t="s">
        <v>1022</v>
      </c>
      <c r="B402" t="s">
        <v>1023</v>
      </c>
    </row>
    <row r="403" spans="1:2" ht="16.5">
      <c r="A403" t="s">
        <v>1024</v>
      </c>
      <c r="B403" t="s">
        <v>1025</v>
      </c>
    </row>
    <row r="404" spans="1:2" ht="16.5">
      <c r="A404" t="s">
        <v>1026</v>
      </c>
      <c r="B404" t="s">
        <v>1027</v>
      </c>
    </row>
    <row r="405" spans="1:2" ht="16.5">
      <c r="A405" t="s">
        <v>571</v>
      </c>
      <c r="B405" t="s">
        <v>572</v>
      </c>
    </row>
    <row r="406" spans="1:2" ht="16.5">
      <c r="A406" t="s">
        <v>1028</v>
      </c>
      <c r="B406" t="s">
        <v>1029</v>
      </c>
    </row>
    <row r="407" spans="1:2" ht="16.5">
      <c r="A407" t="s">
        <v>573</v>
      </c>
      <c r="B407" t="s">
        <v>574</v>
      </c>
    </row>
    <row r="408" spans="1:2" ht="16.5">
      <c r="A408" t="s">
        <v>575</v>
      </c>
      <c r="B408" t="s">
        <v>576</v>
      </c>
    </row>
    <row r="409" spans="1:2" ht="16.5">
      <c r="A409" t="s">
        <v>577</v>
      </c>
      <c r="B409" t="s">
        <v>578</v>
      </c>
    </row>
    <row r="410" spans="1:2" ht="16.5">
      <c r="A410" t="s">
        <v>1030</v>
      </c>
      <c r="B410" t="s">
        <v>1031</v>
      </c>
    </row>
    <row r="411" spans="1:2" ht="16.5">
      <c r="A411" t="s">
        <v>579</v>
      </c>
      <c r="B411" t="s">
        <v>580</v>
      </c>
    </row>
    <row r="412" spans="1:2" ht="16.5">
      <c r="A412" t="s">
        <v>1032</v>
      </c>
      <c r="B412" t="s">
        <v>1033</v>
      </c>
    </row>
    <row r="413" spans="1:2" ht="16.5">
      <c r="A413" t="s">
        <v>1034</v>
      </c>
      <c r="B413" t="s">
        <v>1035</v>
      </c>
    </row>
    <row r="414" spans="1:2" ht="16.5">
      <c r="A414" t="s">
        <v>581</v>
      </c>
      <c r="B414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1" width="6.375" style="0" customWidth="1"/>
    <col min="2" max="3" width="5.25390625" style="0" bestFit="1" customWidth="1"/>
    <col min="4" max="4" width="8.625" style="0" customWidth="1"/>
    <col min="5" max="8" width="20.625" style="0" customWidth="1"/>
  </cols>
  <sheetData>
    <row r="1" spans="1:8" ht="22.5">
      <c r="A1" s="99" t="s">
        <v>1283</v>
      </c>
      <c r="B1" s="99"/>
      <c r="C1" s="99"/>
      <c r="D1" s="99"/>
      <c r="E1" s="99"/>
      <c r="F1" s="99"/>
      <c r="G1" s="99"/>
      <c r="H1" s="99"/>
    </row>
    <row r="2" spans="1:8" ht="21" thickBot="1">
      <c r="A2" s="100" t="s">
        <v>1284</v>
      </c>
      <c r="B2" s="100"/>
      <c r="C2" s="100"/>
      <c r="D2" s="100"/>
      <c r="E2" s="100"/>
      <c r="F2" s="21" t="s">
        <v>1285</v>
      </c>
      <c r="G2" s="79"/>
      <c r="H2" s="98">
        <v>41971</v>
      </c>
    </row>
    <row r="3" spans="1:8" ht="17.25" thickTop="1">
      <c r="A3" s="101" t="s">
        <v>1286</v>
      </c>
      <c r="B3" s="109" t="s">
        <v>1287</v>
      </c>
      <c r="C3" s="109" t="s">
        <v>1288</v>
      </c>
      <c r="D3" s="107" t="s">
        <v>1289</v>
      </c>
      <c r="E3" s="103" t="s">
        <v>1290</v>
      </c>
      <c r="F3" s="103" t="s">
        <v>1290</v>
      </c>
      <c r="G3" s="103" t="s">
        <v>1290</v>
      </c>
      <c r="H3" s="105" t="s">
        <v>1290</v>
      </c>
    </row>
    <row r="4" spans="1:8" ht="17.25" thickBot="1">
      <c r="A4" s="102"/>
      <c r="B4" s="110"/>
      <c r="C4" s="110"/>
      <c r="D4" s="108"/>
      <c r="E4" s="104"/>
      <c r="F4" s="104"/>
      <c r="G4" s="104"/>
      <c r="H4" s="106"/>
    </row>
    <row r="5" spans="1:8" ht="18" thickTop="1">
      <c r="A5" s="116" t="s">
        <v>1199</v>
      </c>
      <c r="B5" s="119">
        <v>1</v>
      </c>
      <c r="C5" s="119">
        <v>1</v>
      </c>
      <c r="D5" s="117">
        <v>0.2743055555555555</v>
      </c>
      <c r="E5" s="23" t="s">
        <v>271</v>
      </c>
      <c r="F5" s="23" t="s">
        <v>53</v>
      </c>
      <c r="G5" s="23" t="s">
        <v>330</v>
      </c>
      <c r="H5" s="24" t="s">
        <v>135</v>
      </c>
    </row>
    <row r="6" spans="1:8" ht="17.25">
      <c r="A6" s="111"/>
      <c r="B6" s="115"/>
      <c r="C6" s="115"/>
      <c r="D6" s="118"/>
      <c r="E6" s="25" t="s">
        <v>1200</v>
      </c>
      <c r="F6" s="25" t="s">
        <v>1201</v>
      </c>
      <c r="G6" s="25" t="s">
        <v>1202</v>
      </c>
      <c r="H6" s="26" t="s">
        <v>1203</v>
      </c>
    </row>
    <row r="7" spans="1:8" ht="17.25">
      <c r="A7" s="111" t="s">
        <v>1199</v>
      </c>
      <c r="B7" s="114">
        <v>1</v>
      </c>
      <c r="C7" s="114">
        <v>2</v>
      </c>
      <c r="D7" s="113">
        <v>0.2805555555555555</v>
      </c>
      <c r="E7" s="27" t="s">
        <v>287</v>
      </c>
      <c r="F7" s="27" t="s">
        <v>400</v>
      </c>
      <c r="G7" s="27" t="s">
        <v>193</v>
      </c>
      <c r="H7" s="28" t="s">
        <v>486</v>
      </c>
    </row>
    <row r="8" spans="1:8" ht="17.25">
      <c r="A8" s="112"/>
      <c r="B8" s="115"/>
      <c r="C8" s="115"/>
      <c r="D8" s="113"/>
      <c r="E8" s="25" t="s">
        <v>1204</v>
      </c>
      <c r="F8" s="25" t="s">
        <v>1205</v>
      </c>
      <c r="G8" s="25" t="s">
        <v>1206</v>
      </c>
      <c r="H8" s="26" t="s">
        <v>1207</v>
      </c>
    </row>
    <row r="9" spans="1:8" ht="17.25">
      <c r="A9" s="111" t="s">
        <v>1199</v>
      </c>
      <c r="B9" s="114">
        <v>1</v>
      </c>
      <c r="C9" s="114">
        <v>3</v>
      </c>
      <c r="D9" s="113">
        <v>0.2868055555555555</v>
      </c>
      <c r="E9" s="27" t="s">
        <v>91</v>
      </c>
      <c r="F9" s="27" t="s">
        <v>404</v>
      </c>
      <c r="G9" s="27" t="s">
        <v>265</v>
      </c>
      <c r="H9" s="28" t="s">
        <v>474</v>
      </c>
    </row>
    <row r="10" spans="1:8" ht="17.25">
      <c r="A10" s="112"/>
      <c r="B10" s="115"/>
      <c r="C10" s="115"/>
      <c r="D10" s="113"/>
      <c r="E10" s="25" t="s">
        <v>1208</v>
      </c>
      <c r="F10" s="25" t="s">
        <v>1209</v>
      </c>
      <c r="G10" s="25" t="s">
        <v>1210</v>
      </c>
      <c r="H10" s="26" t="s">
        <v>1211</v>
      </c>
    </row>
    <row r="11" spans="1:8" ht="17.25">
      <c r="A11" s="111" t="s">
        <v>1199</v>
      </c>
      <c r="B11" s="114">
        <v>1</v>
      </c>
      <c r="C11" s="114">
        <v>4</v>
      </c>
      <c r="D11" s="113">
        <v>0.29305555555555546</v>
      </c>
      <c r="E11" s="27" t="s">
        <v>93</v>
      </c>
      <c r="F11" s="27" t="s">
        <v>49</v>
      </c>
      <c r="G11" s="27" t="s">
        <v>239</v>
      </c>
      <c r="H11" s="28" t="s">
        <v>37</v>
      </c>
    </row>
    <row r="12" spans="1:8" ht="17.25">
      <c r="A12" s="112"/>
      <c r="B12" s="115"/>
      <c r="C12" s="115"/>
      <c r="D12" s="113"/>
      <c r="E12" s="25" t="s">
        <v>1212</v>
      </c>
      <c r="F12" s="25" t="s">
        <v>1213</v>
      </c>
      <c r="G12" s="25" t="s">
        <v>1214</v>
      </c>
      <c r="H12" s="26" t="s">
        <v>1215</v>
      </c>
    </row>
    <row r="13" spans="1:8" ht="17.25">
      <c r="A13" s="111" t="s">
        <v>1199</v>
      </c>
      <c r="B13" s="114">
        <v>1</v>
      </c>
      <c r="C13" s="114">
        <v>5</v>
      </c>
      <c r="D13" s="113">
        <v>0.29930555555555544</v>
      </c>
      <c r="E13" s="29" t="s">
        <v>1020</v>
      </c>
      <c r="F13" s="27" t="s">
        <v>512</v>
      </c>
      <c r="G13" s="27" t="s">
        <v>472</v>
      </c>
      <c r="H13" s="28" t="s">
        <v>197</v>
      </c>
    </row>
    <row r="14" spans="1:8" ht="17.25">
      <c r="A14" s="112"/>
      <c r="B14" s="115"/>
      <c r="C14" s="115"/>
      <c r="D14" s="113"/>
      <c r="E14" s="25" t="s">
        <v>1216</v>
      </c>
      <c r="F14" s="25" t="s">
        <v>1217</v>
      </c>
      <c r="G14" s="25" t="s">
        <v>1218</v>
      </c>
      <c r="H14" s="26" t="s">
        <v>1219</v>
      </c>
    </row>
    <row r="15" spans="1:8" ht="17.25">
      <c r="A15" s="111" t="s">
        <v>1199</v>
      </c>
      <c r="B15" s="114">
        <v>1</v>
      </c>
      <c r="C15" s="114">
        <v>6</v>
      </c>
      <c r="D15" s="113">
        <v>0.3055555555555554</v>
      </c>
      <c r="E15" s="27" t="s">
        <v>221</v>
      </c>
      <c r="F15" s="27" t="s">
        <v>73</v>
      </c>
      <c r="G15" s="27" t="s">
        <v>35</v>
      </c>
      <c r="H15" s="28" t="s">
        <v>181</v>
      </c>
    </row>
    <row r="16" spans="1:8" ht="17.25">
      <c r="A16" s="112"/>
      <c r="B16" s="115"/>
      <c r="C16" s="115"/>
      <c r="D16" s="113"/>
      <c r="E16" s="25" t="s">
        <v>1220</v>
      </c>
      <c r="F16" s="25" t="s">
        <v>1221</v>
      </c>
      <c r="G16" s="25" t="s">
        <v>1222</v>
      </c>
      <c r="H16" s="26" t="s">
        <v>1223</v>
      </c>
    </row>
    <row r="17" spans="1:8" ht="17.25">
      <c r="A17" s="111" t="s">
        <v>1199</v>
      </c>
      <c r="B17" s="114">
        <v>1</v>
      </c>
      <c r="C17" s="114">
        <v>7</v>
      </c>
      <c r="D17" s="113">
        <v>0.3118055555555554</v>
      </c>
      <c r="E17" s="27" t="s">
        <v>350</v>
      </c>
      <c r="F17" s="27" t="s">
        <v>408</v>
      </c>
      <c r="G17" s="27" t="s">
        <v>490</v>
      </c>
      <c r="H17" s="28" t="s">
        <v>328</v>
      </c>
    </row>
    <row r="18" spans="1:8" ht="17.25">
      <c r="A18" s="112"/>
      <c r="B18" s="115"/>
      <c r="C18" s="115"/>
      <c r="D18" s="113"/>
      <c r="E18" s="25" t="s">
        <v>1224</v>
      </c>
      <c r="F18" s="25" t="s">
        <v>1225</v>
      </c>
      <c r="G18" s="25" t="s">
        <v>1226</v>
      </c>
      <c r="H18" s="26" t="s">
        <v>1227</v>
      </c>
    </row>
    <row r="19" spans="1:8" ht="17.25">
      <c r="A19" s="121" t="s">
        <v>1199</v>
      </c>
      <c r="B19" s="114">
        <v>1</v>
      </c>
      <c r="C19" s="114">
        <v>8</v>
      </c>
      <c r="D19" s="113">
        <v>0.31805555555555537</v>
      </c>
      <c r="E19" s="27" t="s">
        <v>189</v>
      </c>
      <c r="F19" s="27" t="s">
        <v>344</v>
      </c>
      <c r="G19" s="27" t="s">
        <v>454</v>
      </c>
      <c r="H19" s="28" t="s">
        <v>123</v>
      </c>
    </row>
    <row r="20" spans="1:8" ht="17.25">
      <c r="A20" s="127"/>
      <c r="B20" s="115"/>
      <c r="C20" s="115"/>
      <c r="D20" s="113"/>
      <c r="E20" s="25" t="s">
        <v>1228</v>
      </c>
      <c r="F20" s="25" t="s">
        <v>1229</v>
      </c>
      <c r="G20" s="25" t="s">
        <v>1230</v>
      </c>
      <c r="H20" s="26" t="s">
        <v>1231</v>
      </c>
    </row>
    <row r="21" spans="1:8" ht="17.25">
      <c r="A21" s="111" t="s">
        <v>1199</v>
      </c>
      <c r="B21" s="114">
        <v>1</v>
      </c>
      <c r="C21" s="114">
        <v>9</v>
      </c>
      <c r="D21" s="113">
        <v>0.32430555555555535</v>
      </c>
      <c r="E21" s="27" t="s">
        <v>95</v>
      </c>
      <c r="F21" s="27" t="s">
        <v>175</v>
      </c>
      <c r="G21" s="27" t="s">
        <v>488</v>
      </c>
      <c r="H21" s="28" t="s">
        <v>1002</v>
      </c>
    </row>
    <row r="22" spans="1:8" ht="18" thickBot="1">
      <c r="A22" s="112"/>
      <c r="B22" s="115"/>
      <c r="C22" s="115"/>
      <c r="D22" s="113"/>
      <c r="E22" s="25" t="s">
        <v>1232</v>
      </c>
      <c r="F22" s="25" t="s">
        <v>1233</v>
      </c>
      <c r="G22" s="25" t="s">
        <v>1234</v>
      </c>
      <c r="H22" s="26" t="s">
        <v>1235</v>
      </c>
    </row>
    <row r="23" spans="1:8" ht="18.75" thickBot="1" thickTop="1">
      <c r="A23" s="129" t="s">
        <v>1236</v>
      </c>
      <c r="B23" s="131">
        <v>1</v>
      </c>
      <c r="C23" s="131">
        <v>1</v>
      </c>
      <c r="D23" s="132">
        <v>0.2708333333333333</v>
      </c>
      <c r="E23" s="23" t="s">
        <v>436</v>
      </c>
      <c r="F23" s="23" t="s">
        <v>458</v>
      </c>
      <c r="G23" s="23" t="s">
        <v>462</v>
      </c>
      <c r="H23" s="24"/>
    </row>
    <row r="24" spans="1:8" ht="18" thickTop="1">
      <c r="A24" s="116"/>
      <c r="B24" s="133"/>
      <c r="C24" s="133"/>
      <c r="D24" s="134"/>
      <c r="E24" s="25" t="s">
        <v>1237</v>
      </c>
      <c r="F24" s="25" t="s">
        <v>1238</v>
      </c>
      <c r="G24" s="25" t="s">
        <v>1239</v>
      </c>
      <c r="H24" s="26"/>
    </row>
    <row r="25" spans="1:8" ht="17.25">
      <c r="A25" s="111" t="s">
        <v>1236</v>
      </c>
      <c r="B25" s="114">
        <v>1</v>
      </c>
      <c r="C25" s="114">
        <v>2</v>
      </c>
      <c r="D25" s="113">
        <v>0.2770833333333333</v>
      </c>
      <c r="E25" s="27" t="s">
        <v>568</v>
      </c>
      <c r="F25" s="27" t="s">
        <v>456</v>
      </c>
      <c r="G25" s="27" t="s">
        <v>257</v>
      </c>
      <c r="H25" s="28"/>
    </row>
    <row r="26" spans="1:8" ht="17.25">
      <c r="A26" s="112"/>
      <c r="B26" s="115"/>
      <c r="C26" s="115"/>
      <c r="D26" s="113"/>
      <c r="E26" s="25" t="s">
        <v>1240</v>
      </c>
      <c r="F26" s="25" t="s">
        <v>1241</v>
      </c>
      <c r="G26" s="25" t="s">
        <v>1242</v>
      </c>
      <c r="H26" s="26"/>
    </row>
    <row r="27" spans="1:8" ht="17.25">
      <c r="A27" s="111" t="s">
        <v>1236</v>
      </c>
      <c r="B27" s="114">
        <v>1</v>
      </c>
      <c r="C27" s="114">
        <v>3</v>
      </c>
      <c r="D27" s="113">
        <v>0.28333333333333327</v>
      </c>
      <c r="E27" s="27" t="s">
        <v>468</v>
      </c>
      <c r="F27" s="27" t="s">
        <v>29</v>
      </c>
      <c r="G27" s="27" t="s">
        <v>247</v>
      </c>
      <c r="H27" s="28"/>
    </row>
    <row r="28" spans="1:8" ht="17.25">
      <c r="A28" s="112"/>
      <c r="B28" s="115"/>
      <c r="C28" s="115"/>
      <c r="D28" s="113"/>
      <c r="E28" s="25" t="s">
        <v>1243</v>
      </c>
      <c r="F28" s="25" t="s">
        <v>1244</v>
      </c>
      <c r="G28" s="25" t="s">
        <v>1245</v>
      </c>
      <c r="H28" s="26"/>
    </row>
    <row r="29" spans="1:8" ht="17.25">
      <c r="A29" s="111" t="s">
        <v>1236</v>
      </c>
      <c r="B29" s="114">
        <v>1</v>
      </c>
      <c r="C29" s="114">
        <v>4</v>
      </c>
      <c r="D29" s="113">
        <v>0.28958333333333325</v>
      </c>
      <c r="E29" s="27" t="s">
        <v>273</v>
      </c>
      <c r="F29" s="27" t="s">
        <v>574</v>
      </c>
      <c r="G29" s="27" t="s">
        <v>31</v>
      </c>
      <c r="H29" s="27" t="s">
        <v>558</v>
      </c>
    </row>
    <row r="30" spans="1:8" ht="17.25">
      <c r="A30" s="112"/>
      <c r="B30" s="115"/>
      <c r="C30" s="115"/>
      <c r="D30" s="113"/>
      <c r="E30" s="25" t="s">
        <v>1246</v>
      </c>
      <c r="F30" s="25" t="s">
        <v>1247</v>
      </c>
      <c r="G30" s="25" t="s">
        <v>1248</v>
      </c>
      <c r="H30" s="25" t="s">
        <v>1249</v>
      </c>
    </row>
    <row r="31" spans="1:8" ht="17.25">
      <c r="A31" s="111" t="s">
        <v>1236</v>
      </c>
      <c r="B31" s="114">
        <v>1</v>
      </c>
      <c r="C31" s="114">
        <v>5</v>
      </c>
      <c r="D31" s="113">
        <v>0.2958333333333332</v>
      </c>
      <c r="E31" s="27" t="s">
        <v>249</v>
      </c>
      <c r="F31" s="27" t="s">
        <v>67</v>
      </c>
      <c r="G31" s="27" t="s">
        <v>55</v>
      </c>
      <c r="H31" s="28" t="s">
        <v>428</v>
      </c>
    </row>
    <row r="32" spans="1:8" ht="17.25">
      <c r="A32" s="112"/>
      <c r="B32" s="115"/>
      <c r="C32" s="115"/>
      <c r="D32" s="113"/>
      <c r="E32" s="25" t="s">
        <v>1250</v>
      </c>
      <c r="F32" s="25" t="s">
        <v>1251</v>
      </c>
      <c r="G32" s="25" t="s">
        <v>1252</v>
      </c>
      <c r="H32" s="26" t="s">
        <v>1253</v>
      </c>
    </row>
    <row r="33" spans="1:8" ht="17.25">
      <c r="A33" s="111" t="s">
        <v>1236</v>
      </c>
      <c r="B33" s="114">
        <v>1</v>
      </c>
      <c r="C33" s="114">
        <v>6</v>
      </c>
      <c r="D33" s="113">
        <v>0.3020833333333332</v>
      </c>
      <c r="E33" s="27" t="s">
        <v>241</v>
      </c>
      <c r="F33" s="27" t="s">
        <v>540</v>
      </c>
      <c r="G33" s="27" t="s">
        <v>306</v>
      </c>
      <c r="H33" s="28" t="s">
        <v>300</v>
      </c>
    </row>
    <row r="34" spans="1:8" ht="17.25">
      <c r="A34" s="112"/>
      <c r="B34" s="115"/>
      <c r="C34" s="115"/>
      <c r="D34" s="113"/>
      <c r="E34" s="25" t="s">
        <v>1254</v>
      </c>
      <c r="F34" s="25" t="s">
        <v>1255</v>
      </c>
      <c r="G34" s="25" t="s">
        <v>1256</v>
      </c>
      <c r="H34" s="26" t="s">
        <v>1257</v>
      </c>
    </row>
    <row r="35" spans="1:8" ht="17.25">
      <c r="A35" s="111" t="s">
        <v>1236</v>
      </c>
      <c r="B35" s="114">
        <v>1</v>
      </c>
      <c r="C35" s="114">
        <v>7</v>
      </c>
      <c r="D35" s="113">
        <v>0.3083333333333332</v>
      </c>
      <c r="E35" s="27" t="s">
        <v>85</v>
      </c>
      <c r="F35" s="27" t="s">
        <v>47</v>
      </c>
      <c r="G35" s="27" t="s">
        <v>430</v>
      </c>
      <c r="H35" s="28" t="s">
        <v>131</v>
      </c>
    </row>
    <row r="36" spans="1:8" ht="17.25">
      <c r="A36" s="112"/>
      <c r="B36" s="115"/>
      <c r="C36" s="115"/>
      <c r="D36" s="113"/>
      <c r="E36" s="25" t="s">
        <v>1258</v>
      </c>
      <c r="F36" s="25" t="s">
        <v>1259</v>
      </c>
      <c r="G36" s="25" t="s">
        <v>1260</v>
      </c>
      <c r="H36" s="26" t="s">
        <v>1261</v>
      </c>
    </row>
    <row r="37" spans="1:8" ht="17.25">
      <c r="A37" s="111" t="s">
        <v>1236</v>
      </c>
      <c r="B37" s="114">
        <v>1</v>
      </c>
      <c r="C37" s="114">
        <v>8</v>
      </c>
      <c r="D37" s="113">
        <v>0.31458333333333316</v>
      </c>
      <c r="E37" s="27" t="s">
        <v>348</v>
      </c>
      <c r="F37" s="27" t="s">
        <v>185</v>
      </c>
      <c r="G37" s="27" t="s">
        <v>422</v>
      </c>
      <c r="H37" s="28" t="s">
        <v>219</v>
      </c>
    </row>
    <row r="38" spans="1:8" ht="17.25">
      <c r="A38" s="112"/>
      <c r="B38" s="115"/>
      <c r="C38" s="115"/>
      <c r="D38" s="113"/>
      <c r="E38" s="25" t="s">
        <v>1262</v>
      </c>
      <c r="F38" s="25" t="s">
        <v>1263</v>
      </c>
      <c r="G38" s="25" t="s">
        <v>1264</v>
      </c>
      <c r="H38" s="26" t="s">
        <v>1265</v>
      </c>
    </row>
    <row r="39" spans="1:8" ht="17.25">
      <c r="A39" s="111" t="s">
        <v>1236</v>
      </c>
      <c r="B39" s="114">
        <v>1</v>
      </c>
      <c r="C39" s="114">
        <v>9</v>
      </c>
      <c r="D39" s="113">
        <v>0.32083333333333314</v>
      </c>
      <c r="E39" s="27" t="s">
        <v>376</v>
      </c>
      <c r="F39" s="27" t="s">
        <v>312</v>
      </c>
      <c r="G39" s="27" t="s">
        <v>342</v>
      </c>
      <c r="H39" s="30" t="s">
        <v>308</v>
      </c>
    </row>
    <row r="40" spans="1:8" ht="18" thickBot="1">
      <c r="A40" s="128"/>
      <c r="B40" s="123"/>
      <c r="C40" s="123"/>
      <c r="D40" s="126"/>
      <c r="E40" s="31" t="s">
        <v>1266</v>
      </c>
      <c r="F40" s="31" t="s">
        <v>1267</v>
      </c>
      <c r="G40" s="31" t="s">
        <v>1268</v>
      </c>
      <c r="H40" s="32" t="s">
        <v>1269</v>
      </c>
    </row>
    <row r="41" spans="1:8" ht="18" thickTop="1">
      <c r="A41" s="39" t="s">
        <v>12</v>
      </c>
      <c r="B41" s="39"/>
      <c r="C41" s="39"/>
      <c r="D41" s="39"/>
      <c r="E41" s="39"/>
      <c r="F41" s="39"/>
      <c r="G41" s="39"/>
      <c r="H41" s="39"/>
    </row>
    <row r="42" spans="1:8" ht="17.25">
      <c r="A42" s="39" t="s">
        <v>1291</v>
      </c>
      <c r="B42" s="39"/>
      <c r="C42" s="39"/>
      <c r="D42" s="39"/>
      <c r="E42" s="39"/>
      <c r="F42" s="39"/>
      <c r="G42" s="39"/>
      <c r="H42" s="39"/>
    </row>
    <row r="43" spans="1:8" ht="17.25">
      <c r="A43" s="39" t="s">
        <v>1292</v>
      </c>
      <c r="B43" s="39"/>
      <c r="C43" s="39"/>
      <c r="D43" s="39"/>
      <c r="E43" s="39"/>
      <c r="F43" s="39"/>
      <c r="G43" s="39"/>
      <c r="H43" s="39"/>
    </row>
    <row r="44" spans="1:8" ht="17.25">
      <c r="A44" s="39" t="s">
        <v>1293</v>
      </c>
      <c r="B44" s="39"/>
      <c r="C44" s="39"/>
      <c r="D44" s="39"/>
      <c r="E44" s="39"/>
      <c r="F44" s="39"/>
      <c r="G44" s="39"/>
      <c r="H44" s="39"/>
    </row>
  </sheetData>
  <sheetProtection/>
  <mergeCells count="82"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A68">
      <selection activeCell="A1" sqref="A1:X71"/>
    </sheetView>
  </sheetViews>
  <sheetFormatPr defaultColWidth="9.00390625" defaultRowHeight="15.75"/>
  <cols>
    <col min="1" max="1" width="5.00390625" style="0" customWidth="1"/>
    <col min="2" max="2" width="9.50390625" style="0" bestFit="1" customWidth="1"/>
    <col min="3" max="5" width="9.50390625" style="0" customWidth="1"/>
    <col min="6" max="6" width="5.625" style="0" customWidth="1"/>
    <col min="7" max="24" width="5.125" style="0" customWidth="1"/>
  </cols>
  <sheetData>
    <row r="1" spans="1:24" ht="17.25" thickBot="1">
      <c r="A1" s="149" t="s">
        <v>1058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4" ht="16.5">
      <c r="A2" s="150">
        <v>1</v>
      </c>
      <c r="B2" s="151"/>
      <c r="C2" s="151"/>
      <c r="D2" s="151"/>
      <c r="E2" s="151"/>
      <c r="F2" s="1" t="s">
        <v>611</v>
      </c>
      <c r="G2" s="2" t="s">
        <v>589</v>
      </c>
      <c r="H2" s="3" t="s">
        <v>590</v>
      </c>
      <c r="I2" s="3" t="s">
        <v>591</v>
      </c>
      <c r="J2" s="3" t="s">
        <v>592</v>
      </c>
      <c r="K2" s="3" t="s">
        <v>593</v>
      </c>
      <c r="L2" s="3" t="s">
        <v>594</v>
      </c>
      <c r="M2" s="3" t="s">
        <v>595</v>
      </c>
      <c r="N2" s="3" t="s">
        <v>596</v>
      </c>
      <c r="O2" s="4" t="s">
        <v>597</v>
      </c>
      <c r="P2" s="5" t="s">
        <v>598</v>
      </c>
      <c r="Q2" s="6" t="s">
        <v>599</v>
      </c>
      <c r="R2" s="6" t="s">
        <v>600</v>
      </c>
      <c r="S2" s="6" t="s">
        <v>601</v>
      </c>
      <c r="T2" s="6" t="s">
        <v>602</v>
      </c>
      <c r="U2" s="6" t="s">
        <v>603</v>
      </c>
      <c r="V2" s="6" t="s">
        <v>604</v>
      </c>
      <c r="W2" s="6" t="s">
        <v>605</v>
      </c>
      <c r="X2" s="7" t="s">
        <v>606</v>
      </c>
    </row>
    <row r="3" spans="1:24" ht="16.5">
      <c r="A3" s="152"/>
      <c r="B3" s="153"/>
      <c r="C3" s="153"/>
      <c r="D3" s="153"/>
      <c r="E3" s="153"/>
      <c r="F3" s="8" t="s">
        <v>612</v>
      </c>
      <c r="G3" s="9">
        <v>4</v>
      </c>
      <c r="H3" s="10">
        <v>3</v>
      </c>
      <c r="I3" s="10">
        <v>4</v>
      </c>
      <c r="J3" s="10">
        <v>4</v>
      </c>
      <c r="K3" s="10">
        <v>3</v>
      </c>
      <c r="L3" s="10">
        <v>5</v>
      </c>
      <c r="M3" s="10">
        <v>4</v>
      </c>
      <c r="N3" s="10">
        <v>4</v>
      </c>
      <c r="O3" s="11">
        <v>5</v>
      </c>
      <c r="P3" s="9">
        <v>4</v>
      </c>
      <c r="Q3" s="10">
        <v>4</v>
      </c>
      <c r="R3" s="10">
        <v>4</v>
      </c>
      <c r="S3" s="10">
        <v>3</v>
      </c>
      <c r="T3" s="10">
        <v>5</v>
      </c>
      <c r="U3" s="10">
        <v>5</v>
      </c>
      <c r="V3" s="10">
        <v>4</v>
      </c>
      <c r="W3" s="10">
        <v>4</v>
      </c>
      <c r="X3" s="12">
        <v>3</v>
      </c>
    </row>
    <row r="4" spans="1:24" ht="16.5">
      <c r="A4" s="65">
        <v>0</v>
      </c>
      <c r="B4" s="154" t="s">
        <v>1059</v>
      </c>
      <c r="C4" s="155"/>
      <c r="D4" s="155"/>
      <c r="E4" s="155"/>
      <c r="F4" s="44"/>
      <c r="G4" s="45">
        <f aca="true" t="shared" si="0" ref="G4:X4">CHOOSE(G3-2,12,15,18)+IF(COLUMN()=16,5,0)</f>
        <v>15</v>
      </c>
      <c r="H4" s="46">
        <f t="shared" si="0"/>
        <v>12</v>
      </c>
      <c r="I4" s="46">
        <f t="shared" si="0"/>
        <v>15</v>
      </c>
      <c r="J4" s="46">
        <f t="shared" si="0"/>
        <v>15</v>
      </c>
      <c r="K4" s="46">
        <f t="shared" si="0"/>
        <v>12</v>
      </c>
      <c r="L4" s="46">
        <f t="shared" si="0"/>
        <v>18</v>
      </c>
      <c r="M4" s="46">
        <f t="shared" si="0"/>
        <v>15</v>
      </c>
      <c r="N4" s="46">
        <f t="shared" si="0"/>
        <v>15</v>
      </c>
      <c r="O4" s="47">
        <f t="shared" si="0"/>
        <v>18</v>
      </c>
      <c r="P4" s="45">
        <f t="shared" si="0"/>
        <v>20</v>
      </c>
      <c r="Q4" s="46">
        <f t="shared" si="0"/>
        <v>15</v>
      </c>
      <c r="R4" s="46">
        <f t="shared" si="0"/>
        <v>15</v>
      </c>
      <c r="S4" s="46">
        <f t="shared" si="0"/>
        <v>12</v>
      </c>
      <c r="T4" s="46">
        <f t="shared" si="0"/>
        <v>18</v>
      </c>
      <c r="U4" s="46">
        <f t="shared" si="0"/>
        <v>18</v>
      </c>
      <c r="V4" s="46">
        <f t="shared" si="0"/>
        <v>15</v>
      </c>
      <c r="W4" s="46">
        <f t="shared" si="0"/>
        <v>15</v>
      </c>
      <c r="X4" s="48">
        <f t="shared" si="0"/>
        <v>12</v>
      </c>
    </row>
    <row r="5" spans="1:24" ht="16.5">
      <c r="A5" s="13">
        <f aca="true" t="shared" si="1" ref="A5:A17">IF(B5="","",A4+1)</f>
        <v>1</v>
      </c>
      <c r="B5" s="14" t="str">
        <f ca="1">LEFT(OFFSET('1126'!$E$5,(ROW()-5)*2,COLUMN()-2),3)</f>
        <v>張彥翔</v>
      </c>
      <c r="C5" s="14" t="str">
        <f ca="1">LEFT(OFFSET('1126'!$E$5,(ROW()-5)*2,COLUMN()-2),3)</f>
        <v>王仲誠</v>
      </c>
      <c r="D5" s="14" t="str">
        <f ca="1">LEFT(OFFSET('1126'!$E$5,(ROW()-5)*2,COLUMN()-2),3)</f>
        <v>林則甫</v>
      </c>
      <c r="E5" s="14" t="str">
        <f ca="1">LEFT(OFFSET('1126'!$E$5,(ROW()-5)*2,COLUMN()-2),3)</f>
        <v>葉　甫</v>
      </c>
      <c r="F5" s="49">
        <v>0.2708333333333333</v>
      </c>
      <c r="G5" s="50">
        <f aca="true" t="shared" si="2" ref="G5:X17">IF(F5="","",F5+(IF(COLUMN()=16,5,0)+G$4)/60/24)</f>
        <v>0.28125</v>
      </c>
      <c r="H5" s="51">
        <f t="shared" si="2"/>
        <v>0.28958333333333336</v>
      </c>
      <c r="I5" s="51">
        <f t="shared" si="2"/>
        <v>0.30000000000000004</v>
      </c>
      <c r="J5" s="51">
        <f t="shared" si="2"/>
        <v>0.31041666666666673</v>
      </c>
      <c r="K5" s="51">
        <f t="shared" si="2"/>
        <v>0.3187500000000001</v>
      </c>
      <c r="L5" s="51">
        <f t="shared" si="2"/>
        <v>0.3312500000000001</v>
      </c>
      <c r="M5" s="51">
        <f t="shared" si="2"/>
        <v>0.3416666666666668</v>
      </c>
      <c r="N5" s="51">
        <f t="shared" si="2"/>
        <v>0.35208333333333347</v>
      </c>
      <c r="O5" s="52">
        <f t="shared" si="2"/>
        <v>0.3645833333333335</v>
      </c>
      <c r="P5" s="50">
        <f t="shared" si="2"/>
        <v>0.3819444444444446</v>
      </c>
      <c r="Q5" s="51">
        <f t="shared" si="2"/>
        <v>0.39236111111111127</v>
      </c>
      <c r="R5" s="51">
        <f t="shared" si="2"/>
        <v>0.40277777777777796</v>
      </c>
      <c r="S5" s="51">
        <f t="shared" si="2"/>
        <v>0.4111111111111113</v>
      </c>
      <c r="T5" s="51">
        <f t="shared" si="2"/>
        <v>0.4236111111111113</v>
      </c>
      <c r="U5" s="51">
        <f t="shared" si="2"/>
        <v>0.43611111111111134</v>
      </c>
      <c r="V5" s="51">
        <f t="shared" si="2"/>
        <v>0.446527777777778</v>
      </c>
      <c r="W5" s="51">
        <f t="shared" si="2"/>
        <v>0.4569444444444447</v>
      </c>
      <c r="X5" s="53">
        <f t="shared" si="2"/>
        <v>0.46527777777777807</v>
      </c>
    </row>
    <row r="6" spans="1:24" ht="16.5">
      <c r="A6" s="13">
        <f t="shared" si="1"/>
        <v>2</v>
      </c>
      <c r="B6" s="14" t="str">
        <f ca="1">LEFT(OFFSET('1126'!$E$5,(ROW()-5)*2,COLUMN()-2),3)</f>
        <v>張庭嘉</v>
      </c>
      <c r="C6" s="14" t="str">
        <f ca="1">LEFT(OFFSET('1126'!$E$5,(ROW()-5)*2,COLUMN()-2),3)</f>
        <v>蔡顓至</v>
      </c>
      <c r="D6" s="14" t="str">
        <f ca="1">LEFT(OFFSET('1126'!$E$5,(ROW()-5)*2,COLUMN()-2),3)</f>
        <v>劉永華</v>
      </c>
      <c r="E6" s="14" t="str">
        <f ca="1">LEFT(OFFSET('1126'!$E$5,(ROW()-5)*2,COLUMN()-2),3)</f>
        <v>葉蔚廷</v>
      </c>
      <c r="F6" s="54">
        <f aca="true" t="shared" si="3" ref="F6:F17">IF(A6="","",F5+9/60/24)</f>
        <v>0.2770833333333333</v>
      </c>
      <c r="G6" s="55">
        <f t="shared" si="2"/>
        <v>0.2875</v>
      </c>
      <c r="H6" s="56">
        <f t="shared" si="2"/>
        <v>0.29583333333333334</v>
      </c>
      <c r="I6" s="56">
        <f t="shared" si="2"/>
        <v>0.30625</v>
      </c>
      <c r="J6" s="56">
        <f t="shared" si="2"/>
        <v>0.3166666666666667</v>
      </c>
      <c r="K6" s="56">
        <f t="shared" si="2"/>
        <v>0.32500000000000007</v>
      </c>
      <c r="L6" s="56">
        <f t="shared" si="2"/>
        <v>0.3375000000000001</v>
      </c>
      <c r="M6" s="56">
        <f t="shared" si="2"/>
        <v>0.34791666666666676</v>
      </c>
      <c r="N6" s="56">
        <f t="shared" si="2"/>
        <v>0.35833333333333345</v>
      </c>
      <c r="O6" s="57">
        <f t="shared" si="2"/>
        <v>0.37083333333333346</v>
      </c>
      <c r="P6" s="55">
        <f t="shared" si="2"/>
        <v>0.38819444444444456</v>
      </c>
      <c r="Q6" s="56">
        <f t="shared" si="2"/>
        <v>0.39861111111111125</v>
      </c>
      <c r="R6" s="56">
        <f t="shared" si="2"/>
        <v>0.40902777777777793</v>
      </c>
      <c r="S6" s="56">
        <f t="shared" si="2"/>
        <v>0.4173611111111113</v>
      </c>
      <c r="T6" s="56">
        <f t="shared" si="2"/>
        <v>0.4298611111111113</v>
      </c>
      <c r="U6" s="56">
        <f t="shared" si="2"/>
        <v>0.4423611111111113</v>
      </c>
      <c r="V6" s="56">
        <f t="shared" si="2"/>
        <v>0.452777777777778</v>
      </c>
      <c r="W6" s="56">
        <f t="shared" si="2"/>
        <v>0.4631944444444447</v>
      </c>
      <c r="X6" s="58">
        <f t="shared" si="2"/>
        <v>0.47152777777777805</v>
      </c>
    </row>
    <row r="7" spans="1:24" ht="16.5">
      <c r="A7" s="13">
        <f t="shared" si="1"/>
        <v>3</v>
      </c>
      <c r="B7" s="14" t="str">
        <f ca="1">LEFT(OFFSET('1126'!$E$5,(ROW()-5)*2,COLUMN()-2),3)</f>
        <v>廖云瑞</v>
      </c>
      <c r="C7" s="14" t="str">
        <f ca="1">LEFT(OFFSET('1126'!$E$5,(ROW()-5)*2,COLUMN()-2),3)</f>
        <v>陳威勝</v>
      </c>
      <c r="D7" s="14" t="str">
        <f ca="1">LEFT(OFFSET('1126'!$E$5,(ROW()-5)*2,COLUMN()-2),3)</f>
        <v>王文暘</v>
      </c>
      <c r="E7" s="14" t="str">
        <f ca="1">LEFT(OFFSET('1126'!$E$5,(ROW()-5)*2,COLUMN()-2),3)</f>
        <v>羅士堯</v>
      </c>
      <c r="F7" s="49">
        <f t="shared" si="3"/>
        <v>0.28333333333333327</v>
      </c>
      <c r="G7" s="50">
        <f t="shared" si="2"/>
        <v>0.29374999999999996</v>
      </c>
      <c r="H7" s="51">
        <f t="shared" si="2"/>
        <v>0.3020833333333333</v>
      </c>
      <c r="I7" s="51">
        <f t="shared" si="2"/>
        <v>0.3125</v>
      </c>
      <c r="J7" s="51">
        <f t="shared" si="2"/>
        <v>0.3229166666666667</v>
      </c>
      <c r="K7" s="51">
        <f t="shared" si="2"/>
        <v>0.33125000000000004</v>
      </c>
      <c r="L7" s="51">
        <f t="shared" si="2"/>
        <v>0.34375000000000006</v>
      </c>
      <c r="M7" s="51">
        <f t="shared" si="2"/>
        <v>0.35416666666666674</v>
      </c>
      <c r="N7" s="51">
        <f t="shared" si="2"/>
        <v>0.3645833333333334</v>
      </c>
      <c r="O7" s="52">
        <f t="shared" si="2"/>
        <v>0.37708333333333344</v>
      </c>
      <c r="P7" s="50">
        <f t="shared" si="2"/>
        <v>0.39444444444444454</v>
      </c>
      <c r="Q7" s="51">
        <f t="shared" si="2"/>
        <v>0.4048611111111112</v>
      </c>
      <c r="R7" s="51">
        <f t="shared" si="2"/>
        <v>0.4152777777777779</v>
      </c>
      <c r="S7" s="51">
        <f t="shared" si="2"/>
        <v>0.42361111111111127</v>
      </c>
      <c r="T7" s="51">
        <f t="shared" si="2"/>
        <v>0.4361111111111113</v>
      </c>
      <c r="U7" s="51">
        <f t="shared" si="2"/>
        <v>0.4486111111111113</v>
      </c>
      <c r="V7" s="51">
        <f t="shared" si="2"/>
        <v>0.459027777777778</v>
      </c>
      <c r="W7" s="51">
        <f t="shared" si="2"/>
        <v>0.46944444444444466</v>
      </c>
      <c r="X7" s="53">
        <f t="shared" si="2"/>
        <v>0.477777777777778</v>
      </c>
    </row>
    <row r="8" spans="1:24" ht="16.5">
      <c r="A8" s="13">
        <f t="shared" si="1"/>
        <v>4</v>
      </c>
      <c r="B8" s="14" t="str">
        <f ca="1">LEFT(OFFSET('1126'!$E$5,(ROW()-5)*2,COLUMN()-2),3)</f>
        <v>翁一修</v>
      </c>
      <c r="C8" s="14" t="str">
        <f ca="1">LEFT(OFFSET('1126'!$E$5,(ROW()-5)*2,COLUMN()-2),3)</f>
        <v>陳傑生</v>
      </c>
      <c r="D8" s="14" t="str">
        <f ca="1">LEFT(OFFSET('1126'!$E$5,(ROW()-5)*2,COLUMN()-2),3)</f>
        <v>施俊宇</v>
      </c>
      <c r="E8" s="14" t="str">
        <f ca="1">LEFT(OFFSET('1126'!$E$5,(ROW()-5)*2,COLUMN()-2),3)</f>
        <v>溫楨祥</v>
      </c>
      <c r="F8" s="54">
        <f t="shared" si="3"/>
        <v>0.28958333333333325</v>
      </c>
      <c r="G8" s="55">
        <f t="shared" si="2"/>
        <v>0.29999999999999993</v>
      </c>
      <c r="H8" s="56">
        <f t="shared" si="2"/>
        <v>0.3083333333333333</v>
      </c>
      <c r="I8" s="56">
        <f t="shared" si="2"/>
        <v>0.31875</v>
      </c>
      <c r="J8" s="56">
        <f t="shared" si="2"/>
        <v>0.32916666666666666</v>
      </c>
      <c r="K8" s="56">
        <f t="shared" si="2"/>
        <v>0.3375</v>
      </c>
      <c r="L8" s="56">
        <f t="shared" si="2"/>
        <v>0.35000000000000003</v>
      </c>
      <c r="M8" s="56">
        <f t="shared" si="2"/>
        <v>0.3604166666666667</v>
      </c>
      <c r="N8" s="56">
        <f t="shared" si="2"/>
        <v>0.3708333333333334</v>
      </c>
      <c r="O8" s="57">
        <f t="shared" si="2"/>
        <v>0.3833333333333334</v>
      </c>
      <c r="P8" s="55">
        <f t="shared" si="2"/>
        <v>0.4006944444444445</v>
      </c>
      <c r="Q8" s="56">
        <f t="shared" si="2"/>
        <v>0.4111111111111112</v>
      </c>
      <c r="R8" s="56">
        <f t="shared" si="2"/>
        <v>0.4215277777777779</v>
      </c>
      <c r="S8" s="56">
        <f t="shared" si="2"/>
        <v>0.42986111111111125</v>
      </c>
      <c r="T8" s="56">
        <f t="shared" si="2"/>
        <v>0.44236111111111126</v>
      </c>
      <c r="U8" s="56">
        <f t="shared" si="2"/>
        <v>0.45486111111111127</v>
      </c>
      <c r="V8" s="56">
        <f t="shared" si="2"/>
        <v>0.46527777777777796</v>
      </c>
      <c r="W8" s="56">
        <f t="shared" si="2"/>
        <v>0.47569444444444464</v>
      </c>
      <c r="X8" s="58">
        <f t="shared" si="2"/>
        <v>0.484027777777778</v>
      </c>
    </row>
    <row r="9" spans="1:24" ht="16.5">
      <c r="A9" s="13">
        <f t="shared" si="1"/>
        <v>5</v>
      </c>
      <c r="B9" s="14" t="str">
        <f ca="1">LEFT(OFFSET('1126'!$E$5,(ROW()-5)*2,COLUMN()-2),3)</f>
        <v>邱瀚緯</v>
      </c>
      <c r="C9" s="14" t="str">
        <f ca="1">LEFT(OFFSET('1126'!$E$5,(ROW()-5)*2,COLUMN()-2),3)</f>
        <v>呂孫儀</v>
      </c>
      <c r="D9" s="14" t="str">
        <f ca="1">LEFT(OFFSET('1126'!$E$5,(ROW()-5)*2,COLUMN()-2),3)</f>
        <v>張育僑</v>
      </c>
      <c r="E9" s="14" t="str">
        <f ca="1">LEFT(OFFSET('1126'!$E$5,(ROW()-5)*2,COLUMN()-2),3)</f>
        <v>黃韋豪</v>
      </c>
      <c r="F9" s="49">
        <f t="shared" si="3"/>
        <v>0.2958333333333332</v>
      </c>
      <c r="G9" s="50">
        <f t="shared" si="2"/>
        <v>0.3062499999999999</v>
      </c>
      <c r="H9" s="51">
        <f t="shared" si="2"/>
        <v>0.31458333333333327</v>
      </c>
      <c r="I9" s="51">
        <f t="shared" si="2"/>
        <v>0.32499999999999996</v>
      </c>
      <c r="J9" s="51">
        <f t="shared" si="2"/>
        <v>0.33541666666666664</v>
      </c>
      <c r="K9" s="51">
        <f t="shared" si="2"/>
        <v>0.34375</v>
      </c>
      <c r="L9" s="51">
        <f t="shared" si="2"/>
        <v>0.35625</v>
      </c>
      <c r="M9" s="51">
        <f t="shared" si="2"/>
        <v>0.3666666666666667</v>
      </c>
      <c r="N9" s="51">
        <f t="shared" si="2"/>
        <v>0.3770833333333334</v>
      </c>
      <c r="O9" s="52">
        <f t="shared" si="2"/>
        <v>0.3895833333333334</v>
      </c>
      <c r="P9" s="50">
        <f t="shared" si="2"/>
        <v>0.4069444444444445</v>
      </c>
      <c r="Q9" s="51">
        <f t="shared" si="2"/>
        <v>0.4173611111111112</v>
      </c>
      <c r="R9" s="51">
        <f t="shared" si="2"/>
        <v>0.42777777777777787</v>
      </c>
      <c r="S9" s="51">
        <f t="shared" si="2"/>
        <v>0.4361111111111112</v>
      </c>
      <c r="T9" s="51">
        <f t="shared" si="2"/>
        <v>0.44861111111111124</v>
      </c>
      <c r="U9" s="51">
        <f t="shared" si="2"/>
        <v>0.46111111111111125</v>
      </c>
      <c r="V9" s="51">
        <f t="shared" si="2"/>
        <v>0.47152777777777793</v>
      </c>
      <c r="W9" s="51">
        <f t="shared" si="2"/>
        <v>0.4819444444444446</v>
      </c>
      <c r="X9" s="53">
        <f t="shared" si="2"/>
        <v>0.490277777777778</v>
      </c>
    </row>
    <row r="10" spans="1:24" ht="16.5">
      <c r="A10" s="13">
        <f t="shared" si="1"/>
        <v>6</v>
      </c>
      <c r="B10" s="14" t="str">
        <f ca="1">LEFT(OFFSET('1126'!$E$5,(ROW()-5)*2,COLUMN()-2),3)</f>
        <v>劉威廷</v>
      </c>
      <c r="C10" s="14" t="str">
        <f ca="1">LEFT(OFFSET('1126'!$E$5,(ROW()-5)*2,COLUMN()-2),3)</f>
        <v>林遠惟</v>
      </c>
      <c r="D10" s="14" t="str">
        <f ca="1">LEFT(OFFSET('1126'!$E$5,(ROW()-5)*2,COLUMN()-2),3)</f>
        <v>洪義哲</v>
      </c>
      <c r="E10" s="14" t="str">
        <f ca="1">LEFT(OFFSET('1126'!$E$5,(ROW()-5)*2,COLUMN()-2),3)</f>
        <v>呂承學</v>
      </c>
      <c r="F10" s="54">
        <f t="shared" si="3"/>
        <v>0.3020833333333332</v>
      </c>
      <c r="G10" s="55">
        <f t="shared" si="2"/>
        <v>0.3124999999999999</v>
      </c>
      <c r="H10" s="56">
        <f t="shared" si="2"/>
        <v>0.32083333333333325</v>
      </c>
      <c r="I10" s="56">
        <f t="shared" si="2"/>
        <v>0.33124999999999993</v>
      </c>
      <c r="J10" s="56">
        <f t="shared" si="2"/>
        <v>0.3416666666666666</v>
      </c>
      <c r="K10" s="56">
        <f t="shared" si="2"/>
        <v>0.35</v>
      </c>
      <c r="L10" s="56">
        <f t="shared" si="2"/>
        <v>0.3625</v>
      </c>
      <c r="M10" s="56">
        <f t="shared" si="2"/>
        <v>0.3729166666666667</v>
      </c>
      <c r="N10" s="56">
        <f t="shared" si="2"/>
        <v>0.38333333333333336</v>
      </c>
      <c r="O10" s="57">
        <f t="shared" si="2"/>
        <v>0.39583333333333337</v>
      </c>
      <c r="P10" s="55">
        <f t="shared" si="2"/>
        <v>0.4131944444444445</v>
      </c>
      <c r="Q10" s="56">
        <f t="shared" si="2"/>
        <v>0.42361111111111116</v>
      </c>
      <c r="R10" s="56">
        <f t="shared" si="2"/>
        <v>0.43402777777777785</v>
      </c>
      <c r="S10" s="56">
        <f t="shared" si="2"/>
        <v>0.4423611111111112</v>
      </c>
      <c r="T10" s="56">
        <f t="shared" si="2"/>
        <v>0.4548611111111112</v>
      </c>
      <c r="U10" s="56">
        <f t="shared" si="2"/>
        <v>0.4673611111111112</v>
      </c>
      <c r="V10" s="56">
        <f t="shared" si="2"/>
        <v>0.4777777777777779</v>
      </c>
      <c r="W10" s="56">
        <f t="shared" si="2"/>
        <v>0.4881944444444446</v>
      </c>
      <c r="X10" s="58">
        <f t="shared" si="2"/>
        <v>0.49652777777777796</v>
      </c>
    </row>
    <row r="11" spans="1:24" ht="16.5">
      <c r="A11" s="13">
        <f t="shared" si="1"/>
        <v>7</v>
      </c>
      <c r="B11" s="14" t="str">
        <f ca="1">LEFT(OFFSET('1126'!$E$5,(ROW()-5)*2,COLUMN()-2),3)</f>
        <v>陳柏瑋</v>
      </c>
      <c r="C11" s="14" t="str">
        <f ca="1">LEFT(OFFSET('1126'!$E$5,(ROW()-5)*2,COLUMN()-2),3)</f>
        <v>李昭樺</v>
      </c>
      <c r="D11" s="14" t="str">
        <f ca="1">LEFT(OFFSET('1126'!$E$5,(ROW()-5)*2,COLUMN()-2),3)</f>
        <v>郭冠良</v>
      </c>
      <c r="E11" s="14" t="str">
        <f ca="1">LEFT(OFFSET('1126'!$E$5,(ROW()-5)*2,COLUMN()-2),3)</f>
        <v>黃柏叡</v>
      </c>
      <c r="F11" s="49">
        <f t="shared" si="3"/>
        <v>0.3083333333333332</v>
      </c>
      <c r="G11" s="50">
        <f t="shared" si="2"/>
        <v>0.31874999999999987</v>
      </c>
      <c r="H11" s="51">
        <f t="shared" si="2"/>
        <v>0.3270833333333332</v>
      </c>
      <c r="I11" s="51">
        <f t="shared" si="2"/>
        <v>0.3374999999999999</v>
      </c>
      <c r="J11" s="51">
        <f t="shared" si="2"/>
        <v>0.3479166666666666</v>
      </c>
      <c r="K11" s="51">
        <f t="shared" si="2"/>
        <v>0.35624999999999996</v>
      </c>
      <c r="L11" s="51">
        <f t="shared" si="2"/>
        <v>0.36874999999999997</v>
      </c>
      <c r="M11" s="51">
        <f t="shared" si="2"/>
        <v>0.37916666666666665</v>
      </c>
      <c r="N11" s="51">
        <f t="shared" si="2"/>
        <v>0.38958333333333334</v>
      </c>
      <c r="O11" s="52">
        <f t="shared" si="2"/>
        <v>0.40208333333333335</v>
      </c>
      <c r="P11" s="50">
        <f t="shared" si="2"/>
        <v>0.41944444444444445</v>
      </c>
      <c r="Q11" s="51">
        <f t="shared" si="2"/>
        <v>0.42986111111111114</v>
      </c>
      <c r="R11" s="51">
        <f t="shared" si="2"/>
        <v>0.4402777777777778</v>
      </c>
      <c r="S11" s="51">
        <f t="shared" si="2"/>
        <v>0.4486111111111112</v>
      </c>
      <c r="T11" s="51">
        <f t="shared" si="2"/>
        <v>0.4611111111111112</v>
      </c>
      <c r="U11" s="51">
        <f t="shared" si="2"/>
        <v>0.4736111111111112</v>
      </c>
      <c r="V11" s="51">
        <f t="shared" si="2"/>
        <v>0.4840277777777779</v>
      </c>
      <c r="W11" s="51">
        <f t="shared" si="2"/>
        <v>0.4944444444444446</v>
      </c>
      <c r="X11" s="53">
        <f t="shared" si="2"/>
        <v>0.5027777777777779</v>
      </c>
    </row>
    <row r="12" spans="1:24" ht="16.5">
      <c r="A12" s="13">
        <f t="shared" si="1"/>
        <v>8</v>
      </c>
      <c r="B12" s="14" t="str">
        <f ca="1">LEFT(OFFSET('1126'!$E$5,(ROW()-5)*2,COLUMN()-2),3)</f>
        <v>黃怡翔</v>
      </c>
      <c r="C12" s="14" t="str">
        <f ca="1">LEFT(OFFSET('1126'!$E$5,(ROW()-5)*2,COLUMN()-2),3)</f>
        <v>俞俊安</v>
      </c>
      <c r="D12" s="14" t="str">
        <f ca="1">LEFT(OFFSET('1126'!$E$5,(ROW()-5)*2,COLUMN()-2),3)</f>
        <v>張文揚</v>
      </c>
      <c r="E12" s="14" t="str">
        <f ca="1">LEFT(OFFSET('1126'!$E$5,(ROW()-5)*2,COLUMN()-2),3)</f>
        <v>宋奕賢</v>
      </c>
      <c r="F12" s="54">
        <f t="shared" si="3"/>
        <v>0.31458333333333316</v>
      </c>
      <c r="G12" s="55">
        <f t="shared" si="2"/>
        <v>0.32499999999999984</v>
      </c>
      <c r="H12" s="56">
        <f t="shared" si="2"/>
        <v>0.3333333333333332</v>
      </c>
      <c r="I12" s="56">
        <f t="shared" si="2"/>
        <v>0.3437499999999999</v>
      </c>
      <c r="J12" s="56">
        <f t="shared" si="2"/>
        <v>0.3541666666666666</v>
      </c>
      <c r="K12" s="56">
        <f t="shared" si="2"/>
        <v>0.36249999999999993</v>
      </c>
      <c r="L12" s="56">
        <f t="shared" si="2"/>
        <v>0.37499999999999994</v>
      </c>
      <c r="M12" s="56">
        <f t="shared" si="2"/>
        <v>0.38541666666666663</v>
      </c>
      <c r="N12" s="56">
        <f t="shared" si="2"/>
        <v>0.3958333333333333</v>
      </c>
      <c r="O12" s="57">
        <f t="shared" si="2"/>
        <v>0.4083333333333333</v>
      </c>
      <c r="P12" s="55">
        <f t="shared" si="2"/>
        <v>0.42569444444444443</v>
      </c>
      <c r="Q12" s="56">
        <f t="shared" si="2"/>
        <v>0.4361111111111111</v>
      </c>
      <c r="R12" s="56">
        <f t="shared" si="2"/>
        <v>0.4465277777777778</v>
      </c>
      <c r="S12" s="56">
        <f t="shared" si="2"/>
        <v>0.45486111111111116</v>
      </c>
      <c r="T12" s="56">
        <f t="shared" si="2"/>
        <v>0.46736111111111117</v>
      </c>
      <c r="U12" s="56">
        <f t="shared" si="2"/>
        <v>0.4798611111111112</v>
      </c>
      <c r="V12" s="56">
        <f t="shared" si="2"/>
        <v>0.49027777777777787</v>
      </c>
      <c r="W12" s="56">
        <f t="shared" si="2"/>
        <v>0.5006944444444446</v>
      </c>
      <c r="X12" s="58">
        <f t="shared" si="2"/>
        <v>0.5090277777777779</v>
      </c>
    </row>
    <row r="13" spans="1:24" ht="16.5">
      <c r="A13" s="13">
        <f t="shared" si="1"/>
      </c>
      <c r="B13" s="14"/>
      <c r="C13" s="14"/>
      <c r="D13" s="14"/>
      <c r="E13" s="15"/>
      <c r="F13" s="49">
        <f t="shared" si="3"/>
      </c>
      <c r="G13" s="50">
        <f t="shared" si="2"/>
      </c>
      <c r="H13" s="51">
        <f t="shared" si="2"/>
      </c>
      <c r="I13" s="51">
        <f t="shared" si="2"/>
      </c>
      <c r="J13" s="51">
        <f t="shared" si="2"/>
      </c>
      <c r="K13" s="51">
        <f t="shared" si="2"/>
      </c>
      <c r="L13" s="51">
        <f t="shared" si="2"/>
      </c>
      <c r="M13" s="51">
        <f t="shared" si="2"/>
      </c>
      <c r="N13" s="51">
        <f t="shared" si="2"/>
      </c>
      <c r="O13" s="52">
        <f t="shared" si="2"/>
      </c>
      <c r="P13" s="50">
        <f t="shared" si="2"/>
      </c>
      <c r="Q13" s="51">
        <f t="shared" si="2"/>
      </c>
      <c r="R13" s="51">
        <f t="shared" si="2"/>
      </c>
      <c r="S13" s="51">
        <f t="shared" si="2"/>
      </c>
      <c r="T13" s="51">
        <f t="shared" si="2"/>
      </c>
      <c r="U13" s="51">
        <f t="shared" si="2"/>
      </c>
      <c r="V13" s="51">
        <f t="shared" si="2"/>
      </c>
      <c r="W13" s="51">
        <f t="shared" si="2"/>
      </c>
      <c r="X13" s="53">
        <f t="shared" si="2"/>
      </c>
    </row>
    <row r="14" spans="1:24" ht="16.5">
      <c r="A14" s="13">
        <f t="shared" si="1"/>
      </c>
      <c r="B14" s="14"/>
      <c r="C14" s="14"/>
      <c r="D14" s="14"/>
      <c r="E14" s="15"/>
      <c r="F14" s="54">
        <f t="shared" si="3"/>
      </c>
      <c r="G14" s="55">
        <f t="shared" si="2"/>
      </c>
      <c r="H14" s="56">
        <f t="shared" si="2"/>
      </c>
      <c r="I14" s="56">
        <f t="shared" si="2"/>
      </c>
      <c r="J14" s="56">
        <f t="shared" si="2"/>
      </c>
      <c r="K14" s="56">
        <f t="shared" si="2"/>
      </c>
      <c r="L14" s="56">
        <f t="shared" si="2"/>
      </c>
      <c r="M14" s="56">
        <f t="shared" si="2"/>
      </c>
      <c r="N14" s="56">
        <f t="shared" si="2"/>
      </c>
      <c r="O14" s="57">
        <f t="shared" si="2"/>
      </c>
      <c r="P14" s="55">
        <f t="shared" si="2"/>
      </c>
      <c r="Q14" s="56">
        <f t="shared" si="2"/>
      </c>
      <c r="R14" s="56">
        <f t="shared" si="2"/>
      </c>
      <c r="S14" s="56">
        <f t="shared" si="2"/>
      </c>
      <c r="T14" s="56">
        <f t="shared" si="2"/>
      </c>
      <c r="U14" s="56">
        <f t="shared" si="2"/>
      </c>
      <c r="V14" s="56">
        <f t="shared" si="2"/>
      </c>
      <c r="W14" s="56">
        <f t="shared" si="2"/>
      </c>
      <c r="X14" s="58">
        <f t="shared" si="2"/>
      </c>
    </row>
    <row r="15" spans="1:24" ht="16.5">
      <c r="A15" s="13">
        <f t="shared" si="1"/>
      </c>
      <c r="B15" s="14"/>
      <c r="C15" s="14"/>
      <c r="D15" s="14"/>
      <c r="E15" s="15"/>
      <c r="F15" s="49">
        <f t="shared" si="3"/>
      </c>
      <c r="G15" s="50">
        <f t="shared" si="2"/>
      </c>
      <c r="H15" s="51">
        <f t="shared" si="2"/>
      </c>
      <c r="I15" s="51">
        <f t="shared" si="2"/>
      </c>
      <c r="J15" s="51">
        <f t="shared" si="2"/>
      </c>
      <c r="K15" s="51">
        <f t="shared" si="2"/>
      </c>
      <c r="L15" s="51">
        <f t="shared" si="2"/>
      </c>
      <c r="M15" s="51">
        <f t="shared" si="2"/>
      </c>
      <c r="N15" s="51">
        <f t="shared" si="2"/>
      </c>
      <c r="O15" s="52">
        <f t="shared" si="2"/>
      </c>
      <c r="P15" s="50">
        <f t="shared" si="2"/>
      </c>
      <c r="Q15" s="51">
        <f t="shared" si="2"/>
      </c>
      <c r="R15" s="51">
        <f t="shared" si="2"/>
      </c>
      <c r="S15" s="51">
        <f t="shared" si="2"/>
      </c>
      <c r="T15" s="51">
        <f t="shared" si="2"/>
      </c>
      <c r="U15" s="51">
        <f t="shared" si="2"/>
      </c>
      <c r="V15" s="51">
        <f t="shared" si="2"/>
      </c>
      <c r="W15" s="51">
        <f t="shared" si="2"/>
      </c>
      <c r="X15" s="53">
        <f t="shared" si="2"/>
      </c>
    </row>
    <row r="16" spans="1:24" ht="16.5">
      <c r="A16" s="13">
        <f t="shared" si="1"/>
      </c>
      <c r="B16" s="14"/>
      <c r="C16" s="14"/>
      <c r="D16" s="14"/>
      <c r="E16" s="15"/>
      <c r="F16" s="54">
        <f t="shared" si="3"/>
      </c>
      <c r="G16" s="55">
        <f t="shared" si="2"/>
      </c>
      <c r="H16" s="56">
        <f t="shared" si="2"/>
      </c>
      <c r="I16" s="56">
        <f t="shared" si="2"/>
      </c>
      <c r="J16" s="56">
        <f t="shared" si="2"/>
      </c>
      <c r="K16" s="56">
        <f t="shared" si="2"/>
      </c>
      <c r="L16" s="56">
        <f t="shared" si="2"/>
      </c>
      <c r="M16" s="56">
        <f t="shared" si="2"/>
      </c>
      <c r="N16" s="56">
        <f t="shared" si="2"/>
      </c>
      <c r="O16" s="57">
        <f t="shared" si="2"/>
      </c>
      <c r="P16" s="55">
        <f t="shared" si="2"/>
      </c>
      <c r="Q16" s="56">
        <f t="shared" si="2"/>
      </c>
      <c r="R16" s="56">
        <f t="shared" si="2"/>
      </c>
      <c r="S16" s="56">
        <f t="shared" si="2"/>
      </c>
      <c r="T16" s="56">
        <f t="shared" si="2"/>
      </c>
      <c r="U16" s="56">
        <f t="shared" si="2"/>
      </c>
      <c r="V16" s="56">
        <f t="shared" si="2"/>
      </c>
      <c r="W16" s="56">
        <f t="shared" si="2"/>
      </c>
      <c r="X16" s="58">
        <f t="shared" si="2"/>
      </c>
    </row>
    <row r="17" spans="1:24" ht="17.25" thickBot="1">
      <c r="A17" s="13">
        <f t="shared" si="1"/>
      </c>
      <c r="B17" s="14"/>
      <c r="C17" s="14"/>
      <c r="D17" s="14"/>
      <c r="E17" s="15"/>
      <c r="F17" s="59">
        <f t="shared" si="3"/>
      </c>
      <c r="G17" s="60">
        <f t="shared" si="2"/>
      </c>
      <c r="H17" s="61">
        <f t="shared" si="2"/>
      </c>
      <c r="I17" s="61">
        <f t="shared" si="2"/>
      </c>
      <c r="J17" s="61">
        <f t="shared" si="2"/>
      </c>
      <c r="K17" s="61">
        <f t="shared" si="2"/>
      </c>
      <c r="L17" s="61">
        <f t="shared" si="2"/>
      </c>
      <c r="M17" s="61">
        <f t="shared" si="2"/>
      </c>
      <c r="N17" s="61">
        <f t="shared" si="2"/>
      </c>
      <c r="O17" s="62">
        <f t="shared" si="2"/>
      </c>
      <c r="P17" s="60">
        <f t="shared" si="2"/>
      </c>
      <c r="Q17" s="61">
        <f t="shared" si="2"/>
      </c>
      <c r="R17" s="61">
        <f t="shared" si="2"/>
      </c>
      <c r="S17" s="61">
        <f t="shared" si="2"/>
      </c>
      <c r="T17" s="61">
        <f t="shared" si="2"/>
      </c>
      <c r="U17" s="61">
        <f t="shared" si="2"/>
      </c>
      <c r="V17" s="61">
        <f t="shared" si="2"/>
      </c>
      <c r="W17" s="61">
        <f t="shared" si="2"/>
      </c>
      <c r="X17" s="63">
        <f t="shared" si="2"/>
      </c>
    </row>
    <row r="18" spans="1:24" ht="17.25" thickBot="1">
      <c r="A18" s="16"/>
      <c r="B18" s="17"/>
      <c r="C18" s="17"/>
      <c r="D18" s="17"/>
      <c r="E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607</v>
      </c>
      <c r="V18" s="18" t="s">
        <v>607</v>
      </c>
      <c r="W18" s="18" t="s">
        <v>607</v>
      </c>
      <c r="X18" s="18" t="s">
        <v>607</v>
      </c>
    </row>
    <row r="19" spans="1:24" ht="16.5">
      <c r="A19" s="150">
        <v>6</v>
      </c>
      <c r="B19" s="151"/>
      <c r="C19" s="151"/>
      <c r="D19" s="151"/>
      <c r="E19" s="151"/>
      <c r="F19" s="1" t="s">
        <v>588</v>
      </c>
      <c r="G19" s="2" t="s">
        <v>594</v>
      </c>
      <c r="H19" s="3" t="s">
        <v>595</v>
      </c>
      <c r="I19" s="3" t="s">
        <v>596</v>
      </c>
      <c r="J19" s="3" t="s">
        <v>597</v>
      </c>
      <c r="K19" s="3" t="s">
        <v>598</v>
      </c>
      <c r="L19" s="3" t="s">
        <v>599</v>
      </c>
      <c r="M19" s="3" t="s">
        <v>600</v>
      </c>
      <c r="N19" s="3" t="s">
        <v>601</v>
      </c>
      <c r="O19" s="4" t="s">
        <v>602</v>
      </c>
      <c r="P19" s="5" t="s">
        <v>603</v>
      </c>
      <c r="Q19" s="6" t="s">
        <v>604</v>
      </c>
      <c r="R19" s="6" t="s">
        <v>605</v>
      </c>
      <c r="S19" s="6" t="s">
        <v>606</v>
      </c>
      <c r="T19" s="6" t="s">
        <v>589</v>
      </c>
      <c r="U19" s="6" t="s">
        <v>590</v>
      </c>
      <c r="V19" s="6" t="s">
        <v>591</v>
      </c>
      <c r="W19" s="6" t="s">
        <v>592</v>
      </c>
      <c r="X19" s="7" t="s">
        <v>593</v>
      </c>
    </row>
    <row r="20" spans="1:24" ht="16.5">
      <c r="A20" s="152"/>
      <c r="B20" s="153"/>
      <c r="C20" s="153"/>
      <c r="D20" s="153"/>
      <c r="E20" s="153"/>
      <c r="F20" s="8" t="s">
        <v>613</v>
      </c>
      <c r="G20" s="9">
        <f aca="true" t="shared" si="4" ref="G20:X20">HLOOKUP(G19,$G$2:$X$3,2,FALSE)</f>
        <v>5</v>
      </c>
      <c r="H20" s="10">
        <f t="shared" si="4"/>
        <v>4</v>
      </c>
      <c r="I20" s="10">
        <f t="shared" si="4"/>
        <v>4</v>
      </c>
      <c r="J20" s="10">
        <f t="shared" si="4"/>
        <v>5</v>
      </c>
      <c r="K20" s="10">
        <f t="shared" si="4"/>
        <v>4</v>
      </c>
      <c r="L20" s="10">
        <f t="shared" si="4"/>
        <v>4</v>
      </c>
      <c r="M20" s="10">
        <f t="shared" si="4"/>
        <v>4</v>
      </c>
      <c r="N20" s="10">
        <f t="shared" si="4"/>
        <v>3</v>
      </c>
      <c r="O20" s="11">
        <f t="shared" si="4"/>
        <v>5</v>
      </c>
      <c r="P20" s="9">
        <f t="shared" si="4"/>
        <v>5</v>
      </c>
      <c r="Q20" s="10">
        <f t="shared" si="4"/>
        <v>4</v>
      </c>
      <c r="R20" s="10">
        <f t="shared" si="4"/>
        <v>4</v>
      </c>
      <c r="S20" s="10">
        <f t="shared" si="4"/>
        <v>3</v>
      </c>
      <c r="T20" s="10">
        <f t="shared" si="4"/>
        <v>4</v>
      </c>
      <c r="U20" s="10">
        <f t="shared" si="4"/>
        <v>3</v>
      </c>
      <c r="V20" s="10">
        <f t="shared" si="4"/>
        <v>4</v>
      </c>
      <c r="W20" s="10">
        <f t="shared" si="4"/>
        <v>4</v>
      </c>
      <c r="X20" s="12">
        <f t="shared" si="4"/>
        <v>3</v>
      </c>
    </row>
    <row r="21" spans="1:24" ht="16.5">
      <c r="A21" s="65">
        <v>0</v>
      </c>
      <c r="B21" s="154" t="s">
        <v>614</v>
      </c>
      <c r="C21" s="155"/>
      <c r="D21" s="155"/>
      <c r="E21" s="155"/>
      <c r="F21" s="44"/>
      <c r="G21" s="45">
        <f>CHOOSE(G20-2,12,15,18)+IF(COLUMN()=16,5,0)</f>
        <v>18</v>
      </c>
      <c r="H21" s="46">
        <f>CHOOSE(H20-2,12,15,18)+IF(COLUMN()=16,5,0)</f>
        <v>15</v>
      </c>
      <c r="I21" s="46">
        <f>CHOOSE(I20-2,12,15,18)+IF(COLUMN()=16,5,0)</f>
        <v>15</v>
      </c>
      <c r="J21" s="46">
        <f>CHOOSE(J20-2,12,15,18)+IF(COLUMN()=16,5,0)</f>
        <v>18</v>
      </c>
      <c r="K21" s="46">
        <f>CHOOSE(K20-2,12,15,18)+IF(COLUMN()=16,5,0)</f>
        <v>15</v>
      </c>
      <c r="L21" s="46">
        <f>CHOOSE(L20-2,12,15,18)+IF(COLUMN()=16,5,0)</f>
        <v>15</v>
      </c>
      <c r="M21" s="46">
        <f>CHOOSE(M20-2,12,15,18)+IF(COLUMN()=16,5,0)</f>
        <v>15</v>
      </c>
      <c r="N21" s="46">
        <f>CHOOSE(N20-2,12,15,18)+IF(COLUMN()=16,5,0)</f>
        <v>12</v>
      </c>
      <c r="O21" s="47">
        <f>CHOOSE(O20-2,12,15,18)+IF(COLUMN()=16,5,0)</f>
        <v>18</v>
      </c>
      <c r="P21" s="45">
        <f>CHOOSE(P20-2,12,15,18)+IF(COLUMN()=16,5,0)</f>
        <v>23</v>
      </c>
      <c r="Q21" s="46">
        <f>CHOOSE(Q20-2,12,15,18)+IF(COLUMN()=16,5,0)</f>
        <v>15</v>
      </c>
      <c r="R21" s="46">
        <f>CHOOSE(R20-2,12,15,18)+IF(COLUMN()=16,5,0)</f>
        <v>15</v>
      </c>
      <c r="S21" s="46">
        <f>CHOOSE(S20-2,12,15,18)+IF(COLUMN()=16,5,0)</f>
        <v>12</v>
      </c>
      <c r="T21" s="46">
        <f>CHOOSE(T20-2,12,15,18)+IF(COLUMN()=16,5,0)</f>
        <v>15</v>
      </c>
      <c r="U21" s="46">
        <f>CHOOSE(U20-2,12,15,18)+IF(COLUMN()=16,5,0)</f>
        <v>12</v>
      </c>
      <c r="V21" s="46">
        <f>CHOOSE(V20-2,12,15,18)+IF(COLUMN()=16,5,0)</f>
        <v>15</v>
      </c>
      <c r="W21" s="46">
        <f>CHOOSE(W20-2,12,15,18)+IF(COLUMN()=16,5,0)</f>
        <v>15</v>
      </c>
      <c r="X21" s="48">
        <f>CHOOSE(X20-2,12,15,18)+IF(COLUMN()=16,5,0)</f>
        <v>12</v>
      </c>
    </row>
    <row r="22" spans="1:24" ht="16.5">
      <c r="A22" s="13">
        <f aca="true" t="shared" si="5" ref="A22:A34">IF(B22="","",A21+1)</f>
        <v>1</v>
      </c>
      <c r="B22" s="14" t="str">
        <f ca="1">LEFT(OFFSET('1126'!$E$21,(ROW()-22)*2,COLUMN()-2),3)</f>
        <v>王晟合</v>
      </c>
      <c r="C22" s="14" t="str">
        <f ca="1">LEFT(OFFSET('1126'!$E$21,(ROW()-22)*2,COLUMN()-2),3)</f>
        <v>葉宇愷</v>
      </c>
      <c r="D22" s="14" t="str">
        <f ca="1">LEFT(OFFSET('1126'!$E$21,(ROW()-22)*2,COLUMN()-2),3)</f>
        <v>鄭丞恩</v>
      </c>
      <c r="E22" s="14" t="str">
        <f ca="1">LEFT(OFFSET('1126'!$E$21,(ROW()-22)*2,COLUMN()-2),3)</f>
        <v>張竣凱</v>
      </c>
      <c r="F22" s="49">
        <v>0.2708333333333333</v>
      </c>
      <c r="G22" s="50">
        <f aca="true" t="shared" si="6" ref="G22:G34">IF(F22="","",F22+(IF(COLUMN()=16,5,0)+G$4)/60/24)</f>
        <v>0.28125</v>
      </c>
      <c r="H22" s="51">
        <f aca="true" t="shared" si="7" ref="H22:H34">IF(G22="","",G22+(IF(COLUMN()=16,5,0)+H$4)/60/24)</f>
        <v>0.28958333333333336</v>
      </c>
      <c r="I22" s="51">
        <f aca="true" t="shared" si="8" ref="I22:I34">IF(H22="","",H22+(IF(COLUMN()=16,5,0)+I$4)/60/24)</f>
        <v>0.30000000000000004</v>
      </c>
      <c r="J22" s="51">
        <f aca="true" t="shared" si="9" ref="J22:J34">IF(I22="","",I22+(IF(COLUMN()=16,5,0)+J$4)/60/24)</f>
        <v>0.31041666666666673</v>
      </c>
      <c r="K22" s="51">
        <f aca="true" t="shared" si="10" ref="K22:K34">IF(J22="","",J22+(IF(COLUMN()=16,5,0)+K$4)/60/24)</f>
        <v>0.3187500000000001</v>
      </c>
      <c r="L22" s="51">
        <f aca="true" t="shared" si="11" ref="L22:L34">IF(K22="","",K22+(IF(COLUMN()=16,5,0)+L$4)/60/24)</f>
        <v>0.3312500000000001</v>
      </c>
      <c r="M22" s="51">
        <f aca="true" t="shared" si="12" ref="M22:M34">IF(L22="","",L22+(IF(COLUMN()=16,5,0)+M$4)/60/24)</f>
        <v>0.3416666666666668</v>
      </c>
      <c r="N22" s="51">
        <f aca="true" t="shared" si="13" ref="N22:N34">IF(M22="","",M22+(IF(COLUMN()=16,5,0)+N$4)/60/24)</f>
        <v>0.35208333333333347</v>
      </c>
      <c r="O22" s="52">
        <f aca="true" t="shared" si="14" ref="O22:O34">IF(N22="","",N22+(IF(COLUMN()=16,5,0)+O$4)/60/24)</f>
        <v>0.3645833333333335</v>
      </c>
      <c r="P22" s="50">
        <f aca="true" t="shared" si="15" ref="P22:P34">IF(O22="","",O22+(IF(COLUMN()=16,5,0)+P$4)/60/24)</f>
        <v>0.3819444444444446</v>
      </c>
      <c r="Q22" s="51">
        <f aca="true" t="shared" si="16" ref="Q22:Q34">IF(P22="","",P22+(IF(COLUMN()=16,5,0)+Q$4)/60/24)</f>
        <v>0.39236111111111127</v>
      </c>
      <c r="R22" s="51">
        <f aca="true" t="shared" si="17" ref="R22:R34">IF(Q22="","",Q22+(IF(COLUMN()=16,5,0)+R$4)/60/24)</f>
        <v>0.40277777777777796</v>
      </c>
      <c r="S22" s="51">
        <f aca="true" t="shared" si="18" ref="S22:S34">IF(R22="","",R22+(IF(COLUMN()=16,5,0)+S$4)/60/24)</f>
        <v>0.4111111111111113</v>
      </c>
      <c r="T22" s="51">
        <f aca="true" t="shared" si="19" ref="T22:T34">IF(S22="","",S22+(IF(COLUMN()=16,5,0)+T$4)/60/24)</f>
        <v>0.4236111111111113</v>
      </c>
      <c r="U22" s="51">
        <f aca="true" t="shared" si="20" ref="U22:U34">IF(T22="","",T22+(IF(COLUMN()=16,5,0)+U$4)/60/24)</f>
        <v>0.43611111111111134</v>
      </c>
      <c r="V22" s="51">
        <f aca="true" t="shared" si="21" ref="V22:V34">IF(U22="","",U22+(IF(COLUMN()=16,5,0)+V$4)/60/24)</f>
        <v>0.446527777777778</v>
      </c>
      <c r="W22" s="51">
        <f aca="true" t="shared" si="22" ref="W22:W34">IF(V22="","",V22+(IF(COLUMN()=16,5,0)+W$4)/60/24)</f>
        <v>0.4569444444444447</v>
      </c>
      <c r="X22" s="53">
        <f aca="true" t="shared" si="23" ref="X22:X34">IF(W22="","",W22+(IF(COLUMN()=16,5,0)+X$4)/60/24)</f>
        <v>0.46527777777777807</v>
      </c>
    </row>
    <row r="23" spans="1:24" ht="16.5">
      <c r="A23" s="13">
        <f t="shared" si="5"/>
        <v>2</v>
      </c>
      <c r="B23" s="14" t="str">
        <f ca="1">LEFT(OFFSET('1126'!$E$21,(ROW()-22)*2,COLUMN()-2),3)</f>
        <v>賀威瑋</v>
      </c>
      <c r="C23" s="14" t="str">
        <f ca="1">LEFT(OFFSET('1126'!$E$21,(ROW()-22)*2,COLUMN()-2),3)</f>
        <v>王璽安</v>
      </c>
      <c r="D23" s="14" t="str">
        <f ca="1">LEFT(OFFSET('1126'!$E$21,(ROW()-22)*2,COLUMN()-2),3)</f>
        <v>賴彥丞</v>
      </c>
      <c r="E23" s="14" t="str">
        <f ca="1">LEFT(OFFSET('1126'!$E$21,(ROW()-22)*2,COLUMN()-2),3)</f>
        <v>孔德恕</v>
      </c>
      <c r="F23" s="54">
        <f aca="true" t="shared" si="24" ref="F23:F34">IF(A23="","",F22+9/60/24)</f>
        <v>0.2770833333333333</v>
      </c>
      <c r="G23" s="55">
        <f t="shared" si="6"/>
        <v>0.2875</v>
      </c>
      <c r="H23" s="56">
        <f t="shared" si="7"/>
        <v>0.29583333333333334</v>
      </c>
      <c r="I23" s="56">
        <f t="shared" si="8"/>
        <v>0.30625</v>
      </c>
      <c r="J23" s="56">
        <f t="shared" si="9"/>
        <v>0.3166666666666667</v>
      </c>
      <c r="K23" s="56">
        <f t="shared" si="10"/>
        <v>0.32500000000000007</v>
      </c>
      <c r="L23" s="56">
        <f t="shared" si="11"/>
        <v>0.3375000000000001</v>
      </c>
      <c r="M23" s="56">
        <f t="shared" si="12"/>
        <v>0.34791666666666676</v>
      </c>
      <c r="N23" s="56">
        <f t="shared" si="13"/>
        <v>0.35833333333333345</v>
      </c>
      <c r="O23" s="57">
        <f t="shared" si="14"/>
        <v>0.37083333333333346</v>
      </c>
      <c r="P23" s="55">
        <f t="shared" si="15"/>
        <v>0.38819444444444456</v>
      </c>
      <c r="Q23" s="56">
        <f t="shared" si="16"/>
        <v>0.39861111111111125</v>
      </c>
      <c r="R23" s="56">
        <f t="shared" si="17"/>
        <v>0.40902777777777793</v>
      </c>
      <c r="S23" s="56">
        <f t="shared" si="18"/>
        <v>0.4173611111111113</v>
      </c>
      <c r="T23" s="56">
        <f t="shared" si="19"/>
        <v>0.4298611111111113</v>
      </c>
      <c r="U23" s="56">
        <f t="shared" si="20"/>
        <v>0.4423611111111113</v>
      </c>
      <c r="V23" s="56">
        <f t="shared" si="21"/>
        <v>0.452777777777778</v>
      </c>
      <c r="W23" s="56">
        <f t="shared" si="22"/>
        <v>0.4631944444444447</v>
      </c>
      <c r="X23" s="58">
        <f t="shared" si="23"/>
        <v>0.47152777777777805</v>
      </c>
    </row>
    <row r="24" spans="1:24" ht="16.5">
      <c r="A24" s="13">
        <f t="shared" si="5"/>
        <v>3</v>
      </c>
      <c r="B24" s="14" t="str">
        <f ca="1">LEFT(OFFSET('1126'!$E$21,(ROW()-22)*2,COLUMN()-2),3)</f>
        <v>謝主典</v>
      </c>
      <c r="C24" s="14" t="str">
        <f ca="1">LEFT(OFFSET('1126'!$E$21,(ROW()-22)*2,COLUMN()-2),3)</f>
        <v>何易叡</v>
      </c>
      <c r="D24" s="14" t="str">
        <f ca="1">LEFT(OFFSET('1126'!$E$21,(ROW()-22)*2,COLUMN()-2),3)</f>
        <v>林柏凱</v>
      </c>
      <c r="E24" s="14" t="str">
        <f ca="1">LEFT(OFFSET('1126'!$E$21,(ROW()-22)*2,COLUMN()-2),3)</f>
        <v>張鈞翔</v>
      </c>
      <c r="F24" s="49">
        <f t="shared" si="24"/>
        <v>0.28333333333333327</v>
      </c>
      <c r="G24" s="50">
        <f t="shared" si="6"/>
        <v>0.29374999999999996</v>
      </c>
      <c r="H24" s="51">
        <f t="shared" si="7"/>
        <v>0.3020833333333333</v>
      </c>
      <c r="I24" s="51">
        <f t="shared" si="8"/>
        <v>0.3125</v>
      </c>
      <c r="J24" s="51">
        <f t="shared" si="9"/>
        <v>0.3229166666666667</v>
      </c>
      <c r="K24" s="51">
        <f t="shared" si="10"/>
        <v>0.33125000000000004</v>
      </c>
      <c r="L24" s="51">
        <f t="shared" si="11"/>
        <v>0.34375000000000006</v>
      </c>
      <c r="M24" s="51">
        <f t="shared" si="12"/>
        <v>0.35416666666666674</v>
      </c>
      <c r="N24" s="51">
        <f t="shared" si="13"/>
        <v>0.3645833333333334</v>
      </c>
      <c r="O24" s="52">
        <f t="shared" si="14"/>
        <v>0.37708333333333344</v>
      </c>
      <c r="P24" s="50">
        <f t="shared" si="15"/>
        <v>0.39444444444444454</v>
      </c>
      <c r="Q24" s="51">
        <f t="shared" si="16"/>
        <v>0.4048611111111112</v>
      </c>
      <c r="R24" s="51">
        <f t="shared" si="17"/>
        <v>0.4152777777777779</v>
      </c>
      <c r="S24" s="51">
        <f t="shared" si="18"/>
        <v>0.42361111111111127</v>
      </c>
      <c r="T24" s="51">
        <f t="shared" si="19"/>
        <v>0.4361111111111113</v>
      </c>
      <c r="U24" s="51">
        <f t="shared" si="20"/>
        <v>0.4486111111111113</v>
      </c>
      <c r="V24" s="51">
        <f t="shared" si="21"/>
        <v>0.459027777777778</v>
      </c>
      <c r="W24" s="51">
        <f t="shared" si="22"/>
        <v>0.46944444444444466</v>
      </c>
      <c r="X24" s="53">
        <f t="shared" si="23"/>
        <v>0.477777777777778</v>
      </c>
    </row>
    <row r="25" spans="1:24" ht="16.5">
      <c r="A25" s="13">
        <f t="shared" si="5"/>
        <v>4</v>
      </c>
      <c r="B25" s="14" t="str">
        <f ca="1">LEFT(OFFSET('1126'!$E$21,(ROW()-22)*2,COLUMN()-2),3)</f>
        <v>鍾力新</v>
      </c>
      <c r="C25" s="14" t="str">
        <f ca="1">LEFT(OFFSET('1126'!$E$21,(ROW()-22)*2,COLUMN()-2),3)</f>
        <v>葉東霖</v>
      </c>
      <c r="D25" s="14" t="str">
        <f ca="1">LEFT(OFFSET('1126'!$E$21,(ROW()-22)*2,COLUMN()-2),3)</f>
        <v>吳心瑋</v>
      </c>
      <c r="E25" s="14" t="str">
        <f ca="1">LEFT(OFFSET('1126'!$E$21,(ROW()-22)*2,COLUMN()-2),3)</f>
        <v>張鈞沂</v>
      </c>
      <c r="F25" s="54">
        <f t="shared" si="24"/>
        <v>0.28958333333333325</v>
      </c>
      <c r="G25" s="55">
        <f t="shared" si="6"/>
        <v>0.29999999999999993</v>
      </c>
      <c r="H25" s="56">
        <f t="shared" si="7"/>
        <v>0.3083333333333333</v>
      </c>
      <c r="I25" s="56">
        <f t="shared" si="8"/>
        <v>0.31875</v>
      </c>
      <c r="J25" s="56">
        <f t="shared" si="9"/>
        <v>0.32916666666666666</v>
      </c>
      <c r="K25" s="56">
        <f t="shared" si="10"/>
        <v>0.3375</v>
      </c>
      <c r="L25" s="56">
        <f t="shared" si="11"/>
        <v>0.35000000000000003</v>
      </c>
      <c r="M25" s="56">
        <f t="shared" si="12"/>
        <v>0.3604166666666667</v>
      </c>
      <c r="N25" s="56">
        <f t="shared" si="13"/>
        <v>0.3708333333333334</v>
      </c>
      <c r="O25" s="57">
        <f t="shared" si="14"/>
        <v>0.3833333333333334</v>
      </c>
      <c r="P25" s="55">
        <f t="shared" si="15"/>
        <v>0.4006944444444445</v>
      </c>
      <c r="Q25" s="56">
        <f t="shared" si="16"/>
        <v>0.4111111111111112</v>
      </c>
      <c r="R25" s="56">
        <f t="shared" si="17"/>
        <v>0.4215277777777779</v>
      </c>
      <c r="S25" s="56">
        <f t="shared" si="18"/>
        <v>0.42986111111111125</v>
      </c>
      <c r="T25" s="56">
        <f t="shared" si="19"/>
        <v>0.44236111111111126</v>
      </c>
      <c r="U25" s="56">
        <f t="shared" si="20"/>
        <v>0.45486111111111127</v>
      </c>
      <c r="V25" s="56">
        <f t="shared" si="21"/>
        <v>0.46527777777777796</v>
      </c>
      <c r="W25" s="56">
        <f t="shared" si="22"/>
        <v>0.47569444444444464</v>
      </c>
      <c r="X25" s="58">
        <f t="shared" si="23"/>
        <v>0.484027777777778</v>
      </c>
    </row>
    <row r="26" spans="1:24" ht="16.5">
      <c r="A26" s="13">
        <f t="shared" si="5"/>
        <v>5</v>
      </c>
      <c r="B26" s="14" t="str">
        <f ca="1">LEFT(OFFSET('1126'!$E$21,(ROW()-22)*2,COLUMN()-2),3)</f>
        <v>駱則維</v>
      </c>
      <c r="C26" s="14" t="str">
        <f ca="1">LEFT(OFFSET('1126'!$E$21,(ROW()-22)*2,COLUMN()-2),3)</f>
        <v>張　群</v>
      </c>
      <c r="D26" s="14" t="str">
        <f ca="1">LEFT(OFFSET('1126'!$E$21,(ROW()-22)*2,COLUMN()-2),3)</f>
        <v>鄭翔嶸</v>
      </c>
      <c r="E26" s="14" t="str">
        <f ca="1">LEFT(OFFSET('1126'!$E$21,(ROW()-22)*2,COLUMN()-2),3)</f>
        <v>史哲宇</v>
      </c>
      <c r="F26" s="49">
        <f t="shared" si="24"/>
        <v>0.2958333333333332</v>
      </c>
      <c r="G26" s="50">
        <f t="shared" si="6"/>
        <v>0.3062499999999999</v>
      </c>
      <c r="H26" s="51">
        <f t="shared" si="7"/>
        <v>0.31458333333333327</v>
      </c>
      <c r="I26" s="51">
        <f t="shared" si="8"/>
        <v>0.32499999999999996</v>
      </c>
      <c r="J26" s="51">
        <f t="shared" si="9"/>
        <v>0.33541666666666664</v>
      </c>
      <c r="K26" s="51">
        <f t="shared" si="10"/>
        <v>0.34375</v>
      </c>
      <c r="L26" s="51">
        <f t="shared" si="11"/>
        <v>0.35625</v>
      </c>
      <c r="M26" s="51">
        <f t="shared" si="12"/>
        <v>0.3666666666666667</v>
      </c>
      <c r="N26" s="51">
        <f t="shared" si="13"/>
        <v>0.3770833333333334</v>
      </c>
      <c r="O26" s="52">
        <f t="shared" si="14"/>
        <v>0.3895833333333334</v>
      </c>
      <c r="P26" s="50">
        <f t="shared" si="15"/>
        <v>0.4069444444444445</v>
      </c>
      <c r="Q26" s="51">
        <f t="shared" si="16"/>
        <v>0.4173611111111112</v>
      </c>
      <c r="R26" s="51">
        <f t="shared" si="17"/>
        <v>0.42777777777777787</v>
      </c>
      <c r="S26" s="51">
        <f t="shared" si="18"/>
        <v>0.4361111111111112</v>
      </c>
      <c r="T26" s="51">
        <f t="shared" si="19"/>
        <v>0.44861111111111124</v>
      </c>
      <c r="U26" s="51">
        <f t="shared" si="20"/>
        <v>0.46111111111111125</v>
      </c>
      <c r="V26" s="51">
        <f t="shared" si="21"/>
        <v>0.47152777777777793</v>
      </c>
      <c r="W26" s="51">
        <f t="shared" si="22"/>
        <v>0.4819444444444446</v>
      </c>
      <c r="X26" s="53">
        <f t="shared" si="23"/>
        <v>0.490277777777778</v>
      </c>
    </row>
    <row r="27" spans="1:24" ht="16.5">
      <c r="A27" s="13">
        <f t="shared" si="5"/>
        <v>6</v>
      </c>
      <c r="B27" s="14" t="str">
        <f ca="1">LEFT(OFFSET('1126'!$E$21,(ROW()-22)*2,COLUMN()-2),3)</f>
        <v>曾譯慶</v>
      </c>
      <c r="C27" s="14" t="str">
        <f ca="1">LEFT(OFFSET('1126'!$E$21,(ROW()-22)*2,COLUMN()-2),3)</f>
        <v>郭尚旻</v>
      </c>
      <c r="D27" s="14" t="str">
        <f ca="1">LEFT(OFFSET('1126'!$E$21,(ROW()-22)*2,COLUMN()-2),3)</f>
        <v>許育誠</v>
      </c>
      <c r="E27" s="14" t="str">
        <f ca="1">LEFT(OFFSET('1126'!$E$21,(ROW()-22)*2,COLUMN()-2),3)</f>
        <v>陳裔東</v>
      </c>
      <c r="F27" s="54">
        <f t="shared" si="24"/>
        <v>0.3020833333333332</v>
      </c>
      <c r="G27" s="55">
        <f t="shared" si="6"/>
        <v>0.3124999999999999</v>
      </c>
      <c r="H27" s="56">
        <f t="shared" si="7"/>
        <v>0.32083333333333325</v>
      </c>
      <c r="I27" s="56">
        <f t="shared" si="8"/>
        <v>0.33124999999999993</v>
      </c>
      <c r="J27" s="56">
        <f t="shared" si="9"/>
        <v>0.3416666666666666</v>
      </c>
      <c r="K27" s="56">
        <f t="shared" si="10"/>
        <v>0.35</v>
      </c>
      <c r="L27" s="56">
        <f t="shared" si="11"/>
        <v>0.3625</v>
      </c>
      <c r="M27" s="56">
        <f t="shared" si="12"/>
        <v>0.3729166666666667</v>
      </c>
      <c r="N27" s="56">
        <f t="shared" si="13"/>
        <v>0.38333333333333336</v>
      </c>
      <c r="O27" s="57">
        <f t="shared" si="14"/>
        <v>0.39583333333333337</v>
      </c>
      <c r="P27" s="55">
        <f t="shared" si="15"/>
        <v>0.4131944444444445</v>
      </c>
      <c r="Q27" s="56">
        <f t="shared" si="16"/>
        <v>0.42361111111111116</v>
      </c>
      <c r="R27" s="56">
        <f t="shared" si="17"/>
        <v>0.43402777777777785</v>
      </c>
      <c r="S27" s="56">
        <f t="shared" si="18"/>
        <v>0.4423611111111112</v>
      </c>
      <c r="T27" s="56">
        <f t="shared" si="19"/>
        <v>0.4548611111111112</v>
      </c>
      <c r="U27" s="56">
        <f t="shared" si="20"/>
        <v>0.4673611111111112</v>
      </c>
      <c r="V27" s="56">
        <f t="shared" si="21"/>
        <v>0.4777777777777779</v>
      </c>
      <c r="W27" s="56">
        <f t="shared" si="22"/>
        <v>0.4881944444444446</v>
      </c>
      <c r="X27" s="58">
        <f t="shared" si="23"/>
        <v>0.49652777777777796</v>
      </c>
    </row>
    <row r="28" spans="1:24" ht="16.5">
      <c r="A28" s="13">
        <f t="shared" si="5"/>
        <v>7</v>
      </c>
      <c r="B28" s="14" t="str">
        <f ca="1">LEFT(OFFSET('1126'!$E$21,(ROW()-22)*2,COLUMN()-2),3)</f>
        <v>黃紹勛</v>
      </c>
      <c r="C28" s="14" t="str">
        <f ca="1">LEFT(OFFSET('1126'!$E$21,(ROW()-22)*2,COLUMN()-2),3)</f>
        <v>張榮峻</v>
      </c>
      <c r="D28" s="14" t="str">
        <f ca="1">LEFT(OFFSET('1126'!$E$21,(ROW()-22)*2,COLUMN()-2),3)</f>
        <v>黃冠勳</v>
      </c>
      <c r="E28" s="14" t="str">
        <f ca="1">LEFT(OFFSET('1126'!$E$21,(ROW()-22)*2,COLUMN()-2),3)</f>
        <v>楊昌學</v>
      </c>
      <c r="F28" s="49">
        <f t="shared" si="24"/>
        <v>0.3083333333333332</v>
      </c>
      <c r="G28" s="50">
        <f t="shared" si="6"/>
        <v>0.31874999999999987</v>
      </c>
      <c r="H28" s="51">
        <f t="shared" si="7"/>
        <v>0.3270833333333332</v>
      </c>
      <c r="I28" s="51">
        <f t="shared" si="8"/>
        <v>0.3374999999999999</v>
      </c>
      <c r="J28" s="51">
        <f t="shared" si="9"/>
        <v>0.3479166666666666</v>
      </c>
      <c r="K28" s="51">
        <f t="shared" si="10"/>
        <v>0.35624999999999996</v>
      </c>
      <c r="L28" s="51">
        <f t="shared" si="11"/>
        <v>0.36874999999999997</v>
      </c>
      <c r="M28" s="51">
        <f t="shared" si="12"/>
        <v>0.37916666666666665</v>
      </c>
      <c r="N28" s="51">
        <f t="shared" si="13"/>
        <v>0.38958333333333334</v>
      </c>
      <c r="O28" s="52">
        <f t="shared" si="14"/>
        <v>0.40208333333333335</v>
      </c>
      <c r="P28" s="50">
        <f t="shared" si="15"/>
        <v>0.41944444444444445</v>
      </c>
      <c r="Q28" s="51">
        <f t="shared" si="16"/>
        <v>0.42986111111111114</v>
      </c>
      <c r="R28" s="51">
        <f t="shared" si="17"/>
        <v>0.4402777777777778</v>
      </c>
      <c r="S28" s="51">
        <f t="shared" si="18"/>
        <v>0.4486111111111112</v>
      </c>
      <c r="T28" s="51">
        <f t="shared" si="19"/>
        <v>0.4611111111111112</v>
      </c>
      <c r="U28" s="51">
        <f t="shared" si="20"/>
        <v>0.4736111111111112</v>
      </c>
      <c r="V28" s="51">
        <f t="shared" si="21"/>
        <v>0.4840277777777779</v>
      </c>
      <c r="W28" s="51">
        <f t="shared" si="22"/>
        <v>0.4944444444444446</v>
      </c>
      <c r="X28" s="53">
        <f t="shared" si="23"/>
        <v>0.5027777777777779</v>
      </c>
    </row>
    <row r="29" spans="1:24" ht="16.5">
      <c r="A29" s="13">
        <f t="shared" si="5"/>
        <v>8</v>
      </c>
      <c r="B29" s="14" t="str">
        <f ca="1">LEFT(OFFSET('1126'!$E$21,(ROW()-22)*2,COLUMN()-2),3)</f>
        <v>張勛宸</v>
      </c>
      <c r="C29" s="14" t="str">
        <f ca="1">LEFT(OFFSET('1126'!$E$21,(ROW()-22)*2,COLUMN()-2),3)</f>
        <v>方傳崴</v>
      </c>
      <c r="D29" s="14" t="str">
        <f ca="1">LEFT(OFFSET('1126'!$E$21,(ROW()-22)*2,COLUMN()-2),3)</f>
        <v>江以晨</v>
      </c>
      <c r="E29" s="14" t="str">
        <f ca="1">LEFT(OFFSET('1126'!$E$21,(ROW()-22)*2,COLUMN()-2),3)</f>
        <v>張佑健</v>
      </c>
      <c r="F29" s="54">
        <f t="shared" si="24"/>
        <v>0.31458333333333316</v>
      </c>
      <c r="G29" s="55">
        <f t="shared" si="6"/>
        <v>0.32499999999999984</v>
      </c>
      <c r="H29" s="56">
        <f t="shared" si="7"/>
        <v>0.3333333333333332</v>
      </c>
      <c r="I29" s="56">
        <f t="shared" si="8"/>
        <v>0.3437499999999999</v>
      </c>
      <c r="J29" s="56">
        <f t="shared" si="9"/>
        <v>0.3541666666666666</v>
      </c>
      <c r="K29" s="56">
        <f t="shared" si="10"/>
        <v>0.36249999999999993</v>
      </c>
      <c r="L29" s="56">
        <f t="shared" si="11"/>
        <v>0.37499999999999994</v>
      </c>
      <c r="M29" s="56">
        <f t="shared" si="12"/>
        <v>0.38541666666666663</v>
      </c>
      <c r="N29" s="56">
        <f t="shared" si="13"/>
        <v>0.3958333333333333</v>
      </c>
      <c r="O29" s="57">
        <f t="shared" si="14"/>
        <v>0.4083333333333333</v>
      </c>
      <c r="P29" s="55">
        <f t="shared" si="15"/>
        <v>0.42569444444444443</v>
      </c>
      <c r="Q29" s="56">
        <f t="shared" si="16"/>
        <v>0.4361111111111111</v>
      </c>
      <c r="R29" s="56">
        <f t="shared" si="17"/>
        <v>0.4465277777777778</v>
      </c>
      <c r="S29" s="56">
        <f t="shared" si="18"/>
        <v>0.45486111111111116</v>
      </c>
      <c r="T29" s="56">
        <f t="shared" si="19"/>
        <v>0.46736111111111117</v>
      </c>
      <c r="U29" s="56">
        <f t="shared" si="20"/>
        <v>0.4798611111111112</v>
      </c>
      <c r="V29" s="56">
        <f t="shared" si="21"/>
        <v>0.49027777777777787</v>
      </c>
      <c r="W29" s="56">
        <f t="shared" si="22"/>
        <v>0.5006944444444446</v>
      </c>
      <c r="X29" s="58">
        <f t="shared" si="23"/>
        <v>0.5090277777777779</v>
      </c>
    </row>
    <row r="30" spans="1:24" ht="16.5">
      <c r="A30" s="13">
        <f t="shared" si="5"/>
        <v>9</v>
      </c>
      <c r="B30" s="14" t="str">
        <f ca="1">LEFT(OFFSET('1126'!$E$21,(ROW()-22)*2,COLUMN()-2),3)</f>
        <v>何祐誠</v>
      </c>
      <c r="C30" s="14" t="str">
        <f ca="1">LEFT(OFFSET('1126'!$E$21,(ROW()-22)*2,COLUMN()-2),3)</f>
        <v>劉威汎</v>
      </c>
      <c r="D30" s="14" t="str">
        <f ca="1">LEFT(OFFSET('1126'!$E$21,(ROW()-22)*2,COLUMN()-2),3)</f>
        <v>楊　傑</v>
      </c>
      <c r="E30" s="15" t="str">
        <f ca="1">LEFT(OFFSET('1126'!$E$21,(ROW()-22)*2,COLUMN()-2),3)</f>
        <v>呂孟恆</v>
      </c>
      <c r="F30" s="49">
        <f t="shared" si="24"/>
        <v>0.32083333333333314</v>
      </c>
      <c r="G30" s="50">
        <f t="shared" si="6"/>
        <v>0.3312499999999998</v>
      </c>
      <c r="H30" s="51">
        <f t="shared" si="7"/>
        <v>0.3395833333333332</v>
      </c>
      <c r="I30" s="51">
        <f t="shared" si="8"/>
        <v>0.34999999999999987</v>
      </c>
      <c r="J30" s="51">
        <f t="shared" si="9"/>
        <v>0.36041666666666655</v>
      </c>
      <c r="K30" s="51">
        <f t="shared" si="10"/>
        <v>0.3687499999999999</v>
      </c>
      <c r="L30" s="51">
        <f t="shared" si="11"/>
        <v>0.3812499999999999</v>
      </c>
      <c r="M30" s="51">
        <f t="shared" si="12"/>
        <v>0.3916666666666666</v>
      </c>
      <c r="N30" s="51">
        <f t="shared" si="13"/>
        <v>0.4020833333333333</v>
      </c>
      <c r="O30" s="52">
        <f t="shared" si="14"/>
        <v>0.4145833333333333</v>
      </c>
      <c r="P30" s="50">
        <f t="shared" si="15"/>
        <v>0.4319444444444444</v>
      </c>
      <c r="Q30" s="51">
        <f t="shared" si="16"/>
        <v>0.4423611111111111</v>
      </c>
      <c r="R30" s="51">
        <f t="shared" si="17"/>
        <v>0.4527777777777778</v>
      </c>
      <c r="S30" s="51">
        <f t="shared" si="18"/>
        <v>0.46111111111111114</v>
      </c>
      <c r="T30" s="51">
        <f t="shared" si="19"/>
        <v>0.47361111111111115</v>
      </c>
      <c r="U30" s="51">
        <f t="shared" si="20"/>
        <v>0.48611111111111116</v>
      </c>
      <c r="V30" s="51">
        <f t="shared" si="21"/>
        <v>0.49652777777777785</v>
      </c>
      <c r="W30" s="51">
        <f t="shared" si="22"/>
        <v>0.5069444444444445</v>
      </c>
      <c r="X30" s="53">
        <f t="shared" si="23"/>
        <v>0.5152777777777778</v>
      </c>
    </row>
    <row r="31" spans="1:24" ht="16.5">
      <c r="A31" s="13">
        <f t="shared" si="5"/>
      </c>
      <c r="B31" s="14"/>
      <c r="C31" s="14"/>
      <c r="D31" s="14"/>
      <c r="E31" s="15"/>
      <c r="F31" s="54">
        <f t="shared" si="24"/>
      </c>
      <c r="G31" s="55">
        <f t="shared" si="6"/>
      </c>
      <c r="H31" s="56">
        <f t="shared" si="7"/>
      </c>
      <c r="I31" s="56">
        <f t="shared" si="8"/>
      </c>
      <c r="J31" s="56">
        <f t="shared" si="9"/>
      </c>
      <c r="K31" s="56">
        <f t="shared" si="10"/>
      </c>
      <c r="L31" s="56">
        <f t="shared" si="11"/>
      </c>
      <c r="M31" s="56">
        <f t="shared" si="12"/>
      </c>
      <c r="N31" s="56">
        <f t="shared" si="13"/>
      </c>
      <c r="O31" s="57">
        <f t="shared" si="14"/>
      </c>
      <c r="P31" s="55">
        <f t="shared" si="15"/>
      </c>
      <c r="Q31" s="56">
        <f t="shared" si="16"/>
      </c>
      <c r="R31" s="56">
        <f t="shared" si="17"/>
      </c>
      <c r="S31" s="56">
        <f t="shared" si="18"/>
      </c>
      <c r="T31" s="56">
        <f t="shared" si="19"/>
      </c>
      <c r="U31" s="56">
        <f t="shared" si="20"/>
      </c>
      <c r="V31" s="56">
        <f t="shared" si="21"/>
      </c>
      <c r="W31" s="56">
        <f t="shared" si="22"/>
      </c>
      <c r="X31" s="58">
        <f t="shared" si="23"/>
      </c>
    </row>
    <row r="32" spans="1:24" ht="16.5">
      <c r="A32" s="13">
        <f t="shared" si="5"/>
      </c>
      <c r="B32" s="14"/>
      <c r="C32" s="14"/>
      <c r="D32" s="14"/>
      <c r="E32" s="15"/>
      <c r="F32" s="49">
        <f t="shared" si="24"/>
      </c>
      <c r="G32" s="50">
        <f t="shared" si="6"/>
      </c>
      <c r="H32" s="51">
        <f t="shared" si="7"/>
      </c>
      <c r="I32" s="51">
        <f t="shared" si="8"/>
      </c>
      <c r="J32" s="51">
        <f t="shared" si="9"/>
      </c>
      <c r="K32" s="51">
        <f t="shared" si="10"/>
      </c>
      <c r="L32" s="51">
        <f t="shared" si="11"/>
      </c>
      <c r="M32" s="51">
        <f t="shared" si="12"/>
      </c>
      <c r="N32" s="51">
        <f t="shared" si="13"/>
      </c>
      <c r="O32" s="52">
        <f t="shared" si="14"/>
      </c>
      <c r="P32" s="50">
        <f t="shared" si="15"/>
      </c>
      <c r="Q32" s="51">
        <f t="shared" si="16"/>
      </c>
      <c r="R32" s="51">
        <f t="shared" si="17"/>
      </c>
      <c r="S32" s="51">
        <f t="shared" si="18"/>
      </c>
      <c r="T32" s="51">
        <f t="shared" si="19"/>
      </c>
      <c r="U32" s="51">
        <f t="shared" si="20"/>
      </c>
      <c r="V32" s="51">
        <f t="shared" si="21"/>
      </c>
      <c r="W32" s="51">
        <f t="shared" si="22"/>
      </c>
      <c r="X32" s="53">
        <f t="shared" si="23"/>
      </c>
    </row>
    <row r="33" spans="1:24" ht="16.5">
      <c r="A33" s="13">
        <f t="shared" si="5"/>
      </c>
      <c r="B33" s="14"/>
      <c r="C33" s="14"/>
      <c r="D33" s="14"/>
      <c r="E33" s="15"/>
      <c r="F33" s="54">
        <f t="shared" si="24"/>
      </c>
      <c r="G33" s="55">
        <f t="shared" si="6"/>
      </c>
      <c r="H33" s="56">
        <f t="shared" si="7"/>
      </c>
      <c r="I33" s="56">
        <f t="shared" si="8"/>
      </c>
      <c r="J33" s="56">
        <f t="shared" si="9"/>
      </c>
      <c r="K33" s="56">
        <f t="shared" si="10"/>
      </c>
      <c r="L33" s="56">
        <f t="shared" si="11"/>
      </c>
      <c r="M33" s="56">
        <f t="shared" si="12"/>
      </c>
      <c r="N33" s="56">
        <f t="shared" si="13"/>
      </c>
      <c r="O33" s="57">
        <f t="shared" si="14"/>
      </c>
      <c r="P33" s="55">
        <f t="shared" si="15"/>
      </c>
      <c r="Q33" s="56">
        <f t="shared" si="16"/>
      </c>
      <c r="R33" s="56">
        <f t="shared" si="17"/>
      </c>
      <c r="S33" s="56">
        <f t="shared" si="18"/>
      </c>
      <c r="T33" s="56">
        <f t="shared" si="19"/>
      </c>
      <c r="U33" s="56">
        <f t="shared" si="20"/>
      </c>
      <c r="V33" s="56">
        <f t="shared" si="21"/>
      </c>
      <c r="W33" s="56">
        <f t="shared" si="22"/>
      </c>
      <c r="X33" s="58">
        <f t="shared" si="23"/>
      </c>
    </row>
    <row r="34" spans="1:24" ht="17.25" thickBot="1">
      <c r="A34" s="13">
        <f t="shared" si="5"/>
      </c>
      <c r="B34" s="14"/>
      <c r="C34" s="14"/>
      <c r="D34" s="14"/>
      <c r="E34" s="15"/>
      <c r="F34" s="59">
        <f t="shared" si="24"/>
      </c>
      <c r="G34" s="60">
        <f t="shared" si="6"/>
      </c>
      <c r="H34" s="61">
        <f t="shared" si="7"/>
      </c>
      <c r="I34" s="61">
        <f t="shared" si="8"/>
      </c>
      <c r="J34" s="61">
        <f t="shared" si="9"/>
      </c>
      <c r="K34" s="61">
        <f t="shared" si="10"/>
      </c>
      <c r="L34" s="61">
        <f t="shared" si="11"/>
      </c>
      <c r="M34" s="61">
        <f t="shared" si="12"/>
      </c>
      <c r="N34" s="61">
        <f t="shared" si="13"/>
      </c>
      <c r="O34" s="62">
        <f t="shared" si="14"/>
      </c>
      <c r="P34" s="60">
        <f t="shared" si="15"/>
      </c>
      <c r="Q34" s="61">
        <f t="shared" si="16"/>
      </c>
      <c r="R34" s="61">
        <f t="shared" si="17"/>
      </c>
      <c r="S34" s="61">
        <f t="shared" si="18"/>
      </c>
      <c r="T34" s="61">
        <f t="shared" si="19"/>
      </c>
      <c r="U34" s="61">
        <f t="shared" si="20"/>
      </c>
      <c r="V34" s="61">
        <f t="shared" si="21"/>
      </c>
      <c r="W34" s="61">
        <f t="shared" si="22"/>
      </c>
      <c r="X34" s="63">
        <f t="shared" si="23"/>
      </c>
    </row>
    <row r="35" spans="1:24" ht="16.5">
      <c r="A35" s="148" t="s">
        <v>615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ht="16.5">
      <c r="A36" s="1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7.25" thickBot="1">
      <c r="A37" s="149" t="str">
        <f>A1</f>
        <v>103學年度第十一屆全國中等學校業餘高爾夫隊際錦標賽   台中高爾夫俱樂部   第二回合   編組表暨擊球速度表          102/11/26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</row>
    <row r="38" spans="1:24" ht="16.5">
      <c r="A38" s="156">
        <v>1</v>
      </c>
      <c r="B38" s="157"/>
      <c r="C38" s="157"/>
      <c r="D38" s="157"/>
      <c r="E38" s="157"/>
      <c r="F38" s="1" t="s">
        <v>608</v>
      </c>
      <c r="G38" s="2" t="s">
        <v>598</v>
      </c>
      <c r="H38" s="3" t="s">
        <v>599</v>
      </c>
      <c r="I38" s="3" t="s">
        <v>600</v>
      </c>
      <c r="J38" s="3" t="s">
        <v>601</v>
      </c>
      <c r="K38" s="3" t="s">
        <v>602</v>
      </c>
      <c r="L38" s="3" t="s">
        <v>603</v>
      </c>
      <c r="M38" s="3" t="s">
        <v>604</v>
      </c>
      <c r="N38" s="3" t="s">
        <v>605</v>
      </c>
      <c r="O38" s="4" t="s">
        <v>606</v>
      </c>
      <c r="P38" s="5" t="s">
        <v>589</v>
      </c>
      <c r="Q38" s="6" t="s">
        <v>590</v>
      </c>
      <c r="R38" s="6" t="s">
        <v>591</v>
      </c>
      <c r="S38" s="6" t="s">
        <v>592</v>
      </c>
      <c r="T38" s="6" t="s">
        <v>593</v>
      </c>
      <c r="U38" s="6" t="s">
        <v>594</v>
      </c>
      <c r="V38" s="6" t="s">
        <v>595</v>
      </c>
      <c r="W38" s="6" t="s">
        <v>596</v>
      </c>
      <c r="X38" s="7" t="s">
        <v>597</v>
      </c>
    </row>
    <row r="39" spans="1:24" ht="16.5">
      <c r="A39" s="158"/>
      <c r="B39" s="159"/>
      <c r="C39" s="159"/>
      <c r="D39" s="159"/>
      <c r="E39" s="159"/>
      <c r="F39" s="8" t="s">
        <v>609</v>
      </c>
      <c r="G39" s="9">
        <f>HLOOKUP(G38,$G$2:$X$3,2,FALSE)</f>
        <v>4</v>
      </c>
      <c r="H39" s="10">
        <f>HLOOKUP(H38,$G$2:$X$3,2,FALSE)</f>
        <v>4</v>
      </c>
      <c r="I39" s="10">
        <f>HLOOKUP(I38,$G$2:$X$3,2,FALSE)</f>
        <v>4</v>
      </c>
      <c r="J39" s="10">
        <f>HLOOKUP(J38,$G$2:$X$3,2,FALSE)</f>
        <v>3</v>
      </c>
      <c r="K39" s="10">
        <f>HLOOKUP(K38,$G$2:$X$3,2,FALSE)</f>
        <v>5</v>
      </c>
      <c r="L39" s="10">
        <f>HLOOKUP(L38,$G$2:$X$3,2,FALSE)</f>
        <v>5</v>
      </c>
      <c r="M39" s="10">
        <f>HLOOKUP(M38,$G$2:$X$3,2,FALSE)</f>
        <v>4</v>
      </c>
      <c r="N39" s="10">
        <f>HLOOKUP(N38,$G$2:$X$3,2,FALSE)</f>
        <v>4</v>
      </c>
      <c r="O39" s="11">
        <f>HLOOKUP(O38,$G$2:$X$3,2,FALSE)</f>
        <v>3</v>
      </c>
      <c r="P39" s="9">
        <f>HLOOKUP(P38,$G$2:$X$3,2,FALSE)</f>
        <v>4</v>
      </c>
      <c r="Q39" s="10">
        <f>HLOOKUP(Q38,$G$2:$X$3,2,FALSE)</f>
        <v>3</v>
      </c>
      <c r="R39" s="10">
        <f>HLOOKUP(R38,$G$2:$X$3,2,FALSE)</f>
        <v>4</v>
      </c>
      <c r="S39" s="10">
        <f>HLOOKUP(S38,$G$2:$X$3,2,FALSE)</f>
        <v>4</v>
      </c>
      <c r="T39" s="10">
        <f>HLOOKUP(T38,$G$2:$X$3,2,FALSE)</f>
        <v>3</v>
      </c>
      <c r="U39" s="10">
        <f>HLOOKUP(U38,$G$2:$X$3,2,FALSE)</f>
        <v>5</v>
      </c>
      <c r="V39" s="10">
        <f>HLOOKUP(V38,$G$2:$X$3,2,FALSE)</f>
        <v>4</v>
      </c>
      <c r="W39" s="10">
        <f>HLOOKUP(W38,$G$2:$X$3,2,FALSE)</f>
        <v>4</v>
      </c>
      <c r="X39" s="12">
        <f>HLOOKUP(X38,$G$2:$X$3,2,FALSE)</f>
        <v>5</v>
      </c>
    </row>
    <row r="40" spans="1:24" ht="16.5">
      <c r="A40" s="65">
        <v>0</v>
      </c>
      <c r="B40" s="154" t="s">
        <v>610</v>
      </c>
      <c r="C40" s="155"/>
      <c r="D40" s="155"/>
      <c r="E40" s="155"/>
      <c r="F40" s="44"/>
      <c r="G40" s="45">
        <f>CHOOSE(G39-2,12,15,18)+IF(COLUMN()=16,5,0)</f>
        <v>15</v>
      </c>
      <c r="H40" s="46">
        <f>CHOOSE(H39-2,12,15,18)+IF(COLUMN()=16,5,0)</f>
        <v>15</v>
      </c>
      <c r="I40" s="46">
        <f>CHOOSE(I39-2,12,15,18)+IF(COLUMN()=16,5,0)</f>
        <v>15</v>
      </c>
      <c r="J40" s="46">
        <f>CHOOSE(J39-2,12,15,18)+IF(COLUMN()=16,5,0)</f>
        <v>12</v>
      </c>
      <c r="K40" s="46">
        <f>CHOOSE(K39-2,12,15,18)+IF(COLUMN()=16,5,0)</f>
        <v>18</v>
      </c>
      <c r="L40" s="46">
        <f>CHOOSE(L39-2,12,15,18)+IF(COLUMN()=16,5,0)</f>
        <v>18</v>
      </c>
      <c r="M40" s="46">
        <f>CHOOSE(M39-2,12,15,18)+IF(COLUMN()=16,5,0)</f>
        <v>15</v>
      </c>
      <c r="N40" s="46">
        <f>CHOOSE(N39-2,12,15,18)+IF(COLUMN()=16,5,0)</f>
        <v>15</v>
      </c>
      <c r="O40" s="47">
        <f>CHOOSE(O39-2,12,15,18)+IF(COLUMN()=16,5,0)</f>
        <v>12</v>
      </c>
      <c r="P40" s="45">
        <f>CHOOSE(P39-2,12,15,18)+IF(COLUMN()=16,5,0)</f>
        <v>20</v>
      </c>
      <c r="Q40" s="46">
        <f>CHOOSE(Q39-2,12,15,18)+IF(COLUMN()=16,5,0)</f>
        <v>12</v>
      </c>
      <c r="R40" s="46">
        <f>CHOOSE(R39-2,12,15,18)+IF(COLUMN()=16,5,0)</f>
        <v>15</v>
      </c>
      <c r="S40" s="46">
        <f>CHOOSE(S39-2,12,15,18)+IF(COLUMN()=16,5,0)</f>
        <v>15</v>
      </c>
      <c r="T40" s="46">
        <f>CHOOSE(T39-2,12,15,18)+IF(COLUMN()=16,5,0)</f>
        <v>12</v>
      </c>
      <c r="U40" s="46">
        <f>CHOOSE(U39-2,12,15,18)+IF(COLUMN()=16,5,0)</f>
        <v>18</v>
      </c>
      <c r="V40" s="46">
        <f>CHOOSE(V39-2,12,15,18)+IF(COLUMN()=16,5,0)</f>
        <v>15</v>
      </c>
      <c r="W40" s="46">
        <f>CHOOSE(W39-2,12,15,18)+IF(COLUMN()=16,5,0)</f>
        <v>15</v>
      </c>
      <c r="X40" s="48">
        <f>CHOOSE(X39-2,12,15,18)+IF(COLUMN()=16,5,0)</f>
        <v>18</v>
      </c>
    </row>
    <row r="41" spans="1:24" ht="16.5">
      <c r="A41" s="13">
        <f aca="true" t="shared" si="25" ref="A41:A50">IF(B41="","",A40+1)</f>
        <v>1</v>
      </c>
      <c r="B41" s="14" t="str">
        <f ca="1">LEFT(OFFSET('1126'!$E$39,(ROW()-41)*2,COLUMN()-2),3)</f>
        <v>張予禎</v>
      </c>
      <c r="C41" s="14" t="str">
        <f ca="1">LEFT(OFFSET('1126'!$E$39,(ROW()-41)*2,COLUMN()-2),3)</f>
        <v>涂郡庭</v>
      </c>
      <c r="D41" s="14" t="str">
        <f ca="1">LEFT(OFFSET('1126'!$E$39,(ROW()-41)*2,COLUMN()-2),3)</f>
        <v>佐佐木</v>
      </c>
      <c r="E41" s="14" t="str">
        <f ca="1">LEFT(OFFSET('1126'!$E$39,(ROW()-41)*2,COLUMN()-2),3)</f>
        <v>顏鈺昕</v>
      </c>
      <c r="F41" s="49">
        <v>0.2743055555555555</v>
      </c>
      <c r="G41" s="50">
        <f aca="true" t="shared" si="26" ref="G41:G50">IF(F41="","",F41+(IF(COLUMN()=16,5,0)+G$4)/60/24)</f>
        <v>0.2847222222222222</v>
      </c>
      <c r="H41" s="51">
        <f aca="true" t="shared" si="27" ref="H41:H50">IF(G41="","",G41+(IF(COLUMN()=16,5,0)+H$4)/60/24)</f>
        <v>0.29305555555555557</v>
      </c>
      <c r="I41" s="51">
        <f aca="true" t="shared" si="28" ref="I41:I50">IF(H41="","",H41+(IF(COLUMN()=16,5,0)+I$4)/60/24)</f>
        <v>0.30347222222222225</v>
      </c>
      <c r="J41" s="51">
        <f aca="true" t="shared" si="29" ref="J41:J50">IF(I41="","",I41+(IF(COLUMN()=16,5,0)+J$4)/60/24)</f>
        <v>0.31388888888888894</v>
      </c>
      <c r="K41" s="51">
        <f aca="true" t="shared" si="30" ref="K41:K50">IF(J41="","",J41+(IF(COLUMN()=16,5,0)+K$4)/60/24)</f>
        <v>0.3222222222222223</v>
      </c>
      <c r="L41" s="51">
        <f aca="true" t="shared" si="31" ref="L41:L50">IF(K41="","",K41+(IF(COLUMN()=16,5,0)+L$4)/60/24)</f>
        <v>0.3347222222222223</v>
      </c>
      <c r="M41" s="51">
        <f aca="true" t="shared" si="32" ref="M41:M50">IF(L41="","",L41+(IF(COLUMN()=16,5,0)+M$4)/60/24)</f>
        <v>0.345138888888889</v>
      </c>
      <c r="N41" s="51">
        <f aca="true" t="shared" si="33" ref="N41:N50">IF(M41="","",M41+(IF(COLUMN()=16,5,0)+N$4)/60/24)</f>
        <v>0.3555555555555557</v>
      </c>
      <c r="O41" s="52">
        <f aca="true" t="shared" si="34" ref="O41:O50">IF(N41="","",N41+(IF(COLUMN()=16,5,0)+O$4)/60/24)</f>
        <v>0.3680555555555557</v>
      </c>
      <c r="P41" s="50">
        <f aca="true" t="shared" si="35" ref="P41:P50">IF(O41="","",O41+(IF(COLUMN()=16,5,0)+P$4)/60/24)</f>
        <v>0.3854166666666668</v>
      </c>
      <c r="Q41" s="51">
        <f aca="true" t="shared" si="36" ref="Q41:Q50">IF(P41="","",P41+(IF(COLUMN()=16,5,0)+Q$4)/60/24)</f>
        <v>0.3958333333333335</v>
      </c>
      <c r="R41" s="51">
        <f aca="true" t="shared" si="37" ref="R41:R50">IF(Q41="","",Q41+(IF(COLUMN()=16,5,0)+R$4)/60/24)</f>
        <v>0.40625000000000017</v>
      </c>
      <c r="S41" s="51">
        <f aca="true" t="shared" si="38" ref="S41:S50">IF(R41="","",R41+(IF(COLUMN()=16,5,0)+S$4)/60/24)</f>
        <v>0.4145833333333335</v>
      </c>
      <c r="T41" s="51">
        <f aca="true" t="shared" si="39" ref="T41:T50">IF(S41="","",S41+(IF(COLUMN()=16,5,0)+T$4)/60/24)</f>
        <v>0.42708333333333354</v>
      </c>
      <c r="U41" s="51">
        <f aca="true" t="shared" si="40" ref="U41:U50">IF(T41="","",T41+(IF(COLUMN()=16,5,0)+U$4)/60/24)</f>
        <v>0.43958333333333355</v>
      </c>
      <c r="V41" s="51">
        <f aca="true" t="shared" si="41" ref="V41:V50">IF(U41="","",U41+(IF(COLUMN()=16,5,0)+V$4)/60/24)</f>
        <v>0.45000000000000023</v>
      </c>
      <c r="W41" s="51">
        <f aca="true" t="shared" si="42" ref="W41:W50">IF(V41="","",V41+(IF(COLUMN()=16,5,0)+W$4)/60/24)</f>
        <v>0.4604166666666669</v>
      </c>
      <c r="X41" s="53">
        <f aca="true" t="shared" si="43" ref="X41:X50">IF(W41="","",W41+(IF(COLUMN()=16,5,0)+X$4)/60/24)</f>
        <v>0.4687500000000003</v>
      </c>
    </row>
    <row r="42" spans="1:24" ht="16.5">
      <c r="A42" s="13">
        <f t="shared" si="25"/>
        <v>2</v>
      </c>
      <c r="B42" s="14" t="str">
        <f ca="1">LEFT(OFFSET('1126'!$E$39,(ROW()-41)*2,COLUMN()-2),3)</f>
        <v>林怡潓</v>
      </c>
      <c r="C42" s="14" t="str">
        <f ca="1">LEFT(OFFSET('1126'!$E$39,(ROW()-41)*2,COLUMN()-2),3)</f>
        <v>廖珮妤</v>
      </c>
      <c r="D42" s="14" t="str">
        <f ca="1">LEFT(OFFSET('1126'!$E$39,(ROW()-41)*2,COLUMN()-2),3)</f>
        <v>李佳琳</v>
      </c>
      <c r="E42" s="14" t="str">
        <f ca="1">LEFT(OFFSET('1126'!$E$39,(ROW()-41)*2,COLUMN()-2),3)</f>
        <v>蕭芝淨</v>
      </c>
      <c r="F42" s="54">
        <f aca="true" t="shared" si="44" ref="F42:F50">IF(A42="","",F41+9/60/24)</f>
        <v>0.2805555555555555</v>
      </c>
      <c r="G42" s="55">
        <f t="shared" si="26"/>
        <v>0.2909722222222222</v>
      </c>
      <c r="H42" s="56">
        <f t="shared" si="27"/>
        <v>0.29930555555555555</v>
      </c>
      <c r="I42" s="56">
        <f t="shared" si="28"/>
        <v>0.30972222222222223</v>
      </c>
      <c r="J42" s="56">
        <f t="shared" si="29"/>
        <v>0.3201388888888889</v>
      </c>
      <c r="K42" s="56">
        <f t="shared" si="30"/>
        <v>0.3284722222222223</v>
      </c>
      <c r="L42" s="56">
        <f t="shared" si="31"/>
        <v>0.3409722222222223</v>
      </c>
      <c r="M42" s="56">
        <f t="shared" si="32"/>
        <v>0.351388888888889</v>
      </c>
      <c r="N42" s="56">
        <f t="shared" si="33"/>
        <v>0.36180555555555566</v>
      </c>
      <c r="O42" s="57">
        <f t="shared" si="34"/>
        <v>0.37430555555555567</v>
      </c>
      <c r="P42" s="55">
        <f t="shared" si="35"/>
        <v>0.3916666666666668</v>
      </c>
      <c r="Q42" s="56">
        <f t="shared" si="36"/>
        <v>0.40208333333333346</v>
      </c>
      <c r="R42" s="56">
        <f t="shared" si="37"/>
        <v>0.41250000000000014</v>
      </c>
      <c r="S42" s="56">
        <f t="shared" si="38"/>
        <v>0.4208333333333335</v>
      </c>
      <c r="T42" s="56">
        <f t="shared" si="39"/>
        <v>0.4333333333333335</v>
      </c>
      <c r="U42" s="56">
        <f t="shared" si="40"/>
        <v>0.4458333333333335</v>
      </c>
      <c r="V42" s="56">
        <f t="shared" si="41"/>
        <v>0.4562500000000002</v>
      </c>
      <c r="W42" s="56">
        <f t="shared" si="42"/>
        <v>0.4666666666666669</v>
      </c>
      <c r="X42" s="58">
        <f t="shared" si="43"/>
        <v>0.47500000000000026</v>
      </c>
    </row>
    <row r="43" spans="1:24" ht="16.5">
      <c r="A43" s="13">
        <f t="shared" si="25"/>
        <v>3</v>
      </c>
      <c r="B43" s="14" t="str">
        <f ca="1">LEFT(OFFSET('1126'!$E$39,(ROW()-41)*2,COLUMN()-2),3)</f>
        <v>黃筱涵</v>
      </c>
      <c r="C43" s="14" t="str">
        <f ca="1">LEFT(OFFSET('1126'!$E$39,(ROW()-41)*2,COLUMN()-2),3)</f>
        <v>陳慈惠</v>
      </c>
      <c r="D43" s="14" t="str">
        <f ca="1">LEFT(OFFSET('1126'!$E$39,(ROW()-41)*2,COLUMN()-2),3)</f>
        <v>張　慈</v>
      </c>
      <c r="E43" s="14" t="str">
        <f ca="1">LEFT(OFFSET('1126'!$E$39,(ROW()-41)*2,COLUMN()-2),3)</f>
        <v>郭涵涓</v>
      </c>
      <c r="F43" s="49">
        <f t="shared" si="44"/>
        <v>0.2868055555555555</v>
      </c>
      <c r="G43" s="50">
        <f t="shared" si="26"/>
        <v>0.29722222222222217</v>
      </c>
      <c r="H43" s="51">
        <f t="shared" si="27"/>
        <v>0.3055555555555555</v>
      </c>
      <c r="I43" s="51">
        <f t="shared" si="28"/>
        <v>0.3159722222222222</v>
      </c>
      <c r="J43" s="51">
        <f t="shared" si="29"/>
        <v>0.3263888888888889</v>
      </c>
      <c r="K43" s="51">
        <f t="shared" si="30"/>
        <v>0.33472222222222225</v>
      </c>
      <c r="L43" s="51">
        <f t="shared" si="31"/>
        <v>0.34722222222222227</v>
      </c>
      <c r="M43" s="51">
        <f t="shared" si="32"/>
        <v>0.35763888888888895</v>
      </c>
      <c r="N43" s="51">
        <f t="shared" si="33"/>
        <v>0.36805555555555564</v>
      </c>
      <c r="O43" s="52">
        <f t="shared" si="34"/>
        <v>0.38055555555555565</v>
      </c>
      <c r="P43" s="50">
        <f t="shared" si="35"/>
        <v>0.39791666666666675</v>
      </c>
      <c r="Q43" s="51">
        <f t="shared" si="36"/>
        <v>0.40833333333333344</v>
      </c>
      <c r="R43" s="51">
        <f t="shared" si="37"/>
        <v>0.4187500000000001</v>
      </c>
      <c r="S43" s="51">
        <f t="shared" si="38"/>
        <v>0.4270833333333335</v>
      </c>
      <c r="T43" s="51">
        <f t="shared" si="39"/>
        <v>0.4395833333333335</v>
      </c>
      <c r="U43" s="51">
        <f t="shared" si="40"/>
        <v>0.4520833333333335</v>
      </c>
      <c r="V43" s="51">
        <f t="shared" si="41"/>
        <v>0.4625000000000002</v>
      </c>
      <c r="W43" s="51">
        <f t="shared" si="42"/>
        <v>0.4729166666666669</v>
      </c>
      <c r="X43" s="53">
        <f t="shared" si="43"/>
        <v>0.48125000000000023</v>
      </c>
    </row>
    <row r="44" spans="1:24" ht="16.5">
      <c r="A44" s="13">
        <f t="shared" si="25"/>
        <v>4</v>
      </c>
      <c r="B44" s="14" t="str">
        <f ca="1">LEFT(OFFSET('1126'!$E$39,(ROW()-41)*2,COLUMN()-2),3)</f>
        <v>黃筠筑</v>
      </c>
      <c r="C44" s="14" t="str">
        <f ca="1">LEFT(OFFSET('1126'!$E$39,(ROW()-41)*2,COLUMN()-2),3)</f>
        <v>毛怜絜</v>
      </c>
      <c r="D44" s="14" t="str">
        <f ca="1">LEFT(OFFSET('1126'!$E$39,(ROW()-41)*2,COLUMN()-2),3)</f>
        <v>吳佳瑩</v>
      </c>
      <c r="E44" s="14" t="str">
        <f ca="1">LEFT(OFFSET('1126'!$E$39,(ROW()-41)*2,COLUMN()-2),3)</f>
        <v>王珉鈞</v>
      </c>
      <c r="F44" s="54">
        <f t="shared" si="44"/>
        <v>0.29305555555555546</v>
      </c>
      <c r="G44" s="55">
        <f t="shared" si="26"/>
        <v>0.30347222222222214</v>
      </c>
      <c r="H44" s="56">
        <f t="shared" si="27"/>
        <v>0.3118055555555555</v>
      </c>
      <c r="I44" s="56">
        <f t="shared" si="28"/>
        <v>0.3222222222222222</v>
      </c>
      <c r="J44" s="56">
        <f t="shared" si="29"/>
        <v>0.3326388888888889</v>
      </c>
      <c r="K44" s="56">
        <f t="shared" si="30"/>
        <v>0.34097222222222223</v>
      </c>
      <c r="L44" s="56">
        <f t="shared" si="31"/>
        <v>0.35347222222222224</v>
      </c>
      <c r="M44" s="56">
        <f t="shared" si="32"/>
        <v>0.36388888888888893</v>
      </c>
      <c r="N44" s="56">
        <f t="shared" si="33"/>
        <v>0.3743055555555556</v>
      </c>
      <c r="O44" s="57">
        <f t="shared" si="34"/>
        <v>0.3868055555555556</v>
      </c>
      <c r="P44" s="55">
        <f t="shared" si="35"/>
        <v>0.40416666666666673</v>
      </c>
      <c r="Q44" s="56">
        <f t="shared" si="36"/>
        <v>0.4145833333333334</v>
      </c>
      <c r="R44" s="56">
        <f t="shared" si="37"/>
        <v>0.4250000000000001</v>
      </c>
      <c r="S44" s="56">
        <f t="shared" si="38"/>
        <v>0.43333333333333346</v>
      </c>
      <c r="T44" s="56">
        <f t="shared" si="39"/>
        <v>0.44583333333333347</v>
      </c>
      <c r="U44" s="56">
        <f t="shared" si="40"/>
        <v>0.4583333333333335</v>
      </c>
      <c r="V44" s="56">
        <f t="shared" si="41"/>
        <v>0.46875000000000017</v>
      </c>
      <c r="W44" s="56">
        <f t="shared" si="42"/>
        <v>0.47916666666666685</v>
      </c>
      <c r="X44" s="58">
        <f t="shared" si="43"/>
        <v>0.4875000000000002</v>
      </c>
    </row>
    <row r="45" spans="1:24" ht="16.5">
      <c r="A45" s="13">
        <f t="shared" si="25"/>
        <v>5</v>
      </c>
      <c r="B45" s="14" t="str">
        <f ca="1">LEFT(OFFSET('1126'!$E$39,(ROW()-41)*2,COLUMN()-2),3)</f>
        <v>周咨佑</v>
      </c>
      <c r="C45" s="14" t="str">
        <f ca="1">LEFT(OFFSET('1126'!$E$39,(ROW()-41)*2,COLUMN()-2),3)</f>
        <v>唐瑋安</v>
      </c>
      <c r="D45" s="14" t="str">
        <f ca="1">LEFT(OFFSET('1126'!$E$39,(ROW()-41)*2,COLUMN()-2),3)</f>
        <v>陳之敏</v>
      </c>
      <c r="E45" s="14" t="str">
        <f ca="1">LEFT(OFFSET('1126'!$E$39,(ROW()-41)*2,COLUMN()-2),3)</f>
        <v>高紫琳</v>
      </c>
      <c r="F45" s="49">
        <f t="shared" si="44"/>
        <v>0.29930555555555544</v>
      </c>
      <c r="G45" s="50">
        <f t="shared" si="26"/>
        <v>0.3097222222222221</v>
      </c>
      <c r="H45" s="51">
        <f t="shared" si="27"/>
        <v>0.3180555555555555</v>
      </c>
      <c r="I45" s="51">
        <f t="shared" si="28"/>
        <v>0.32847222222222217</v>
      </c>
      <c r="J45" s="51">
        <f t="shared" si="29"/>
        <v>0.33888888888888885</v>
      </c>
      <c r="K45" s="51">
        <f t="shared" si="30"/>
        <v>0.3472222222222222</v>
      </c>
      <c r="L45" s="51">
        <f t="shared" si="31"/>
        <v>0.3597222222222222</v>
      </c>
      <c r="M45" s="51">
        <f t="shared" si="32"/>
        <v>0.3701388888888889</v>
      </c>
      <c r="N45" s="51">
        <f t="shared" si="33"/>
        <v>0.3805555555555556</v>
      </c>
      <c r="O45" s="52">
        <f t="shared" si="34"/>
        <v>0.3930555555555556</v>
      </c>
      <c r="P45" s="50">
        <f t="shared" si="35"/>
        <v>0.4104166666666667</v>
      </c>
      <c r="Q45" s="51">
        <f t="shared" si="36"/>
        <v>0.4208333333333334</v>
      </c>
      <c r="R45" s="51">
        <f t="shared" si="37"/>
        <v>0.4312500000000001</v>
      </c>
      <c r="S45" s="51">
        <f t="shared" si="38"/>
        <v>0.43958333333333344</v>
      </c>
      <c r="T45" s="51">
        <f t="shared" si="39"/>
        <v>0.45208333333333345</v>
      </c>
      <c r="U45" s="51">
        <f t="shared" si="40"/>
        <v>0.46458333333333346</v>
      </c>
      <c r="V45" s="51">
        <f t="shared" si="41"/>
        <v>0.47500000000000014</v>
      </c>
      <c r="W45" s="51">
        <f t="shared" si="42"/>
        <v>0.48541666666666683</v>
      </c>
      <c r="X45" s="53">
        <f t="shared" si="43"/>
        <v>0.4937500000000002</v>
      </c>
    </row>
    <row r="46" spans="1:24" ht="16.5">
      <c r="A46" s="13">
        <f t="shared" si="25"/>
        <v>6</v>
      </c>
      <c r="B46" s="14" t="str">
        <f ca="1">LEFT(OFFSET('1126'!$E$39,(ROW()-41)*2,COLUMN()-2),3)</f>
        <v>王薏涵</v>
      </c>
      <c r="C46" s="14" t="str">
        <f ca="1">LEFT(OFFSET('1126'!$E$39,(ROW()-41)*2,COLUMN()-2),3)</f>
        <v>張倚嘉</v>
      </c>
      <c r="D46" s="14" t="str">
        <f ca="1">LEFT(OFFSET('1126'!$E$39,(ROW()-41)*2,COLUMN()-2),3)</f>
        <v>侯羽桑</v>
      </c>
      <c r="E46" s="14" t="str">
        <f ca="1">LEFT(OFFSET('1126'!$E$39,(ROW()-41)*2,COLUMN()-2),3)</f>
        <v>江雨璇</v>
      </c>
      <c r="F46" s="54">
        <f t="shared" si="44"/>
        <v>0.3055555555555554</v>
      </c>
      <c r="G46" s="55">
        <f t="shared" si="26"/>
        <v>0.3159722222222221</v>
      </c>
      <c r="H46" s="56">
        <f t="shared" si="27"/>
        <v>0.32430555555555546</v>
      </c>
      <c r="I46" s="56">
        <f t="shared" si="28"/>
        <v>0.33472222222222214</v>
      </c>
      <c r="J46" s="56">
        <f t="shared" si="29"/>
        <v>0.34513888888888883</v>
      </c>
      <c r="K46" s="56">
        <f t="shared" si="30"/>
        <v>0.3534722222222222</v>
      </c>
      <c r="L46" s="56">
        <f t="shared" si="31"/>
        <v>0.3659722222222222</v>
      </c>
      <c r="M46" s="56">
        <f t="shared" si="32"/>
        <v>0.3763888888888889</v>
      </c>
      <c r="N46" s="56">
        <f t="shared" si="33"/>
        <v>0.38680555555555557</v>
      </c>
      <c r="O46" s="57">
        <f t="shared" si="34"/>
        <v>0.3993055555555556</v>
      </c>
      <c r="P46" s="55">
        <f t="shared" si="35"/>
        <v>0.4166666666666667</v>
      </c>
      <c r="Q46" s="56">
        <f t="shared" si="36"/>
        <v>0.42708333333333337</v>
      </c>
      <c r="R46" s="56">
        <f t="shared" si="37"/>
        <v>0.43750000000000006</v>
      </c>
      <c r="S46" s="56">
        <f t="shared" si="38"/>
        <v>0.4458333333333334</v>
      </c>
      <c r="T46" s="56">
        <f t="shared" si="39"/>
        <v>0.4583333333333334</v>
      </c>
      <c r="U46" s="56">
        <f t="shared" si="40"/>
        <v>0.47083333333333344</v>
      </c>
      <c r="V46" s="56">
        <f t="shared" si="41"/>
        <v>0.4812500000000001</v>
      </c>
      <c r="W46" s="56">
        <f t="shared" si="42"/>
        <v>0.4916666666666668</v>
      </c>
      <c r="X46" s="58">
        <f t="shared" si="43"/>
        <v>0.5000000000000001</v>
      </c>
    </row>
    <row r="47" spans="1:24" ht="16.5">
      <c r="A47" s="13">
        <f t="shared" si="25"/>
        <v>7</v>
      </c>
      <c r="B47" s="14" t="str">
        <f ca="1">LEFT(OFFSET('1126'!$E$39,(ROW()-41)*2,COLUMN()-2),3)</f>
        <v>賴怡廷</v>
      </c>
      <c r="C47" s="14" t="str">
        <f ca="1">LEFT(OFFSET('1126'!$E$39,(ROW()-41)*2,COLUMN()-2),3)</f>
        <v>周怡岑</v>
      </c>
      <c r="D47" s="14" t="str">
        <f ca="1">LEFT(OFFSET('1126'!$E$39,(ROW()-41)*2,COLUMN()-2),3)</f>
        <v>蔡禕佳</v>
      </c>
      <c r="E47" s="14" t="str">
        <f ca="1">LEFT(OFFSET('1126'!$E$39,(ROW()-41)*2,COLUMN()-2),3)</f>
        <v>戴嘉汶</v>
      </c>
      <c r="F47" s="49">
        <f t="shared" si="44"/>
        <v>0.3118055555555554</v>
      </c>
      <c r="G47" s="50">
        <f t="shared" si="26"/>
        <v>0.3222222222222221</v>
      </c>
      <c r="H47" s="51">
        <f t="shared" si="27"/>
        <v>0.33055555555555544</v>
      </c>
      <c r="I47" s="51">
        <f t="shared" si="28"/>
        <v>0.3409722222222221</v>
      </c>
      <c r="J47" s="51">
        <f t="shared" si="29"/>
        <v>0.3513888888888888</v>
      </c>
      <c r="K47" s="51">
        <f t="shared" si="30"/>
        <v>0.35972222222222217</v>
      </c>
      <c r="L47" s="51">
        <f t="shared" si="31"/>
        <v>0.3722222222222222</v>
      </c>
      <c r="M47" s="51">
        <f t="shared" si="32"/>
        <v>0.38263888888888886</v>
      </c>
      <c r="N47" s="51">
        <f t="shared" si="33"/>
        <v>0.39305555555555555</v>
      </c>
      <c r="O47" s="52">
        <f t="shared" si="34"/>
        <v>0.40555555555555556</v>
      </c>
      <c r="P47" s="50">
        <f t="shared" si="35"/>
        <v>0.42291666666666666</v>
      </c>
      <c r="Q47" s="51">
        <f t="shared" si="36"/>
        <v>0.43333333333333335</v>
      </c>
      <c r="R47" s="51">
        <f t="shared" si="37"/>
        <v>0.44375000000000003</v>
      </c>
      <c r="S47" s="51">
        <f t="shared" si="38"/>
        <v>0.4520833333333334</v>
      </c>
      <c r="T47" s="51">
        <f t="shared" si="39"/>
        <v>0.4645833333333334</v>
      </c>
      <c r="U47" s="51">
        <f t="shared" si="40"/>
        <v>0.4770833333333334</v>
      </c>
      <c r="V47" s="51">
        <f t="shared" si="41"/>
        <v>0.4875000000000001</v>
      </c>
      <c r="W47" s="51">
        <f t="shared" si="42"/>
        <v>0.4979166666666668</v>
      </c>
      <c r="X47" s="53">
        <f t="shared" si="43"/>
        <v>0.5062500000000001</v>
      </c>
    </row>
    <row r="48" spans="1:24" ht="16.5">
      <c r="A48" s="13">
        <f t="shared" si="25"/>
        <v>8</v>
      </c>
      <c r="B48" s="14" t="str">
        <f ca="1">LEFT(OFFSET('1126'!$E$39,(ROW()-41)*2,COLUMN()-2),3)</f>
        <v>陳宇茹</v>
      </c>
      <c r="C48" s="14" t="str">
        <f ca="1">LEFT(OFFSET('1126'!$E$39,(ROW()-41)*2,COLUMN()-2),3)</f>
        <v>黃婉萍</v>
      </c>
      <c r="D48" s="14" t="str">
        <f ca="1">LEFT(OFFSET('1126'!$E$39,(ROW()-41)*2,COLUMN()-2),3)</f>
        <v>李昱伶</v>
      </c>
      <c r="E48" s="14" t="str">
        <f ca="1">LEFT(OFFSET('1126'!$E$39,(ROW()-41)*2,COLUMN()-2),3)</f>
        <v>梁祺芬</v>
      </c>
      <c r="F48" s="54">
        <f t="shared" si="44"/>
        <v>0.31805555555555537</v>
      </c>
      <c r="G48" s="55">
        <f t="shared" si="26"/>
        <v>0.32847222222222205</v>
      </c>
      <c r="H48" s="56">
        <f t="shared" si="27"/>
        <v>0.3368055555555554</v>
      </c>
      <c r="I48" s="56">
        <f t="shared" si="28"/>
        <v>0.3472222222222221</v>
      </c>
      <c r="J48" s="56">
        <f t="shared" si="29"/>
        <v>0.3576388888888888</v>
      </c>
      <c r="K48" s="56">
        <f t="shared" si="30"/>
        <v>0.36597222222222214</v>
      </c>
      <c r="L48" s="56">
        <f t="shared" si="31"/>
        <v>0.37847222222222215</v>
      </c>
      <c r="M48" s="56">
        <f t="shared" si="32"/>
        <v>0.38888888888888884</v>
      </c>
      <c r="N48" s="56">
        <f t="shared" si="33"/>
        <v>0.3993055555555555</v>
      </c>
      <c r="O48" s="57">
        <f t="shared" si="34"/>
        <v>0.41180555555555554</v>
      </c>
      <c r="P48" s="55">
        <f t="shared" si="35"/>
        <v>0.42916666666666664</v>
      </c>
      <c r="Q48" s="56">
        <f t="shared" si="36"/>
        <v>0.4395833333333333</v>
      </c>
      <c r="R48" s="56">
        <f t="shared" si="37"/>
        <v>0.45</v>
      </c>
      <c r="S48" s="56">
        <f t="shared" si="38"/>
        <v>0.45833333333333337</v>
      </c>
      <c r="T48" s="56">
        <f t="shared" si="39"/>
        <v>0.4708333333333334</v>
      </c>
      <c r="U48" s="56">
        <f t="shared" si="40"/>
        <v>0.4833333333333334</v>
      </c>
      <c r="V48" s="56">
        <f t="shared" si="41"/>
        <v>0.4937500000000001</v>
      </c>
      <c r="W48" s="56">
        <f t="shared" si="42"/>
        <v>0.5041666666666668</v>
      </c>
      <c r="X48" s="58">
        <f t="shared" si="43"/>
        <v>0.5125000000000001</v>
      </c>
    </row>
    <row r="49" spans="1:24" ht="16.5">
      <c r="A49" s="13">
        <f t="shared" si="25"/>
        <v>9</v>
      </c>
      <c r="B49" s="14" t="str">
        <f ca="1">LEFT(OFFSET('1126'!$E$39,(ROW()-41)*2,COLUMN()-2),3)</f>
        <v>程思嘉</v>
      </c>
      <c r="C49" s="14" t="str">
        <f ca="1">LEFT(OFFSET('1126'!$E$39,(ROW()-41)*2,COLUMN()-2),3)</f>
        <v>吳芷昀</v>
      </c>
      <c r="D49" s="14" t="str">
        <f ca="1">LEFT(OFFSET('1126'!$E$39,(ROW()-41)*2,COLUMN()-2),3)</f>
        <v>李俞伶</v>
      </c>
      <c r="E49" s="15" t="str">
        <f ca="1">LEFT(OFFSET('1126'!$E$39,(ROW()-41)*2,COLUMN()-2),3)</f>
        <v>林潔心</v>
      </c>
      <c r="F49" s="49">
        <f t="shared" si="44"/>
        <v>0.32430555555555535</v>
      </c>
      <c r="G49" s="50">
        <f t="shared" si="26"/>
        <v>0.33472222222222203</v>
      </c>
      <c r="H49" s="51">
        <f t="shared" si="27"/>
        <v>0.3430555555555554</v>
      </c>
      <c r="I49" s="51">
        <f t="shared" si="28"/>
        <v>0.3534722222222221</v>
      </c>
      <c r="J49" s="51">
        <f t="shared" si="29"/>
        <v>0.36388888888888876</v>
      </c>
      <c r="K49" s="51">
        <f t="shared" si="30"/>
        <v>0.3722222222222221</v>
      </c>
      <c r="L49" s="51">
        <f t="shared" si="31"/>
        <v>0.38472222222222213</v>
      </c>
      <c r="M49" s="51">
        <f t="shared" si="32"/>
        <v>0.3951388888888888</v>
      </c>
      <c r="N49" s="51">
        <f t="shared" si="33"/>
        <v>0.4055555555555555</v>
      </c>
      <c r="O49" s="52">
        <f t="shared" si="34"/>
        <v>0.4180555555555555</v>
      </c>
      <c r="P49" s="50">
        <f t="shared" si="35"/>
        <v>0.4354166666666666</v>
      </c>
      <c r="Q49" s="51">
        <f t="shared" si="36"/>
        <v>0.4458333333333333</v>
      </c>
      <c r="R49" s="51">
        <f t="shared" si="37"/>
        <v>0.45625</v>
      </c>
      <c r="S49" s="51">
        <f t="shared" si="38"/>
        <v>0.46458333333333335</v>
      </c>
      <c r="T49" s="51">
        <f t="shared" si="39"/>
        <v>0.47708333333333336</v>
      </c>
      <c r="U49" s="51">
        <f t="shared" si="40"/>
        <v>0.48958333333333337</v>
      </c>
      <c r="V49" s="51">
        <f t="shared" si="41"/>
        <v>0.5</v>
      </c>
      <c r="W49" s="51">
        <f t="shared" si="42"/>
        <v>0.5104166666666666</v>
      </c>
      <c r="X49" s="53">
        <f t="shared" si="43"/>
        <v>0.5187499999999999</v>
      </c>
    </row>
    <row r="50" spans="1:24" ht="16.5">
      <c r="A50" s="13">
        <f t="shared" si="25"/>
      </c>
      <c r="B50" s="14"/>
      <c r="C50" s="14"/>
      <c r="D50" s="14"/>
      <c r="E50" s="15"/>
      <c r="F50" s="54">
        <f t="shared" si="44"/>
      </c>
      <c r="G50" s="55">
        <f t="shared" si="26"/>
      </c>
      <c r="H50" s="56">
        <f t="shared" si="27"/>
      </c>
      <c r="I50" s="56">
        <f t="shared" si="28"/>
      </c>
      <c r="J50" s="56">
        <f t="shared" si="29"/>
      </c>
      <c r="K50" s="56">
        <f t="shared" si="30"/>
      </c>
      <c r="L50" s="56">
        <f t="shared" si="31"/>
      </c>
      <c r="M50" s="56">
        <f t="shared" si="32"/>
      </c>
      <c r="N50" s="56">
        <f t="shared" si="33"/>
      </c>
      <c r="O50" s="57">
        <f t="shared" si="34"/>
      </c>
      <c r="P50" s="55">
        <f t="shared" si="35"/>
      </c>
      <c r="Q50" s="56">
        <f t="shared" si="36"/>
      </c>
      <c r="R50" s="56">
        <f t="shared" si="37"/>
      </c>
      <c r="S50" s="56">
        <f t="shared" si="38"/>
      </c>
      <c r="T50" s="56">
        <f t="shared" si="39"/>
      </c>
      <c r="U50" s="56">
        <f t="shared" si="40"/>
      </c>
      <c r="V50" s="56">
        <f t="shared" si="41"/>
      </c>
      <c r="W50" s="56">
        <f t="shared" si="42"/>
      </c>
      <c r="X50" s="58">
        <f t="shared" si="43"/>
      </c>
    </row>
    <row r="51" spans="1:24" ht="16.5">
      <c r="A51" s="13" t="s">
        <v>607</v>
      </c>
      <c r="B51" s="14"/>
      <c r="C51" s="14"/>
      <c r="D51" s="14"/>
      <c r="E51" s="15"/>
      <c r="F51" s="49" t="s">
        <v>607</v>
      </c>
      <c r="G51" s="50" t="s">
        <v>607</v>
      </c>
      <c r="H51" s="51" t="s">
        <v>607</v>
      </c>
      <c r="I51" s="51" t="s">
        <v>607</v>
      </c>
      <c r="J51" s="51" t="s">
        <v>607</v>
      </c>
      <c r="K51" s="51" t="s">
        <v>607</v>
      </c>
      <c r="L51" s="51" t="s">
        <v>607</v>
      </c>
      <c r="M51" s="51" t="s">
        <v>607</v>
      </c>
      <c r="N51" s="51" t="s">
        <v>607</v>
      </c>
      <c r="O51" s="52" t="s">
        <v>607</v>
      </c>
      <c r="P51" s="50" t="s">
        <v>607</v>
      </c>
      <c r="Q51" s="51" t="s">
        <v>607</v>
      </c>
      <c r="R51" s="51" t="s">
        <v>607</v>
      </c>
      <c r="S51" s="51" t="s">
        <v>607</v>
      </c>
      <c r="T51" s="51" t="s">
        <v>607</v>
      </c>
      <c r="U51" s="51" t="s">
        <v>607</v>
      </c>
      <c r="V51" s="51" t="s">
        <v>607</v>
      </c>
      <c r="W51" s="51" t="s">
        <v>607</v>
      </c>
      <c r="X51" s="53" t="s">
        <v>607</v>
      </c>
    </row>
    <row r="52" spans="1:24" ht="16.5">
      <c r="A52" s="13" t="s">
        <v>607</v>
      </c>
      <c r="B52" s="14"/>
      <c r="C52" s="14"/>
      <c r="D52" s="14"/>
      <c r="E52" s="15"/>
      <c r="F52" s="54" t="s">
        <v>607</v>
      </c>
      <c r="G52" s="55" t="s">
        <v>607</v>
      </c>
      <c r="H52" s="56" t="s">
        <v>607</v>
      </c>
      <c r="I52" s="56" t="s">
        <v>607</v>
      </c>
      <c r="J52" s="56" t="s">
        <v>607</v>
      </c>
      <c r="K52" s="56" t="s">
        <v>607</v>
      </c>
      <c r="L52" s="56" t="s">
        <v>607</v>
      </c>
      <c r="M52" s="56" t="s">
        <v>607</v>
      </c>
      <c r="N52" s="56" t="s">
        <v>607</v>
      </c>
      <c r="O52" s="57" t="s">
        <v>607</v>
      </c>
      <c r="P52" s="55" t="s">
        <v>607</v>
      </c>
      <c r="Q52" s="56" t="s">
        <v>607</v>
      </c>
      <c r="R52" s="56" t="s">
        <v>607</v>
      </c>
      <c r="S52" s="56" t="s">
        <v>607</v>
      </c>
      <c r="T52" s="56" t="s">
        <v>607</v>
      </c>
      <c r="U52" s="56" t="s">
        <v>607</v>
      </c>
      <c r="V52" s="56" t="s">
        <v>607</v>
      </c>
      <c r="W52" s="56" t="s">
        <v>607</v>
      </c>
      <c r="X52" s="58" t="s">
        <v>607</v>
      </c>
    </row>
    <row r="53" spans="1:24" ht="17.25" thickBot="1">
      <c r="A53" s="13" t="s">
        <v>607</v>
      </c>
      <c r="B53" s="14"/>
      <c r="C53" s="14"/>
      <c r="D53" s="14"/>
      <c r="E53" s="15"/>
      <c r="F53" s="59" t="s">
        <v>607</v>
      </c>
      <c r="G53" s="60" t="s">
        <v>607</v>
      </c>
      <c r="H53" s="61" t="s">
        <v>607</v>
      </c>
      <c r="I53" s="61" t="s">
        <v>607</v>
      </c>
      <c r="J53" s="61" t="s">
        <v>607</v>
      </c>
      <c r="K53" s="61" t="s">
        <v>607</v>
      </c>
      <c r="L53" s="61" t="s">
        <v>607</v>
      </c>
      <c r="M53" s="61" t="s">
        <v>607</v>
      </c>
      <c r="N53" s="61" t="s">
        <v>607</v>
      </c>
      <c r="O53" s="62" t="s">
        <v>607</v>
      </c>
      <c r="P53" s="60" t="s">
        <v>607</v>
      </c>
      <c r="Q53" s="61" t="s">
        <v>607</v>
      </c>
      <c r="R53" s="61" t="s">
        <v>607</v>
      </c>
      <c r="S53" s="61" t="s">
        <v>607</v>
      </c>
      <c r="T53" s="61" t="s">
        <v>607</v>
      </c>
      <c r="U53" s="61" t="s">
        <v>607</v>
      </c>
      <c r="V53" s="61" t="s">
        <v>607</v>
      </c>
      <c r="W53" s="61" t="s">
        <v>607</v>
      </c>
      <c r="X53" s="63" t="s">
        <v>607</v>
      </c>
    </row>
    <row r="54" spans="1:24" ht="17.25" thickBot="1">
      <c r="A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6.5">
      <c r="A55" s="156">
        <v>6</v>
      </c>
      <c r="B55" s="157"/>
      <c r="C55" s="157"/>
      <c r="D55" s="157"/>
      <c r="E55" s="157"/>
      <c r="F55" s="1" t="s">
        <v>611</v>
      </c>
      <c r="G55" s="2" t="s">
        <v>603</v>
      </c>
      <c r="H55" s="3" t="s">
        <v>604</v>
      </c>
      <c r="I55" s="3" t="s">
        <v>605</v>
      </c>
      <c r="J55" s="3" t="s">
        <v>606</v>
      </c>
      <c r="K55" s="3" t="s">
        <v>589</v>
      </c>
      <c r="L55" s="3" t="s">
        <v>590</v>
      </c>
      <c r="M55" s="3" t="s">
        <v>591</v>
      </c>
      <c r="N55" s="3" t="s">
        <v>592</v>
      </c>
      <c r="O55" s="4" t="s">
        <v>593</v>
      </c>
      <c r="P55" s="5" t="s">
        <v>594</v>
      </c>
      <c r="Q55" s="6" t="s">
        <v>595</v>
      </c>
      <c r="R55" s="6" t="s">
        <v>596</v>
      </c>
      <c r="S55" s="6" t="s">
        <v>597</v>
      </c>
      <c r="T55" s="6" t="s">
        <v>598</v>
      </c>
      <c r="U55" s="6" t="s">
        <v>599</v>
      </c>
      <c r="V55" s="6" t="s">
        <v>600</v>
      </c>
      <c r="W55" s="6" t="s">
        <v>601</v>
      </c>
      <c r="X55" s="7" t="s">
        <v>602</v>
      </c>
    </row>
    <row r="56" spans="1:24" ht="16.5">
      <c r="A56" s="158"/>
      <c r="B56" s="159"/>
      <c r="C56" s="159"/>
      <c r="D56" s="159"/>
      <c r="E56" s="159"/>
      <c r="F56" s="8" t="s">
        <v>616</v>
      </c>
      <c r="G56" s="9">
        <f>HLOOKUP(G55,$G$2:$X$3,2,FALSE)</f>
        <v>5</v>
      </c>
      <c r="H56" s="10">
        <f>HLOOKUP(H55,$G$2:$X$3,2,FALSE)</f>
        <v>4</v>
      </c>
      <c r="I56" s="10">
        <f>HLOOKUP(I55,$G$2:$X$3,2,FALSE)</f>
        <v>4</v>
      </c>
      <c r="J56" s="10">
        <f>HLOOKUP(J55,$G$2:$X$3,2,FALSE)</f>
        <v>3</v>
      </c>
      <c r="K56" s="10">
        <f>HLOOKUP(K55,$G$2:$X$3,2,FALSE)</f>
        <v>4</v>
      </c>
      <c r="L56" s="10">
        <f>HLOOKUP(L55,$G$2:$X$3,2,FALSE)</f>
        <v>3</v>
      </c>
      <c r="M56" s="10">
        <f>HLOOKUP(M55,$G$2:$X$3,2,FALSE)</f>
        <v>4</v>
      </c>
      <c r="N56" s="10">
        <f>HLOOKUP(N55,$G$2:$X$3,2,FALSE)</f>
        <v>4</v>
      </c>
      <c r="O56" s="11">
        <f>HLOOKUP(O55,$G$2:$X$3,2,FALSE)</f>
        <v>3</v>
      </c>
      <c r="P56" s="9">
        <f>HLOOKUP(P55,$G$2:$X$3,2,FALSE)</f>
        <v>5</v>
      </c>
      <c r="Q56" s="10">
        <f>HLOOKUP(Q55,$G$2:$X$3,2,FALSE)</f>
        <v>4</v>
      </c>
      <c r="R56" s="10">
        <f>HLOOKUP(R55,$G$2:$X$3,2,FALSE)</f>
        <v>4</v>
      </c>
      <c r="S56" s="10">
        <f>HLOOKUP(S55,$G$2:$X$3,2,FALSE)</f>
        <v>5</v>
      </c>
      <c r="T56" s="10">
        <f>HLOOKUP(T55,$G$2:$X$3,2,FALSE)</f>
        <v>4</v>
      </c>
      <c r="U56" s="10">
        <f>HLOOKUP(U55,$G$2:$X$3,2,FALSE)</f>
        <v>4</v>
      </c>
      <c r="V56" s="10">
        <f>HLOOKUP(V55,$G$2:$X$3,2,FALSE)</f>
        <v>4</v>
      </c>
      <c r="W56" s="10">
        <f>HLOOKUP(W55,$G$2:$X$3,2,FALSE)</f>
        <v>3</v>
      </c>
      <c r="X56" s="12">
        <f>HLOOKUP(X55,$G$2:$X$3,2,FALSE)</f>
        <v>5</v>
      </c>
    </row>
    <row r="57" spans="1:24" ht="16.5">
      <c r="A57" s="65">
        <v>0</v>
      </c>
      <c r="B57" s="154" t="s">
        <v>610</v>
      </c>
      <c r="C57" s="155"/>
      <c r="D57" s="155"/>
      <c r="E57" s="155"/>
      <c r="F57" s="44"/>
      <c r="G57" s="45">
        <f>CHOOSE(G56-2,12,15,18)+IF(COLUMN()=16,5,0)</f>
        <v>18</v>
      </c>
      <c r="H57" s="46">
        <f>CHOOSE(H56-2,12,15,18)+IF(COLUMN()=16,5,0)</f>
        <v>15</v>
      </c>
      <c r="I57" s="46">
        <f>CHOOSE(I56-2,12,15,18)+IF(COLUMN()=16,5,0)</f>
        <v>15</v>
      </c>
      <c r="J57" s="46">
        <f>CHOOSE(J56-2,12,15,18)+IF(COLUMN()=16,5,0)</f>
        <v>12</v>
      </c>
      <c r="K57" s="46">
        <f>CHOOSE(K56-2,12,15,18)+IF(COLUMN()=16,5,0)</f>
        <v>15</v>
      </c>
      <c r="L57" s="46">
        <f>CHOOSE(L56-2,12,15,18)+IF(COLUMN()=16,5,0)</f>
        <v>12</v>
      </c>
      <c r="M57" s="46">
        <f>CHOOSE(M56-2,12,15,18)+IF(COLUMN()=16,5,0)</f>
        <v>15</v>
      </c>
      <c r="N57" s="46">
        <f>CHOOSE(N56-2,12,15,18)+IF(COLUMN()=16,5,0)</f>
        <v>15</v>
      </c>
      <c r="O57" s="47">
        <f>CHOOSE(O56-2,12,15,18)+IF(COLUMN()=16,5,0)</f>
        <v>12</v>
      </c>
      <c r="P57" s="45">
        <f>CHOOSE(P56-2,12,15,18)+IF(COLUMN()=16,5,0)</f>
        <v>23</v>
      </c>
      <c r="Q57" s="46">
        <f>CHOOSE(Q56-2,12,15,18)+IF(COLUMN()=16,5,0)</f>
        <v>15</v>
      </c>
      <c r="R57" s="46">
        <f>CHOOSE(R56-2,12,15,18)+IF(COLUMN()=16,5,0)</f>
        <v>15</v>
      </c>
      <c r="S57" s="46">
        <f>CHOOSE(S56-2,12,15,18)+IF(COLUMN()=16,5,0)</f>
        <v>18</v>
      </c>
      <c r="T57" s="46">
        <f>CHOOSE(T56-2,12,15,18)+IF(COLUMN()=16,5,0)</f>
        <v>15</v>
      </c>
      <c r="U57" s="46">
        <f>CHOOSE(U56-2,12,15,18)+IF(COLUMN()=16,5,0)</f>
        <v>15</v>
      </c>
      <c r="V57" s="46">
        <f>CHOOSE(V56-2,12,15,18)+IF(COLUMN()=16,5,0)</f>
        <v>15</v>
      </c>
      <c r="W57" s="46">
        <f>CHOOSE(W56-2,12,15,18)+IF(COLUMN()=16,5,0)</f>
        <v>12</v>
      </c>
      <c r="X57" s="48">
        <f>CHOOSE(X56-2,12,15,18)+IF(COLUMN()=16,5,0)</f>
        <v>18</v>
      </c>
    </row>
    <row r="58" spans="1:24" ht="16.5">
      <c r="A58" s="13">
        <f aca="true" t="shared" si="45" ref="A58:A67">IF(B58="","",A57+1)</f>
        <v>1</v>
      </c>
      <c r="B58" s="14" t="str">
        <f ca="1">LEFT(OFFSET('1126'!$E$57,(ROW()-58)*2,COLUMN()-2),3)</f>
        <v>楊少閎</v>
      </c>
      <c r="C58" s="14" t="str">
        <f ca="1">LEFT(OFFSET('1126'!$E$57,(ROW()-58)*2,COLUMN()-2),3)</f>
        <v>巫耀微</v>
      </c>
      <c r="D58" s="14" t="str">
        <f ca="1">LEFT(OFFSET('1126'!$E$57,(ROW()-58)*2,COLUMN()-2),3)</f>
        <v>古祐誠</v>
      </c>
      <c r="E58" s="14" t="str">
        <f ca="1">LEFT(OFFSET('1126'!$E$57,(ROW()-58)*2,COLUMN()-2),3)</f>
        <v>謝品濬</v>
      </c>
      <c r="F58" s="49">
        <v>0.2743055555555555</v>
      </c>
      <c r="G58" s="50">
        <f aca="true" t="shared" si="46" ref="G58:G67">IF(F58="","",F58+(IF(COLUMN()=16,5,0)+G$4)/60/24)</f>
        <v>0.2847222222222222</v>
      </c>
      <c r="H58" s="51">
        <f aca="true" t="shared" si="47" ref="H58:H67">IF(G58="","",G58+(IF(COLUMN()=16,5,0)+H$4)/60/24)</f>
        <v>0.29305555555555557</v>
      </c>
      <c r="I58" s="51">
        <f aca="true" t="shared" si="48" ref="I58:I67">IF(H58="","",H58+(IF(COLUMN()=16,5,0)+I$4)/60/24)</f>
        <v>0.30347222222222225</v>
      </c>
      <c r="J58" s="51">
        <f aca="true" t="shared" si="49" ref="J58:J67">IF(I58="","",I58+(IF(COLUMN()=16,5,0)+J$4)/60/24)</f>
        <v>0.31388888888888894</v>
      </c>
      <c r="K58" s="51">
        <f aca="true" t="shared" si="50" ref="K58:K67">IF(J58="","",J58+(IF(COLUMN()=16,5,0)+K$4)/60/24)</f>
        <v>0.3222222222222223</v>
      </c>
      <c r="L58" s="51">
        <f aca="true" t="shared" si="51" ref="L58:L67">IF(K58="","",K58+(IF(COLUMN()=16,5,0)+L$4)/60/24)</f>
        <v>0.3347222222222223</v>
      </c>
      <c r="M58" s="51">
        <f aca="true" t="shared" si="52" ref="M58:M67">IF(L58="","",L58+(IF(COLUMN()=16,5,0)+M$4)/60/24)</f>
        <v>0.345138888888889</v>
      </c>
      <c r="N58" s="51">
        <f aca="true" t="shared" si="53" ref="N58:N67">IF(M58="","",M58+(IF(COLUMN()=16,5,0)+N$4)/60/24)</f>
        <v>0.3555555555555557</v>
      </c>
      <c r="O58" s="52">
        <f aca="true" t="shared" si="54" ref="O58:O67">IF(N58="","",N58+(IF(COLUMN()=16,5,0)+O$4)/60/24)</f>
        <v>0.3680555555555557</v>
      </c>
      <c r="P58" s="50">
        <f aca="true" t="shared" si="55" ref="P58:P67">IF(O58="","",O58+(IF(COLUMN()=16,5,0)+P$4)/60/24)</f>
        <v>0.3854166666666668</v>
      </c>
      <c r="Q58" s="51">
        <f aca="true" t="shared" si="56" ref="Q58:Q67">IF(P58="","",P58+(IF(COLUMN()=16,5,0)+Q$4)/60/24)</f>
        <v>0.3958333333333335</v>
      </c>
      <c r="R58" s="51">
        <f aca="true" t="shared" si="57" ref="R58:R67">IF(Q58="","",Q58+(IF(COLUMN()=16,5,0)+R$4)/60/24)</f>
        <v>0.40625000000000017</v>
      </c>
      <c r="S58" s="51">
        <f aca="true" t="shared" si="58" ref="S58:S67">IF(R58="","",R58+(IF(COLUMN()=16,5,0)+S$4)/60/24)</f>
        <v>0.4145833333333335</v>
      </c>
      <c r="T58" s="51">
        <f aca="true" t="shared" si="59" ref="T58:T67">IF(S58="","",S58+(IF(COLUMN()=16,5,0)+T$4)/60/24)</f>
        <v>0.42708333333333354</v>
      </c>
      <c r="U58" s="51">
        <f aca="true" t="shared" si="60" ref="U58:U67">IF(T58="","",T58+(IF(COLUMN()=16,5,0)+U$4)/60/24)</f>
        <v>0.43958333333333355</v>
      </c>
      <c r="V58" s="51">
        <f aca="true" t="shared" si="61" ref="V58:V67">IF(U58="","",U58+(IF(COLUMN()=16,5,0)+V$4)/60/24)</f>
        <v>0.45000000000000023</v>
      </c>
      <c r="W58" s="51">
        <f aca="true" t="shared" si="62" ref="W58:W67">IF(V58="","",V58+(IF(COLUMN()=16,5,0)+W$4)/60/24)</f>
        <v>0.4604166666666669</v>
      </c>
      <c r="X58" s="53">
        <f aca="true" t="shared" si="63" ref="X58:X67">IF(W58="","",W58+(IF(COLUMN()=16,5,0)+X$4)/60/24)</f>
        <v>0.4687500000000003</v>
      </c>
    </row>
    <row r="59" spans="1:24" ht="16.5">
      <c r="A59" s="13">
        <f t="shared" si="45"/>
        <v>2</v>
      </c>
      <c r="B59" s="14" t="str">
        <f ca="1">LEFT(OFFSET('1126'!$E$57,(ROW()-58)*2,COLUMN()-2),3)</f>
        <v>黃千鴻</v>
      </c>
      <c r="C59" s="14" t="str">
        <f ca="1">LEFT(OFFSET('1126'!$E$57,(ROW()-58)*2,COLUMN()-2),3)</f>
        <v>詹昱韋</v>
      </c>
      <c r="D59" s="14" t="str">
        <f ca="1">LEFT(OFFSET('1126'!$E$57,(ROW()-58)*2,COLUMN()-2),3)</f>
        <v>邱昱嘉</v>
      </c>
      <c r="E59" s="14">
        <f ca="1">LEFT(OFFSET('1126'!$E$57,(ROW()-58)*2,COLUMN()-2),3)</f>
      </c>
      <c r="F59" s="54">
        <f aca="true" t="shared" si="64" ref="F59:F67">IF(A59="","",F58+9/60/24)</f>
        <v>0.2805555555555555</v>
      </c>
      <c r="G59" s="55">
        <f t="shared" si="46"/>
        <v>0.2909722222222222</v>
      </c>
      <c r="H59" s="56">
        <f t="shared" si="47"/>
        <v>0.29930555555555555</v>
      </c>
      <c r="I59" s="56">
        <f t="shared" si="48"/>
        <v>0.30972222222222223</v>
      </c>
      <c r="J59" s="56">
        <f t="shared" si="49"/>
        <v>0.3201388888888889</v>
      </c>
      <c r="K59" s="56">
        <f t="shared" si="50"/>
        <v>0.3284722222222223</v>
      </c>
      <c r="L59" s="56">
        <f t="shared" si="51"/>
        <v>0.3409722222222223</v>
      </c>
      <c r="M59" s="56">
        <f t="shared" si="52"/>
        <v>0.351388888888889</v>
      </c>
      <c r="N59" s="56">
        <f t="shared" si="53"/>
        <v>0.36180555555555566</v>
      </c>
      <c r="O59" s="57">
        <f t="shared" si="54"/>
        <v>0.37430555555555567</v>
      </c>
      <c r="P59" s="55">
        <f t="shared" si="55"/>
        <v>0.3916666666666668</v>
      </c>
      <c r="Q59" s="56">
        <f t="shared" si="56"/>
        <v>0.40208333333333346</v>
      </c>
      <c r="R59" s="56">
        <f t="shared" si="57"/>
        <v>0.41250000000000014</v>
      </c>
      <c r="S59" s="56">
        <f t="shared" si="58"/>
        <v>0.4208333333333335</v>
      </c>
      <c r="T59" s="56">
        <f t="shared" si="59"/>
        <v>0.4333333333333335</v>
      </c>
      <c r="U59" s="56">
        <f t="shared" si="60"/>
        <v>0.4458333333333335</v>
      </c>
      <c r="V59" s="56">
        <f t="shared" si="61"/>
        <v>0.4562500000000002</v>
      </c>
      <c r="W59" s="56">
        <f t="shared" si="62"/>
        <v>0.4666666666666669</v>
      </c>
      <c r="X59" s="58">
        <f t="shared" si="63"/>
        <v>0.47500000000000026</v>
      </c>
    </row>
    <row r="60" spans="1:24" ht="16.5">
      <c r="A60" s="13">
        <f t="shared" si="45"/>
        <v>3</v>
      </c>
      <c r="B60" s="14" t="str">
        <f ca="1">LEFT(OFFSET('1126'!$E$57,(ROW()-58)*2,COLUMN()-2),3)</f>
        <v>周威丞</v>
      </c>
      <c r="C60" s="14" t="str">
        <f ca="1">LEFT(OFFSET('1126'!$E$57,(ROW()-58)*2,COLUMN()-2),3)</f>
        <v>曾紀仁</v>
      </c>
      <c r="D60" s="14" t="str">
        <f ca="1">LEFT(OFFSET('1126'!$E$57,(ROW()-58)*2,COLUMN()-2),3)</f>
        <v>林大維</v>
      </c>
      <c r="E60" s="14" t="str">
        <f ca="1">LEFT(OFFSET('1126'!$E$57,(ROW()-58)*2,COLUMN()-2),3)</f>
        <v>陳宇凡</v>
      </c>
      <c r="F60" s="49">
        <f t="shared" si="64"/>
        <v>0.2868055555555555</v>
      </c>
      <c r="G60" s="50">
        <f t="shared" si="46"/>
        <v>0.29722222222222217</v>
      </c>
      <c r="H60" s="51">
        <f t="shared" si="47"/>
        <v>0.3055555555555555</v>
      </c>
      <c r="I60" s="51">
        <f t="shared" si="48"/>
        <v>0.3159722222222222</v>
      </c>
      <c r="J60" s="51">
        <f t="shared" si="49"/>
        <v>0.3263888888888889</v>
      </c>
      <c r="K60" s="51">
        <f t="shared" si="50"/>
        <v>0.33472222222222225</v>
      </c>
      <c r="L60" s="51">
        <f t="shared" si="51"/>
        <v>0.34722222222222227</v>
      </c>
      <c r="M60" s="51">
        <f t="shared" si="52"/>
        <v>0.35763888888888895</v>
      </c>
      <c r="N60" s="51">
        <f t="shared" si="53"/>
        <v>0.36805555555555564</v>
      </c>
      <c r="O60" s="52">
        <f t="shared" si="54"/>
        <v>0.38055555555555565</v>
      </c>
      <c r="P60" s="50">
        <f t="shared" si="55"/>
        <v>0.39791666666666675</v>
      </c>
      <c r="Q60" s="51">
        <f t="shared" si="56"/>
        <v>0.40833333333333344</v>
      </c>
      <c r="R60" s="51">
        <f t="shared" si="57"/>
        <v>0.4187500000000001</v>
      </c>
      <c r="S60" s="51">
        <f t="shared" si="58"/>
        <v>0.4270833333333335</v>
      </c>
      <c r="T60" s="51">
        <f t="shared" si="59"/>
        <v>0.4395833333333335</v>
      </c>
      <c r="U60" s="51">
        <f t="shared" si="60"/>
        <v>0.4520833333333335</v>
      </c>
      <c r="V60" s="51">
        <f t="shared" si="61"/>
        <v>0.4625000000000002</v>
      </c>
      <c r="W60" s="51">
        <f t="shared" si="62"/>
        <v>0.4729166666666669</v>
      </c>
      <c r="X60" s="53">
        <f t="shared" si="63"/>
        <v>0.48125000000000023</v>
      </c>
    </row>
    <row r="61" spans="1:24" ht="16.5">
      <c r="A61" s="13">
        <f t="shared" si="45"/>
        <v>4</v>
      </c>
      <c r="B61" s="14" t="str">
        <f ca="1">LEFT(OFFSET('1126'!$E$57,(ROW()-58)*2,COLUMN()-2),3)</f>
        <v>李　曈</v>
      </c>
      <c r="C61" s="14" t="str">
        <f ca="1">LEFT(OFFSET('1126'!$E$57,(ROW()-58)*2,COLUMN()-2),3)</f>
        <v>沈威成</v>
      </c>
      <c r="D61" s="14" t="str">
        <f ca="1">LEFT(OFFSET('1126'!$E$57,(ROW()-58)*2,COLUMN()-2),3)</f>
        <v>姜威存</v>
      </c>
      <c r="E61" s="14" t="str">
        <f ca="1">LEFT(OFFSET('1126'!$E$57,(ROW()-58)*2,COLUMN()-2),3)</f>
        <v>盧彥融</v>
      </c>
      <c r="F61" s="54">
        <f t="shared" si="64"/>
        <v>0.29305555555555546</v>
      </c>
      <c r="G61" s="55">
        <f t="shared" si="46"/>
        <v>0.30347222222222214</v>
      </c>
      <c r="H61" s="56">
        <f t="shared" si="47"/>
        <v>0.3118055555555555</v>
      </c>
      <c r="I61" s="56">
        <f t="shared" si="48"/>
        <v>0.3222222222222222</v>
      </c>
      <c r="J61" s="56">
        <f t="shared" si="49"/>
        <v>0.3326388888888889</v>
      </c>
      <c r="K61" s="56">
        <f t="shared" si="50"/>
        <v>0.34097222222222223</v>
      </c>
      <c r="L61" s="56">
        <f t="shared" si="51"/>
        <v>0.35347222222222224</v>
      </c>
      <c r="M61" s="56">
        <f t="shared" si="52"/>
        <v>0.36388888888888893</v>
      </c>
      <c r="N61" s="56">
        <f t="shared" si="53"/>
        <v>0.3743055555555556</v>
      </c>
      <c r="O61" s="57">
        <f t="shared" si="54"/>
        <v>0.3868055555555556</v>
      </c>
      <c r="P61" s="55">
        <f t="shared" si="55"/>
        <v>0.40416666666666673</v>
      </c>
      <c r="Q61" s="56">
        <f t="shared" si="56"/>
        <v>0.4145833333333334</v>
      </c>
      <c r="R61" s="56">
        <f t="shared" si="57"/>
        <v>0.4250000000000001</v>
      </c>
      <c r="S61" s="56">
        <f t="shared" si="58"/>
        <v>0.43333333333333346</v>
      </c>
      <c r="T61" s="56">
        <f t="shared" si="59"/>
        <v>0.44583333333333347</v>
      </c>
      <c r="U61" s="56">
        <f t="shared" si="60"/>
        <v>0.4583333333333335</v>
      </c>
      <c r="V61" s="56">
        <f t="shared" si="61"/>
        <v>0.46875000000000017</v>
      </c>
      <c r="W61" s="56">
        <f t="shared" si="62"/>
        <v>0.47916666666666685</v>
      </c>
      <c r="X61" s="58">
        <f t="shared" si="63"/>
        <v>0.4875000000000002</v>
      </c>
    </row>
    <row r="62" spans="1:24" ht="16.5">
      <c r="A62" s="13">
        <f t="shared" si="45"/>
        <v>5</v>
      </c>
      <c r="B62" s="14" t="str">
        <f ca="1">LEFT(OFFSET('1126'!$E$57,(ROW()-58)*2,COLUMN()-2),3)</f>
        <v>許瑋哲</v>
      </c>
      <c r="C62" s="14" t="str">
        <f ca="1">LEFT(OFFSET('1126'!$E$57,(ROW()-58)*2,COLUMN()-2),3)</f>
        <v>何昱震</v>
      </c>
      <c r="D62" s="14" t="str">
        <f ca="1">LEFT(OFFSET('1126'!$E$57,(ROW()-58)*2,COLUMN()-2),3)</f>
        <v>蔡凱任</v>
      </c>
      <c r="E62" s="14" t="str">
        <f ca="1">LEFT(OFFSET('1126'!$E$57,(ROW()-58)*2,COLUMN()-2),3)</f>
        <v>陳宥蓁</v>
      </c>
      <c r="F62" s="49">
        <f t="shared" si="64"/>
        <v>0.29930555555555544</v>
      </c>
      <c r="G62" s="50">
        <f t="shared" si="46"/>
        <v>0.3097222222222221</v>
      </c>
      <c r="H62" s="51">
        <f t="shared" si="47"/>
        <v>0.3180555555555555</v>
      </c>
      <c r="I62" s="51">
        <f t="shared" si="48"/>
        <v>0.32847222222222217</v>
      </c>
      <c r="J62" s="51">
        <f t="shared" si="49"/>
        <v>0.33888888888888885</v>
      </c>
      <c r="K62" s="51">
        <f t="shared" si="50"/>
        <v>0.3472222222222222</v>
      </c>
      <c r="L62" s="51">
        <f t="shared" si="51"/>
        <v>0.3597222222222222</v>
      </c>
      <c r="M62" s="51">
        <f t="shared" si="52"/>
        <v>0.3701388888888889</v>
      </c>
      <c r="N62" s="51">
        <f t="shared" si="53"/>
        <v>0.3805555555555556</v>
      </c>
      <c r="O62" s="52">
        <f t="shared" si="54"/>
        <v>0.3930555555555556</v>
      </c>
      <c r="P62" s="50">
        <f t="shared" si="55"/>
        <v>0.4104166666666667</v>
      </c>
      <c r="Q62" s="51">
        <f t="shared" si="56"/>
        <v>0.4208333333333334</v>
      </c>
      <c r="R62" s="51">
        <f t="shared" si="57"/>
        <v>0.4312500000000001</v>
      </c>
      <c r="S62" s="51">
        <f t="shared" si="58"/>
        <v>0.43958333333333344</v>
      </c>
      <c r="T62" s="51">
        <f t="shared" si="59"/>
        <v>0.45208333333333345</v>
      </c>
      <c r="U62" s="51">
        <f t="shared" si="60"/>
        <v>0.46458333333333346</v>
      </c>
      <c r="V62" s="51">
        <f t="shared" si="61"/>
        <v>0.47500000000000014</v>
      </c>
      <c r="W62" s="51">
        <f t="shared" si="62"/>
        <v>0.48541666666666683</v>
      </c>
      <c r="X62" s="53">
        <f t="shared" si="63"/>
        <v>0.4937500000000002</v>
      </c>
    </row>
    <row r="63" spans="1:24" ht="16.5">
      <c r="A63" s="13">
        <f t="shared" si="45"/>
        <v>6</v>
      </c>
      <c r="B63" s="14" t="str">
        <f ca="1">LEFT(OFFSET('1126'!$E$57,(ROW()-58)*2,COLUMN()-2),3)</f>
        <v>陳敏柔</v>
      </c>
      <c r="C63" s="14" t="str">
        <f ca="1">LEFT(OFFSET('1126'!$E$57,(ROW()-58)*2,COLUMN()-2),3)</f>
        <v>溫茜婷</v>
      </c>
      <c r="D63" s="14" t="str">
        <f ca="1">LEFT(OFFSET('1126'!$E$57,(ROW()-58)*2,COLUMN()-2),3)</f>
        <v>石澄璇</v>
      </c>
      <c r="E63" s="14" t="str">
        <f ca="1">LEFT(OFFSET('1126'!$E$57,(ROW()-58)*2,COLUMN()-2),3)</f>
        <v>馬慧媛</v>
      </c>
      <c r="F63" s="54">
        <f t="shared" si="64"/>
        <v>0.3055555555555554</v>
      </c>
      <c r="G63" s="55">
        <f t="shared" si="46"/>
        <v>0.3159722222222221</v>
      </c>
      <c r="H63" s="56">
        <f t="shared" si="47"/>
        <v>0.32430555555555546</v>
      </c>
      <c r="I63" s="56">
        <f t="shared" si="48"/>
        <v>0.33472222222222214</v>
      </c>
      <c r="J63" s="56">
        <f t="shared" si="49"/>
        <v>0.34513888888888883</v>
      </c>
      <c r="K63" s="56">
        <f t="shared" si="50"/>
        <v>0.3534722222222222</v>
      </c>
      <c r="L63" s="56">
        <f t="shared" si="51"/>
        <v>0.3659722222222222</v>
      </c>
      <c r="M63" s="56">
        <f t="shared" si="52"/>
        <v>0.3763888888888889</v>
      </c>
      <c r="N63" s="56">
        <f t="shared" si="53"/>
        <v>0.38680555555555557</v>
      </c>
      <c r="O63" s="57">
        <f t="shared" si="54"/>
        <v>0.3993055555555556</v>
      </c>
      <c r="P63" s="55">
        <f t="shared" si="55"/>
        <v>0.4166666666666667</v>
      </c>
      <c r="Q63" s="56">
        <f t="shared" si="56"/>
        <v>0.42708333333333337</v>
      </c>
      <c r="R63" s="56">
        <f t="shared" si="57"/>
        <v>0.43750000000000006</v>
      </c>
      <c r="S63" s="56">
        <f t="shared" si="58"/>
        <v>0.4458333333333334</v>
      </c>
      <c r="T63" s="56">
        <f t="shared" si="59"/>
        <v>0.4583333333333334</v>
      </c>
      <c r="U63" s="56">
        <f t="shared" si="60"/>
        <v>0.47083333333333344</v>
      </c>
      <c r="V63" s="56">
        <f t="shared" si="61"/>
        <v>0.4812500000000001</v>
      </c>
      <c r="W63" s="56">
        <f t="shared" si="62"/>
        <v>0.4916666666666668</v>
      </c>
      <c r="X63" s="58">
        <f t="shared" si="63"/>
        <v>0.5000000000000001</v>
      </c>
    </row>
    <row r="64" spans="1:24" ht="16.5">
      <c r="A64" s="13">
        <f t="shared" si="45"/>
        <v>7</v>
      </c>
      <c r="B64" s="14" t="str">
        <f ca="1">LEFT(OFFSET('1126'!$E$57,(ROW()-58)*2,COLUMN()-2),3)</f>
        <v>溫　娣</v>
      </c>
      <c r="C64" s="14" t="str">
        <f ca="1">LEFT(OFFSET('1126'!$E$57,(ROW()-58)*2,COLUMN()-2),3)</f>
        <v>陳　萱</v>
      </c>
      <c r="D64" s="14" t="str">
        <f ca="1">LEFT(OFFSET('1126'!$E$57,(ROW()-58)*2,COLUMN()-2),3)</f>
        <v>黃郁心</v>
      </c>
      <c r="E64" s="14" t="str">
        <f ca="1">LEFT(OFFSET('1126'!$E$57,(ROW()-58)*2,COLUMN()-2),3)</f>
        <v>張亞琦</v>
      </c>
      <c r="F64" s="49">
        <f t="shared" si="64"/>
        <v>0.3118055555555554</v>
      </c>
      <c r="G64" s="50">
        <f t="shared" si="46"/>
        <v>0.3222222222222221</v>
      </c>
      <c r="H64" s="51">
        <f t="shared" si="47"/>
        <v>0.33055555555555544</v>
      </c>
      <c r="I64" s="51">
        <f t="shared" si="48"/>
        <v>0.3409722222222221</v>
      </c>
      <c r="J64" s="51">
        <f t="shared" si="49"/>
        <v>0.3513888888888888</v>
      </c>
      <c r="K64" s="51">
        <f t="shared" si="50"/>
        <v>0.35972222222222217</v>
      </c>
      <c r="L64" s="51">
        <f t="shared" si="51"/>
        <v>0.3722222222222222</v>
      </c>
      <c r="M64" s="51">
        <f t="shared" si="52"/>
        <v>0.38263888888888886</v>
      </c>
      <c r="N64" s="51">
        <f t="shared" si="53"/>
        <v>0.39305555555555555</v>
      </c>
      <c r="O64" s="52">
        <f t="shared" si="54"/>
        <v>0.40555555555555556</v>
      </c>
      <c r="P64" s="50">
        <f t="shared" si="55"/>
        <v>0.42291666666666666</v>
      </c>
      <c r="Q64" s="51">
        <f t="shared" si="56"/>
        <v>0.43333333333333335</v>
      </c>
      <c r="R64" s="51">
        <f t="shared" si="57"/>
        <v>0.44375000000000003</v>
      </c>
      <c r="S64" s="51">
        <f t="shared" si="58"/>
        <v>0.4520833333333334</v>
      </c>
      <c r="T64" s="51">
        <f t="shared" si="59"/>
        <v>0.4645833333333334</v>
      </c>
      <c r="U64" s="51">
        <f t="shared" si="60"/>
        <v>0.4770833333333334</v>
      </c>
      <c r="V64" s="51">
        <f t="shared" si="61"/>
        <v>0.4875000000000001</v>
      </c>
      <c r="W64" s="51">
        <f t="shared" si="62"/>
        <v>0.4979166666666668</v>
      </c>
      <c r="X64" s="53">
        <f t="shared" si="63"/>
        <v>0.5062500000000001</v>
      </c>
    </row>
    <row r="65" spans="1:24" ht="16.5">
      <c r="A65" s="13">
        <f t="shared" si="45"/>
      </c>
      <c r="B65" s="14"/>
      <c r="C65" s="14"/>
      <c r="D65" s="14"/>
      <c r="E65" s="14"/>
      <c r="F65" s="54">
        <f t="shared" si="64"/>
      </c>
      <c r="G65" s="55">
        <f t="shared" si="46"/>
      </c>
      <c r="H65" s="56">
        <f t="shared" si="47"/>
      </c>
      <c r="I65" s="56">
        <f t="shared" si="48"/>
      </c>
      <c r="J65" s="56">
        <f t="shared" si="49"/>
      </c>
      <c r="K65" s="56">
        <f t="shared" si="50"/>
      </c>
      <c r="L65" s="56">
        <f t="shared" si="51"/>
      </c>
      <c r="M65" s="56">
        <f t="shared" si="52"/>
      </c>
      <c r="N65" s="56">
        <f t="shared" si="53"/>
      </c>
      <c r="O65" s="57">
        <f t="shared" si="54"/>
      </c>
      <c r="P65" s="55">
        <f t="shared" si="55"/>
      </c>
      <c r="Q65" s="56">
        <f t="shared" si="56"/>
      </c>
      <c r="R65" s="56">
        <f t="shared" si="57"/>
      </c>
      <c r="S65" s="56">
        <f t="shared" si="58"/>
      </c>
      <c r="T65" s="56">
        <f t="shared" si="59"/>
      </c>
      <c r="U65" s="56">
        <f t="shared" si="60"/>
      </c>
      <c r="V65" s="56">
        <f t="shared" si="61"/>
      </c>
      <c r="W65" s="56">
        <f t="shared" si="62"/>
      </c>
      <c r="X65" s="58">
        <f t="shared" si="63"/>
      </c>
    </row>
    <row r="66" spans="1:24" ht="16.5">
      <c r="A66" s="13">
        <f t="shared" si="45"/>
      </c>
      <c r="B66" s="14"/>
      <c r="C66" s="14"/>
      <c r="D66" s="14"/>
      <c r="E66" s="15" t="s">
        <v>607</v>
      </c>
      <c r="F66" s="49">
        <f t="shared" si="64"/>
      </c>
      <c r="G66" s="50">
        <f t="shared" si="46"/>
      </c>
      <c r="H66" s="51">
        <f t="shared" si="47"/>
      </c>
      <c r="I66" s="51">
        <f t="shared" si="48"/>
      </c>
      <c r="J66" s="51">
        <f t="shared" si="49"/>
      </c>
      <c r="K66" s="51">
        <f t="shared" si="50"/>
      </c>
      <c r="L66" s="51">
        <f t="shared" si="51"/>
      </c>
      <c r="M66" s="51">
        <f t="shared" si="52"/>
      </c>
      <c r="N66" s="51">
        <f t="shared" si="53"/>
      </c>
      <c r="O66" s="52">
        <f t="shared" si="54"/>
      </c>
      <c r="P66" s="50">
        <f t="shared" si="55"/>
      </c>
      <c r="Q66" s="51">
        <f t="shared" si="56"/>
      </c>
      <c r="R66" s="51">
        <f t="shared" si="57"/>
      </c>
      <c r="S66" s="51">
        <f t="shared" si="58"/>
      </c>
      <c r="T66" s="51">
        <f t="shared" si="59"/>
      </c>
      <c r="U66" s="51">
        <f t="shared" si="60"/>
      </c>
      <c r="V66" s="51">
        <f t="shared" si="61"/>
      </c>
      <c r="W66" s="51">
        <f t="shared" si="62"/>
      </c>
      <c r="X66" s="53">
        <f t="shared" si="63"/>
      </c>
    </row>
    <row r="67" spans="1:24" ht="16.5">
      <c r="A67" s="13">
        <f t="shared" si="45"/>
      </c>
      <c r="B67" s="14"/>
      <c r="C67" s="14"/>
      <c r="D67" s="14"/>
      <c r="E67" s="15"/>
      <c r="F67" s="54">
        <f t="shared" si="64"/>
      </c>
      <c r="G67" s="55">
        <f t="shared" si="46"/>
      </c>
      <c r="H67" s="56">
        <f t="shared" si="47"/>
      </c>
      <c r="I67" s="56">
        <f t="shared" si="48"/>
      </c>
      <c r="J67" s="56">
        <f t="shared" si="49"/>
      </c>
      <c r="K67" s="56">
        <f t="shared" si="50"/>
      </c>
      <c r="L67" s="56">
        <f t="shared" si="51"/>
      </c>
      <c r="M67" s="56">
        <f t="shared" si="52"/>
      </c>
      <c r="N67" s="56">
        <f t="shared" si="53"/>
      </c>
      <c r="O67" s="57">
        <f t="shared" si="54"/>
      </c>
      <c r="P67" s="55">
        <f t="shared" si="55"/>
      </c>
      <c r="Q67" s="56">
        <f t="shared" si="56"/>
      </c>
      <c r="R67" s="56">
        <f t="shared" si="57"/>
      </c>
      <c r="S67" s="56">
        <f t="shared" si="58"/>
      </c>
      <c r="T67" s="56">
        <f t="shared" si="59"/>
      </c>
      <c r="U67" s="56">
        <f t="shared" si="60"/>
      </c>
      <c r="V67" s="56">
        <f t="shared" si="61"/>
      </c>
      <c r="W67" s="56">
        <f t="shared" si="62"/>
      </c>
      <c r="X67" s="58">
        <f t="shared" si="63"/>
      </c>
    </row>
    <row r="68" spans="1:24" ht="16.5">
      <c r="A68" s="13"/>
      <c r="B68" s="14"/>
      <c r="C68" s="14"/>
      <c r="D68" s="14"/>
      <c r="E68" s="15"/>
      <c r="F68" s="49"/>
      <c r="G68" s="50"/>
      <c r="H68" s="51"/>
      <c r="I68" s="51"/>
      <c r="J68" s="51"/>
      <c r="K68" s="51"/>
      <c r="L68" s="51"/>
      <c r="M68" s="51"/>
      <c r="N68" s="51"/>
      <c r="O68" s="52"/>
      <c r="P68" s="50"/>
      <c r="Q68" s="51"/>
      <c r="R68" s="51"/>
      <c r="S68" s="51"/>
      <c r="T68" s="51"/>
      <c r="U68" s="51"/>
      <c r="V68" s="51"/>
      <c r="W68" s="51"/>
      <c r="X68" s="53"/>
    </row>
    <row r="69" spans="1:24" ht="16.5">
      <c r="A69" s="13"/>
      <c r="B69" s="14"/>
      <c r="C69" s="14"/>
      <c r="D69" s="14"/>
      <c r="E69" s="15"/>
      <c r="F69" s="54"/>
      <c r="G69" s="55"/>
      <c r="H69" s="56"/>
      <c r="I69" s="56"/>
      <c r="J69" s="56"/>
      <c r="K69" s="56"/>
      <c r="L69" s="56"/>
      <c r="M69" s="56"/>
      <c r="N69" s="56"/>
      <c r="O69" s="57"/>
      <c r="P69" s="55"/>
      <c r="Q69" s="56"/>
      <c r="R69" s="56"/>
      <c r="S69" s="56"/>
      <c r="T69" s="56"/>
      <c r="U69" s="56"/>
      <c r="V69" s="56"/>
      <c r="W69" s="56"/>
      <c r="X69" s="58"/>
    </row>
    <row r="70" spans="1:24" ht="17.25" thickBot="1">
      <c r="A70" s="13" t="s">
        <v>607</v>
      </c>
      <c r="B70" s="14"/>
      <c r="C70" s="14"/>
      <c r="D70" s="14"/>
      <c r="E70" s="15"/>
      <c r="F70" s="59"/>
      <c r="G70" s="60"/>
      <c r="H70" s="61"/>
      <c r="I70" s="61"/>
      <c r="J70" s="61"/>
      <c r="K70" s="61"/>
      <c r="L70" s="61"/>
      <c r="M70" s="61"/>
      <c r="N70" s="61"/>
      <c r="O70" s="62"/>
      <c r="P70" s="60"/>
      <c r="Q70" s="61"/>
      <c r="R70" s="61"/>
      <c r="S70" s="61"/>
      <c r="T70" s="61"/>
      <c r="U70" s="61"/>
      <c r="V70" s="61"/>
      <c r="W70" s="61"/>
      <c r="X70" s="63"/>
    </row>
    <row r="71" spans="1:24" ht="16.5">
      <c r="A71" s="148" t="s">
        <v>615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</row>
  </sheetData>
  <sheetProtection/>
  <mergeCells count="12">
    <mergeCell ref="A71:X71"/>
    <mergeCell ref="A1:X1"/>
    <mergeCell ref="A2:E3"/>
    <mergeCell ref="B4:E4"/>
    <mergeCell ref="A19:E20"/>
    <mergeCell ref="B21:E21"/>
    <mergeCell ref="A35:X35"/>
    <mergeCell ref="A37:X37"/>
    <mergeCell ref="A38:E39"/>
    <mergeCell ref="B40:E40"/>
    <mergeCell ref="A55:E56"/>
    <mergeCell ref="B57:E57"/>
  </mergeCells>
  <printOptions/>
  <pageMargins left="0.7" right="0.7" top="0.75" bottom="0.75" header="0.3" footer="0.3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2014-11-27T05:01:05Z</cp:lastPrinted>
  <dcterms:created xsi:type="dcterms:W3CDTF">2011-09-20T03:47:51Z</dcterms:created>
  <dcterms:modified xsi:type="dcterms:W3CDTF">2014-11-27T05:01:34Z</dcterms:modified>
  <cp:category/>
  <cp:version/>
  <cp:contentType/>
  <cp:contentStatus/>
</cp:coreProperties>
</file>