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0"/>
  </bookViews>
  <sheets>
    <sheet name="7月2日成績" sheetId="1" r:id="rId1"/>
    <sheet name="4成績表" sheetId="2" r:id="rId2"/>
    <sheet name="5成績表" sheetId="3" r:id="rId3"/>
    <sheet name="7月成績表" sheetId="4" r:id="rId4"/>
    <sheet name="工作表1" sheetId="5" r:id="rId5"/>
  </sheets>
  <externalReferences>
    <externalReference r:id="rId8"/>
    <externalReference r:id="rId9"/>
    <externalReference r:id="rId10"/>
  </externalReferences>
  <definedNames>
    <definedName name="_xlnm.Print_Area" localSheetId="1">'4成績表'!$A$1:$AJ$125</definedName>
    <definedName name="_xlnm.Print_Area" localSheetId="2">'5成績表'!$A$1:$AJ$113</definedName>
    <definedName name="_xlnm.Print_Area" localSheetId="0">'7月2日成績'!$A$1:$AF$107</definedName>
    <definedName name="_xlnm.Print_Titles" localSheetId="1">'4成績表'!$1:$4</definedName>
    <definedName name="_xlnm.Print_Titles" localSheetId="2">'5成績表'!$1:$4</definedName>
    <definedName name="_xlnm.Print_Titles" localSheetId="0">'7月2日成績'!$1:$4</definedName>
  </definedNames>
  <calcPr fullCalcOnLoad="1"/>
</workbook>
</file>

<file path=xl/sharedStrings.xml><?xml version="1.0" encoding="utf-8"?>
<sst xmlns="http://schemas.openxmlformats.org/spreadsheetml/2006/main" count="1152" uniqueCount="272">
  <si>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</si>
  <si>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</si>
  <si>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</si>
  <si>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</si>
  <si>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</si>
  <si>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</si>
  <si>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</si>
  <si>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</si>
  <si>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</si>
  <si>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</si>
  <si>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</si>
  <si>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</si>
  <si>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</si>
  <si>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</si>
  <si>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</si>
  <si>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</si>
  <si>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</si>
  <si>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</si>
  <si>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</si>
  <si>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</si>
  <si>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男A組</t>
  </si>
  <si>
    <t>施俊宇</t>
  </si>
  <si>
    <t>周威丞</t>
  </si>
  <si>
    <t>吳心瑋</t>
  </si>
  <si>
    <t>林則甫</t>
  </si>
  <si>
    <t>王文暘</t>
  </si>
  <si>
    <t>李俊翰</t>
  </si>
  <si>
    <t>宋奕賢</t>
  </si>
  <si>
    <t>邱昱嘉</t>
  </si>
  <si>
    <t>馬家富</t>
  </si>
  <si>
    <t>黃韋豪</t>
  </si>
  <si>
    <t>男B組</t>
  </si>
  <si>
    <t>盧彥融</t>
  </si>
  <si>
    <t>蘇宥睿</t>
  </si>
  <si>
    <t>黃紹恩</t>
  </si>
  <si>
    <t>吳育愷</t>
  </si>
  <si>
    <t>陳伯豪</t>
  </si>
  <si>
    <t>王偉軒</t>
  </si>
  <si>
    <t>謝品濬</t>
  </si>
  <si>
    <t>簡振宇</t>
  </si>
  <si>
    <t>林家睿</t>
  </si>
  <si>
    <t>鄭丞宏</t>
  </si>
  <si>
    <t>陳宗揚</t>
  </si>
  <si>
    <t>薛惟隆</t>
  </si>
  <si>
    <t>吳伊恩</t>
  </si>
  <si>
    <t>男C組</t>
  </si>
  <si>
    <t>楊孝哲</t>
  </si>
  <si>
    <t>楊云睿</t>
  </si>
  <si>
    <t>陳秉豪</t>
  </si>
  <si>
    <t>吳俊翰</t>
  </si>
  <si>
    <t>男D組</t>
  </si>
  <si>
    <t>李長祐</t>
  </si>
  <si>
    <t>簡士閔</t>
  </si>
  <si>
    <t/>
  </si>
  <si>
    <t>女A組</t>
  </si>
  <si>
    <t>吳芷昀</t>
  </si>
  <si>
    <t>女B組</t>
  </si>
  <si>
    <t>馮立顏</t>
  </si>
  <si>
    <t>葉芯霈</t>
  </si>
  <si>
    <t>黃郁心</t>
  </si>
  <si>
    <t>楊玉婷</t>
  </si>
  <si>
    <t>女C組</t>
  </si>
  <si>
    <t>張昕樵</t>
  </si>
  <si>
    <t>鄭昕然</t>
  </si>
  <si>
    <t>女D組</t>
  </si>
  <si>
    <t>吳純葳</t>
  </si>
  <si>
    <t>何昱震</t>
  </si>
  <si>
    <t>甄試男B</t>
  </si>
  <si>
    <t>郭鉦唯</t>
  </si>
  <si>
    <t>李柏緯</t>
  </si>
  <si>
    <t>許晉彰</t>
  </si>
  <si>
    <t>甄試男D</t>
  </si>
  <si>
    <t>郭鉦翎</t>
  </si>
  <si>
    <t>甄試女C</t>
  </si>
  <si>
    <t>許淮茜</t>
  </si>
  <si>
    <t>組別</t>
  </si>
  <si>
    <t>性別</t>
  </si>
  <si>
    <t>所屬球場</t>
  </si>
  <si>
    <t>22</t>
  </si>
  <si>
    <t>23</t>
  </si>
  <si>
    <t>24</t>
  </si>
  <si>
    <t>25</t>
  </si>
  <si>
    <t>26</t>
  </si>
  <si>
    <t>27</t>
  </si>
  <si>
    <t>28</t>
  </si>
  <si>
    <t>甄試及不計名次人員</t>
  </si>
  <si>
    <t>蔡瑞杰</t>
  </si>
  <si>
    <t>呂承學</t>
  </si>
  <si>
    <t>黃柏叡87</t>
  </si>
  <si>
    <t>謝主典</t>
  </si>
  <si>
    <t>王晟合</t>
  </si>
  <si>
    <t>楊昌學</t>
  </si>
  <si>
    <t>曾譯慶</t>
  </si>
  <si>
    <t>劉丞恩</t>
  </si>
  <si>
    <t>洪子傑</t>
  </si>
  <si>
    <t>許柏堯</t>
  </si>
  <si>
    <t>許柏舜</t>
  </si>
  <si>
    <t>林洪鈺</t>
  </si>
  <si>
    <t>李晧煬</t>
  </si>
  <si>
    <t>黃君宇</t>
  </si>
  <si>
    <t>周怡岑</t>
  </si>
  <si>
    <t>張雨心</t>
  </si>
  <si>
    <t>曾彩晴</t>
  </si>
  <si>
    <t>郭瑜恬</t>
  </si>
  <si>
    <t>王小忠</t>
  </si>
  <si>
    <t>甄試男C</t>
  </si>
  <si>
    <r>
      <t xml:space="preserve">備註         </t>
    </r>
    <r>
      <rPr>
        <sz val="10"/>
        <rFont val="標楷體"/>
        <family val="4"/>
      </rPr>
      <t xml:space="preserve"> No..18.17.16.15…</t>
    </r>
  </si>
  <si>
    <t>許閎軒</t>
  </si>
  <si>
    <t>林辛豪</t>
  </si>
  <si>
    <t>洪昭鑫</t>
  </si>
  <si>
    <t>賴嘉一</t>
  </si>
  <si>
    <t>劉永華</t>
  </si>
  <si>
    <t>史哲宇</t>
  </si>
  <si>
    <t>林義淵</t>
  </si>
  <si>
    <t>蘇柏瑋</t>
  </si>
  <si>
    <t>陳芃翰</t>
  </si>
  <si>
    <t>陳柏睿</t>
  </si>
  <si>
    <t>陳季群</t>
  </si>
  <si>
    <t>胡宇棠</t>
  </si>
  <si>
    <t>顏鈺昕</t>
  </si>
  <si>
    <t>胡家碩</t>
  </si>
  <si>
    <t>戴恬婕</t>
  </si>
  <si>
    <t>廖映筑</t>
  </si>
  <si>
    <t>吳昀蓁</t>
  </si>
  <si>
    <t>廖信淳</t>
  </si>
  <si>
    <t>李維哲</t>
  </si>
  <si>
    <t>薛詠哲</t>
  </si>
  <si>
    <t>吳睿東</t>
  </si>
  <si>
    <t>吳秉駿</t>
  </si>
  <si>
    <t>甄試女D</t>
  </si>
  <si>
    <t>黃意真</t>
  </si>
  <si>
    <t>渣打全國業餘高爾夫南區分區月賽5月份成績表</t>
  </si>
  <si>
    <t>比賽日期：2014年04月29、30日</t>
  </si>
  <si>
    <t>名次</t>
  </si>
  <si>
    <t>編號</t>
  </si>
  <si>
    <t>姓 名</t>
  </si>
  <si>
    <t>出生日期</t>
  </si>
  <si>
    <t>年齡</t>
  </si>
  <si>
    <t>第一回合</t>
  </si>
  <si>
    <t>第二回合</t>
  </si>
  <si>
    <t>總桿</t>
  </si>
  <si>
    <t>前九</t>
  </si>
  <si>
    <t>後九</t>
  </si>
  <si>
    <t>總桿</t>
  </si>
  <si>
    <t>後六</t>
  </si>
  <si>
    <t>後三</t>
  </si>
  <si>
    <t>1</t>
  </si>
  <si>
    <t>1</t>
  </si>
  <si>
    <t>8</t>
  </si>
  <si>
    <t>1</t>
  </si>
  <si>
    <t>未打</t>
  </si>
  <si>
    <t>9</t>
  </si>
  <si>
    <t>黃柏叡</t>
  </si>
  <si>
    <t>渣打全國業餘高爾夫南區分區月賽04月份成績表</t>
  </si>
  <si>
    <t>比賽日期：2014年04月02日</t>
  </si>
  <si>
    <t>第一回合</t>
  </si>
  <si>
    <t>第二回合</t>
  </si>
  <si>
    <t>前九</t>
  </si>
  <si>
    <t>後九</t>
  </si>
  <si>
    <t>總桿</t>
  </si>
  <si>
    <t>後六</t>
  </si>
  <si>
    <t>後三</t>
  </si>
  <si>
    <t>1</t>
  </si>
  <si>
    <t>未到</t>
  </si>
  <si>
    <t>1</t>
  </si>
  <si>
    <t>29</t>
  </si>
  <si>
    <t>30</t>
  </si>
  <si>
    <t>31</t>
  </si>
  <si>
    <t>32</t>
  </si>
  <si>
    <t>未到</t>
  </si>
  <si>
    <t>8</t>
  </si>
  <si>
    <t>4</t>
  </si>
  <si>
    <t>5</t>
  </si>
  <si>
    <t>6</t>
  </si>
  <si>
    <t>男</t>
  </si>
  <si>
    <t>無</t>
  </si>
  <si>
    <t>曾昶峰</t>
  </si>
  <si>
    <t>周佑任</t>
  </si>
  <si>
    <t>顏偉丞</t>
  </si>
  <si>
    <t>陳俊宏</t>
  </si>
  <si>
    <t>周  德</t>
  </si>
  <si>
    <t>南一球場</t>
  </si>
  <si>
    <t>陳敬仁</t>
  </si>
  <si>
    <t>林宸駒</t>
  </si>
  <si>
    <t>方柏評</t>
  </si>
  <si>
    <t>黃柏叡89</t>
  </si>
  <si>
    <t>陳敬文</t>
  </si>
  <si>
    <t>蘇喬維</t>
  </si>
  <si>
    <t>陳敬方</t>
  </si>
  <si>
    <t>黃順亘</t>
  </si>
  <si>
    <t>邱士恩</t>
  </si>
  <si>
    <t>周柏霖</t>
  </si>
  <si>
    <t>王晸諺</t>
  </si>
  <si>
    <t>黃曜霆</t>
  </si>
  <si>
    <t>黃曜陞</t>
  </si>
  <si>
    <t>楊英翰</t>
  </si>
  <si>
    <t>李尚融</t>
  </si>
  <si>
    <t>洪之奇</t>
  </si>
  <si>
    <t>顏國湘</t>
  </si>
  <si>
    <t>顏國翔</t>
  </si>
  <si>
    <t>柯亮宇</t>
  </si>
  <si>
    <t>女</t>
  </si>
  <si>
    <t>吳曉玲</t>
  </si>
  <si>
    <t>江婉瑜</t>
  </si>
  <si>
    <t>高紫琳</t>
  </si>
  <si>
    <t>莊淳雯</t>
  </si>
  <si>
    <t>莊雅茜</t>
  </si>
  <si>
    <t>甄試女B</t>
  </si>
  <si>
    <t>陳孟欣</t>
  </si>
  <si>
    <t>陳怡馨</t>
  </si>
  <si>
    <t>甄試男A</t>
  </si>
  <si>
    <t>王二忠</t>
  </si>
  <si>
    <t>渣打全國業餘高爾夫南區分區月賽7月份成績表</t>
  </si>
  <si>
    <t>比賽日期：2014年07月01、02日</t>
  </si>
  <si>
    <t>名次</t>
  </si>
  <si>
    <t>編號</t>
  </si>
  <si>
    <t>組別</t>
  </si>
  <si>
    <t>姓 名</t>
  </si>
  <si>
    <t>性別</t>
  </si>
  <si>
    <t>出生日期</t>
  </si>
  <si>
    <t>年齡</t>
  </si>
  <si>
    <t>所屬球場</t>
  </si>
  <si>
    <t>第一回合</t>
  </si>
  <si>
    <t>第二回合</t>
  </si>
  <si>
    <t>總桿</t>
  </si>
  <si>
    <r>
      <t xml:space="preserve">備註         </t>
    </r>
    <r>
      <rPr>
        <sz val="10"/>
        <rFont val="標楷體"/>
        <family val="4"/>
      </rPr>
      <t xml:space="preserve"> No..18.17.16.15…</t>
    </r>
  </si>
  <si>
    <t>前九</t>
  </si>
  <si>
    <t>後九</t>
  </si>
  <si>
    <t>總桿</t>
  </si>
  <si>
    <t>後六</t>
  </si>
  <si>
    <t>後三</t>
  </si>
  <si>
    <t>1</t>
  </si>
  <si>
    <t>20</t>
  </si>
  <si>
    <t>1</t>
  </si>
  <si>
    <t>30</t>
  </si>
  <si>
    <t>1</t>
  </si>
  <si>
    <t>6</t>
  </si>
  <si>
    <t>1</t>
  </si>
  <si>
    <t>1</t>
  </si>
  <si>
    <t>甄試及不計名次人員</t>
  </si>
  <si>
    <t>1</t>
  </si>
  <si>
    <t>6</t>
  </si>
  <si>
    <t>30</t>
  </si>
  <si>
    <t>1</t>
  </si>
  <si>
    <t>20</t>
  </si>
  <si>
    <t>後三</t>
  </si>
  <si>
    <t>後六</t>
  </si>
  <si>
    <t>後九</t>
  </si>
  <si>
    <t>前九</t>
  </si>
  <si>
    <t>總桿</t>
  </si>
  <si>
    <r>
      <t xml:space="preserve">備註         </t>
    </r>
    <r>
      <rPr>
        <sz val="10"/>
        <rFont val="標楷體"/>
        <family val="4"/>
      </rPr>
      <t xml:space="preserve"> No..18.17.16.15…</t>
    </r>
  </si>
  <si>
    <t>第二回合</t>
  </si>
  <si>
    <t>總桿</t>
  </si>
  <si>
    <t>第一回合</t>
  </si>
  <si>
    <t>姓 名</t>
  </si>
  <si>
    <t>組別</t>
  </si>
  <si>
    <t>編號</t>
  </si>
  <si>
    <t>名次</t>
  </si>
  <si>
    <t>比賽日期：2014年07月01、02日</t>
  </si>
  <si>
    <t>渣打全國業餘高爾夫南區分區月賽7月份成績表</t>
  </si>
  <si>
    <t>黃柏叡</t>
  </si>
  <si>
    <t>張  群</t>
  </si>
  <si>
    <t>蘇晉弘</t>
  </si>
  <si>
    <t>蔡士詮</t>
  </si>
  <si>
    <t>黃妤蓉</t>
  </si>
  <si>
    <t>張慈恩</t>
  </si>
  <si>
    <t>洪玉霖</t>
  </si>
  <si>
    <t>林薇妮</t>
  </si>
  <si>
    <t>鄭觀泰</t>
  </si>
  <si>
    <t>王閩富</t>
  </si>
  <si>
    <t>徐雋詠</t>
  </si>
  <si>
    <t>彭處睿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</si>
</sst>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#,###;\-#,##0,"/>
    <numFmt numFmtId="178" formatCode="[$-404]e/mm/dd;@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24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sz val="6"/>
      <name val="標楷體"/>
      <family val="4"/>
    </font>
    <font>
      <sz val="13"/>
      <name val="標楷體"/>
      <family val="4"/>
    </font>
    <font>
      <sz val="16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6"/>
      <color rgb="FFFF0000"/>
      <name val="標楷體"/>
      <family val="4"/>
    </font>
    <font>
      <sz val="12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F7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center"/>
    </xf>
    <xf numFmtId="0" fontId="6" fillId="0" borderId="0" xfId="33" applyFont="1" applyBorder="1">
      <alignment/>
      <protection/>
    </xf>
    <xf numFmtId="0" fontId="10" fillId="0" borderId="10" xfId="33" applyFont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177" fontId="11" fillId="0" borderId="10" xfId="33" applyNumberFormat="1" applyFont="1" applyFill="1" applyBorder="1" applyAlignment="1">
      <alignment horizontal="center" vertical="center" wrapText="1"/>
      <protection/>
    </xf>
    <xf numFmtId="177" fontId="49" fillId="33" borderId="10" xfId="33" applyNumberFormat="1" applyFont="1" applyFill="1" applyBorder="1" applyAlignment="1">
      <alignment horizontal="center" vertical="center"/>
      <protection/>
    </xf>
    <xf numFmtId="177" fontId="6" fillId="33" borderId="10" xfId="33" applyNumberFormat="1" applyFont="1" applyFill="1" applyBorder="1" applyAlignment="1">
      <alignment horizontal="center" vertical="center"/>
      <protection/>
    </xf>
    <xf numFmtId="177" fontId="6" fillId="34" borderId="10" xfId="33" applyNumberFormat="1" applyFont="1" applyFill="1" applyBorder="1" applyAlignment="1">
      <alignment horizontal="center" vertical="center"/>
      <protection/>
    </xf>
    <xf numFmtId="0" fontId="6" fillId="0" borderId="11" xfId="33" applyNumberFormat="1" applyFont="1" applyFill="1" applyBorder="1" applyAlignment="1">
      <alignment horizontal="center" vertical="center"/>
      <protection/>
    </xf>
    <xf numFmtId="0" fontId="6" fillId="0" borderId="0" xfId="33" applyFont="1" applyFill="1" applyBorder="1">
      <alignment/>
      <protection/>
    </xf>
    <xf numFmtId="0" fontId="6" fillId="0" borderId="10" xfId="33" applyFont="1" applyFill="1" applyBorder="1" applyAlignment="1">
      <alignment horizontal="center" vertical="center"/>
      <protection/>
    </xf>
    <xf numFmtId="176" fontId="6" fillId="0" borderId="10" xfId="33" applyNumberFormat="1" applyFont="1" applyFill="1" applyBorder="1" applyAlignment="1">
      <alignment horizontal="center" vertical="center"/>
      <protection/>
    </xf>
    <xf numFmtId="176" fontId="6" fillId="0" borderId="12" xfId="33" applyNumberFormat="1" applyFont="1" applyFill="1" applyBorder="1" applyAlignment="1">
      <alignment horizontal="center" vertical="center"/>
      <protection/>
    </xf>
    <xf numFmtId="177" fontId="6" fillId="33" borderId="12" xfId="33" applyNumberFormat="1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/>
      <protection/>
    </xf>
    <xf numFmtId="0" fontId="6" fillId="0" borderId="13" xfId="33" applyFont="1" applyBorder="1" applyAlignment="1">
      <alignment horizontal="center"/>
      <protection/>
    </xf>
    <xf numFmtId="0" fontId="6" fillId="0" borderId="14" xfId="33" applyFont="1" applyFill="1" applyBorder="1">
      <alignment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34" borderId="0" xfId="33" applyFont="1" applyFill="1" applyBorder="1">
      <alignment/>
      <protection/>
    </xf>
    <xf numFmtId="49" fontId="50" fillId="13" borderId="15" xfId="33" applyNumberFormat="1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178" fontId="12" fillId="0" borderId="10" xfId="33" applyNumberFormat="1" applyFont="1" applyFill="1" applyBorder="1" applyAlignment="1">
      <alignment horizontal="center" vertical="center"/>
      <protection/>
    </xf>
    <xf numFmtId="0" fontId="11" fillId="33" borderId="10" xfId="33" applyNumberFormat="1" applyFont="1" applyFill="1" applyBorder="1" applyAlignment="1">
      <alignment horizontal="distributed" vertical="center"/>
      <protection/>
    </xf>
    <xf numFmtId="177" fontId="6" fillId="0" borderId="10" xfId="33" applyNumberFormat="1" applyFont="1" applyFill="1" applyBorder="1" applyAlignment="1">
      <alignment horizontal="center" vertical="center" wrapText="1"/>
      <protection/>
    </xf>
    <xf numFmtId="0" fontId="6" fillId="33" borderId="10" xfId="33" applyNumberFormat="1" applyFont="1" applyFill="1" applyBorder="1" applyAlignment="1">
      <alignment horizontal="distributed" vertical="center"/>
      <protection/>
    </xf>
    <xf numFmtId="178" fontId="9" fillId="0" borderId="10" xfId="33" applyNumberFormat="1" applyFont="1" applyFill="1" applyBorder="1" applyAlignment="1">
      <alignment horizontal="center" vertical="center"/>
      <protection/>
    </xf>
    <xf numFmtId="177" fontId="6" fillId="0" borderId="12" xfId="33" applyNumberFormat="1" applyFont="1" applyFill="1" applyBorder="1" applyAlignment="1">
      <alignment horizontal="center" vertical="center" wrapText="1"/>
      <protection/>
    </xf>
    <xf numFmtId="0" fontId="13" fillId="33" borderId="10" xfId="33" applyNumberFormat="1" applyFont="1" applyFill="1" applyBorder="1" applyAlignment="1">
      <alignment horizontal="distributed" vertical="center"/>
      <protection/>
    </xf>
    <xf numFmtId="177" fontId="13" fillId="0" borderId="10" xfId="33" applyNumberFormat="1" applyFont="1" applyFill="1" applyBorder="1" applyAlignment="1">
      <alignment horizontal="center" vertical="center" wrapText="1"/>
      <protection/>
    </xf>
    <xf numFmtId="0" fontId="6" fillId="0" borderId="12" xfId="33" applyFont="1" applyFill="1" applyBorder="1" applyAlignment="1">
      <alignment horizontal="center" vertical="center"/>
      <protection/>
    </xf>
    <xf numFmtId="178" fontId="9" fillId="0" borderId="12" xfId="33" applyNumberFormat="1" applyFont="1" applyFill="1" applyBorder="1" applyAlignment="1">
      <alignment horizontal="center" vertical="center"/>
      <protection/>
    </xf>
    <xf numFmtId="0" fontId="6" fillId="33" borderId="12" xfId="33" applyNumberFormat="1" applyFont="1" applyFill="1" applyBorder="1" applyAlignment="1">
      <alignment horizontal="distributed" vertical="center"/>
      <protection/>
    </xf>
    <xf numFmtId="176" fontId="6" fillId="34" borderId="10" xfId="33" applyNumberFormat="1" applyFont="1" applyFill="1" applyBorder="1" applyAlignment="1">
      <alignment horizontal="center" vertical="center"/>
      <protection/>
    </xf>
    <xf numFmtId="49" fontId="50" fillId="34" borderId="15" xfId="33" applyNumberFormat="1" applyFont="1" applyFill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7" fillId="34" borderId="0" xfId="33" applyFont="1" applyFill="1" applyBorder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8" fillId="0" borderId="0" xfId="33" applyFont="1" applyBorder="1" applyAlignment="1">
      <alignment horizontal="right"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6" fillId="0" borderId="10" xfId="33" applyFont="1" applyBorder="1" applyAlignment="1">
      <alignment vertical="center"/>
      <protection/>
    </xf>
    <xf numFmtId="176" fontId="11" fillId="0" borderId="10" xfId="33" applyNumberFormat="1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49" fontId="7" fillId="34" borderId="15" xfId="33" applyNumberFormat="1" applyFont="1" applyFill="1" applyBorder="1" applyAlignment="1">
      <alignment horizontal="left" vertical="center"/>
      <protection/>
    </xf>
    <xf numFmtId="49" fontId="50" fillId="34" borderId="16" xfId="33" applyNumberFormat="1" applyFont="1" applyFill="1" applyBorder="1" applyAlignment="1">
      <alignment horizontal="center" vertical="center"/>
      <protection/>
    </xf>
    <xf numFmtId="0" fontId="9" fillId="0" borderId="12" xfId="33" applyFont="1" applyFill="1" applyBorder="1" applyAlignment="1">
      <alignment horizontal="center" vertical="center"/>
      <protection/>
    </xf>
    <xf numFmtId="49" fontId="50" fillId="34" borderId="17" xfId="33" applyNumberFormat="1" applyFont="1" applyFill="1" applyBorder="1" applyAlignment="1">
      <alignment horizontal="center" vertical="center"/>
      <protection/>
    </xf>
    <xf numFmtId="176" fontId="6" fillId="0" borderId="18" xfId="33" applyNumberFormat="1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9" fillId="0" borderId="18" xfId="33" applyFont="1" applyFill="1" applyBorder="1" applyAlignment="1">
      <alignment horizontal="center" vertical="center"/>
      <protection/>
    </xf>
    <xf numFmtId="178" fontId="9" fillId="0" borderId="18" xfId="33" applyNumberFormat="1" applyFont="1" applyFill="1" applyBorder="1" applyAlignment="1">
      <alignment horizontal="center" vertical="center"/>
      <protection/>
    </xf>
    <xf numFmtId="0" fontId="6" fillId="33" borderId="18" xfId="33" applyNumberFormat="1" applyFont="1" applyFill="1" applyBorder="1" applyAlignment="1">
      <alignment horizontal="distributed" vertical="center"/>
      <protection/>
    </xf>
    <xf numFmtId="177" fontId="6" fillId="0" borderId="18" xfId="33" applyNumberFormat="1" applyFont="1" applyFill="1" applyBorder="1" applyAlignment="1">
      <alignment horizontal="center" vertical="center" wrapText="1"/>
      <protection/>
    </xf>
    <xf numFmtId="177" fontId="6" fillId="34" borderId="18" xfId="33" applyNumberFormat="1" applyFont="1" applyFill="1" applyBorder="1" applyAlignment="1">
      <alignment horizontal="center" vertical="center"/>
      <protection/>
    </xf>
    <xf numFmtId="0" fontId="6" fillId="0" borderId="19" xfId="33" applyFont="1" applyBorder="1" applyAlignment="1">
      <alignment horizontal="center"/>
      <protection/>
    </xf>
    <xf numFmtId="49" fontId="7" fillId="34" borderId="15" xfId="33" applyNumberFormat="1" applyFont="1" applyFill="1" applyBorder="1" applyAlignment="1">
      <alignment horizontal="center" vertical="center"/>
      <protection/>
    </xf>
    <xf numFmtId="0" fontId="6" fillId="0" borderId="11" xfId="33" applyFont="1" applyBorder="1">
      <alignment/>
      <protection/>
    </xf>
    <xf numFmtId="0" fontId="6" fillId="0" borderId="20" xfId="33" applyFont="1" applyFill="1" applyBorder="1">
      <alignment/>
      <protection/>
    </xf>
    <xf numFmtId="49" fontId="7" fillId="34" borderId="16" xfId="33" applyNumberFormat="1" applyFont="1" applyFill="1" applyBorder="1" applyAlignment="1">
      <alignment horizontal="center" vertical="center"/>
      <protection/>
    </xf>
    <xf numFmtId="0" fontId="6" fillId="0" borderId="13" xfId="33" applyFont="1" applyBorder="1">
      <alignment/>
      <protection/>
    </xf>
    <xf numFmtId="49" fontId="7" fillId="34" borderId="17" xfId="33" applyNumberFormat="1" applyFont="1" applyFill="1" applyBorder="1" applyAlignment="1">
      <alignment horizontal="center" vertical="center"/>
      <protection/>
    </xf>
    <xf numFmtId="0" fontId="6" fillId="0" borderId="19" xfId="33" applyFont="1" applyBorder="1">
      <alignment/>
      <protection/>
    </xf>
    <xf numFmtId="0" fontId="4" fillId="0" borderId="0" xfId="33" applyFont="1" applyBorder="1" applyAlignment="1">
      <alignment vertical="center"/>
      <protection/>
    </xf>
    <xf numFmtId="0" fontId="7" fillId="34" borderId="0" xfId="33" applyFont="1" applyFill="1" applyBorder="1" applyAlignment="1">
      <alignment/>
      <protection/>
    </xf>
    <xf numFmtId="0" fontId="6" fillId="0" borderId="0" xfId="33" applyFont="1" applyBorder="1" applyAlignment="1">
      <alignment/>
      <protection/>
    </xf>
    <xf numFmtId="0" fontId="7" fillId="0" borderId="0" xfId="33" applyFont="1" applyBorder="1" applyAlignment="1">
      <alignment/>
      <protection/>
    </xf>
    <xf numFmtId="0" fontId="8" fillId="0" borderId="0" xfId="33" applyFont="1" applyBorder="1" applyAlignment="1">
      <alignment/>
      <protection/>
    </xf>
    <xf numFmtId="0" fontId="14" fillId="0" borderId="0" xfId="33" applyFont="1" applyBorder="1" applyAlignment="1">
      <alignment/>
      <protection/>
    </xf>
    <xf numFmtId="177" fontId="51" fillId="33" borderId="10" xfId="33" applyNumberFormat="1" applyFont="1" applyFill="1" applyBorder="1" applyAlignment="1">
      <alignment horizontal="center" vertical="center"/>
      <protection/>
    </xf>
    <xf numFmtId="49" fontId="7" fillId="34" borderId="21" xfId="33" applyNumberFormat="1" applyFont="1" applyFill="1" applyBorder="1" applyAlignment="1">
      <alignment vertical="center"/>
      <protection/>
    </xf>
    <xf numFmtId="49" fontId="7" fillId="34" borderId="14" xfId="33" applyNumberFormat="1" applyFont="1" applyFill="1" applyBorder="1" applyAlignment="1">
      <alignment vertical="center"/>
      <protection/>
    </xf>
    <xf numFmtId="49" fontId="7" fillId="34" borderId="22" xfId="33" applyNumberFormat="1" applyFont="1" applyFill="1" applyBorder="1" applyAlignment="1">
      <alignment vertical="center"/>
      <protection/>
    </xf>
    <xf numFmtId="49" fontId="50" fillId="35" borderId="15" xfId="33" applyNumberFormat="1" applyFont="1" applyFill="1" applyBorder="1" applyAlignment="1">
      <alignment horizontal="center" vertical="center"/>
      <protection/>
    </xf>
    <xf numFmtId="49" fontId="50" fillId="35" borderId="16" xfId="33" applyNumberFormat="1" applyFont="1" applyFill="1" applyBorder="1" applyAlignment="1">
      <alignment horizontal="center"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50" fillId="13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33" borderId="10" xfId="0" applyNumberFormat="1" applyFont="1" applyFill="1" applyBorder="1" applyAlignment="1">
      <alignment horizontal="distributed" vertical="center"/>
    </xf>
    <xf numFmtId="177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3" fillId="33" borderId="10" xfId="0" applyNumberFormat="1" applyFont="1" applyFill="1" applyBorder="1" applyAlignment="1">
      <alignment horizontal="distributed" vertical="center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49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50" fillId="13" borderId="23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distributed" vertical="center"/>
    </xf>
    <xf numFmtId="177" fontId="6" fillId="0" borderId="23" xfId="0" applyNumberFormat="1" applyFont="1" applyFill="1" applyBorder="1" applyAlignment="1">
      <alignment horizontal="center" vertical="center" wrapText="1"/>
    </xf>
    <xf numFmtId="177" fontId="49" fillId="33" borderId="23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23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49" fontId="7" fillId="34" borderId="24" xfId="0" applyNumberFormat="1" applyFont="1" applyFill="1" applyBorder="1" applyAlignment="1">
      <alignment horizontal="left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0" fontId="6" fillId="33" borderId="25" xfId="0" applyNumberFormat="1" applyFont="1" applyFill="1" applyBorder="1" applyAlignment="1">
      <alignment horizontal="distributed" vertical="center"/>
    </xf>
    <xf numFmtId="177" fontId="6" fillId="0" borderId="25" xfId="0" applyNumberFormat="1" applyFont="1" applyFill="1" applyBorder="1" applyAlignment="1">
      <alignment horizontal="center" vertical="center" wrapText="1"/>
    </xf>
    <xf numFmtId="177" fontId="49" fillId="33" borderId="25" xfId="0" applyNumberFormat="1" applyFont="1" applyFill="1" applyBorder="1" applyAlignment="1">
      <alignment horizontal="center" vertical="center"/>
    </xf>
    <xf numFmtId="177" fontId="6" fillId="34" borderId="18" xfId="0" applyNumberFormat="1" applyFont="1" applyFill="1" applyBorder="1" applyAlignment="1">
      <alignment horizontal="center" vertical="center"/>
    </xf>
    <xf numFmtId="177" fontId="6" fillId="34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49" fontId="50" fillId="34" borderId="15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49" fontId="50" fillId="34" borderId="16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distributed"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177" fontId="49" fillId="33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distributed" vertical="center"/>
    </xf>
    <xf numFmtId="177" fontId="6" fillId="0" borderId="18" xfId="0" applyNumberFormat="1" applyFont="1" applyFill="1" applyBorder="1" applyAlignment="1">
      <alignment horizontal="center" vertical="center" wrapText="1"/>
    </xf>
    <xf numFmtId="177" fontId="49" fillId="33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8" xfId="33" applyFont="1" applyBorder="1" applyAlignment="1">
      <alignment horizontal="center"/>
      <protection/>
    </xf>
    <xf numFmtId="177" fontId="49" fillId="33" borderId="18" xfId="33" applyNumberFormat="1" applyFont="1" applyFill="1" applyBorder="1" applyAlignment="1">
      <alignment horizontal="center" vertical="center"/>
      <protection/>
    </xf>
    <xf numFmtId="49" fontId="7" fillId="34" borderId="18" xfId="33" applyNumberFormat="1" applyFont="1" applyFill="1" applyBorder="1" applyAlignment="1">
      <alignment horizontal="center" vertical="center"/>
      <protection/>
    </xf>
    <xf numFmtId="177" fontId="49" fillId="33" borderId="12" xfId="33" applyNumberFormat="1" applyFont="1" applyFill="1" applyBorder="1" applyAlignment="1">
      <alignment horizontal="center" vertical="center"/>
      <protection/>
    </xf>
    <xf numFmtId="0" fontId="15" fillId="0" borderId="12" xfId="33" applyFont="1" applyFill="1" applyBorder="1" applyAlignment="1">
      <alignment horizontal="center" vertical="center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/>
      <protection/>
    </xf>
    <xf numFmtId="177" fontId="6" fillId="34" borderId="25" xfId="33" applyNumberFormat="1" applyFont="1" applyFill="1" applyBorder="1" applyAlignment="1">
      <alignment horizontal="center" vertical="center"/>
      <protection/>
    </xf>
    <xf numFmtId="177" fontId="49" fillId="33" borderId="25" xfId="33" applyNumberFormat="1" applyFont="1" applyFill="1" applyBorder="1" applyAlignment="1">
      <alignment horizontal="center" vertical="center"/>
      <protection/>
    </xf>
    <xf numFmtId="177" fontId="6" fillId="0" borderId="25" xfId="33" applyNumberFormat="1" applyFont="1" applyFill="1" applyBorder="1" applyAlignment="1">
      <alignment horizontal="center" vertical="center" wrapText="1"/>
      <protection/>
    </xf>
    <xf numFmtId="0" fontId="9" fillId="0" borderId="25" xfId="33" applyFont="1" applyFill="1" applyBorder="1" applyAlignment="1">
      <alignment horizontal="center" vertical="center"/>
      <protection/>
    </xf>
    <xf numFmtId="176" fontId="6" fillId="0" borderId="25" xfId="33" applyNumberFormat="1" applyFont="1" applyFill="1" applyBorder="1" applyAlignment="1">
      <alignment horizontal="center" vertical="center"/>
      <protection/>
    </xf>
    <xf numFmtId="49" fontId="7" fillId="34" borderId="24" xfId="33" applyNumberFormat="1" applyFont="1" applyFill="1" applyBorder="1" applyAlignment="1">
      <alignment horizontal="left" vertical="center"/>
      <protection/>
    </xf>
    <xf numFmtId="0" fontId="6" fillId="0" borderId="23" xfId="33" applyFont="1" applyBorder="1" applyAlignment="1">
      <alignment horizontal="center"/>
      <protection/>
    </xf>
    <xf numFmtId="177" fontId="6" fillId="33" borderId="23" xfId="33" applyNumberFormat="1" applyFont="1" applyFill="1" applyBorder="1" applyAlignment="1">
      <alignment horizontal="center" vertical="center"/>
      <protection/>
    </xf>
    <xf numFmtId="177" fontId="49" fillId="33" borderId="23" xfId="33" applyNumberFormat="1" applyFont="1" applyFill="1" applyBorder="1" applyAlignment="1">
      <alignment horizontal="center" vertical="center"/>
      <protection/>
    </xf>
    <xf numFmtId="177" fontId="6" fillId="0" borderId="23" xfId="33" applyNumberFormat="1" applyFont="1" applyFill="1" applyBorder="1" applyAlignment="1">
      <alignment horizontal="center" vertical="center" wrapText="1"/>
      <protection/>
    </xf>
    <xf numFmtId="0" fontId="9" fillId="0" borderId="23" xfId="33" applyFont="1" applyFill="1" applyBorder="1" applyAlignment="1">
      <alignment horizontal="center" vertical="center"/>
      <protection/>
    </xf>
    <xf numFmtId="176" fontId="6" fillId="0" borderId="23" xfId="33" applyNumberFormat="1" applyFont="1" applyFill="1" applyBorder="1" applyAlignment="1">
      <alignment horizontal="center" vertical="center"/>
      <protection/>
    </xf>
    <xf numFmtId="49" fontId="50" fillId="13" borderId="23" xfId="33" applyNumberFormat="1" applyFont="1" applyFill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/>
      <protection/>
    </xf>
    <xf numFmtId="49" fontId="50" fillId="13" borderId="10" xfId="33" applyNumberFormat="1" applyFont="1" applyFill="1" applyBorder="1" applyAlignment="1">
      <alignment horizontal="center" vertical="center"/>
      <protection/>
    </xf>
    <xf numFmtId="176" fontId="6" fillId="0" borderId="10" xfId="33" applyNumberFormat="1" applyFont="1" applyBorder="1" applyAlignment="1">
      <alignment horizontal="center" vertical="center"/>
      <protection/>
    </xf>
    <xf numFmtId="0" fontId="6" fillId="0" borderId="10" xfId="33" applyNumberFormat="1" applyFont="1" applyFill="1" applyBorder="1" applyAlignment="1">
      <alignment horizontal="center" vertical="center"/>
      <protection/>
    </xf>
    <xf numFmtId="0" fontId="6" fillId="0" borderId="10" xfId="33" applyFont="1" applyBorder="1">
      <alignment/>
      <protection/>
    </xf>
    <xf numFmtId="0" fontId="9" fillId="0" borderId="10" xfId="33" applyFont="1" applyBorder="1" applyAlignment="1">
      <alignment horizontal="left" vertical="center" wrapText="1"/>
      <protection/>
    </xf>
    <xf numFmtId="0" fontId="4" fillId="0" borderId="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9" fillId="34" borderId="10" xfId="33" applyFont="1" applyFill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3" fillId="0" borderId="10" xfId="33" applyBorder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0" fontId="9" fillId="0" borderId="26" xfId="33" applyFont="1" applyBorder="1" applyAlignment="1">
      <alignment horizontal="left" vertical="center" wrapText="1"/>
      <protection/>
    </xf>
    <xf numFmtId="0" fontId="9" fillId="0" borderId="11" xfId="33" applyFont="1" applyBorder="1" applyAlignment="1">
      <alignment horizontal="left" vertical="center" wrapText="1"/>
      <protection/>
    </xf>
    <xf numFmtId="0" fontId="6" fillId="0" borderId="25" xfId="33" applyFont="1" applyBorder="1" applyAlignment="1">
      <alignment horizontal="center" vertical="center" wrapText="1"/>
      <protection/>
    </xf>
    <xf numFmtId="0" fontId="6" fillId="0" borderId="25" xfId="33" applyFont="1" applyBorder="1" applyAlignment="1">
      <alignment horizontal="center" vertical="center"/>
      <protection/>
    </xf>
    <xf numFmtId="0" fontId="9" fillId="0" borderId="25" xfId="33" applyFont="1" applyBorder="1" applyAlignment="1">
      <alignment horizontal="center" vertical="center"/>
      <protection/>
    </xf>
    <xf numFmtId="0" fontId="9" fillId="34" borderId="24" xfId="33" applyFont="1" applyFill="1" applyBorder="1" applyAlignment="1">
      <alignment horizontal="center" vertical="center"/>
      <protection/>
    </xf>
    <xf numFmtId="0" fontId="9" fillId="34" borderId="15" xfId="33" applyFont="1" applyFill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352425</xdr:colOff>
      <xdr:row>1</xdr:row>
      <xdr:rowOff>47625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66675</xdr:rowOff>
    </xdr:from>
    <xdr:to>
      <xdr:col>3</xdr:col>
      <xdr:colOff>390525</xdr:colOff>
      <xdr:row>1</xdr:row>
      <xdr:rowOff>66675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66675"/>
          <a:ext cx="1200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28575</xdr:rowOff>
    </xdr:from>
    <xdr:to>
      <xdr:col>10</xdr:col>
      <xdr:colOff>247650</xdr:colOff>
      <xdr:row>0</xdr:row>
      <xdr:rowOff>514350</xdr:rowOff>
    </xdr:to>
    <xdr:pic>
      <xdr:nvPicPr>
        <xdr:cNvPr id="3" name="Picture 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8575"/>
          <a:ext cx="1885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209550</xdr:colOff>
      <xdr:row>0</xdr:row>
      <xdr:rowOff>552450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38100</xdr:rowOff>
    </xdr:from>
    <xdr:to>
      <xdr:col>3</xdr:col>
      <xdr:colOff>247650</xdr:colOff>
      <xdr:row>0</xdr:row>
      <xdr:rowOff>571500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810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0</xdr:row>
      <xdr:rowOff>0</xdr:rowOff>
    </xdr:from>
    <xdr:to>
      <xdr:col>10</xdr:col>
      <xdr:colOff>114300</xdr:colOff>
      <xdr:row>0</xdr:row>
      <xdr:rowOff>495300</xdr:rowOff>
    </xdr:to>
    <xdr:pic>
      <xdr:nvPicPr>
        <xdr:cNvPr id="3" name="Picture 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0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idi\Downloads\2014070102&#22025;&#21335;&#26376;&#20363;&#36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1335;&#21312;&#38738;&#23569;&#24180;&#27604;&#36093;&#36039;&#26009;\103&#24180;&#26376;&#36093;&#25104;&#32318;\2014040102&#21335;&#19968;&#26376;&#20363;&#36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1335;&#21312;&#38738;&#23569;&#24180;&#27604;&#36093;&#36039;&#26009;\103&#24180;&#26376;&#36093;&#25104;&#32318;\2014042930&#39640;&#38596;&#26376;&#20363;&#36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成績表 (2)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 t="str">
            <v>培訓球場</v>
          </cell>
          <cell r="H2" t="str">
            <v>所屬縣市</v>
          </cell>
          <cell r="I2" t="str">
            <v>學校</v>
          </cell>
          <cell r="J2" t="str">
            <v>年級</v>
          </cell>
          <cell r="K2" t="str">
            <v>電  話</v>
          </cell>
          <cell r="L2" t="str">
            <v>行動電話</v>
          </cell>
          <cell r="M2" t="str">
            <v>地址</v>
          </cell>
          <cell r="N2" t="str">
            <v>E-mail</v>
          </cell>
          <cell r="O2" t="str">
            <v>培訓證號</v>
          </cell>
        </row>
        <row r="3">
          <cell r="A3">
            <v>1</v>
          </cell>
          <cell r="B3" t="str">
            <v>男A組</v>
          </cell>
          <cell r="C3" t="str">
            <v>周威丞</v>
          </cell>
          <cell r="D3" t="str">
            <v>周威丞(男A組)</v>
          </cell>
          <cell r="E3" t="str">
            <v>男</v>
          </cell>
          <cell r="F3">
            <v>35655</v>
          </cell>
          <cell r="G3" t="str">
            <v>無</v>
          </cell>
          <cell r="H3" t="str">
            <v>台南</v>
          </cell>
          <cell r="I3" t="str">
            <v>長榮中學</v>
          </cell>
          <cell r="J3" t="str">
            <v>2</v>
          </cell>
          <cell r="K3" t="str">
            <v>06-2562608</v>
          </cell>
          <cell r="L3" t="str">
            <v>0918081396        0937335560張教練</v>
          </cell>
          <cell r="M3" t="str">
            <v>70958 台南市安南區安和路一段159巷12號</v>
          </cell>
          <cell r="N3" t="str">
            <v>ch2562608@yahoo.com</v>
          </cell>
          <cell r="O3" t="str">
            <v>SM102134</v>
          </cell>
        </row>
        <row r="4">
          <cell r="A4">
            <v>2</v>
          </cell>
          <cell r="B4" t="str">
            <v>男A組</v>
          </cell>
          <cell r="C4" t="str">
            <v>吳育愷</v>
          </cell>
          <cell r="D4" t="str">
            <v>吳育愷(男A組)</v>
          </cell>
          <cell r="E4" t="str">
            <v>男</v>
          </cell>
          <cell r="F4">
            <v>36323</v>
          </cell>
          <cell r="G4" t="str">
            <v>南一球場</v>
          </cell>
          <cell r="H4" t="str">
            <v>台南</v>
          </cell>
          <cell r="I4" t="str">
            <v>歸仁國中</v>
          </cell>
          <cell r="J4" t="str">
            <v>3</v>
          </cell>
          <cell r="K4" t="str">
            <v>白天06-5958118
晚上06-5965358</v>
          </cell>
          <cell r="L4" t="str">
            <v>0932829369
張教練0937335560</v>
          </cell>
          <cell r="M4" t="str">
            <v>718 台南市關廟區五甲里五義街67號</v>
          </cell>
          <cell r="O4" t="str">
            <v>SM102221</v>
          </cell>
        </row>
        <row r="5">
          <cell r="A5">
            <v>3</v>
          </cell>
          <cell r="B5" t="str">
            <v>男A組</v>
          </cell>
          <cell r="C5" t="str">
            <v>馬家富</v>
          </cell>
          <cell r="D5" t="str">
            <v>馬家富(男A組)</v>
          </cell>
          <cell r="E5" t="str">
            <v>男</v>
          </cell>
          <cell r="F5">
            <v>35308</v>
          </cell>
          <cell r="H5" t="str">
            <v>高雄</v>
          </cell>
          <cell r="I5" t="str">
            <v>中正高中</v>
          </cell>
          <cell r="J5" t="str">
            <v>3</v>
          </cell>
          <cell r="K5" t="str">
            <v>07-5532077          07-7491992學校</v>
          </cell>
          <cell r="L5" t="str">
            <v>0911-836827馬家富
0933-321089母</v>
          </cell>
          <cell r="M5" t="str">
            <v>804 高雄市鼓山區中華一路258號2樓</v>
          </cell>
          <cell r="O5" t="str">
            <v>SM102122</v>
          </cell>
        </row>
        <row r="6">
          <cell r="A6">
            <v>4</v>
          </cell>
          <cell r="B6" t="str">
            <v>男A組</v>
          </cell>
          <cell r="C6" t="str">
            <v>何昱震</v>
          </cell>
          <cell r="D6" t="str">
            <v>何昱震(男A組)</v>
          </cell>
          <cell r="E6" t="str">
            <v>男</v>
          </cell>
          <cell r="F6">
            <v>35711</v>
          </cell>
          <cell r="H6" t="str">
            <v>高雄</v>
          </cell>
          <cell r="I6" t="str">
            <v>中正高中</v>
          </cell>
          <cell r="J6" t="str">
            <v>1</v>
          </cell>
          <cell r="K6" t="str">
            <v>07-7557766</v>
          </cell>
          <cell r="L6" t="str">
            <v>0929-896166</v>
          </cell>
          <cell r="M6" t="str">
            <v>830 高雄市鳳山區中崙四路86號</v>
          </cell>
        </row>
        <row r="7">
          <cell r="A7">
            <v>5</v>
          </cell>
          <cell r="B7" t="str">
            <v>男A組</v>
          </cell>
          <cell r="C7" t="str">
            <v>李俊翰</v>
          </cell>
          <cell r="D7" t="str">
            <v>李俊翰(男A組)</v>
          </cell>
          <cell r="E7" t="str">
            <v>男</v>
          </cell>
          <cell r="F7">
            <v>35933</v>
          </cell>
          <cell r="G7" t="str">
            <v>永安球場</v>
          </cell>
          <cell r="H7" t="str">
            <v>嘉義</v>
          </cell>
          <cell r="I7" t="str">
            <v>民生國中</v>
          </cell>
          <cell r="J7" t="str">
            <v>1</v>
          </cell>
          <cell r="K7" t="str">
            <v>0922870518     </v>
          </cell>
          <cell r="L7" t="str">
            <v>0935622911陳文楨</v>
          </cell>
          <cell r="M7" t="str">
            <v>600 嘉義市大富路大富西街20號</v>
          </cell>
          <cell r="N7" t="str">
            <v>superchen1120@yahoo.com.tw</v>
          </cell>
          <cell r="O7" t="str">
            <v>SM102206</v>
          </cell>
        </row>
        <row r="8">
          <cell r="A8">
            <v>6</v>
          </cell>
          <cell r="B8" t="str">
            <v>男A組</v>
          </cell>
          <cell r="C8" t="str">
            <v>王晟合</v>
          </cell>
          <cell r="D8" t="str">
            <v>王晟合(男A組)</v>
          </cell>
          <cell r="E8" t="str">
            <v>男</v>
          </cell>
          <cell r="F8">
            <v>35562</v>
          </cell>
          <cell r="G8" t="str">
            <v>無</v>
          </cell>
          <cell r="H8" t="str">
            <v>高雄</v>
          </cell>
          <cell r="I8" t="str">
            <v>道明中學</v>
          </cell>
          <cell r="J8" t="str">
            <v>2</v>
          </cell>
          <cell r="K8" t="str">
            <v>07-7450389
FAX:07-7522052</v>
          </cell>
          <cell r="L8" t="str">
            <v>0932065313母     </v>
          </cell>
          <cell r="M8" t="str">
            <v>83063 高雄市鳳山區曹公里開明街20號</v>
          </cell>
          <cell r="N8" t="str">
            <v>ireneliou@hotmail.com</v>
          </cell>
          <cell r="O8" t="str">
            <v>SM102131</v>
          </cell>
        </row>
        <row r="9">
          <cell r="A9">
            <v>7</v>
          </cell>
          <cell r="B9" t="str">
            <v>男A組</v>
          </cell>
          <cell r="C9" t="str">
            <v>王文暘</v>
          </cell>
          <cell r="D9" t="str">
            <v>王文暘(男A組)</v>
          </cell>
          <cell r="E9" t="str">
            <v>男</v>
          </cell>
          <cell r="F9">
            <v>36006</v>
          </cell>
          <cell r="H9" t="str">
            <v>高雄</v>
          </cell>
          <cell r="I9" t="str">
            <v>三民高中</v>
          </cell>
          <cell r="J9" t="str">
            <v>1</v>
          </cell>
          <cell r="K9" t="str">
            <v>07-3503205</v>
          </cell>
          <cell r="L9" t="str">
            <v>0931-991227      0960-332132</v>
          </cell>
          <cell r="M9" t="str">
            <v>813 高雄市左營區新莊一路135號13樓之5</v>
          </cell>
          <cell r="N9" t="str">
            <v>tcwang0806@yahoo.com.tw</v>
          </cell>
          <cell r="O9" t="str">
            <v>SM102209</v>
          </cell>
        </row>
        <row r="10">
          <cell r="A10">
            <v>8</v>
          </cell>
          <cell r="B10" t="str">
            <v>男A組</v>
          </cell>
          <cell r="C10" t="str">
            <v>史哲宇</v>
          </cell>
          <cell r="D10" t="str">
            <v>史哲宇(男A組)</v>
          </cell>
          <cell r="E10" t="str">
            <v>男</v>
          </cell>
          <cell r="F10">
            <v>36330</v>
          </cell>
          <cell r="H10" t="str">
            <v>高雄</v>
          </cell>
          <cell r="I10" t="str">
            <v>七賢國中</v>
          </cell>
          <cell r="J10" t="str">
            <v>3</v>
          </cell>
          <cell r="K10" t="str">
            <v>07-7677529</v>
          </cell>
          <cell r="L10" t="str">
            <v>0986-529619</v>
          </cell>
          <cell r="M10" t="str">
            <v>屏東市建國路405巷78號</v>
          </cell>
          <cell r="N10" t="str">
            <v>paris20082008@yahoo.com.tw</v>
          </cell>
          <cell r="O10" t="str">
            <v>SM102222</v>
          </cell>
        </row>
        <row r="11">
          <cell r="A11">
            <v>9</v>
          </cell>
          <cell r="B11" t="str">
            <v>男A組</v>
          </cell>
          <cell r="C11" t="str">
            <v>方柏評</v>
          </cell>
          <cell r="D11" t="str">
            <v>方柏評(男A組)</v>
          </cell>
          <cell r="E11" t="str">
            <v>男</v>
          </cell>
          <cell r="F11">
            <v>36301</v>
          </cell>
          <cell r="H11" t="str">
            <v>嘉義</v>
          </cell>
          <cell r="I11" t="str">
            <v>嘉華中學</v>
          </cell>
          <cell r="J11" t="str">
            <v>3</v>
          </cell>
          <cell r="K11" t="str">
            <v>05-2319030</v>
          </cell>
          <cell r="L11" t="str">
            <v>0988-610807         0986-303171</v>
          </cell>
          <cell r="M11" t="str">
            <v>600  嘉義市友愛路494號6樓之1</v>
          </cell>
          <cell r="O11" t="str">
            <v>SM102219</v>
          </cell>
        </row>
        <row r="12">
          <cell r="A12">
            <v>10</v>
          </cell>
          <cell r="B12" t="str">
            <v>男A組</v>
          </cell>
          <cell r="C12" t="str">
            <v>呂承學</v>
          </cell>
          <cell r="D12" t="str">
            <v>呂承學(男A組)</v>
          </cell>
          <cell r="E12" t="str">
            <v>男</v>
          </cell>
          <cell r="F12">
            <v>35897</v>
          </cell>
          <cell r="H12" t="str">
            <v>高雄</v>
          </cell>
          <cell r="I12" t="str">
            <v>中正高中</v>
          </cell>
          <cell r="J12" t="str">
            <v>1</v>
          </cell>
          <cell r="K12" t="str">
            <v>07-2356929</v>
          </cell>
          <cell r="L12">
            <v>988720381</v>
          </cell>
          <cell r="M12" t="str">
            <v>80053 高雄市新興區南華橫二路81號</v>
          </cell>
          <cell r="O12" t="str">
            <v>SM102204</v>
          </cell>
        </row>
        <row r="13">
          <cell r="A13">
            <v>11</v>
          </cell>
          <cell r="B13" t="str">
            <v>男A組</v>
          </cell>
          <cell r="C13" t="str">
            <v>蔡瑞杰</v>
          </cell>
          <cell r="D13" t="str">
            <v>蔡瑞杰(男A組)</v>
          </cell>
          <cell r="E13" t="str">
            <v>男</v>
          </cell>
          <cell r="F13">
            <v>35284</v>
          </cell>
          <cell r="H13" t="str">
            <v>高雄</v>
          </cell>
          <cell r="I13" t="str">
            <v>三民高中</v>
          </cell>
          <cell r="J13" t="str">
            <v>3</v>
          </cell>
          <cell r="K13" t="str">
            <v>07-3624957 </v>
          </cell>
          <cell r="L13" t="str">
            <v>0929095583  0988248834</v>
          </cell>
          <cell r="M13" t="str">
            <v>811 高雄市楠梓區新昌街178-6號7F</v>
          </cell>
          <cell r="N13" t="str">
            <v>hp178_6@yahoo.com.tw</v>
          </cell>
          <cell r="O13" t="str">
            <v>SM102118</v>
          </cell>
        </row>
        <row r="14">
          <cell r="A14">
            <v>12</v>
          </cell>
          <cell r="B14" t="str">
            <v>男A組</v>
          </cell>
          <cell r="C14" t="str">
            <v>施俊宇</v>
          </cell>
          <cell r="D14" t="str">
            <v>施俊宇(男A組)</v>
          </cell>
          <cell r="E14" t="str">
            <v>男</v>
          </cell>
          <cell r="F14">
            <v>35316</v>
          </cell>
          <cell r="H14" t="str">
            <v>高雄</v>
          </cell>
          <cell r="I14" t="str">
            <v>三民高中</v>
          </cell>
          <cell r="J14" t="str">
            <v>2</v>
          </cell>
          <cell r="K14" t="str">
            <v>07-3412488</v>
          </cell>
          <cell r="L14" t="str">
            <v>0919125966</v>
          </cell>
          <cell r="M14" t="str">
            <v>813 高雄市左營區榮佑路11號7樓</v>
          </cell>
          <cell r="N14" t="str">
            <v>ivy_tsai2001@yahoo.com.tw</v>
          </cell>
          <cell r="O14" t="str">
            <v>SM102123</v>
          </cell>
        </row>
        <row r="15">
          <cell r="A15">
            <v>13</v>
          </cell>
          <cell r="B15" t="str">
            <v>男A組</v>
          </cell>
          <cell r="C15" t="str">
            <v>宋奕賢</v>
          </cell>
          <cell r="D15" t="str">
            <v>宋奕賢(男A組)</v>
          </cell>
          <cell r="E15" t="str">
            <v>男</v>
          </cell>
          <cell r="F15">
            <v>35362</v>
          </cell>
          <cell r="G15" t="str">
            <v>高雄球場</v>
          </cell>
          <cell r="H15" t="str">
            <v>高雄</v>
          </cell>
          <cell r="I15" t="str">
            <v>中正高中</v>
          </cell>
          <cell r="J15" t="str">
            <v>2</v>
          </cell>
          <cell r="K15" t="str">
            <v>07-7258866*301白     07-7258866*711晚</v>
          </cell>
          <cell r="L15">
            <v>911886602</v>
          </cell>
          <cell r="M15" t="str">
            <v>802 高雄市苓雅區武廟路66號</v>
          </cell>
          <cell r="O15" t="str">
            <v>SM102141</v>
          </cell>
        </row>
        <row r="16">
          <cell r="A16">
            <v>14</v>
          </cell>
          <cell r="B16" t="str">
            <v>男A組</v>
          </cell>
          <cell r="C16" t="str">
            <v>劉永華</v>
          </cell>
          <cell r="D16" t="str">
            <v>劉永華(男A組)</v>
          </cell>
          <cell r="E16" t="str">
            <v>男</v>
          </cell>
          <cell r="F16">
            <v>35465</v>
          </cell>
          <cell r="G16" t="str">
            <v>信誼球場</v>
          </cell>
          <cell r="H16" t="str">
            <v>屏東</v>
          </cell>
          <cell r="I16" t="str">
            <v>三民高中</v>
          </cell>
          <cell r="J16" t="str">
            <v>2</v>
          </cell>
          <cell r="K16" t="str">
            <v>08-8720888</v>
          </cell>
          <cell r="L16" t="str">
            <v>0935-004921母         0924111156</v>
          </cell>
          <cell r="M16" t="str">
            <v>807 高雄市三民區鼎新路199號11樓-3</v>
          </cell>
          <cell r="O16" t="str">
            <v>SM102129</v>
          </cell>
        </row>
        <row r="17">
          <cell r="A17">
            <v>15</v>
          </cell>
          <cell r="B17" t="str">
            <v>男A組</v>
          </cell>
          <cell r="C17" t="str">
            <v>謝主典</v>
          </cell>
          <cell r="D17" t="str">
            <v>謝主典(男A組)</v>
          </cell>
          <cell r="E17" t="str">
            <v>男</v>
          </cell>
          <cell r="F17">
            <v>35473</v>
          </cell>
          <cell r="G17" t="str">
            <v>觀音山球場</v>
          </cell>
          <cell r="H17" t="str">
            <v>高雄</v>
          </cell>
          <cell r="I17" t="str">
            <v>高苑工商</v>
          </cell>
          <cell r="J17" t="str">
            <v>2</v>
          </cell>
          <cell r="K17" t="str">
            <v>07-8225779
FAX:07-8225377</v>
          </cell>
          <cell r="L17" t="str">
            <v>0915432777父       0930552262</v>
          </cell>
          <cell r="M17" t="str">
            <v>80662 高雄市前鎮區鎮興路69號</v>
          </cell>
          <cell r="O17" t="str">
            <v>SM102130</v>
          </cell>
        </row>
        <row r="18">
          <cell r="A18">
            <v>16</v>
          </cell>
          <cell r="B18" t="str">
            <v>男A組</v>
          </cell>
          <cell r="C18" t="str">
            <v>張  群</v>
          </cell>
          <cell r="D18" t="str">
            <v>張  群(男A組)</v>
          </cell>
          <cell r="E18" t="str">
            <v>男</v>
          </cell>
          <cell r="F18">
            <v>35853</v>
          </cell>
          <cell r="H18" t="str">
            <v>台南</v>
          </cell>
          <cell r="I18" t="str">
            <v>東原國中</v>
          </cell>
          <cell r="J18" t="str">
            <v>3</v>
          </cell>
          <cell r="K18" t="str">
            <v>06-6861426</v>
          </cell>
          <cell r="L18" t="str">
            <v>0956-160227</v>
          </cell>
          <cell r="M18" t="str">
            <v>73350  台南市東山區南勢里大洋1鄰8號</v>
          </cell>
          <cell r="O18" t="str">
            <v>SM102203</v>
          </cell>
        </row>
        <row r="19">
          <cell r="A19">
            <v>17</v>
          </cell>
          <cell r="B19" t="str">
            <v>男A組</v>
          </cell>
          <cell r="C19" t="str">
            <v>黃柏叡</v>
          </cell>
          <cell r="D19" t="str">
            <v>黃柏叡(男A組)</v>
          </cell>
          <cell r="E19" t="str">
            <v>男</v>
          </cell>
          <cell r="F19">
            <v>35965</v>
          </cell>
          <cell r="G19" t="str">
            <v>高雄球場</v>
          </cell>
          <cell r="H19" t="str">
            <v>高雄</v>
          </cell>
          <cell r="I19" t="str">
            <v>中正高中</v>
          </cell>
          <cell r="J19" t="str">
            <v>1</v>
          </cell>
          <cell r="K19" t="str">
            <v>07-3870855</v>
          </cell>
          <cell r="L19">
            <v>929606506</v>
          </cell>
          <cell r="M19" t="str">
            <v>807 高雄市三民區陽明路65號4樓之1</v>
          </cell>
          <cell r="O19" t="str">
            <v>SM102208</v>
          </cell>
        </row>
        <row r="20">
          <cell r="A20">
            <v>18</v>
          </cell>
          <cell r="B20" t="str">
            <v>男A組</v>
          </cell>
          <cell r="C20" t="str">
            <v>邱昱嘉</v>
          </cell>
          <cell r="D20" t="str">
            <v>邱昱嘉(男A組)</v>
          </cell>
          <cell r="E20" t="str">
            <v>男</v>
          </cell>
          <cell r="F20">
            <v>36076</v>
          </cell>
          <cell r="H20" t="str">
            <v>嘉義</v>
          </cell>
          <cell r="I20" t="str">
            <v>嘉華中學</v>
          </cell>
          <cell r="J20" t="str">
            <v>3</v>
          </cell>
          <cell r="K20" t="str">
            <v>05-2233389            F:05-2252093</v>
          </cell>
          <cell r="L20" t="str">
            <v>0932773828     0921117797</v>
          </cell>
          <cell r="M20" t="str">
            <v>600 嘉義市興業新村41號</v>
          </cell>
        </row>
        <row r="21">
          <cell r="A21">
            <v>19</v>
          </cell>
          <cell r="B21" t="str">
            <v>男B組</v>
          </cell>
          <cell r="C21" t="str">
            <v>黃順亘</v>
          </cell>
          <cell r="D21" t="str">
            <v>黃順亘(男B組)</v>
          </cell>
          <cell r="E21" t="str">
            <v>男</v>
          </cell>
          <cell r="F21">
            <v>36624</v>
          </cell>
          <cell r="G21" t="str">
            <v>永新練習場</v>
          </cell>
          <cell r="H21" t="str">
            <v>台南</v>
          </cell>
          <cell r="I21" t="str">
            <v>後甲國中</v>
          </cell>
          <cell r="J21" t="str">
            <v>1</v>
          </cell>
          <cell r="K21" t="str">
            <v>06-2336842晚:2039858</v>
          </cell>
          <cell r="L21" t="str">
            <v>0963-221-222父    0932-700363陳教練</v>
          </cell>
          <cell r="M21" t="str">
            <v>710 台南市永康區國華街136巷13號</v>
          </cell>
        </row>
        <row r="22">
          <cell r="A22">
            <v>20</v>
          </cell>
          <cell r="B22" t="str">
            <v>男B組</v>
          </cell>
          <cell r="C22" t="str">
            <v>黃曜霆</v>
          </cell>
          <cell r="D22" t="str">
            <v>黃曜霆(男B組)</v>
          </cell>
          <cell r="E22" t="str">
            <v>男</v>
          </cell>
          <cell r="F22">
            <v>36478</v>
          </cell>
          <cell r="H22" t="str">
            <v>高雄</v>
          </cell>
          <cell r="I22" t="str">
            <v>高雄美國學校</v>
          </cell>
          <cell r="J22" t="str">
            <v>8</v>
          </cell>
          <cell r="K22" t="str">
            <v>07-2354249           F:07-2368879</v>
          </cell>
          <cell r="L22" t="str">
            <v>0919-274487父     0932-723036母</v>
          </cell>
          <cell r="M22" t="str">
            <v>800 高雄市新興區中正三路158號6樓之1</v>
          </cell>
          <cell r="O22" t="str">
            <v>SM102249</v>
          </cell>
        </row>
        <row r="23">
          <cell r="A23">
            <v>21</v>
          </cell>
          <cell r="B23" t="str">
            <v>男B組</v>
          </cell>
          <cell r="C23" t="str">
            <v>黃柏叡</v>
          </cell>
          <cell r="D23" t="str">
            <v>黃柏叡(男B組)</v>
          </cell>
          <cell r="E23" t="str">
            <v>男</v>
          </cell>
          <cell r="F23">
            <v>36536</v>
          </cell>
          <cell r="G23" t="str">
            <v>港都練習場</v>
          </cell>
          <cell r="H23" t="str">
            <v>高雄</v>
          </cell>
          <cell r="I23" t="str">
            <v>道明中學</v>
          </cell>
          <cell r="J23" t="str">
            <v>2</v>
          </cell>
          <cell r="K23" t="str">
            <v>07-3531616          07-3525233</v>
          </cell>
          <cell r="L23" t="str">
            <v>FAX;07-3526262 0973331881</v>
          </cell>
          <cell r="M23" t="str">
            <v>815 高雄市大社區金龍路324號</v>
          </cell>
          <cell r="O23" t="str">
            <v>SM102230</v>
          </cell>
        </row>
        <row r="24">
          <cell r="A24">
            <v>22</v>
          </cell>
          <cell r="B24" t="str">
            <v>男B組</v>
          </cell>
          <cell r="C24" t="str">
            <v>陳敬方</v>
          </cell>
          <cell r="D24" t="str">
            <v>陳敬方(男B組)</v>
          </cell>
          <cell r="E24" t="str">
            <v>男</v>
          </cell>
          <cell r="F24">
            <v>36664</v>
          </cell>
          <cell r="G24" t="str">
            <v>無</v>
          </cell>
          <cell r="H24" t="str">
            <v>屏東</v>
          </cell>
          <cell r="I24" t="str">
            <v>明正國中</v>
          </cell>
          <cell r="J24" t="str">
            <v>2</v>
          </cell>
          <cell r="K24" t="str">
            <v>08-7326282          (家)08-7662328</v>
          </cell>
          <cell r="L24" t="str">
            <v>0932-808929        0922720668鄭恆昌</v>
          </cell>
          <cell r="M24" t="str">
            <v>900 屏東市公正四街128號7樓</v>
          </cell>
          <cell r="O24" t="str">
            <v>SM102232</v>
          </cell>
        </row>
        <row r="25">
          <cell r="A25">
            <v>23</v>
          </cell>
          <cell r="B25" t="str">
            <v>男B組</v>
          </cell>
          <cell r="C25" t="str">
            <v>陳敬仁</v>
          </cell>
          <cell r="D25" t="str">
            <v>陳敬仁(男B組)</v>
          </cell>
          <cell r="E25" t="str">
            <v>男</v>
          </cell>
          <cell r="F25">
            <v>36664</v>
          </cell>
          <cell r="G25" t="str">
            <v>無</v>
          </cell>
          <cell r="H25" t="str">
            <v>屏東</v>
          </cell>
          <cell r="I25" t="str">
            <v>明正國中</v>
          </cell>
          <cell r="J25" t="str">
            <v>2</v>
          </cell>
          <cell r="K25" t="str">
            <v>08-7326282          (家)08-7662328</v>
          </cell>
          <cell r="L25" t="str">
            <v>0932-808929        0922720668鄭恆昌</v>
          </cell>
          <cell r="M25" t="str">
            <v>900 屏東市公正四街128號7樓</v>
          </cell>
          <cell r="O25" t="str">
            <v>SM102233</v>
          </cell>
        </row>
        <row r="26">
          <cell r="A26">
            <v>24</v>
          </cell>
          <cell r="B26" t="str">
            <v>男B組</v>
          </cell>
          <cell r="C26" t="str">
            <v>陳敬文</v>
          </cell>
          <cell r="D26" t="str">
            <v>陳敬文(男B組)</v>
          </cell>
          <cell r="E26" t="str">
            <v>男</v>
          </cell>
          <cell r="F26">
            <v>36664</v>
          </cell>
          <cell r="H26" t="str">
            <v>屏東</v>
          </cell>
          <cell r="I26" t="str">
            <v>明正國中</v>
          </cell>
          <cell r="J26" t="str">
            <v>2</v>
          </cell>
          <cell r="K26" t="str">
            <v>08-7326282          (家)08-7662328</v>
          </cell>
          <cell r="L26" t="str">
            <v>0932-808929        0922720668鄭恆昌</v>
          </cell>
          <cell r="M26" t="str">
            <v>900 屏東市公正四街128號7樓</v>
          </cell>
          <cell r="O26" t="str">
            <v>SM102234</v>
          </cell>
        </row>
        <row r="27">
          <cell r="A27">
            <v>25</v>
          </cell>
          <cell r="B27" t="str">
            <v>男B組</v>
          </cell>
          <cell r="C27" t="str">
            <v>黃曜陞</v>
          </cell>
          <cell r="D27" t="str">
            <v>黃曜陞(男B組)</v>
          </cell>
          <cell r="E27" t="str">
            <v>男</v>
          </cell>
          <cell r="F27">
            <v>37311</v>
          </cell>
          <cell r="H27" t="str">
            <v>高雄</v>
          </cell>
          <cell r="I27" t="str">
            <v>高雄美國學校</v>
          </cell>
          <cell r="J27" t="str">
            <v>5</v>
          </cell>
          <cell r="K27" t="str">
            <v>07-2354249           F:07-2368879</v>
          </cell>
          <cell r="L27" t="str">
            <v>0919-274487父     0932-723036母</v>
          </cell>
          <cell r="M27" t="str">
            <v>800 高雄市新興區中正三路158號6樓之1</v>
          </cell>
          <cell r="O27" t="str">
            <v>SM102325</v>
          </cell>
        </row>
        <row r="28">
          <cell r="A28">
            <v>26</v>
          </cell>
          <cell r="B28" t="str">
            <v>男B組</v>
          </cell>
          <cell r="C28" t="str">
            <v>林義淵</v>
          </cell>
          <cell r="D28" t="str">
            <v>林義淵(男B組)</v>
          </cell>
          <cell r="E28" t="str">
            <v>男</v>
          </cell>
          <cell r="F28">
            <v>36822</v>
          </cell>
          <cell r="H28" t="str">
            <v>台南</v>
          </cell>
          <cell r="I28" t="str">
            <v>新化國中</v>
          </cell>
          <cell r="J28" t="str">
            <v>1</v>
          </cell>
          <cell r="K28" t="str">
            <v>06-5983597              0981-141513</v>
          </cell>
          <cell r="L28" t="str">
            <v>0958-100525母          0935-942568父   </v>
          </cell>
          <cell r="M28" t="str">
            <v>71250  台南市新化區太平街134巷70號</v>
          </cell>
          <cell r="N28" t="str">
            <v>lin_0912@yahoo.com.tw</v>
          </cell>
          <cell r="O28" t="str">
            <v>SM102241</v>
          </cell>
        </row>
        <row r="29">
          <cell r="A29">
            <v>27</v>
          </cell>
          <cell r="B29" t="str">
            <v>男B組</v>
          </cell>
          <cell r="C29" t="str">
            <v>王小忠</v>
          </cell>
          <cell r="D29" t="str">
            <v>王小忠(男B組)</v>
          </cell>
          <cell r="E29" t="str">
            <v>男</v>
          </cell>
          <cell r="F29">
            <v>37019</v>
          </cell>
          <cell r="H29" t="str">
            <v>高雄</v>
          </cell>
          <cell r="I29" t="str">
            <v>福山國中</v>
          </cell>
          <cell r="J29" t="str">
            <v>1</v>
          </cell>
          <cell r="K29" t="str">
            <v>07-3108940</v>
          </cell>
          <cell r="L29" t="str">
            <v>0939-059781</v>
          </cell>
          <cell r="M29" t="str">
            <v>807 高雄市三民區鼎昌街53-1號9樓</v>
          </cell>
        </row>
        <row r="30">
          <cell r="A30">
            <v>28</v>
          </cell>
          <cell r="B30" t="str">
            <v>男B組</v>
          </cell>
          <cell r="C30" t="str">
            <v>李柏緯</v>
          </cell>
          <cell r="D30" t="str">
            <v>李柏緯(男B組)</v>
          </cell>
          <cell r="E30" t="str">
            <v>男</v>
          </cell>
          <cell r="F30">
            <v>37184</v>
          </cell>
          <cell r="H30" t="str">
            <v>高雄</v>
          </cell>
          <cell r="I30" t="str">
            <v>四維國小</v>
          </cell>
          <cell r="J30" t="str">
            <v>6</v>
          </cell>
          <cell r="K30" t="str">
            <v>07-7231286</v>
          </cell>
          <cell r="L30" t="str">
            <v>0932-882869</v>
          </cell>
          <cell r="M30" t="str">
            <v>806 高雄市苓雅區英義街252號7樓-3</v>
          </cell>
        </row>
        <row r="31">
          <cell r="A31">
            <v>29</v>
          </cell>
          <cell r="B31" t="str">
            <v>男B組</v>
          </cell>
          <cell r="C31" t="str">
            <v>盧彥融</v>
          </cell>
          <cell r="D31" t="str">
            <v>盧彥融(男B組)</v>
          </cell>
          <cell r="E31" t="str">
            <v>男</v>
          </cell>
          <cell r="F31">
            <v>36387</v>
          </cell>
          <cell r="H31" t="str">
            <v>台東</v>
          </cell>
          <cell r="I31" t="str">
            <v>新生國中</v>
          </cell>
          <cell r="J31" t="str">
            <v>3</v>
          </cell>
          <cell r="K31" t="str">
            <v>089-223161</v>
          </cell>
          <cell r="L31" t="str">
            <v>0912223161     0977-225890</v>
          </cell>
          <cell r="M31" t="str">
            <v>950 台東市更生路849巷10號</v>
          </cell>
          <cell r="N31" t="str">
            <v>senayan0515@yahoo.com.tw</v>
          </cell>
          <cell r="O31" t="str">
            <v>SM102225</v>
          </cell>
        </row>
        <row r="32">
          <cell r="A32">
            <v>30</v>
          </cell>
          <cell r="B32" t="str">
            <v>男B組</v>
          </cell>
          <cell r="C32" t="str">
            <v>陳伯豪</v>
          </cell>
          <cell r="D32" t="str">
            <v>陳伯豪(男B組)</v>
          </cell>
          <cell r="E32" t="str">
            <v>男</v>
          </cell>
          <cell r="F32">
            <v>36641</v>
          </cell>
          <cell r="G32" t="str">
            <v>永安球場</v>
          </cell>
          <cell r="H32" t="str">
            <v>台南</v>
          </cell>
          <cell r="I32" t="str">
            <v>民德國中</v>
          </cell>
          <cell r="J32" t="str">
            <v>2</v>
          </cell>
          <cell r="K32" t="str">
            <v>06-3131487</v>
          </cell>
          <cell r="L32" t="str">
            <v>0988-736254</v>
          </cell>
          <cell r="M32" t="str">
            <v>714 台南市永康區復國二路108巷7-1號</v>
          </cell>
          <cell r="O32" t="str">
            <v>SM102231</v>
          </cell>
        </row>
        <row r="33">
          <cell r="A33">
            <v>31</v>
          </cell>
          <cell r="B33" t="str">
            <v>男B組</v>
          </cell>
          <cell r="C33" t="str">
            <v>蘇宥睿</v>
          </cell>
          <cell r="D33" t="str">
            <v>蘇宥睿(男B組)</v>
          </cell>
          <cell r="E33" t="str">
            <v>男</v>
          </cell>
          <cell r="F33">
            <v>36786</v>
          </cell>
          <cell r="H33" t="str">
            <v>高雄</v>
          </cell>
          <cell r="I33" t="str">
            <v>七賢國中</v>
          </cell>
          <cell r="J33" t="str">
            <v>1</v>
          </cell>
          <cell r="K33" t="str">
            <v>07-3135568  FAX:(07)3130086</v>
          </cell>
          <cell r="L33" t="str">
            <v>0937-329923</v>
          </cell>
          <cell r="M33" t="str">
            <v>80752 高雄市三民區遼北街177號</v>
          </cell>
          <cell r="N33" t="str">
            <v>kaach177@yahoo.com.tw</v>
          </cell>
          <cell r="O33" t="str">
            <v>SM102237</v>
          </cell>
        </row>
        <row r="34">
          <cell r="A34">
            <v>32</v>
          </cell>
          <cell r="B34" t="str">
            <v>男B組</v>
          </cell>
          <cell r="C34" t="str">
            <v>林家睿</v>
          </cell>
          <cell r="D34" t="str">
            <v>林家睿(男B組)</v>
          </cell>
          <cell r="E34" t="str">
            <v>男</v>
          </cell>
          <cell r="F34">
            <v>37019</v>
          </cell>
          <cell r="H34" t="str">
            <v>高雄</v>
          </cell>
          <cell r="I34" t="str">
            <v>福山國中</v>
          </cell>
          <cell r="J34" t="str">
            <v>1</v>
          </cell>
          <cell r="K34" t="str">
            <v>07-5615485</v>
          </cell>
          <cell r="L34" t="str">
            <v>0983001198        0929-150508</v>
          </cell>
          <cell r="M34" t="str">
            <v>804 高雄市鼓山區九如四路933號6樓</v>
          </cell>
          <cell r="O34" t="str">
            <v>SM102204</v>
          </cell>
        </row>
        <row r="35">
          <cell r="A35">
            <v>33</v>
          </cell>
          <cell r="B35" t="str">
            <v>男B組</v>
          </cell>
          <cell r="C35" t="str">
            <v>蘇柏瑋</v>
          </cell>
          <cell r="D35" t="str">
            <v>蘇柏瑋(男B組)</v>
          </cell>
          <cell r="E35" t="str">
            <v>男</v>
          </cell>
          <cell r="F35">
            <v>37393</v>
          </cell>
          <cell r="H35" t="str">
            <v>高雄</v>
          </cell>
          <cell r="I35" t="str">
            <v>九如國小</v>
          </cell>
          <cell r="J35" t="str">
            <v>6</v>
          </cell>
          <cell r="K35" t="str">
            <v>07-3135568  FAX:(07)3130086</v>
          </cell>
          <cell r="L35" t="str">
            <v>0937-329923    </v>
          </cell>
          <cell r="M35" t="str">
            <v>80752 高雄市三民區遼北街177號</v>
          </cell>
          <cell r="N35" t="str">
            <v>kssch177@yahoo.com.tw</v>
          </cell>
          <cell r="O35" t="str">
            <v>SM102315</v>
          </cell>
        </row>
        <row r="36">
          <cell r="A36">
            <v>34</v>
          </cell>
          <cell r="B36" t="str">
            <v>男B組</v>
          </cell>
          <cell r="C36" t="str">
            <v>許晉彰</v>
          </cell>
          <cell r="D36" t="str">
            <v>許晉彰(男B組)</v>
          </cell>
          <cell r="E36" t="str">
            <v>男</v>
          </cell>
          <cell r="F36">
            <v>37312</v>
          </cell>
          <cell r="G36" t="str">
            <v>揮展練習場</v>
          </cell>
          <cell r="H36" t="str">
            <v>台南</v>
          </cell>
          <cell r="I36" t="str">
            <v>安慶國小</v>
          </cell>
          <cell r="J36" t="str">
            <v>6</v>
          </cell>
          <cell r="K36" t="str">
            <v>06-2555395</v>
          </cell>
          <cell r="L36" t="str">
            <v>0920-885634</v>
          </cell>
          <cell r="M36" t="str">
            <v>709台南市安南區安中路二段2巷117弄23號</v>
          </cell>
        </row>
        <row r="37">
          <cell r="A37">
            <v>35</v>
          </cell>
          <cell r="B37" t="str">
            <v>男B組</v>
          </cell>
          <cell r="C37" t="str">
            <v>陳宗揚</v>
          </cell>
          <cell r="D37" t="str">
            <v>陳宗揚(男B組)</v>
          </cell>
          <cell r="E37" t="str">
            <v>男</v>
          </cell>
          <cell r="F37">
            <v>37166</v>
          </cell>
          <cell r="G37" t="str">
            <v>南一球場</v>
          </cell>
          <cell r="H37" t="str">
            <v>高雄</v>
          </cell>
          <cell r="I37" t="str">
            <v>四維國小</v>
          </cell>
          <cell r="J37" t="str">
            <v>5</v>
          </cell>
          <cell r="K37" t="str">
            <v>07-2364786</v>
          </cell>
          <cell r="L37" t="str">
            <v>0931-742771       0937-335560張玟珮</v>
          </cell>
          <cell r="M37" t="str">
            <v>800 高雄市新興區七賢一路176號11樓之2</v>
          </cell>
          <cell r="O37" t="str">
            <v>SM102323</v>
          </cell>
        </row>
        <row r="38">
          <cell r="A38">
            <v>36</v>
          </cell>
          <cell r="B38" t="str">
            <v>男B組</v>
          </cell>
          <cell r="C38" t="str">
            <v>許柏堯</v>
          </cell>
          <cell r="D38" t="str">
            <v>許柏堯(男B組)</v>
          </cell>
          <cell r="E38" t="str">
            <v>男</v>
          </cell>
          <cell r="F38">
            <v>36918</v>
          </cell>
          <cell r="H38" t="str">
            <v>高雄</v>
          </cell>
          <cell r="I38" t="str">
            <v>七賢國中</v>
          </cell>
          <cell r="J38" t="str">
            <v>1</v>
          </cell>
          <cell r="K38" t="str">
            <v>07-5362220</v>
          </cell>
          <cell r="L38" t="str">
            <v>0932809768母</v>
          </cell>
          <cell r="M38" t="str">
            <v>804 高雄市鼓山區美術東四路382號3樓</v>
          </cell>
          <cell r="O38" t="str">
            <v>SM102302</v>
          </cell>
        </row>
        <row r="39">
          <cell r="A39">
            <v>37</v>
          </cell>
          <cell r="B39" t="str">
            <v>男B組</v>
          </cell>
          <cell r="C39" t="str">
            <v>許柏舜</v>
          </cell>
          <cell r="D39" t="str">
            <v>許柏舜(男B組)</v>
          </cell>
          <cell r="E39" t="str">
            <v>男</v>
          </cell>
          <cell r="F39">
            <v>36918</v>
          </cell>
          <cell r="H39" t="str">
            <v>高雄</v>
          </cell>
          <cell r="I39" t="str">
            <v>七賢國中</v>
          </cell>
          <cell r="J39" t="str">
            <v>1</v>
          </cell>
          <cell r="K39" t="str">
            <v>07-5362220</v>
          </cell>
          <cell r="L39" t="str">
            <v>0932809768母</v>
          </cell>
          <cell r="M39" t="str">
            <v>804 高雄市鼓山區美術東四路382號3樓</v>
          </cell>
          <cell r="O39" t="str">
            <v>SM102303</v>
          </cell>
        </row>
        <row r="40">
          <cell r="A40">
            <v>38</v>
          </cell>
          <cell r="B40" t="str">
            <v>男B組</v>
          </cell>
          <cell r="C40" t="str">
            <v>蔡士詮</v>
          </cell>
          <cell r="D40" t="str">
            <v>蔡士詮(男B組)</v>
          </cell>
          <cell r="E40" t="str">
            <v>男</v>
          </cell>
          <cell r="F40">
            <v>37314</v>
          </cell>
          <cell r="H40" t="str">
            <v>台南</v>
          </cell>
          <cell r="I40" t="str">
            <v>崇明國小</v>
          </cell>
          <cell r="J40" t="str">
            <v>5</v>
          </cell>
          <cell r="K40" t="str">
            <v>06-2693303</v>
          </cell>
          <cell r="L40" t="str">
            <v>0915-395089</v>
          </cell>
          <cell r="M40" t="str">
            <v>70157  台南市東區東門路3段98巷9號</v>
          </cell>
          <cell r="O40" t="str">
            <v>SM102313</v>
          </cell>
        </row>
        <row r="41">
          <cell r="A41">
            <v>39</v>
          </cell>
          <cell r="B41" t="str">
            <v>男B組</v>
          </cell>
          <cell r="C41" t="str">
            <v>林宸駒</v>
          </cell>
          <cell r="D41" t="str">
            <v>林宸駒(男B組)</v>
          </cell>
          <cell r="E41" t="str">
            <v>男</v>
          </cell>
          <cell r="F41">
            <v>37070</v>
          </cell>
          <cell r="H41" t="str">
            <v>台南</v>
          </cell>
          <cell r="I41" t="str">
            <v>中山國中</v>
          </cell>
          <cell r="J41" t="str">
            <v>1</v>
          </cell>
          <cell r="K41" t="str">
            <v>(白)06-2293969  (晚)06-2882679  </v>
          </cell>
          <cell r="L41" t="str">
            <v>0938-620066
0956-333190</v>
          </cell>
          <cell r="M41" t="str">
            <v>701 台南市東區德光街15巷33號8樓</v>
          </cell>
          <cell r="O41" t="str">
            <v>SM102310</v>
          </cell>
        </row>
        <row r="42">
          <cell r="A42">
            <v>40</v>
          </cell>
          <cell r="B42" t="str">
            <v>男B組</v>
          </cell>
          <cell r="C42" t="str">
            <v>林洪鈺</v>
          </cell>
          <cell r="D42" t="str">
            <v>林洪鈺(男B組)</v>
          </cell>
          <cell r="E42" t="str">
            <v>男</v>
          </cell>
          <cell r="F42">
            <v>36764</v>
          </cell>
          <cell r="H42" t="str">
            <v>高雄</v>
          </cell>
          <cell r="I42" t="str">
            <v>道明中學</v>
          </cell>
          <cell r="J42" t="str">
            <v>2</v>
          </cell>
          <cell r="K42" t="str">
            <v>(白)07-7109925    (晚)07-3462943</v>
          </cell>
          <cell r="L42" t="str">
            <v>0932734821 </v>
          </cell>
          <cell r="M42" t="str">
            <v>813 高雄市左營區榮總路203巷16號11樓</v>
          </cell>
          <cell r="N42" t="str">
            <v>uj.king@msa.hinet.net</v>
          </cell>
          <cell r="O42" t="str">
            <v>SM102235</v>
          </cell>
        </row>
        <row r="43">
          <cell r="A43">
            <v>41</v>
          </cell>
          <cell r="B43" t="str">
            <v>男B組</v>
          </cell>
          <cell r="C43" t="str">
            <v>蘇晉弘</v>
          </cell>
          <cell r="D43" t="str">
            <v>蘇晉弘(男B組)</v>
          </cell>
          <cell r="E43" t="str">
            <v>男</v>
          </cell>
          <cell r="F43">
            <v>37385</v>
          </cell>
          <cell r="H43" t="str">
            <v>屏東</v>
          </cell>
          <cell r="I43" t="str">
            <v>土庫國小</v>
          </cell>
          <cell r="J43" t="str">
            <v>5</v>
          </cell>
          <cell r="K43" t="str">
            <v>白08-7732688  </v>
          </cell>
          <cell r="L43" t="str">
            <v>0937687257    0938686828</v>
          </cell>
          <cell r="M43" t="str">
            <v>905 屏東縣里港鄉三廍村三和路90-2號</v>
          </cell>
          <cell r="O43" t="str">
            <v>SM102314</v>
          </cell>
        </row>
        <row r="44">
          <cell r="A44">
            <v>42</v>
          </cell>
          <cell r="B44" t="str">
            <v>男B組</v>
          </cell>
          <cell r="C44" t="str">
            <v>洪之奇</v>
          </cell>
          <cell r="D44" t="str">
            <v>洪之奇(男B組)</v>
          </cell>
          <cell r="E44" t="str">
            <v>男</v>
          </cell>
          <cell r="F44">
            <v>37403</v>
          </cell>
          <cell r="H44" t="str">
            <v>台南</v>
          </cell>
          <cell r="I44" t="str">
            <v>新市國小</v>
          </cell>
          <cell r="J44" t="str">
            <v>5</v>
          </cell>
          <cell r="K44" t="str">
            <v>06-2433678          F:06-2436099</v>
          </cell>
          <cell r="L44" t="str">
            <v>0912-648558</v>
          </cell>
          <cell r="M44" t="str">
            <v>710 台南市永康區正北三路115號</v>
          </cell>
        </row>
        <row r="45">
          <cell r="A45">
            <v>43</v>
          </cell>
          <cell r="B45" t="str">
            <v>男B組</v>
          </cell>
          <cell r="C45" t="str">
            <v>王晸諺</v>
          </cell>
          <cell r="D45" t="str">
            <v>王晸諺(男B組)</v>
          </cell>
          <cell r="E45" t="str">
            <v>男</v>
          </cell>
          <cell r="F45">
            <v>36529</v>
          </cell>
          <cell r="G45" t="str">
            <v>永安球場</v>
          </cell>
          <cell r="H45" t="str">
            <v>台南</v>
          </cell>
          <cell r="I45" t="str">
            <v>東原國中</v>
          </cell>
          <cell r="J45" t="str">
            <v>1</v>
          </cell>
          <cell r="K45" t="str">
            <v>0960-009150王雅芬</v>
          </cell>
          <cell r="L45" t="str">
            <v>0989-629143</v>
          </cell>
          <cell r="M45" t="str">
            <v>735 台南市下營區田中里中庄子1-1號</v>
          </cell>
        </row>
        <row r="46">
          <cell r="A46">
            <v>44</v>
          </cell>
          <cell r="B46" t="str">
            <v>男B組</v>
          </cell>
          <cell r="C46" t="str">
            <v>吳伊恩</v>
          </cell>
          <cell r="D46" t="str">
            <v>吳伊恩(男B組)</v>
          </cell>
          <cell r="E46" t="str">
            <v>男</v>
          </cell>
          <cell r="F46">
            <v>36779</v>
          </cell>
          <cell r="H46" t="str">
            <v>高雄</v>
          </cell>
          <cell r="I46" t="str">
            <v>陽明國小</v>
          </cell>
          <cell r="J46" t="str">
            <v>4</v>
          </cell>
          <cell r="K46" t="str">
            <v>0931-911993</v>
          </cell>
          <cell r="L46" t="str">
            <v>07-3868367       07-3826201</v>
          </cell>
          <cell r="M46" t="str">
            <v>807  高雄市三民區義明街2號16樓</v>
          </cell>
          <cell r="O46" t="str">
            <v>SM102236</v>
          </cell>
        </row>
        <row r="47">
          <cell r="A47">
            <v>45</v>
          </cell>
          <cell r="B47" t="str">
            <v>男B組</v>
          </cell>
          <cell r="C47" t="str">
            <v>鄭丞宏</v>
          </cell>
          <cell r="D47" t="str">
            <v>鄭丞宏(男B組)</v>
          </cell>
          <cell r="E47" t="str">
            <v>男</v>
          </cell>
          <cell r="F47">
            <v>36804</v>
          </cell>
          <cell r="H47" t="str">
            <v>高雄</v>
          </cell>
          <cell r="I47" t="str">
            <v>五福國中</v>
          </cell>
          <cell r="J47" t="str">
            <v>1</v>
          </cell>
          <cell r="K47" t="str">
            <v>07-2228631</v>
          </cell>
          <cell r="L47" t="str">
            <v>0933-797193       0931-701600</v>
          </cell>
          <cell r="M47" t="str">
            <v>800 高雄市新興區民生一路201號5F之3</v>
          </cell>
          <cell r="O47" t="str">
            <v>SM102238</v>
          </cell>
        </row>
        <row r="48">
          <cell r="A48">
            <v>46</v>
          </cell>
          <cell r="B48" t="str">
            <v>男B組</v>
          </cell>
          <cell r="C48" t="str">
            <v>薛惟隆</v>
          </cell>
          <cell r="D48" t="str">
            <v>薛惟隆(男B組)</v>
          </cell>
          <cell r="E48" t="str">
            <v>男</v>
          </cell>
          <cell r="F48">
            <v>36813</v>
          </cell>
          <cell r="H48" t="str">
            <v>屏東</v>
          </cell>
          <cell r="I48" t="str">
            <v>文華國小</v>
          </cell>
          <cell r="J48" t="str">
            <v>6</v>
          </cell>
          <cell r="K48" t="str">
            <v>08-7234531</v>
          </cell>
          <cell r="L48" t="str">
            <v>0929-981998父  0918-057578母</v>
          </cell>
          <cell r="M48" t="str">
            <v>83044 高雄市鳳山區文化西路67號4樓</v>
          </cell>
          <cell r="O48" t="str">
            <v>SM102239</v>
          </cell>
        </row>
        <row r="49">
          <cell r="A49">
            <v>47</v>
          </cell>
          <cell r="B49" t="str">
            <v>男B組</v>
          </cell>
          <cell r="C49" t="str">
            <v>顏國湘</v>
          </cell>
          <cell r="D49" t="str">
            <v>顏國湘(男B組)</v>
          </cell>
          <cell r="E49" t="str">
            <v>男</v>
          </cell>
          <cell r="F49">
            <v>37392</v>
          </cell>
          <cell r="H49" t="str">
            <v>台南</v>
          </cell>
          <cell r="I49" t="str">
            <v>新市國小</v>
          </cell>
          <cell r="J49" t="str">
            <v>6</v>
          </cell>
          <cell r="K49" t="str">
            <v>06-5992870白         06-5890000晚</v>
          </cell>
          <cell r="L49" t="str">
            <v>0931-124560父     0931-739739蘇教練</v>
          </cell>
          <cell r="M49" t="str">
            <v>744 台南市新市區中興街7號</v>
          </cell>
          <cell r="O49" t="str">
            <v>SM102321</v>
          </cell>
        </row>
        <row r="50">
          <cell r="A50">
            <v>48</v>
          </cell>
          <cell r="B50" t="str">
            <v>男C組</v>
          </cell>
          <cell r="C50" t="str">
            <v>楊云睿</v>
          </cell>
          <cell r="D50" t="str">
            <v>楊云睿(男C組)</v>
          </cell>
          <cell r="E50" t="str">
            <v>男</v>
          </cell>
          <cell r="F50">
            <v>37569</v>
          </cell>
          <cell r="H50" t="str">
            <v>高雄</v>
          </cell>
          <cell r="I50" t="str">
            <v>大榮國小</v>
          </cell>
          <cell r="J50" t="str">
            <v>5</v>
          </cell>
          <cell r="K50" t="str">
            <v>07-</v>
          </cell>
          <cell r="L50" t="str">
            <v>0983-522296</v>
          </cell>
          <cell r="M50" t="str">
            <v>804 高雄市鼓山區美術東四路445號13樓</v>
          </cell>
          <cell r="O50" t="str">
            <v>SM102319</v>
          </cell>
        </row>
        <row r="51">
          <cell r="A51">
            <v>49</v>
          </cell>
          <cell r="B51" t="str">
            <v>男C組</v>
          </cell>
          <cell r="C51" t="str">
            <v>吳睿東</v>
          </cell>
          <cell r="D51" t="str">
            <v>吳睿東(男C組)</v>
          </cell>
          <cell r="E51" t="str">
            <v>男</v>
          </cell>
          <cell r="F51">
            <v>37549</v>
          </cell>
          <cell r="I51" t="str">
            <v>大榮小學</v>
          </cell>
          <cell r="J51" t="str">
            <v>5</v>
          </cell>
          <cell r="K51" t="str">
            <v>07-5522358</v>
          </cell>
          <cell r="L51" t="str">
            <v>0919-882689父
0923-161719母</v>
          </cell>
          <cell r="M51" t="str">
            <v>高雄市鼓山區文信路324號3樓</v>
          </cell>
        </row>
        <row r="52">
          <cell r="A52">
            <v>50</v>
          </cell>
          <cell r="B52" t="str">
            <v>男C組</v>
          </cell>
          <cell r="C52" t="str">
            <v>楊孝哲</v>
          </cell>
          <cell r="D52" t="str">
            <v>楊孝哲(男C組)</v>
          </cell>
          <cell r="E52" t="str">
            <v>男</v>
          </cell>
          <cell r="F52">
            <v>37565</v>
          </cell>
          <cell r="H52" t="str">
            <v>台南</v>
          </cell>
          <cell r="I52" t="str">
            <v>復興國小</v>
          </cell>
          <cell r="J52" t="str">
            <v>5</v>
          </cell>
          <cell r="K52" t="str">
            <v>06-3313199          06-3313506</v>
          </cell>
          <cell r="L52" t="str">
            <v>0931615612</v>
          </cell>
          <cell r="M52" t="str">
            <v>70163  台南市東區裕和三街178號</v>
          </cell>
          <cell r="O52" t="str">
            <v>SM102322</v>
          </cell>
        </row>
        <row r="53">
          <cell r="A53">
            <v>51</v>
          </cell>
          <cell r="B53" t="str">
            <v>男C組</v>
          </cell>
          <cell r="C53" t="str">
            <v>李尚融</v>
          </cell>
          <cell r="D53" t="str">
            <v>李尚融(男C組)</v>
          </cell>
          <cell r="E53" t="str">
            <v>男</v>
          </cell>
          <cell r="F53">
            <v>37826</v>
          </cell>
          <cell r="G53" t="str">
            <v>新化球場</v>
          </cell>
          <cell r="H53" t="str">
            <v>台南</v>
          </cell>
          <cell r="I53" t="str">
            <v>賢北國小</v>
          </cell>
          <cell r="J53" t="str">
            <v>5</v>
          </cell>
          <cell r="K53" t="str">
            <v>06-2597061
F:06-2593705</v>
          </cell>
          <cell r="L53" t="str">
            <v>0927802750 父   0931-739739蘇文河</v>
          </cell>
          <cell r="M53" t="str">
            <v>703 台南市西區武聖路235號</v>
          </cell>
        </row>
        <row r="54">
          <cell r="A54">
            <v>52</v>
          </cell>
          <cell r="B54" t="str">
            <v>男C組</v>
          </cell>
          <cell r="C54" t="str">
            <v>吳俊翰</v>
          </cell>
          <cell r="D54" t="str">
            <v>吳俊翰(男C組)</v>
          </cell>
          <cell r="E54" t="str">
            <v>男</v>
          </cell>
          <cell r="F54">
            <v>37597</v>
          </cell>
          <cell r="H54" t="str">
            <v>高雄</v>
          </cell>
          <cell r="I54" t="str">
            <v>陽明國小</v>
          </cell>
          <cell r="J54" t="str">
            <v>5</v>
          </cell>
          <cell r="K54" t="str">
            <v>07-6112211-204</v>
          </cell>
          <cell r="L54" t="str">
            <v>0929-038248</v>
          </cell>
          <cell r="M54" t="str">
            <v>832  高雄市仁武區赤和街61號</v>
          </cell>
          <cell r="O54" t="str">
            <v>SM102320</v>
          </cell>
        </row>
        <row r="55">
          <cell r="A55">
            <v>53</v>
          </cell>
          <cell r="B55" t="str">
            <v>男C組</v>
          </cell>
          <cell r="C55" t="str">
            <v>柯亮宇</v>
          </cell>
          <cell r="D55" t="str">
            <v>柯亮宇(男C組)</v>
          </cell>
          <cell r="E55" t="str">
            <v>男</v>
          </cell>
          <cell r="F55">
            <v>38105</v>
          </cell>
          <cell r="G55" t="str">
            <v>台南球場
虎山練習場</v>
          </cell>
          <cell r="H55" t="str">
            <v>台南</v>
          </cell>
          <cell r="I55" t="str">
            <v>億載國小</v>
          </cell>
          <cell r="J55" t="str">
            <v>4</v>
          </cell>
          <cell r="K55" t="str">
            <v>06-2956005</v>
          </cell>
          <cell r="L55" t="str">
            <v>0933-399630</v>
          </cell>
          <cell r="M55" t="str">
            <v>708  台南市安平區育平里郡平路181號12樓之30</v>
          </cell>
          <cell r="N55" t="str">
            <v>kochungi6005@tn.edu.tw</v>
          </cell>
          <cell r="O55" t="str">
            <v>SM102405</v>
          </cell>
        </row>
        <row r="56">
          <cell r="A56">
            <v>54</v>
          </cell>
          <cell r="B56" t="str">
            <v>男C組</v>
          </cell>
          <cell r="C56" t="str">
            <v>顏國翔</v>
          </cell>
          <cell r="D56" t="str">
            <v>顏國翔(男C組)</v>
          </cell>
          <cell r="E56" t="str">
            <v>男</v>
          </cell>
          <cell r="F56">
            <v>37917</v>
          </cell>
          <cell r="H56" t="str">
            <v>台南</v>
          </cell>
          <cell r="I56" t="str">
            <v>新市國小</v>
          </cell>
          <cell r="J56" t="str">
            <v>4</v>
          </cell>
          <cell r="K56" t="str">
            <v>06-5992870白
06-5890000晚</v>
          </cell>
          <cell r="L56" t="str">
            <v>0931-124560父     0931-739739蘇教練</v>
          </cell>
          <cell r="M56" t="str">
            <v>744 台南市新市區中興街7號</v>
          </cell>
          <cell r="O56" t="str">
            <v>SM102409</v>
          </cell>
        </row>
        <row r="57">
          <cell r="A57">
            <v>55</v>
          </cell>
          <cell r="B57" t="str">
            <v>男D組</v>
          </cell>
          <cell r="C57" t="str">
            <v>胡宇棠</v>
          </cell>
          <cell r="D57" t="str">
            <v>胡宇棠(男D組)</v>
          </cell>
          <cell r="E57" t="str">
            <v>男</v>
          </cell>
          <cell r="F57">
            <v>38908</v>
          </cell>
          <cell r="H57" t="str">
            <v>高雄</v>
          </cell>
          <cell r="I57" t="str">
            <v>十全國小</v>
          </cell>
          <cell r="J57" t="str">
            <v>2</v>
          </cell>
          <cell r="K57" t="str">
            <v>07-5229243</v>
          </cell>
          <cell r="L57" t="str">
            <v>0961-219900</v>
          </cell>
          <cell r="M57" t="str">
            <v>804 高雄市鼓山區裕誠路2126號1樓</v>
          </cell>
        </row>
        <row r="58">
          <cell r="A58">
            <v>56</v>
          </cell>
          <cell r="B58" t="str">
            <v>男D組</v>
          </cell>
          <cell r="C58" t="str">
            <v>簡士閔</v>
          </cell>
          <cell r="D58" t="str">
            <v>簡士閔(男D組)</v>
          </cell>
          <cell r="E58" t="str">
            <v>男</v>
          </cell>
          <cell r="F58">
            <v>38874</v>
          </cell>
          <cell r="H58" t="str">
            <v>嘉義</v>
          </cell>
          <cell r="I58" t="str">
            <v>大林國小</v>
          </cell>
          <cell r="J58" t="str">
            <v>3</v>
          </cell>
          <cell r="K58" t="str">
            <v>05-2652127                     FAX：05-2650154               </v>
          </cell>
          <cell r="L58">
            <v>939161068</v>
          </cell>
          <cell r="M58" t="str">
            <v>622 嘉義縣大林鎮中正路338號</v>
          </cell>
        </row>
        <row r="59">
          <cell r="A59">
            <v>57</v>
          </cell>
          <cell r="B59" t="str">
            <v>男D組</v>
          </cell>
          <cell r="C59" t="str">
            <v>陳柏睿</v>
          </cell>
          <cell r="D59" t="str">
            <v>陳柏睿(男D組)</v>
          </cell>
          <cell r="E59" t="str">
            <v>男</v>
          </cell>
          <cell r="F59">
            <v>38390</v>
          </cell>
          <cell r="H59" t="str">
            <v>台南</v>
          </cell>
          <cell r="I59" t="str">
            <v>永信國小</v>
          </cell>
          <cell r="K59" t="str">
            <v>06-3131487</v>
          </cell>
          <cell r="L59" t="str">
            <v>0988-736254</v>
          </cell>
          <cell r="M59" t="str">
            <v>台南市永康區復國二後108巷7-1號</v>
          </cell>
        </row>
        <row r="60">
          <cell r="A60">
            <v>58</v>
          </cell>
          <cell r="B60" t="str">
            <v>男D組</v>
          </cell>
          <cell r="C60" t="str">
            <v>吳秉駿</v>
          </cell>
          <cell r="D60" t="str">
            <v>吳秉駿(男D組)</v>
          </cell>
          <cell r="E60" t="str">
            <v>男</v>
          </cell>
          <cell r="F60">
            <v>38779</v>
          </cell>
          <cell r="J60" t="str">
            <v>2</v>
          </cell>
          <cell r="K60" t="str">
            <v>06-6856539白天</v>
          </cell>
          <cell r="L60" t="str">
            <v>0925-478555</v>
          </cell>
          <cell r="M60" t="str">
            <v>台南市白河區大林里檨仔林25號</v>
          </cell>
        </row>
        <row r="61">
          <cell r="A61">
            <v>59</v>
          </cell>
          <cell r="B61" t="str">
            <v>男D組</v>
          </cell>
          <cell r="C61" t="str">
            <v>陳季群</v>
          </cell>
          <cell r="D61" t="str">
            <v>陳季群(男D組)</v>
          </cell>
          <cell r="E61" t="str">
            <v>男</v>
          </cell>
          <cell r="F61">
            <v>38240</v>
          </cell>
          <cell r="H61" t="str">
            <v>台南</v>
          </cell>
          <cell r="I61" t="str">
            <v>永康國小</v>
          </cell>
          <cell r="J61" t="str">
            <v>2</v>
          </cell>
          <cell r="K61" t="str">
            <v>06-2312012</v>
          </cell>
          <cell r="L61" t="str">
            <v>0931-739739蘇文河</v>
          </cell>
          <cell r="M61" t="str">
            <v>710 台南市永康區龍國街121號</v>
          </cell>
        </row>
        <row r="62">
          <cell r="A62">
            <v>60</v>
          </cell>
          <cell r="B62" t="str">
            <v>男D組</v>
          </cell>
          <cell r="C62" t="str">
            <v>黃君宇</v>
          </cell>
          <cell r="D62" t="str">
            <v>黃君宇(男D組)</v>
          </cell>
          <cell r="E62" t="str">
            <v>男</v>
          </cell>
          <cell r="F62">
            <v>38215</v>
          </cell>
          <cell r="G62" t="str">
            <v>大崗山</v>
          </cell>
          <cell r="H62" t="str">
            <v>屏東</v>
          </cell>
          <cell r="I62" t="str">
            <v>新圍國小</v>
          </cell>
          <cell r="J62" t="str">
            <v>4</v>
          </cell>
          <cell r="K62" t="str">
            <v>0911737105(媽)</v>
          </cell>
          <cell r="L62" t="str">
            <v>08-7956991      08-7952897</v>
          </cell>
          <cell r="M62" t="str">
            <v>906  屏東縣高樹鄉南華村世一路94號</v>
          </cell>
          <cell r="O62" t="str">
            <v>SM102406</v>
          </cell>
        </row>
        <row r="63">
          <cell r="A63">
            <v>61</v>
          </cell>
          <cell r="B63" t="str">
            <v>女A組</v>
          </cell>
          <cell r="C63" t="str">
            <v>江婉瑜</v>
          </cell>
          <cell r="D63" t="str">
            <v>江婉瑜(女A組)</v>
          </cell>
          <cell r="E63" t="str">
            <v>女</v>
          </cell>
          <cell r="F63">
            <v>35297</v>
          </cell>
          <cell r="H63" t="str">
            <v>高雄</v>
          </cell>
          <cell r="I63" t="str">
            <v>大義國中</v>
          </cell>
          <cell r="J63" t="str">
            <v>3</v>
          </cell>
          <cell r="K63" t="str">
            <v>07-5528169</v>
          </cell>
          <cell r="L63" t="str">
            <v>0910-808446</v>
          </cell>
          <cell r="M63" t="str">
            <v>804 高雄市鼓山區華榮路608號</v>
          </cell>
          <cell r="O63" t="str">
            <v>SF102106</v>
          </cell>
        </row>
        <row r="64">
          <cell r="A64">
            <v>62</v>
          </cell>
          <cell r="B64" t="str">
            <v>女A組</v>
          </cell>
          <cell r="C64" t="str">
            <v>顏鈺昕</v>
          </cell>
          <cell r="D64" t="str">
            <v>顏鈺昕(女A組)</v>
          </cell>
          <cell r="E64" t="str">
            <v>女</v>
          </cell>
          <cell r="F64">
            <v>36252</v>
          </cell>
          <cell r="H64" t="str">
            <v>高雄</v>
          </cell>
          <cell r="I64" t="str">
            <v>七賢國中</v>
          </cell>
          <cell r="J64" t="str">
            <v>3</v>
          </cell>
          <cell r="K64" t="str">
            <v>白天07-2254727
</v>
          </cell>
          <cell r="L64" t="str">
            <v>0931-713939      0913-766289</v>
          </cell>
          <cell r="M64" t="str">
            <v>804 高雄市三民區凱歌路85之3號9F</v>
          </cell>
          <cell r="O64" t="str">
            <v>SF102207</v>
          </cell>
        </row>
        <row r="65">
          <cell r="A65">
            <v>63</v>
          </cell>
          <cell r="B65" t="str">
            <v>女A組</v>
          </cell>
          <cell r="C65" t="str">
            <v>莊淳雯</v>
          </cell>
          <cell r="D65" t="str">
            <v>莊淳雯(女A組)</v>
          </cell>
          <cell r="E65" t="str">
            <v>女</v>
          </cell>
          <cell r="F65">
            <v>36229</v>
          </cell>
          <cell r="H65" t="str">
            <v>台南</v>
          </cell>
          <cell r="I65" t="str">
            <v>黎明中學</v>
          </cell>
          <cell r="J65" t="str">
            <v>1</v>
          </cell>
          <cell r="K65" t="str">
            <v>06-7235743           F:06-7235743</v>
          </cell>
          <cell r="L65" t="str">
            <v>0921-549598</v>
          </cell>
          <cell r="M65" t="str">
            <v>722 台南市佳里區延平路577巷16弄21號</v>
          </cell>
        </row>
        <row r="66">
          <cell r="A66">
            <v>64</v>
          </cell>
          <cell r="B66" t="str">
            <v>女A組</v>
          </cell>
          <cell r="C66" t="str">
            <v>黃妤蓉</v>
          </cell>
          <cell r="D66" t="str">
            <v>黃妤蓉(女A組)</v>
          </cell>
          <cell r="E66" t="str">
            <v>女</v>
          </cell>
          <cell r="F66">
            <v>35846</v>
          </cell>
          <cell r="H66" t="str">
            <v>屏東</v>
          </cell>
          <cell r="I66" t="str">
            <v>崇蘭國小</v>
          </cell>
          <cell r="J66" t="str">
            <v>6</v>
          </cell>
          <cell r="K66" t="str">
            <v>08-7655575</v>
          </cell>
          <cell r="M66" t="str">
            <v>900 屏東市大同北路217號6F-2</v>
          </cell>
          <cell r="O66" t="str">
            <v>SF102201</v>
          </cell>
        </row>
        <row r="67">
          <cell r="A67">
            <v>65</v>
          </cell>
          <cell r="B67" t="str">
            <v>女A組</v>
          </cell>
          <cell r="C67" t="str">
            <v>高紫琳</v>
          </cell>
          <cell r="D67" t="str">
            <v>高紫琳(女A組)</v>
          </cell>
          <cell r="E67" t="str">
            <v>女</v>
          </cell>
          <cell r="F67">
            <v>35346</v>
          </cell>
          <cell r="H67" t="str">
            <v>高雄</v>
          </cell>
          <cell r="I67" t="str">
            <v>三民高中</v>
          </cell>
          <cell r="J67" t="str">
            <v>1年級</v>
          </cell>
          <cell r="K67" t="str">
            <v>07-6285138</v>
          </cell>
          <cell r="L67" t="str">
            <v>0935-907306 父                                    0983-078755</v>
          </cell>
          <cell r="M67" t="str">
            <v>820 高雄市岡山區華岡里華岡路181號</v>
          </cell>
          <cell r="O67" t="str">
            <v>SF102110</v>
          </cell>
        </row>
        <row r="68">
          <cell r="A68">
            <v>66</v>
          </cell>
          <cell r="B68" t="str">
            <v>女B組</v>
          </cell>
          <cell r="C68" t="str">
            <v>葉芯霈</v>
          </cell>
          <cell r="D68" t="str">
            <v>葉芯霈(女B組)</v>
          </cell>
          <cell r="E68" t="str">
            <v>女</v>
          </cell>
          <cell r="F68">
            <v>36769</v>
          </cell>
          <cell r="H68" t="str">
            <v>高雄</v>
          </cell>
          <cell r="I68" t="str">
            <v>福山國中</v>
          </cell>
          <cell r="J68" t="str">
            <v>2</v>
          </cell>
          <cell r="K68" t="str">
            <v>07-3593416</v>
          </cell>
          <cell r="L68" t="str">
            <v>0955-689993       0930-587838</v>
          </cell>
          <cell r="M68" t="str">
            <v>807 高雄市三民區裕誠路86之1號7樓</v>
          </cell>
          <cell r="O68" t="str">
            <v>SF102212</v>
          </cell>
        </row>
        <row r="69">
          <cell r="A69">
            <v>67</v>
          </cell>
          <cell r="B69" t="str">
            <v>女B組</v>
          </cell>
          <cell r="C69" t="str">
            <v>張昕樵</v>
          </cell>
          <cell r="D69" t="str">
            <v>張昕樵(女B組)</v>
          </cell>
          <cell r="E69" t="str">
            <v>女</v>
          </cell>
          <cell r="F69">
            <v>37403</v>
          </cell>
          <cell r="G69" t="str">
            <v>南一球場</v>
          </cell>
          <cell r="H69" t="str">
            <v>高雄</v>
          </cell>
          <cell r="I69" t="str">
            <v>新上國小</v>
          </cell>
          <cell r="J69" t="str">
            <v>6</v>
          </cell>
          <cell r="K69" t="str">
            <v>07-5509572             F:07-5587508</v>
          </cell>
          <cell r="L69" t="str">
            <v>0929-318727        0961-318727</v>
          </cell>
          <cell r="M69" t="str">
            <v>813 高雄市左營區自由二路116號12樓</v>
          </cell>
        </row>
        <row r="70">
          <cell r="A70">
            <v>68</v>
          </cell>
          <cell r="B70" t="str">
            <v>女B組</v>
          </cell>
          <cell r="C70" t="str">
            <v>楊玉婷</v>
          </cell>
          <cell r="D70" t="str">
            <v>楊玉婷(女B組)</v>
          </cell>
          <cell r="E70" t="str">
            <v>女</v>
          </cell>
          <cell r="F70">
            <v>36947</v>
          </cell>
          <cell r="H70" t="str">
            <v>台南</v>
          </cell>
          <cell r="I70" t="str">
            <v>復興國中</v>
          </cell>
          <cell r="J70" t="str">
            <v>1</v>
          </cell>
          <cell r="K70" t="str">
            <v>06-3313199晚      06-3313506</v>
          </cell>
          <cell r="L70" t="str">
            <v>0931615612        F:06-3319699</v>
          </cell>
          <cell r="M70" t="str">
            <v>701 台南市東區裕和三街178號</v>
          </cell>
          <cell r="O70" t="str">
            <v>SF102301</v>
          </cell>
        </row>
        <row r="71">
          <cell r="A71">
            <v>69</v>
          </cell>
          <cell r="B71" t="str">
            <v>女B組</v>
          </cell>
          <cell r="C71" t="str">
            <v>洪玉霖</v>
          </cell>
          <cell r="D71" t="str">
            <v>洪玉霖(女B組)</v>
          </cell>
          <cell r="E71" t="str">
            <v>女</v>
          </cell>
          <cell r="F71">
            <v>37309</v>
          </cell>
          <cell r="H71" t="str">
            <v>高雄</v>
          </cell>
          <cell r="J71" t="str">
            <v>4</v>
          </cell>
          <cell r="K71" t="str">
            <v>0912430120</v>
          </cell>
          <cell r="L71" t="str">
            <v>0912-430120</v>
          </cell>
          <cell r="M71" t="str">
            <v>806  高雄市苓雅區和平一路172號10樓之2</v>
          </cell>
          <cell r="O71" t="str">
            <v>SF102304</v>
          </cell>
        </row>
        <row r="72">
          <cell r="A72">
            <v>70</v>
          </cell>
          <cell r="B72" t="str">
            <v>女B組</v>
          </cell>
          <cell r="C72" t="str">
            <v>廖映筑</v>
          </cell>
          <cell r="D72" t="str">
            <v>廖映筑(女B組)</v>
          </cell>
          <cell r="E72" t="str">
            <v>女</v>
          </cell>
          <cell r="F72">
            <v>37382</v>
          </cell>
          <cell r="G72" t="str">
            <v>田園練習場</v>
          </cell>
          <cell r="H72" t="str">
            <v>台南</v>
          </cell>
          <cell r="I72" t="str">
            <v>新泰國小</v>
          </cell>
          <cell r="J72" t="str">
            <v>6</v>
          </cell>
          <cell r="K72" t="str">
            <v>06-6322835</v>
          </cell>
          <cell r="L72">
            <v>935030122</v>
          </cell>
          <cell r="M72" t="str">
            <v>730 台南市新營區新東里東仁街3號</v>
          </cell>
        </row>
        <row r="73">
          <cell r="A73">
            <v>71</v>
          </cell>
          <cell r="B73" t="str">
            <v>女C組</v>
          </cell>
          <cell r="C73" t="str">
            <v>郭瑜恬</v>
          </cell>
          <cell r="D73" t="str">
            <v>郭瑜恬(女C組)</v>
          </cell>
          <cell r="E73" t="str">
            <v>女</v>
          </cell>
          <cell r="F73">
            <v>37673</v>
          </cell>
          <cell r="H73" t="str">
            <v>台南</v>
          </cell>
          <cell r="I73" t="str">
            <v>忠義國小</v>
          </cell>
          <cell r="J73" t="str">
            <v>5</v>
          </cell>
          <cell r="K73" t="str">
            <v>06-3587453</v>
          </cell>
          <cell r="L73" t="str">
            <v>0972-750071廖名棠</v>
          </cell>
          <cell r="M73" t="str">
            <v>台南市賢北街21巷3號</v>
          </cell>
        </row>
        <row r="74">
          <cell r="A74">
            <v>72</v>
          </cell>
          <cell r="B74" t="str">
            <v>女C組</v>
          </cell>
          <cell r="C74" t="str">
            <v>許淮茜</v>
          </cell>
          <cell r="D74" t="str">
            <v>許淮茜(女C組)</v>
          </cell>
          <cell r="E74" t="str">
            <v>女</v>
          </cell>
          <cell r="F74">
            <v>37929</v>
          </cell>
          <cell r="G74" t="str">
            <v>揮展練習場</v>
          </cell>
          <cell r="H74" t="str">
            <v>台南</v>
          </cell>
          <cell r="I74" t="str">
            <v>安慶國小</v>
          </cell>
          <cell r="J74" t="str">
            <v>4</v>
          </cell>
          <cell r="K74" t="str">
            <v>06-2555395</v>
          </cell>
          <cell r="L74" t="str">
            <v>0920-885634</v>
          </cell>
          <cell r="M74" t="str">
            <v>709台南市安南區安中路二段2巷117弄23號</v>
          </cell>
        </row>
        <row r="75">
          <cell r="A75">
            <v>73</v>
          </cell>
          <cell r="B75" t="str">
            <v>女C組</v>
          </cell>
          <cell r="C75" t="str">
            <v>鄭昕然</v>
          </cell>
          <cell r="D75" t="str">
            <v>鄭昕然(女C組)</v>
          </cell>
          <cell r="E75" t="str">
            <v>女</v>
          </cell>
          <cell r="F75">
            <v>37527</v>
          </cell>
          <cell r="G75" t="str">
            <v>新化球場</v>
          </cell>
          <cell r="H75" t="str">
            <v>台南</v>
          </cell>
          <cell r="I75" t="str">
            <v>永康國小</v>
          </cell>
          <cell r="J75" t="str">
            <v>5</v>
          </cell>
          <cell r="K75" t="str">
            <v>06-2423030         FAX：06-6336684</v>
          </cell>
          <cell r="L75" t="str">
            <v>0925-568-611母   0989-056981</v>
          </cell>
          <cell r="M75" t="str">
            <v>710 台南市永康區仁愛街103巷65號</v>
          </cell>
        </row>
        <row r="76">
          <cell r="A76">
            <v>74</v>
          </cell>
          <cell r="B76" t="str">
            <v>女D組</v>
          </cell>
          <cell r="C76" t="str">
            <v>廖信淳</v>
          </cell>
          <cell r="D76" t="str">
            <v>廖信淳(女D組)</v>
          </cell>
          <cell r="E76" t="str">
            <v>女</v>
          </cell>
          <cell r="F76">
            <v>38308</v>
          </cell>
          <cell r="G76" t="str">
            <v>田園練習場</v>
          </cell>
          <cell r="H76" t="str">
            <v>台南</v>
          </cell>
          <cell r="I76" t="str">
            <v>新泰國小</v>
          </cell>
          <cell r="J76" t="str">
            <v>3</v>
          </cell>
          <cell r="K76" t="str">
            <v>06-6322835</v>
          </cell>
          <cell r="L76">
            <v>935030122</v>
          </cell>
          <cell r="M76" t="str">
            <v>730 台南市新營區新東里東仁街3號</v>
          </cell>
        </row>
        <row r="77">
          <cell r="A77">
            <v>75</v>
          </cell>
          <cell r="B77" t="str">
            <v>女D組</v>
          </cell>
          <cell r="C77" t="str">
            <v>吳純葳</v>
          </cell>
          <cell r="D77" t="str">
            <v>吳純葳(女D組)</v>
          </cell>
          <cell r="E77" t="str">
            <v>女</v>
          </cell>
          <cell r="F77">
            <v>38321</v>
          </cell>
          <cell r="H77" t="str">
            <v>台南</v>
          </cell>
          <cell r="I77" t="str">
            <v>日新國小</v>
          </cell>
          <cell r="J77" t="str">
            <v>3</v>
          </cell>
          <cell r="K77" t="str">
            <v>06-2615908</v>
          </cell>
          <cell r="L77" t="str">
            <v>0910-741027父</v>
          </cell>
          <cell r="M77" t="str">
            <v>702 台南市南區敬南街3號</v>
          </cell>
          <cell r="O77" t="str">
            <v>SF102401</v>
          </cell>
        </row>
        <row r="78">
          <cell r="A78">
            <v>76</v>
          </cell>
          <cell r="B78" t="str">
            <v>女D組</v>
          </cell>
          <cell r="C78" t="str">
            <v>莊雅茜</v>
          </cell>
          <cell r="D78" t="str">
            <v>莊雅茜(女D組)</v>
          </cell>
          <cell r="E78" t="str">
            <v>女</v>
          </cell>
          <cell r="F78">
            <v>38483</v>
          </cell>
          <cell r="H78" t="str">
            <v>台南</v>
          </cell>
          <cell r="I78" t="str">
            <v>信義國小</v>
          </cell>
          <cell r="J78" t="str">
            <v>3</v>
          </cell>
          <cell r="K78" t="str">
            <v>06-7235743</v>
          </cell>
          <cell r="L78" t="str">
            <v>0921-549598</v>
          </cell>
          <cell r="M78" t="str">
            <v>722 台南市佳里區延平路577巷16弄21號</v>
          </cell>
        </row>
        <row r="79">
          <cell r="A79">
            <v>77</v>
          </cell>
          <cell r="B79" t="str">
            <v>甄試男A</v>
          </cell>
          <cell r="C79" t="str">
            <v>鄭觀泰</v>
          </cell>
          <cell r="D79" t="str">
            <v>鄭觀泰(甄試男A組)</v>
          </cell>
          <cell r="E79" t="str">
            <v>男</v>
          </cell>
          <cell r="F79">
            <v>35430</v>
          </cell>
          <cell r="H79" t="str">
            <v>屏東</v>
          </cell>
          <cell r="I79" t="str">
            <v>屏榮高級中學</v>
          </cell>
          <cell r="J79" t="str">
            <v>2</v>
          </cell>
          <cell r="K79" t="str">
            <v>白:08-7517125
晚:08-7539188</v>
          </cell>
          <cell r="L79" t="str">
            <v>0915-887175</v>
          </cell>
          <cell r="M79" t="str">
            <v>90085屏東市清溪里清寧街223號</v>
          </cell>
        </row>
        <row r="80">
          <cell r="A80">
            <v>78</v>
          </cell>
          <cell r="B80" t="str">
            <v>甄試男A</v>
          </cell>
          <cell r="C80" t="str">
            <v>王閩富</v>
          </cell>
          <cell r="D80" t="str">
            <v>王閩富(甄試男A組)</v>
          </cell>
          <cell r="E80" t="str">
            <v>男</v>
          </cell>
          <cell r="F80">
            <v>35625</v>
          </cell>
          <cell r="H80" t="str">
            <v>台南</v>
          </cell>
          <cell r="I80" t="str">
            <v>長榮中學</v>
          </cell>
          <cell r="J80" t="str">
            <v>2</v>
          </cell>
          <cell r="K80" t="str">
            <v>06-2295990</v>
          </cell>
          <cell r="L80" t="str">
            <v>0960-123517</v>
          </cell>
          <cell r="M80" t="str">
            <v>台南市東區崇道路98號8樓</v>
          </cell>
        </row>
        <row r="81">
          <cell r="A81">
            <v>79</v>
          </cell>
          <cell r="B81" t="str">
            <v>甄試男C</v>
          </cell>
          <cell r="C81" t="str">
            <v>王二忠</v>
          </cell>
          <cell r="D81" t="str">
            <v>王二忠(甄試男C組)</v>
          </cell>
          <cell r="E81" t="str">
            <v>男</v>
          </cell>
          <cell r="F81">
            <v>37731</v>
          </cell>
          <cell r="H81" t="str">
            <v>高雄</v>
          </cell>
          <cell r="I81" t="str">
            <v>文府國小</v>
          </cell>
          <cell r="J81" t="str">
            <v>5</v>
          </cell>
          <cell r="K81" t="str">
            <v>07-3108940</v>
          </cell>
          <cell r="L81" t="str">
            <v>0939-059781</v>
          </cell>
          <cell r="M81" t="str">
            <v>807 高雄市三民區鼎昌街53-1號9樓</v>
          </cell>
        </row>
        <row r="82">
          <cell r="A82">
            <v>80</v>
          </cell>
          <cell r="B82" t="str">
            <v>甄試男D</v>
          </cell>
          <cell r="C82" t="str">
            <v>徐雋詠</v>
          </cell>
          <cell r="D82" t="str">
            <v>徐雋詠(甄試男D組)</v>
          </cell>
          <cell r="E82" t="str">
            <v>男</v>
          </cell>
          <cell r="F82">
            <v>38874</v>
          </cell>
          <cell r="H82" t="str">
            <v>高雄</v>
          </cell>
          <cell r="I82" t="str">
            <v>新上國小</v>
          </cell>
          <cell r="J82" t="str">
            <v>2</v>
          </cell>
          <cell r="K82" t="str">
            <v>07-5585668</v>
          </cell>
          <cell r="L82" t="str">
            <v>0952-723649</v>
          </cell>
          <cell r="M82" t="str">
            <v>813高雄市左營區大順一路392號6樓</v>
          </cell>
        </row>
        <row r="83">
          <cell r="A83">
            <v>81</v>
          </cell>
          <cell r="B83" t="str">
            <v>甄試女B</v>
          </cell>
          <cell r="C83" t="str">
            <v>陳怡馨</v>
          </cell>
          <cell r="D83" t="str">
            <v>陳怡馨(甄試女B組)</v>
          </cell>
          <cell r="E83" t="str">
            <v>女</v>
          </cell>
          <cell r="F83">
            <v>37057</v>
          </cell>
          <cell r="G83" t="str">
            <v>永安球場</v>
          </cell>
          <cell r="H83" t="str">
            <v>台南</v>
          </cell>
          <cell r="I83" t="str">
            <v>東原國中</v>
          </cell>
          <cell r="J83" t="str">
            <v>1</v>
          </cell>
          <cell r="L83" t="str">
            <v>0988-219455</v>
          </cell>
          <cell r="M83" t="str">
            <v>台南市東山區嶺南里8鄰19號</v>
          </cell>
        </row>
        <row r="84">
          <cell r="A84">
            <v>82</v>
          </cell>
          <cell r="B84" t="str">
            <v>甄試女D</v>
          </cell>
          <cell r="C84" t="str">
            <v>黃意真</v>
          </cell>
          <cell r="D84" t="str">
            <v>黃意真(甄試女D組)</v>
          </cell>
          <cell r="E84" t="str">
            <v>女</v>
          </cell>
          <cell r="F84">
            <v>38239</v>
          </cell>
          <cell r="L84" t="str">
            <v>0920-081325</v>
          </cell>
          <cell r="M84" t="str">
            <v>高雄市鼓山區美術北三路123號9樓</v>
          </cell>
        </row>
        <row r="85">
          <cell r="A85">
            <v>83</v>
          </cell>
          <cell r="B85" t="str">
            <v>女B組</v>
          </cell>
          <cell r="C85" t="str">
            <v>林薇妮</v>
          </cell>
          <cell r="D85" t="str">
            <v>林薇妮(女B組)</v>
          </cell>
          <cell r="E85" t="str">
            <v>女</v>
          </cell>
          <cell r="F85">
            <v>36599</v>
          </cell>
          <cell r="H85" t="str">
            <v>高雄</v>
          </cell>
          <cell r="I85" t="str">
            <v>中正國中</v>
          </cell>
          <cell r="J85" t="str">
            <v>2</v>
          </cell>
          <cell r="K85" t="str">
            <v>07-7324580</v>
          </cell>
          <cell r="L85" t="str">
            <v>0988-132829        0931-093983</v>
          </cell>
          <cell r="M85" t="str">
            <v>83342 高雄市鳥松區鳥松里文海街12號10樓之1</v>
          </cell>
          <cell r="O85" t="str">
            <v>SF102214</v>
          </cell>
        </row>
        <row r="86">
          <cell r="A86">
            <v>84</v>
          </cell>
          <cell r="B86" t="str">
            <v>男A組</v>
          </cell>
          <cell r="C86" t="str">
            <v>曾譯慶</v>
          </cell>
          <cell r="D86" t="str">
            <v>曾譯慶(男A組)</v>
          </cell>
          <cell r="E86" t="str">
            <v>男</v>
          </cell>
          <cell r="F86">
            <v>35370</v>
          </cell>
          <cell r="H86" t="str">
            <v>屏東</v>
          </cell>
          <cell r="I86" t="str">
            <v>中正高中</v>
          </cell>
          <cell r="J86" t="str">
            <v>1</v>
          </cell>
          <cell r="K86" t="str">
            <v>08-8331369</v>
          </cell>
          <cell r="L86" t="str">
            <v>0930-605091</v>
          </cell>
          <cell r="M86" t="str">
            <v>93248  屏東縣新園鄉光復路17-6號</v>
          </cell>
          <cell r="O86" t="str">
            <v>SM102126</v>
          </cell>
        </row>
        <row r="87">
          <cell r="A87">
            <v>85</v>
          </cell>
          <cell r="B87" t="str">
            <v>男A組</v>
          </cell>
          <cell r="C87" t="str">
            <v>洪昭鑫</v>
          </cell>
          <cell r="D87" t="str">
            <v>洪昭鑫(男A組)</v>
          </cell>
          <cell r="E87" t="str">
            <v>男</v>
          </cell>
          <cell r="F87">
            <v>35683</v>
          </cell>
          <cell r="G87" t="str">
            <v>永安球場</v>
          </cell>
          <cell r="H87" t="str">
            <v>雲林</v>
          </cell>
          <cell r="I87" t="str">
            <v>民生國中</v>
          </cell>
          <cell r="J87" t="str">
            <v>3</v>
          </cell>
          <cell r="K87" t="str">
            <v>0928165440
0929-156689</v>
          </cell>
          <cell r="L87" t="str">
            <v>0935622911陳文楨</v>
          </cell>
          <cell r="M87" t="str">
            <v>600 嘉義市新建街8巷17號4樓之1</v>
          </cell>
          <cell r="N87" t="str">
            <v>a0928165440@yahoo.com.tw</v>
          </cell>
          <cell r="O87" t="str">
            <v>SM102135</v>
          </cell>
        </row>
        <row r="88">
          <cell r="A88">
            <v>86</v>
          </cell>
          <cell r="B88" t="str">
            <v>男B組</v>
          </cell>
          <cell r="C88" t="str">
            <v>劉丞恩</v>
          </cell>
          <cell r="D88" t="str">
            <v>劉丞恩(男B組)</v>
          </cell>
          <cell r="E88" t="str">
            <v>男</v>
          </cell>
          <cell r="F88">
            <v>36828</v>
          </cell>
          <cell r="G88" t="str">
            <v>港都練習場</v>
          </cell>
          <cell r="H88" t="str">
            <v>高雄</v>
          </cell>
          <cell r="I88" t="str">
            <v>青年國中</v>
          </cell>
          <cell r="J88" t="str">
            <v>1</v>
          </cell>
          <cell r="K88" t="str">
            <v>07-7356276         FAX:07-7356293</v>
          </cell>
          <cell r="L88" t="str">
            <v>0981-616391</v>
          </cell>
          <cell r="M88" t="str">
            <v>833 高雄市鳥松區美山路37號</v>
          </cell>
          <cell r="N88" t="str">
            <v>jhliu731@gmail.com</v>
          </cell>
          <cell r="O88" t="str">
            <v>SM102242</v>
          </cell>
        </row>
        <row r="89">
          <cell r="A89">
            <v>87</v>
          </cell>
          <cell r="B89" t="str">
            <v>女A組</v>
          </cell>
          <cell r="C89" t="str">
            <v>張慈恩</v>
          </cell>
          <cell r="D89" t="str">
            <v>張慈恩(女A組)</v>
          </cell>
          <cell r="E89" t="str">
            <v>女</v>
          </cell>
          <cell r="F89">
            <v>36115</v>
          </cell>
          <cell r="H89" t="str">
            <v>高雄</v>
          </cell>
          <cell r="I89" t="str">
            <v>青年國中</v>
          </cell>
          <cell r="J89" t="str">
            <v>2</v>
          </cell>
          <cell r="K89" t="str">
            <v>07-7451537</v>
          </cell>
          <cell r="L89" t="str">
            <v>0989-722823</v>
          </cell>
          <cell r="M89" t="str">
            <v>830 高雄市鳳山區建國路三段57號24樓</v>
          </cell>
        </row>
        <row r="90">
          <cell r="A90">
            <v>88</v>
          </cell>
          <cell r="B90" t="str">
            <v>甄試男C</v>
          </cell>
          <cell r="C90" t="str">
            <v>彭處睿</v>
          </cell>
          <cell r="D90" t="str">
            <v>彭處睿(甄試男C組)</v>
          </cell>
          <cell r="E90" t="str">
            <v>男</v>
          </cell>
          <cell r="F90">
            <v>37827</v>
          </cell>
          <cell r="H90" t="str">
            <v>高雄</v>
          </cell>
          <cell r="I90" t="str">
            <v>文府國小</v>
          </cell>
          <cell r="J90" t="str">
            <v>5</v>
          </cell>
          <cell r="K90" t="str">
            <v>07-3462181</v>
          </cell>
          <cell r="L90">
            <v>913260667</v>
          </cell>
          <cell r="M90" t="str">
            <v>813高雄市左營區榮華街19號</v>
          </cell>
        </row>
        <row r="93">
          <cell r="A93">
            <v>333</v>
          </cell>
          <cell r="C93" t="str">
            <v>三民高中</v>
          </cell>
          <cell r="D93" t="str">
            <v>三民高中</v>
          </cell>
          <cell r="K93" t="str">
            <v>07-3475181</v>
          </cell>
          <cell r="L93" t="str">
            <v>F:07-3465964</v>
          </cell>
          <cell r="M93" t="str">
            <v>807 高雄市三民區金鼎路81號</v>
          </cell>
        </row>
      </sheetData>
      <sheetData sheetId="5">
        <row r="2">
          <cell r="A2" t="str">
            <v>比賽地點:嘉南高爾夫球場 TEL:06-6900016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第一天"/>
      <sheetName val="成績表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 t="str">
            <v>培訓球場</v>
          </cell>
          <cell r="H2" t="str">
            <v>所屬縣市</v>
          </cell>
          <cell r="I2" t="str">
            <v>學校</v>
          </cell>
          <cell r="J2" t="str">
            <v>年級</v>
          </cell>
          <cell r="K2" t="str">
            <v>電  話</v>
          </cell>
          <cell r="L2" t="str">
            <v>行動電話</v>
          </cell>
          <cell r="M2" t="str">
            <v>地址</v>
          </cell>
          <cell r="N2" t="str">
            <v>E-mail</v>
          </cell>
          <cell r="O2" t="str">
            <v>培訓證號</v>
          </cell>
        </row>
        <row r="3">
          <cell r="A3">
            <v>1</v>
          </cell>
          <cell r="B3" t="str">
            <v>女A組</v>
          </cell>
          <cell r="C3" t="str">
            <v>江婉瑜</v>
          </cell>
          <cell r="D3" t="str">
            <v>江婉瑜(女A組)</v>
          </cell>
          <cell r="E3" t="str">
            <v>女</v>
          </cell>
          <cell r="F3">
            <v>35297</v>
          </cell>
          <cell r="G3" t="str">
            <v>南一球場</v>
          </cell>
          <cell r="H3" t="str">
            <v>高雄</v>
          </cell>
          <cell r="I3" t="str">
            <v>大義國中</v>
          </cell>
          <cell r="J3" t="str">
            <v>3</v>
          </cell>
          <cell r="K3" t="str">
            <v>07-5528169</v>
          </cell>
          <cell r="L3" t="str">
            <v>0985369052</v>
          </cell>
          <cell r="M3" t="str">
            <v>804 高雄市鼓山區華榮路608號</v>
          </cell>
          <cell r="O3" t="str">
            <v>SF102106</v>
          </cell>
        </row>
        <row r="4">
          <cell r="A4">
            <v>2</v>
          </cell>
          <cell r="B4" t="str">
            <v>女A組</v>
          </cell>
          <cell r="C4" t="str">
            <v>高紫琳</v>
          </cell>
          <cell r="D4" t="str">
            <v>高紫琳(女A組)</v>
          </cell>
          <cell r="E4" t="str">
            <v>女</v>
          </cell>
          <cell r="F4">
            <v>35346</v>
          </cell>
          <cell r="H4" t="str">
            <v>高雄</v>
          </cell>
          <cell r="I4" t="str">
            <v>三民高中</v>
          </cell>
          <cell r="J4" t="str">
            <v>1年級</v>
          </cell>
          <cell r="K4" t="str">
            <v>07-6285138</v>
          </cell>
          <cell r="L4" t="str">
            <v>0935-907306 父                                    0983-078755</v>
          </cell>
          <cell r="M4" t="str">
            <v>820 高雄市岡山區華岡里華岡路181號</v>
          </cell>
          <cell r="O4" t="str">
            <v>SF102110</v>
          </cell>
        </row>
        <row r="5">
          <cell r="A5">
            <v>3</v>
          </cell>
          <cell r="B5" t="str">
            <v>女A組</v>
          </cell>
          <cell r="C5" t="str">
            <v>張雨心</v>
          </cell>
          <cell r="D5" t="str">
            <v>張雨心(女A組)</v>
          </cell>
          <cell r="E5" t="str">
            <v>女</v>
          </cell>
          <cell r="F5">
            <v>35451</v>
          </cell>
          <cell r="G5" t="str">
            <v>新化球場</v>
          </cell>
          <cell r="H5" t="str">
            <v>台南</v>
          </cell>
          <cell r="I5" t="str">
            <v>民德國中</v>
          </cell>
          <cell r="J5" t="str">
            <v>1</v>
          </cell>
          <cell r="K5" t="str">
            <v>06-2806363/06-2809981      FAX:06-2805353</v>
          </cell>
          <cell r="L5" t="str">
            <v>0910758888父       0988127007母</v>
          </cell>
          <cell r="M5" t="str">
            <v>70061 台南市西區湖美街265號</v>
          </cell>
          <cell r="O5" t="str">
            <v>SF102115</v>
          </cell>
        </row>
        <row r="6">
          <cell r="A6">
            <v>4</v>
          </cell>
          <cell r="B6" t="str">
            <v>女A組</v>
          </cell>
          <cell r="C6" t="str">
            <v>吳芷昀</v>
          </cell>
          <cell r="D6" t="str">
            <v>吳芷昀(女A組)</v>
          </cell>
          <cell r="E6" t="str">
            <v>女</v>
          </cell>
          <cell r="F6">
            <v>35685</v>
          </cell>
          <cell r="H6" t="str">
            <v>高雄</v>
          </cell>
          <cell r="I6" t="str">
            <v>三民高中</v>
          </cell>
          <cell r="J6" t="str">
            <v>1</v>
          </cell>
          <cell r="K6" t="str">
            <v>07-3459467</v>
          </cell>
          <cell r="L6" t="str">
            <v>0972-320960     0916-879521</v>
          </cell>
          <cell r="M6" t="str">
            <v>81362 高雄市左營區榮佑路7號13樓</v>
          </cell>
          <cell r="N6" t="str">
            <v>guang@hoss.com.tw</v>
          </cell>
          <cell r="O6" t="str">
            <v>SF102117</v>
          </cell>
        </row>
        <row r="7">
          <cell r="A7">
            <v>5</v>
          </cell>
          <cell r="B7" t="str">
            <v>女A組</v>
          </cell>
          <cell r="C7" t="str">
            <v>周怡岑</v>
          </cell>
          <cell r="D7" t="str">
            <v>周怡岑(女A組)</v>
          </cell>
          <cell r="E7" t="str">
            <v>女</v>
          </cell>
          <cell r="F7">
            <v>35953</v>
          </cell>
          <cell r="H7" t="str">
            <v>高雄</v>
          </cell>
          <cell r="I7" t="str">
            <v>福山國中</v>
          </cell>
          <cell r="J7" t="str">
            <v>1</v>
          </cell>
          <cell r="K7" t="str">
            <v>07-3507247          0986331818</v>
          </cell>
          <cell r="L7" t="str">
            <v>0929468256父         0935404780黃振豐</v>
          </cell>
          <cell r="M7" t="str">
            <v>807 高雄市三民區鼎祥街168號10樓</v>
          </cell>
          <cell r="N7" t="str">
            <v>youngerccl@yahoo.com.tw</v>
          </cell>
          <cell r="O7" t="str">
            <v>SF102202</v>
          </cell>
        </row>
        <row r="8">
          <cell r="A8">
            <v>6</v>
          </cell>
          <cell r="B8" t="str">
            <v>女A組</v>
          </cell>
          <cell r="C8" t="str">
            <v>吳曉玲</v>
          </cell>
          <cell r="D8" t="str">
            <v>吳曉玲(女A組)</v>
          </cell>
          <cell r="E8" t="str">
            <v>女</v>
          </cell>
          <cell r="F8">
            <v>36031</v>
          </cell>
          <cell r="G8" t="str">
            <v>無</v>
          </cell>
          <cell r="H8" t="str">
            <v>高雄</v>
          </cell>
          <cell r="I8" t="str">
            <v>立志中學</v>
          </cell>
          <cell r="J8" t="str">
            <v>1</v>
          </cell>
          <cell r="K8" t="str">
            <v>(白)07-3735188          (晚)07-3418555</v>
          </cell>
          <cell r="L8" t="str">
            <v>0927690310        0976307028</v>
          </cell>
          <cell r="M8" t="str">
            <v>814 高雄市仁武區赤山里仁雄路86-28號</v>
          </cell>
          <cell r="N8" t="str">
            <v>wuyungming@hotmail.com</v>
          </cell>
          <cell r="O8" t="str">
            <v>SF102204</v>
          </cell>
        </row>
        <row r="9">
          <cell r="A9">
            <v>7</v>
          </cell>
          <cell r="B9" t="str">
            <v>女A組</v>
          </cell>
          <cell r="C9" t="str">
            <v>莊淳雯</v>
          </cell>
          <cell r="D9" t="str">
            <v>莊淳雯(女A組)</v>
          </cell>
          <cell r="E9" t="str">
            <v>女</v>
          </cell>
          <cell r="F9">
            <v>36229</v>
          </cell>
          <cell r="H9" t="str">
            <v>台南</v>
          </cell>
          <cell r="I9" t="str">
            <v>黎明中學</v>
          </cell>
          <cell r="J9" t="str">
            <v>1</v>
          </cell>
          <cell r="K9" t="str">
            <v>06-7235743           F:06-7235743</v>
          </cell>
          <cell r="L9" t="str">
            <v>0921-549598</v>
          </cell>
          <cell r="M9" t="str">
            <v>722 台南市佳里區延平路577巷16弄21號</v>
          </cell>
        </row>
        <row r="10">
          <cell r="A10">
            <v>8</v>
          </cell>
          <cell r="B10" t="str">
            <v>女B組</v>
          </cell>
          <cell r="C10" t="str">
            <v>顏鈺昕</v>
          </cell>
          <cell r="D10" t="str">
            <v>顏鈺昕(女B組)</v>
          </cell>
          <cell r="E10" t="str">
            <v>女</v>
          </cell>
          <cell r="F10">
            <v>36252</v>
          </cell>
          <cell r="H10" t="str">
            <v>高雄</v>
          </cell>
          <cell r="I10" t="str">
            <v>七賢國中</v>
          </cell>
          <cell r="J10" t="str">
            <v>3</v>
          </cell>
          <cell r="K10" t="str">
            <v>白天07-2254727
</v>
          </cell>
          <cell r="L10" t="str">
            <v>0931-713939      0913-766289</v>
          </cell>
          <cell r="M10" t="str">
            <v>804 高雄市三民區凱歌路85之3號9F</v>
          </cell>
          <cell r="O10" t="str">
            <v>SF102207</v>
          </cell>
        </row>
        <row r="11">
          <cell r="A11">
            <v>9</v>
          </cell>
          <cell r="B11" t="str">
            <v>女B組</v>
          </cell>
          <cell r="C11" t="str">
            <v>沈欣諭</v>
          </cell>
          <cell r="D11" t="str">
            <v>沈欣諭(女B組)</v>
          </cell>
          <cell r="E11" t="str">
            <v>女</v>
          </cell>
          <cell r="F11">
            <v>36496</v>
          </cell>
          <cell r="H11" t="str">
            <v>高雄</v>
          </cell>
          <cell r="I11" t="str">
            <v>福山國中</v>
          </cell>
          <cell r="J11" t="str">
            <v>2</v>
          </cell>
          <cell r="K11" t="str">
            <v>0933-643119父        07-3730753晚</v>
          </cell>
          <cell r="L11" t="str">
            <v>0963-091662       0928-450505鍾教練</v>
          </cell>
          <cell r="M11" t="str">
            <v>814 高雄市仁武區八德北路557號</v>
          </cell>
          <cell r="O11" t="str">
            <v>SF102213</v>
          </cell>
        </row>
        <row r="12">
          <cell r="A12">
            <v>10</v>
          </cell>
          <cell r="B12" t="str">
            <v>女B組</v>
          </cell>
          <cell r="C12" t="str">
            <v>曾彩晴</v>
          </cell>
          <cell r="D12" t="str">
            <v>曾彩晴(女B組)</v>
          </cell>
          <cell r="E12" t="str">
            <v>女</v>
          </cell>
          <cell r="F12">
            <v>36644</v>
          </cell>
          <cell r="H12" t="str">
            <v>台南</v>
          </cell>
          <cell r="I12" t="str">
            <v>中山國中</v>
          </cell>
          <cell r="J12" t="str">
            <v>2</v>
          </cell>
          <cell r="K12" t="str">
            <v>06-2139499          06-2132255</v>
          </cell>
          <cell r="L12" t="str">
            <v>0929-605899       0983-790277</v>
          </cell>
          <cell r="M12" t="str">
            <v>701 台南市南門路259巷2號3樓</v>
          </cell>
          <cell r="O12" t="str">
            <v>SF102210</v>
          </cell>
        </row>
        <row r="13">
          <cell r="A13">
            <v>11</v>
          </cell>
          <cell r="B13" t="str">
            <v>女B組</v>
          </cell>
          <cell r="C13" t="str">
            <v>葉芯霈</v>
          </cell>
          <cell r="D13" t="str">
            <v>葉芯霈(女B組)</v>
          </cell>
          <cell r="E13" t="str">
            <v>女</v>
          </cell>
          <cell r="F13">
            <v>36769</v>
          </cell>
          <cell r="H13" t="str">
            <v>高雄</v>
          </cell>
          <cell r="I13" t="str">
            <v>福山國中</v>
          </cell>
          <cell r="J13" t="str">
            <v>2</v>
          </cell>
          <cell r="K13" t="str">
            <v>07-3593416</v>
          </cell>
          <cell r="L13" t="str">
            <v>0955-689993       0930-587838</v>
          </cell>
          <cell r="M13" t="str">
            <v>807 高雄市三民區裕誠路86之1號7樓</v>
          </cell>
          <cell r="O13" t="str">
            <v>SF102212</v>
          </cell>
        </row>
        <row r="14">
          <cell r="A14">
            <v>12</v>
          </cell>
          <cell r="B14" t="str">
            <v>女B組</v>
          </cell>
          <cell r="C14" t="str">
            <v>楊玉婷</v>
          </cell>
          <cell r="D14" t="str">
            <v>楊玉婷(女B組)</v>
          </cell>
          <cell r="E14" t="str">
            <v>女</v>
          </cell>
          <cell r="F14">
            <v>36947</v>
          </cell>
          <cell r="H14" t="str">
            <v>台南</v>
          </cell>
          <cell r="I14" t="str">
            <v>復興國中</v>
          </cell>
          <cell r="J14" t="str">
            <v>1</v>
          </cell>
          <cell r="K14" t="str">
            <v>06-3313199晚      06-3313506</v>
          </cell>
          <cell r="L14" t="str">
            <v>0931615612        F:06-3319699</v>
          </cell>
          <cell r="M14" t="str">
            <v>701 台南市東區裕和三街178號</v>
          </cell>
          <cell r="O14" t="str">
            <v>SF102301</v>
          </cell>
        </row>
        <row r="15">
          <cell r="A15">
            <v>13</v>
          </cell>
          <cell r="B15" t="str">
            <v>女B組</v>
          </cell>
          <cell r="C15" t="str">
            <v>馮立顏</v>
          </cell>
          <cell r="D15" t="str">
            <v>馮立顏(女B組)</v>
          </cell>
          <cell r="E15" t="str">
            <v>女</v>
          </cell>
          <cell r="F15">
            <v>36988</v>
          </cell>
          <cell r="H15" t="str">
            <v>台南</v>
          </cell>
          <cell r="I15" t="str">
            <v>復興國中</v>
          </cell>
          <cell r="J15" t="str">
            <v>1</v>
          </cell>
          <cell r="K15" t="str">
            <v>06-3315561 </v>
          </cell>
          <cell r="L15" t="str">
            <v>0927115250         0989-411323</v>
          </cell>
          <cell r="M15" t="str">
            <v>701 台南市東區裕信三街230號</v>
          </cell>
          <cell r="O15" t="str">
            <v>SF102302</v>
          </cell>
        </row>
        <row r="16">
          <cell r="A16">
            <v>14</v>
          </cell>
          <cell r="B16" t="str">
            <v>甄試女B</v>
          </cell>
          <cell r="C16" t="str">
            <v>陳怡馨</v>
          </cell>
          <cell r="D16" t="str">
            <v>陳怡馨(甄試女B組)</v>
          </cell>
          <cell r="E16" t="str">
            <v>女</v>
          </cell>
          <cell r="F16">
            <v>37057</v>
          </cell>
          <cell r="G16" t="str">
            <v>永安球場</v>
          </cell>
          <cell r="H16" t="str">
            <v>台南</v>
          </cell>
          <cell r="I16" t="str">
            <v>東原國中</v>
          </cell>
          <cell r="J16" t="str">
            <v>1</v>
          </cell>
          <cell r="L16" t="str">
            <v>0988-219455</v>
          </cell>
          <cell r="M16" t="str">
            <v>台南市東山區嶺南里8鄰19號</v>
          </cell>
        </row>
        <row r="17">
          <cell r="A17">
            <v>15</v>
          </cell>
          <cell r="B17" t="str">
            <v>女C組</v>
          </cell>
          <cell r="C17" t="str">
            <v>廖映筑</v>
          </cell>
          <cell r="D17" t="str">
            <v>廖映筑(女C組)</v>
          </cell>
          <cell r="E17" t="str">
            <v>女</v>
          </cell>
          <cell r="F17">
            <v>37382</v>
          </cell>
          <cell r="G17" t="str">
            <v>田園練習場</v>
          </cell>
          <cell r="H17" t="str">
            <v>台南</v>
          </cell>
          <cell r="I17" t="str">
            <v>新泰國小</v>
          </cell>
          <cell r="J17" t="str">
            <v>6</v>
          </cell>
          <cell r="K17" t="str">
            <v>06-6322835</v>
          </cell>
          <cell r="L17">
            <v>935030122</v>
          </cell>
          <cell r="M17" t="str">
            <v>730 台南市新營區新東里東仁街3號</v>
          </cell>
        </row>
        <row r="18">
          <cell r="A18">
            <v>16</v>
          </cell>
          <cell r="B18" t="str">
            <v>女C組</v>
          </cell>
          <cell r="C18" t="str">
            <v>張昕樵</v>
          </cell>
          <cell r="D18" t="str">
            <v>張昕樵(女C組)</v>
          </cell>
          <cell r="E18" t="str">
            <v>女</v>
          </cell>
          <cell r="F18">
            <v>37403</v>
          </cell>
          <cell r="G18" t="str">
            <v>南一球場</v>
          </cell>
          <cell r="H18" t="str">
            <v>高雄</v>
          </cell>
          <cell r="I18" t="str">
            <v>新上國小</v>
          </cell>
          <cell r="J18" t="str">
            <v>6</v>
          </cell>
          <cell r="K18" t="str">
            <v>07-5509572             F:07-5587508</v>
          </cell>
          <cell r="L18" t="str">
            <v>0929-318727        0961-318727</v>
          </cell>
          <cell r="M18" t="str">
            <v>813 高雄市左營區自由二路116號12樓</v>
          </cell>
        </row>
        <row r="19">
          <cell r="A19">
            <v>17</v>
          </cell>
          <cell r="B19" t="str">
            <v>女C組</v>
          </cell>
          <cell r="C19" t="str">
            <v>鄭昕然</v>
          </cell>
          <cell r="D19" t="str">
            <v>鄭昕然(女C組)</v>
          </cell>
          <cell r="E19" t="str">
            <v>女</v>
          </cell>
          <cell r="F19">
            <v>37527</v>
          </cell>
          <cell r="H19" t="str">
            <v>台南</v>
          </cell>
          <cell r="I19" t="str">
            <v>永康國小</v>
          </cell>
          <cell r="J19" t="str">
            <v>5</v>
          </cell>
          <cell r="K19" t="str">
            <v>06-2423030         FAX：06-6336684</v>
          </cell>
          <cell r="L19" t="str">
            <v>0925-568-611母   0989-056981</v>
          </cell>
          <cell r="M19" t="str">
            <v>710 台南市永康區仁愛街103巷65號</v>
          </cell>
        </row>
        <row r="20">
          <cell r="A20">
            <v>18</v>
          </cell>
          <cell r="B20" t="str">
            <v>女C組</v>
          </cell>
          <cell r="C20" t="str">
            <v>許淮茜</v>
          </cell>
          <cell r="D20" t="str">
            <v>許淮茜(女C組)</v>
          </cell>
          <cell r="E20" t="str">
            <v>女</v>
          </cell>
          <cell r="F20">
            <v>37929</v>
          </cell>
          <cell r="G20" t="str">
            <v>揮展練習場</v>
          </cell>
          <cell r="H20" t="str">
            <v>台南</v>
          </cell>
          <cell r="I20" t="str">
            <v>安慶國小</v>
          </cell>
          <cell r="J20" t="str">
            <v>4</v>
          </cell>
          <cell r="K20" t="str">
            <v>06-2555395</v>
          </cell>
          <cell r="L20" t="str">
            <v>0920-885634</v>
          </cell>
          <cell r="M20" t="str">
            <v>709台南市安南區安中路二段2巷117弄23號</v>
          </cell>
        </row>
        <row r="21">
          <cell r="A21">
            <v>19</v>
          </cell>
          <cell r="B21" t="str">
            <v>女D組</v>
          </cell>
          <cell r="C21" t="str">
            <v>吳昀蓁</v>
          </cell>
          <cell r="D21" t="str">
            <v>吳昀蓁(女D組)</v>
          </cell>
          <cell r="E21" t="str">
            <v>女</v>
          </cell>
          <cell r="F21">
            <v>38233</v>
          </cell>
          <cell r="H21" t="str">
            <v>台南</v>
          </cell>
          <cell r="I21" t="str">
            <v>文元國小</v>
          </cell>
          <cell r="J21" t="str">
            <v>3</v>
          </cell>
          <cell r="K21" t="str">
            <v>06-2511891</v>
          </cell>
          <cell r="L21" t="str">
            <v>0912-123113       0975-612741</v>
          </cell>
          <cell r="M21" t="str">
            <v>704 台南市北區育德二路486巷2號</v>
          </cell>
        </row>
        <row r="22">
          <cell r="A22">
            <v>20</v>
          </cell>
          <cell r="B22" t="str">
            <v>女D組</v>
          </cell>
          <cell r="C22" t="str">
            <v>廖信淳</v>
          </cell>
          <cell r="D22" t="str">
            <v>廖信淳(女D組)</v>
          </cell>
          <cell r="E22" t="str">
            <v>女</v>
          </cell>
          <cell r="F22">
            <v>38308</v>
          </cell>
          <cell r="G22" t="str">
            <v>田園練習場</v>
          </cell>
          <cell r="H22" t="str">
            <v>台南</v>
          </cell>
          <cell r="I22" t="str">
            <v>新泰國小</v>
          </cell>
          <cell r="J22" t="str">
            <v>3</v>
          </cell>
          <cell r="K22" t="str">
            <v>06-6322835</v>
          </cell>
          <cell r="L22">
            <v>935030122</v>
          </cell>
          <cell r="M22" t="str">
            <v>730 台南市新營區新東里東仁街3號</v>
          </cell>
        </row>
        <row r="23">
          <cell r="A23">
            <v>21</v>
          </cell>
          <cell r="B23" t="str">
            <v>女D組</v>
          </cell>
          <cell r="C23" t="str">
            <v>吳純葳</v>
          </cell>
          <cell r="D23" t="str">
            <v>吳純葳(女D組)</v>
          </cell>
          <cell r="E23" t="str">
            <v>女</v>
          </cell>
          <cell r="F23">
            <v>38321</v>
          </cell>
          <cell r="H23" t="str">
            <v>台南</v>
          </cell>
          <cell r="I23" t="str">
            <v>日新國小</v>
          </cell>
          <cell r="J23" t="str">
            <v>3</v>
          </cell>
          <cell r="K23" t="str">
            <v>06-2615908</v>
          </cell>
          <cell r="L23" t="str">
            <v>0910-741027父</v>
          </cell>
          <cell r="M23" t="str">
            <v>702 台南市南區敬南街3號</v>
          </cell>
          <cell r="O23" t="str">
            <v>SF102401</v>
          </cell>
        </row>
        <row r="24">
          <cell r="A24">
            <v>22</v>
          </cell>
          <cell r="B24" t="str">
            <v>女D組</v>
          </cell>
          <cell r="C24" t="str">
            <v>莊雅茜</v>
          </cell>
          <cell r="D24" t="str">
            <v>莊雅茜(女D組)</v>
          </cell>
          <cell r="E24" t="str">
            <v>女</v>
          </cell>
          <cell r="F24">
            <v>38483</v>
          </cell>
          <cell r="H24" t="str">
            <v>台南</v>
          </cell>
          <cell r="I24" t="str">
            <v>信義國小</v>
          </cell>
          <cell r="J24" t="str">
            <v>3</v>
          </cell>
          <cell r="K24" t="str">
            <v>06-7235743</v>
          </cell>
          <cell r="L24" t="str">
            <v>0921-549598</v>
          </cell>
          <cell r="M24" t="str">
            <v>722 台南市佳里區延平路577巷16弄21號</v>
          </cell>
        </row>
        <row r="25">
          <cell r="A25">
            <v>23</v>
          </cell>
          <cell r="B25" t="str">
            <v>男A組</v>
          </cell>
          <cell r="C25" t="str">
            <v>陳俊宏</v>
          </cell>
          <cell r="D25" t="str">
            <v>陳俊宏(男A組)</v>
          </cell>
          <cell r="E25" t="str">
            <v>男</v>
          </cell>
          <cell r="F25">
            <v>35255</v>
          </cell>
          <cell r="G25" t="str">
            <v>山湖觀球場</v>
          </cell>
          <cell r="H25" t="str">
            <v>高雄</v>
          </cell>
          <cell r="I25" t="str">
            <v>旗山農工</v>
          </cell>
          <cell r="J25" t="str">
            <v>3</v>
          </cell>
          <cell r="K25" t="str">
            <v>07-3724179晚          F:07-3711447</v>
          </cell>
          <cell r="L25" t="str">
            <v>0937-24179          0936-539819</v>
          </cell>
          <cell r="M25" t="str">
            <v>814 高雄市仁武區八卦里永榮一街166巷7號</v>
          </cell>
        </row>
        <row r="26">
          <cell r="A26">
            <v>24</v>
          </cell>
          <cell r="B26" t="str">
            <v>男A組</v>
          </cell>
          <cell r="C26" t="str">
            <v>顏偉丞</v>
          </cell>
          <cell r="D26" t="str">
            <v>顏偉丞(男A組)</v>
          </cell>
          <cell r="E26" t="str">
            <v>男</v>
          </cell>
          <cell r="F26">
            <v>35274</v>
          </cell>
          <cell r="G26" t="str">
            <v>山湖觀球場</v>
          </cell>
          <cell r="H26" t="str">
            <v>高雄</v>
          </cell>
          <cell r="I26" t="str">
            <v>東方設計學院</v>
          </cell>
          <cell r="J26" t="str">
            <v>3</v>
          </cell>
          <cell r="K26" t="str">
            <v>07-3710959晚          F:07-3711447</v>
          </cell>
          <cell r="L26" t="str">
            <v>0938-476666       0931-859999 父   </v>
          </cell>
          <cell r="M26" t="str">
            <v>814 高雄市仁武區八卦里八德西路2283號</v>
          </cell>
        </row>
        <row r="27">
          <cell r="A27">
            <v>25</v>
          </cell>
          <cell r="B27" t="str">
            <v>男A組</v>
          </cell>
          <cell r="C27" t="str">
            <v>黃議增</v>
          </cell>
          <cell r="D27" t="str">
            <v>黃議增(男A組)</v>
          </cell>
          <cell r="E27" t="str">
            <v>男</v>
          </cell>
          <cell r="F27">
            <v>35274</v>
          </cell>
          <cell r="G27" t="str">
            <v>無</v>
          </cell>
          <cell r="H27" t="str">
            <v>嘉義</v>
          </cell>
          <cell r="I27" t="str">
            <v>嘉義高工</v>
          </cell>
          <cell r="J27" t="str">
            <v>2</v>
          </cell>
          <cell r="K27" t="str">
            <v>05-2335145                  0911158245</v>
          </cell>
          <cell r="L27" t="str">
            <v>0911-158245        0915184220林志陽</v>
          </cell>
          <cell r="M27" t="str">
            <v>600 嘉義市日新街113巷13號</v>
          </cell>
          <cell r="O27" t="str">
            <v>SM102117</v>
          </cell>
        </row>
        <row r="28">
          <cell r="A28">
            <v>26</v>
          </cell>
          <cell r="B28" t="str">
            <v>男A組</v>
          </cell>
          <cell r="C28" t="str">
            <v>蔡瑞杰</v>
          </cell>
          <cell r="D28" t="str">
            <v>蔡瑞杰(男A組)</v>
          </cell>
          <cell r="E28" t="str">
            <v>男</v>
          </cell>
          <cell r="F28">
            <v>35284</v>
          </cell>
          <cell r="H28" t="str">
            <v>高雄</v>
          </cell>
          <cell r="I28" t="str">
            <v>三民高中</v>
          </cell>
          <cell r="J28" t="str">
            <v>3</v>
          </cell>
          <cell r="K28" t="str">
            <v>07-3624957 </v>
          </cell>
          <cell r="L28" t="str">
            <v>0929095583  0988248834</v>
          </cell>
          <cell r="M28" t="str">
            <v>811 高雄市楠梓區新昌街178-6號7F</v>
          </cell>
          <cell r="N28" t="str">
            <v>hp178_6@yahoo.com.tw</v>
          </cell>
          <cell r="O28" t="str">
            <v>SM102118</v>
          </cell>
        </row>
        <row r="29">
          <cell r="A29">
            <v>27</v>
          </cell>
          <cell r="B29" t="str">
            <v>男A組</v>
          </cell>
          <cell r="C29" t="str">
            <v>楊昌學</v>
          </cell>
          <cell r="D29" t="str">
            <v>楊昌學(男A組)</v>
          </cell>
          <cell r="E29" t="str">
            <v>男</v>
          </cell>
          <cell r="F29">
            <v>35287</v>
          </cell>
          <cell r="G29" t="str">
            <v>新化球場</v>
          </cell>
          <cell r="H29" t="str">
            <v>台南</v>
          </cell>
          <cell r="I29" t="str">
            <v>醒吾高中</v>
          </cell>
          <cell r="J29" t="str">
            <v>2</v>
          </cell>
          <cell r="K29" t="str">
            <v>06-2214563           FAX:06-2050543</v>
          </cell>
          <cell r="L29" t="str">
            <v>0927685677父  0988709090</v>
          </cell>
          <cell r="M29" t="str">
            <v>70448 台南市公園路128號4樓之9</v>
          </cell>
          <cell r="N29" t="str">
            <v>mkc@mail.ksu.edu.tw</v>
          </cell>
          <cell r="O29" t="str">
            <v>SM102119</v>
          </cell>
        </row>
        <row r="30">
          <cell r="A30">
            <v>28</v>
          </cell>
          <cell r="B30" t="str">
            <v>男A組</v>
          </cell>
          <cell r="C30" t="str">
            <v>李俊翰</v>
          </cell>
          <cell r="D30" t="str">
            <v>李俊翰(男A組)</v>
          </cell>
          <cell r="E30" t="str">
            <v>男</v>
          </cell>
          <cell r="F30">
            <v>35933</v>
          </cell>
          <cell r="G30" t="str">
            <v>永安球場</v>
          </cell>
          <cell r="H30" t="str">
            <v>嘉義</v>
          </cell>
          <cell r="I30" t="str">
            <v>民生國中</v>
          </cell>
          <cell r="J30" t="str">
            <v>1</v>
          </cell>
          <cell r="K30" t="str">
            <v>0922870518     </v>
          </cell>
          <cell r="L30" t="str">
            <v>0935622911陳文楨</v>
          </cell>
          <cell r="M30" t="str">
            <v>600 嘉義市大富路大富西街20號</v>
          </cell>
          <cell r="N30" t="str">
            <v>superchen1120@yahoo.com.tw</v>
          </cell>
          <cell r="O30" t="str">
            <v>SM102206</v>
          </cell>
        </row>
        <row r="31">
          <cell r="A31">
            <v>29</v>
          </cell>
          <cell r="B31" t="str">
            <v>男A組</v>
          </cell>
          <cell r="C31" t="str">
            <v>馬家富</v>
          </cell>
          <cell r="D31" t="str">
            <v>馬家富(男A組)</v>
          </cell>
          <cell r="E31" t="str">
            <v>男</v>
          </cell>
          <cell r="F31">
            <v>35308</v>
          </cell>
          <cell r="H31" t="str">
            <v>高雄</v>
          </cell>
          <cell r="I31" t="str">
            <v>中正高中</v>
          </cell>
          <cell r="J31" t="str">
            <v>3</v>
          </cell>
          <cell r="K31" t="str">
            <v>07-5532077          07-7491992學校</v>
          </cell>
          <cell r="L31" t="str">
            <v>0911-83827</v>
          </cell>
          <cell r="M31" t="str">
            <v>804 高雄市鼓山區中華一路258號2樓</v>
          </cell>
          <cell r="O31" t="str">
            <v>SM102122</v>
          </cell>
        </row>
        <row r="32">
          <cell r="A32">
            <v>30</v>
          </cell>
          <cell r="B32" t="str">
            <v>男A組</v>
          </cell>
          <cell r="C32" t="str">
            <v>施俊宇</v>
          </cell>
          <cell r="D32" t="str">
            <v>施俊宇(男A組)</v>
          </cell>
          <cell r="E32" t="str">
            <v>男</v>
          </cell>
          <cell r="F32">
            <v>35316</v>
          </cell>
          <cell r="H32" t="str">
            <v>高雄</v>
          </cell>
          <cell r="I32" t="str">
            <v>三民高中</v>
          </cell>
          <cell r="J32" t="str">
            <v>2</v>
          </cell>
          <cell r="K32" t="str">
            <v>07-3412488</v>
          </cell>
          <cell r="L32" t="str">
            <v>0919125966</v>
          </cell>
          <cell r="M32" t="str">
            <v>813 高雄市左營區榮佑路11號7樓</v>
          </cell>
          <cell r="N32" t="str">
            <v>ivy_tsai2001@yahoo.com.tw</v>
          </cell>
          <cell r="O32" t="str">
            <v>SM102123</v>
          </cell>
        </row>
        <row r="33">
          <cell r="A33">
            <v>31</v>
          </cell>
          <cell r="B33" t="str">
            <v>男A組</v>
          </cell>
          <cell r="C33" t="str">
            <v>宋奕賢</v>
          </cell>
          <cell r="D33" t="str">
            <v>宋奕賢(男A組)</v>
          </cell>
          <cell r="E33" t="str">
            <v>男</v>
          </cell>
          <cell r="F33">
            <v>35362</v>
          </cell>
          <cell r="G33" t="str">
            <v>高雄球場</v>
          </cell>
          <cell r="H33" t="str">
            <v>高雄</v>
          </cell>
          <cell r="I33" t="str">
            <v>中正高中</v>
          </cell>
          <cell r="J33" t="str">
            <v>2</v>
          </cell>
          <cell r="K33" t="str">
            <v>07-7258866*301白     07-7258866*711晚</v>
          </cell>
          <cell r="L33">
            <v>911886602</v>
          </cell>
          <cell r="M33" t="str">
            <v>802 高雄市苓雅區武廟路66號</v>
          </cell>
          <cell r="O33" t="str">
            <v>SM102141</v>
          </cell>
        </row>
        <row r="34">
          <cell r="A34">
            <v>32</v>
          </cell>
          <cell r="B34" t="str">
            <v>男A組</v>
          </cell>
          <cell r="C34" t="str">
            <v>曾譯慶</v>
          </cell>
          <cell r="D34" t="str">
            <v>曾譯慶(男A組)</v>
          </cell>
          <cell r="E34" t="str">
            <v>男</v>
          </cell>
          <cell r="F34">
            <v>35370</v>
          </cell>
          <cell r="H34" t="str">
            <v>屏東</v>
          </cell>
          <cell r="I34" t="str">
            <v>中正高中</v>
          </cell>
          <cell r="J34" t="str">
            <v>1</v>
          </cell>
          <cell r="K34" t="str">
            <v>08-8331369</v>
          </cell>
          <cell r="L34" t="str">
            <v>0930-605091</v>
          </cell>
          <cell r="M34" t="str">
            <v>93248  屏東縣新園鄉光復路17-6號</v>
          </cell>
          <cell r="O34" t="str">
            <v>SM102126</v>
          </cell>
        </row>
        <row r="35">
          <cell r="A35">
            <v>33</v>
          </cell>
          <cell r="B35" t="str">
            <v>男A組</v>
          </cell>
          <cell r="C35" t="str">
            <v>王晟合</v>
          </cell>
          <cell r="D35" t="str">
            <v>王晟合(男A組)</v>
          </cell>
          <cell r="E35" t="str">
            <v>男</v>
          </cell>
          <cell r="F35">
            <v>35562</v>
          </cell>
          <cell r="G35" t="str">
            <v>無</v>
          </cell>
          <cell r="H35" t="str">
            <v>高雄</v>
          </cell>
          <cell r="I35" t="str">
            <v>道明中學</v>
          </cell>
          <cell r="J35" t="str">
            <v>1</v>
          </cell>
          <cell r="K35" t="str">
            <v>07-7450389          FAX:07-7522052</v>
          </cell>
          <cell r="L35" t="str">
            <v>0932065313母     </v>
          </cell>
          <cell r="M35" t="str">
            <v>83063 高雄市鳳山區曹公里開明街20號</v>
          </cell>
          <cell r="N35" t="str">
            <v>ireneliou@hotmail.com</v>
          </cell>
          <cell r="O35" t="str">
            <v>SM102131</v>
          </cell>
        </row>
        <row r="36">
          <cell r="A36">
            <v>34</v>
          </cell>
          <cell r="B36" t="str">
            <v>男A組</v>
          </cell>
          <cell r="C36" t="str">
            <v>周威丞</v>
          </cell>
          <cell r="D36" t="str">
            <v>周威丞(男A組)</v>
          </cell>
          <cell r="E36" t="str">
            <v>男</v>
          </cell>
          <cell r="F36">
            <v>35655</v>
          </cell>
          <cell r="G36" t="str">
            <v>無</v>
          </cell>
          <cell r="H36" t="str">
            <v>台南</v>
          </cell>
          <cell r="I36" t="str">
            <v>長榮中學</v>
          </cell>
          <cell r="J36" t="str">
            <v>2</v>
          </cell>
          <cell r="K36" t="str">
            <v>06-2562608</v>
          </cell>
          <cell r="L36" t="str">
            <v>0918081396        0937335560張教練</v>
          </cell>
          <cell r="M36" t="str">
            <v>70958 台南市安南區安和路一段159巷12號</v>
          </cell>
          <cell r="N36" t="str">
            <v>ch2562608@yahoo.com</v>
          </cell>
          <cell r="O36" t="str">
            <v>SM102134</v>
          </cell>
        </row>
        <row r="37">
          <cell r="A37">
            <v>35</v>
          </cell>
          <cell r="B37" t="str">
            <v>男A組</v>
          </cell>
          <cell r="C37" t="str">
            <v>洪昭鑫</v>
          </cell>
          <cell r="D37" t="str">
            <v>洪昭鑫(男A組)</v>
          </cell>
          <cell r="E37" t="str">
            <v>男</v>
          </cell>
          <cell r="F37">
            <v>35683</v>
          </cell>
          <cell r="G37" t="str">
            <v>永安球場</v>
          </cell>
          <cell r="H37" t="str">
            <v>雲林</v>
          </cell>
          <cell r="I37" t="str">
            <v>民生國中</v>
          </cell>
          <cell r="J37" t="str">
            <v>3</v>
          </cell>
          <cell r="K37" t="str">
            <v>0928165440        0929-156689</v>
          </cell>
          <cell r="L37" t="str">
            <v>0935622911陳文楨</v>
          </cell>
          <cell r="M37" t="str">
            <v>600 嘉義市新建街8巷17號4樓之1</v>
          </cell>
          <cell r="N37" t="str">
            <v>a0928165440@yahoo.com.tw</v>
          </cell>
          <cell r="O37" t="str">
            <v>SM102135</v>
          </cell>
        </row>
        <row r="38">
          <cell r="A38">
            <v>36</v>
          </cell>
          <cell r="B38" t="str">
            <v>男A組</v>
          </cell>
          <cell r="C38" t="str">
            <v>呂承學</v>
          </cell>
          <cell r="D38" t="str">
            <v>呂承學(男A組)</v>
          </cell>
          <cell r="E38" t="str">
            <v>男</v>
          </cell>
          <cell r="F38">
            <v>35897</v>
          </cell>
          <cell r="H38" t="str">
            <v>高雄</v>
          </cell>
          <cell r="I38" t="str">
            <v>中正高中</v>
          </cell>
          <cell r="J38" t="str">
            <v>1</v>
          </cell>
          <cell r="K38" t="str">
            <v>07-2356929</v>
          </cell>
          <cell r="L38">
            <v>988720381</v>
          </cell>
          <cell r="M38" t="str">
            <v>80053 高雄市新興區南華橫二路81號</v>
          </cell>
          <cell r="O38" t="str">
            <v>SM102204</v>
          </cell>
        </row>
        <row r="39">
          <cell r="A39">
            <v>37</v>
          </cell>
          <cell r="B39" t="str">
            <v>男A組</v>
          </cell>
          <cell r="C39" t="str">
            <v>周  德</v>
          </cell>
          <cell r="D39" t="str">
            <v>周  德(男A組)</v>
          </cell>
          <cell r="E39" t="str">
            <v>男</v>
          </cell>
          <cell r="F39">
            <v>35937</v>
          </cell>
          <cell r="G39" t="str">
            <v>南一球場</v>
          </cell>
          <cell r="H39" t="str">
            <v>台南</v>
          </cell>
          <cell r="K39" t="str">
            <v>07-350-3924</v>
          </cell>
          <cell r="L39">
            <v>970556415</v>
          </cell>
          <cell r="M39" t="str">
            <v>813 高雄市左營區文奇路110巷27號</v>
          </cell>
          <cell r="O39" t="str">
            <v>SM102207</v>
          </cell>
        </row>
        <row r="40">
          <cell r="A40">
            <v>38</v>
          </cell>
          <cell r="B40" t="str">
            <v>男A組</v>
          </cell>
          <cell r="C40" t="str">
            <v>黃柏叡87</v>
          </cell>
          <cell r="D40" t="str">
            <v>黃柏叡87(男A組)</v>
          </cell>
          <cell r="E40" t="str">
            <v>男</v>
          </cell>
          <cell r="F40">
            <v>35965</v>
          </cell>
          <cell r="G40" t="str">
            <v>高雄球場</v>
          </cell>
          <cell r="H40" t="str">
            <v>高雄</v>
          </cell>
          <cell r="I40" t="str">
            <v>陽明國中</v>
          </cell>
          <cell r="J40" t="str">
            <v>3</v>
          </cell>
          <cell r="K40" t="str">
            <v>07-3870855</v>
          </cell>
          <cell r="L40">
            <v>929606506</v>
          </cell>
          <cell r="M40" t="str">
            <v>807 高雄市三民區陽明路65號4樓之1</v>
          </cell>
          <cell r="O40" t="str">
            <v>SM102208</v>
          </cell>
        </row>
        <row r="41">
          <cell r="A41">
            <v>39</v>
          </cell>
          <cell r="B41" t="str">
            <v>男A組</v>
          </cell>
          <cell r="C41" t="str">
            <v>王文暘</v>
          </cell>
          <cell r="D41" t="str">
            <v>王文暘(男A組)</v>
          </cell>
          <cell r="E41" t="str">
            <v>男</v>
          </cell>
          <cell r="F41">
            <v>36006</v>
          </cell>
          <cell r="H41" t="str">
            <v>高雄</v>
          </cell>
          <cell r="I41" t="str">
            <v>三民高中</v>
          </cell>
          <cell r="J41" t="str">
            <v>1</v>
          </cell>
          <cell r="K41" t="str">
            <v>07-3503205</v>
          </cell>
          <cell r="L41" t="str">
            <v>0931-991227      0960-332132</v>
          </cell>
          <cell r="M41" t="str">
            <v>813 高雄市左營區新莊一路135號13樓之5</v>
          </cell>
          <cell r="N41" t="str">
            <v>tcwang0806@yahoo.com.tw</v>
          </cell>
          <cell r="O41" t="str">
            <v>SM102209</v>
          </cell>
        </row>
        <row r="42">
          <cell r="A42">
            <v>40</v>
          </cell>
          <cell r="B42" t="str">
            <v>男A組</v>
          </cell>
          <cell r="C42" t="str">
            <v>林則甫</v>
          </cell>
          <cell r="D42" t="str">
            <v>林則甫(男A組)</v>
          </cell>
          <cell r="E42" t="str">
            <v>男</v>
          </cell>
          <cell r="F42">
            <v>36006</v>
          </cell>
          <cell r="G42" t="str">
            <v>高雄球場</v>
          </cell>
          <cell r="H42" t="str">
            <v>高雄</v>
          </cell>
          <cell r="I42" t="str">
            <v>七賢國中</v>
          </cell>
          <cell r="J42" t="str">
            <v>1</v>
          </cell>
          <cell r="K42" t="str">
            <v>07-5580459</v>
          </cell>
          <cell r="L42" t="str">
            <v>0928850657 0968991602</v>
          </cell>
          <cell r="M42" t="str">
            <v>813 高雄市左營區博愛二路450號28樓之1</v>
          </cell>
          <cell r="O42" t="str">
            <v>SM102210</v>
          </cell>
        </row>
        <row r="43">
          <cell r="A43">
            <v>41</v>
          </cell>
          <cell r="B43" t="str">
            <v>男A組</v>
          </cell>
          <cell r="C43" t="str">
            <v>邱昱嘉</v>
          </cell>
          <cell r="D43" t="str">
            <v>邱昱嘉(男A組)</v>
          </cell>
          <cell r="E43" t="str">
            <v>男</v>
          </cell>
          <cell r="F43">
            <v>36076</v>
          </cell>
          <cell r="H43" t="str">
            <v>嘉義</v>
          </cell>
          <cell r="I43" t="str">
            <v>嘉華中學</v>
          </cell>
          <cell r="J43" t="str">
            <v>3</v>
          </cell>
          <cell r="K43" t="str">
            <v>05-2233389            F:05-2252093</v>
          </cell>
          <cell r="L43" t="str">
            <v>0932773828     0921117797</v>
          </cell>
          <cell r="M43" t="str">
            <v>600 嘉義市興業新村41號</v>
          </cell>
        </row>
        <row r="44">
          <cell r="A44">
            <v>42</v>
          </cell>
          <cell r="B44" t="str">
            <v>男A組</v>
          </cell>
          <cell r="C44" t="str">
            <v>吳心瑋</v>
          </cell>
          <cell r="D44" t="str">
            <v>吳心瑋(男A組)</v>
          </cell>
          <cell r="E44" t="str">
            <v>男</v>
          </cell>
          <cell r="F44">
            <v>36150</v>
          </cell>
          <cell r="H44" t="str">
            <v>高雄</v>
          </cell>
          <cell r="I44" t="str">
            <v>福山國中</v>
          </cell>
          <cell r="J44" t="str">
            <v>3</v>
          </cell>
          <cell r="K44" t="str">
            <v>07-3415353 --3415978  0916-218012</v>
          </cell>
          <cell r="L44" t="str">
            <v>0932-893419      0960-218012   </v>
          </cell>
          <cell r="M44" t="str">
            <v>81365 高雄市左營區政德路800號</v>
          </cell>
          <cell r="O44" t="str">
            <v>SM102216</v>
          </cell>
        </row>
        <row r="45">
          <cell r="A45">
            <v>43</v>
          </cell>
          <cell r="B45" t="str">
            <v>男A組</v>
          </cell>
          <cell r="C45" t="str">
            <v>曾昶峰</v>
          </cell>
          <cell r="D45" t="str">
            <v>曾昶峰(男A組)</v>
          </cell>
          <cell r="E45" t="str">
            <v>男</v>
          </cell>
          <cell r="F45">
            <v>36165</v>
          </cell>
          <cell r="H45" t="str">
            <v>台南</v>
          </cell>
          <cell r="I45" t="str">
            <v>中山國中</v>
          </cell>
          <cell r="J45" t="str">
            <v>3</v>
          </cell>
          <cell r="K45" t="str">
            <v>06-2139499
06-2132255</v>
          </cell>
          <cell r="L45" t="str">
            <v>0929-605899       0975-125558</v>
          </cell>
          <cell r="M45" t="str">
            <v>701  台南市中西區南門路259巷2號3樓</v>
          </cell>
          <cell r="O45" t="str">
            <v>SM102218</v>
          </cell>
        </row>
        <row r="46">
          <cell r="A46">
            <v>44</v>
          </cell>
          <cell r="B46" t="str">
            <v>男A組</v>
          </cell>
          <cell r="C46" t="str">
            <v>周佑任</v>
          </cell>
          <cell r="D46" t="str">
            <v>周佑任(男A組)</v>
          </cell>
          <cell r="E46" t="str">
            <v>男</v>
          </cell>
          <cell r="F46">
            <v>36190</v>
          </cell>
          <cell r="H46" t="str">
            <v>高雄</v>
          </cell>
          <cell r="I46" t="str">
            <v>高雄市立龍華國中</v>
          </cell>
          <cell r="J46" t="str">
            <v>2</v>
          </cell>
          <cell r="K46" t="str">
            <v>07-5565638</v>
          </cell>
          <cell r="L46" t="str">
            <v>0915-815118          0915-568968</v>
          </cell>
          <cell r="M46" t="str">
            <v>813 高雄市左營區大順一路320號4樓</v>
          </cell>
          <cell r="O46" t="str">
            <v>SM102245</v>
          </cell>
        </row>
        <row r="47">
          <cell r="A47">
            <v>45</v>
          </cell>
          <cell r="B47" t="str">
            <v>男B組</v>
          </cell>
          <cell r="C47" t="str">
            <v>王偉軒</v>
          </cell>
          <cell r="D47" t="str">
            <v>王偉軒(男B組)</v>
          </cell>
          <cell r="E47" t="str">
            <v>男</v>
          </cell>
          <cell r="F47">
            <v>36430</v>
          </cell>
          <cell r="G47" t="str">
            <v>無</v>
          </cell>
          <cell r="H47" t="str">
            <v>高雄</v>
          </cell>
          <cell r="I47" t="str">
            <v>中正國中</v>
          </cell>
          <cell r="J47" t="str">
            <v>2</v>
          </cell>
          <cell r="K47" t="str">
            <v>07-7417111          F:07-7411695</v>
          </cell>
          <cell r="L47" t="str">
            <v>0931-872266       0929288366林教練</v>
          </cell>
          <cell r="M47" t="str">
            <v>83064 高雄市鳳山區光遠路155巷73號</v>
          </cell>
          <cell r="N47" t="str">
            <v>db841206@yahoo.com.tw</v>
          </cell>
          <cell r="O47" t="str">
            <v>SM102226</v>
          </cell>
        </row>
        <row r="48">
          <cell r="A48">
            <v>46</v>
          </cell>
          <cell r="B48" t="str">
            <v>男B組</v>
          </cell>
          <cell r="C48" t="str">
            <v>謝品濬</v>
          </cell>
          <cell r="D48" t="str">
            <v>謝品濬(男B組)</v>
          </cell>
          <cell r="E48" t="str">
            <v>男</v>
          </cell>
          <cell r="F48">
            <v>36303</v>
          </cell>
          <cell r="H48" t="str">
            <v>高雄</v>
          </cell>
          <cell r="I48" t="str">
            <v>福山國中</v>
          </cell>
          <cell r="J48" t="str">
            <v>3</v>
          </cell>
          <cell r="K48" t="str">
            <v>(白)07-3896992</v>
          </cell>
          <cell r="L48" t="str">
            <v>0955-180533</v>
          </cell>
          <cell r="M48" t="str">
            <v>807 高雄市三民區義德路85號7F</v>
          </cell>
          <cell r="O48" t="str">
            <v>SM102220</v>
          </cell>
        </row>
        <row r="49">
          <cell r="A49">
            <v>47</v>
          </cell>
          <cell r="B49" t="str">
            <v>男B組</v>
          </cell>
          <cell r="C49" t="str">
            <v>吳育愷</v>
          </cell>
          <cell r="D49" t="str">
            <v>吳育愷(男B組)</v>
          </cell>
          <cell r="E49" t="str">
            <v>男</v>
          </cell>
          <cell r="F49">
            <v>36323</v>
          </cell>
          <cell r="G49" t="str">
            <v>南一球場</v>
          </cell>
          <cell r="H49" t="str">
            <v>台南</v>
          </cell>
          <cell r="I49" t="str">
            <v>歸仁國中</v>
          </cell>
          <cell r="J49" t="str">
            <v>3</v>
          </cell>
          <cell r="K49" t="str">
            <v>白天06-5958118
晚上06-5965358</v>
          </cell>
          <cell r="L49" t="str">
            <v>0932829369
張教練0937335560</v>
          </cell>
          <cell r="M49" t="str">
            <v>718 台南市關廟區五甲里五義街67號</v>
          </cell>
          <cell r="O49" t="str">
            <v>SM102221</v>
          </cell>
        </row>
        <row r="50">
          <cell r="A50">
            <v>48</v>
          </cell>
          <cell r="B50" t="str">
            <v>男B組</v>
          </cell>
          <cell r="C50" t="str">
            <v>史哲宇</v>
          </cell>
          <cell r="D50" t="str">
            <v>史哲宇(男B組)</v>
          </cell>
          <cell r="E50" t="str">
            <v>男</v>
          </cell>
          <cell r="F50">
            <v>36330</v>
          </cell>
          <cell r="H50" t="str">
            <v>高雄</v>
          </cell>
          <cell r="I50" t="str">
            <v>七賢國中</v>
          </cell>
          <cell r="J50" t="str">
            <v>3</v>
          </cell>
          <cell r="K50" t="str">
            <v>07-7677529</v>
          </cell>
          <cell r="L50" t="str">
            <v>0986-529619</v>
          </cell>
          <cell r="M50" t="str">
            <v>屏東市建國路405巷78號</v>
          </cell>
          <cell r="N50" t="str">
            <v>paris20082008@yahoo.com.tw</v>
          </cell>
          <cell r="O50" t="str">
            <v>SM102222</v>
          </cell>
        </row>
        <row r="51">
          <cell r="A51">
            <v>49</v>
          </cell>
          <cell r="B51" t="str">
            <v>男B組</v>
          </cell>
          <cell r="C51" t="str">
            <v>蘇喬維</v>
          </cell>
          <cell r="D51" t="str">
            <v>蘇喬維(男B組)</v>
          </cell>
          <cell r="E51" t="str">
            <v>男</v>
          </cell>
          <cell r="F51">
            <v>36351</v>
          </cell>
          <cell r="H51" t="str">
            <v>高雄</v>
          </cell>
          <cell r="I51" t="str">
            <v>七賢國中</v>
          </cell>
          <cell r="J51" t="str">
            <v>2</v>
          </cell>
          <cell r="K51" t="str">
            <v>0976453356     0928723355</v>
          </cell>
          <cell r="L51" t="str">
            <v>07-555-0781    </v>
          </cell>
          <cell r="M51" t="str">
            <v>804  高雄市鼓山區美術東二路46號13樓之1</v>
          </cell>
          <cell r="O51" t="str">
            <v>SM102223</v>
          </cell>
        </row>
        <row r="52">
          <cell r="A52">
            <v>50</v>
          </cell>
          <cell r="B52" t="str">
            <v>男B組</v>
          </cell>
          <cell r="C52" t="str">
            <v>盧彥融</v>
          </cell>
          <cell r="D52" t="str">
            <v>盧彥融(男B組)</v>
          </cell>
          <cell r="E52" t="str">
            <v>男</v>
          </cell>
          <cell r="F52">
            <v>36387</v>
          </cell>
          <cell r="H52" t="str">
            <v>台東</v>
          </cell>
          <cell r="I52" t="str">
            <v>新生國中</v>
          </cell>
          <cell r="J52" t="str">
            <v>3</v>
          </cell>
          <cell r="K52" t="str">
            <v>089-223161</v>
          </cell>
          <cell r="L52" t="str">
            <v>0912223161     0977-225890</v>
          </cell>
          <cell r="M52" t="str">
            <v>950 台東市更生路849巷10號</v>
          </cell>
          <cell r="N52" t="str">
            <v>senayan0515@yahoo.com.tw</v>
          </cell>
          <cell r="O52" t="str">
            <v>SM102225</v>
          </cell>
        </row>
        <row r="53">
          <cell r="A53">
            <v>51</v>
          </cell>
          <cell r="B53" t="str">
            <v>男B組</v>
          </cell>
          <cell r="C53" t="str">
            <v>洪子傑</v>
          </cell>
          <cell r="D53" t="str">
            <v>洪子傑(男B組)</v>
          </cell>
          <cell r="E53" t="str">
            <v>男</v>
          </cell>
          <cell r="F53">
            <v>36419</v>
          </cell>
          <cell r="H53" t="str">
            <v>高雄</v>
          </cell>
          <cell r="I53" t="str">
            <v>七賢國中</v>
          </cell>
          <cell r="J53" t="str">
            <v>2</v>
          </cell>
          <cell r="K53" t="str">
            <v>07-5833358       F:07-5873352</v>
          </cell>
          <cell r="L53" t="str">
            <v>0937-693623母            0933-601665</v>
          </cell>
          <cell r="M53" t="str">
            <v>804 高雄市鼓山區逢甲路231號</v>
          </cell>
          <cell r="O53" t="str">
            <v>SM102244</v>
          </cell>
        </row>
        <row r="54">
          <cell r="A54">
            <v>52</v>
          </cell>
          <cell r="B54" t="str">
            <v>男B組</v>
          </cell>
          <cell r="C54" t="str">
            <v>黃紹恩</v>
          </cell>
          <cell r="D54" t="str">
            <v>黃紹恩(男B組)</v>
          </cell>
          <cell r="E54" t="str">
            <v>男</v>
          </cell>
          <cell r="F54">
            <v>36441</v>
          </cell>
          <cell r="G54" t="str">
            <v>揮展練習場</v>
          </cell>
          <cell r="H54" t="str">
            <v>台南</v>
          </cell>
          <cell r="I54" t="str">
            <v>海佃國中</v>
          </cell>
          <cell r="J54" t="str">
            <v>2</v>
          </cell>
          <cell r="K54" t="str">
            <v>06-2451866白        06-3582050晚</v>
          </cell>
          <cell r="L54" t="str">
            <v>0937-493126母</v>
          </cell>
          <cell r="M54" t="str">
            <v>709 台南市安南區海中街121巷100弄8號</v>
          </cell>
          <cell r="O54" t="str">
            <v>SM102227</v>
          </cell>
        </row>
        <row r="55">
          <cell r="A55">
            <v>53</v>
          </cell>
          <cell r="B55" t="str">
            <v>男B組</v>
          </cell>
          <cell r="C55" t="str">
            <v>黃曜霆</v>
          </cell>
          <cell r="D55" t="str">
            <v>黃曜霆(男B組)</v>
          </cell>
          <cell r="E55" t="str">
            <v>男</v>
          </cell>
          <cell r="F55">
            <v>36478</v>
          </cell>
          <cell r="H55" t="str">
            <v>高雄</v>
          </cell>
          <cell r="I55" t="str">
            <v>高雄美國學校</v>
          </cell>
          <cell r="J55" t="str">
            <v>8</v>
          </cell>
          <cell r="K55" t="str">
            <v>07-2354249           F:07-2368879</v>
          </cell>
          <cell r="L55" t="str">
            <v>0919-274487父     0932-723036母</v>
          </cell>
          <cell r="M55" t="str">
            <v>800 高雄市新興區中正三路158號6樓之1</v>
          </cell>
          <cell r="O55" t="str">
            <v>SM102249</v>
          </cell>
        </row>
        <row r="56">
          <cell r="A56">
            <v>54</v>
          </cell>
          <cell r="B56" t="str">
            <v>男B組</v>
          </cell>
          <cell r="C56" t="str">
            <v>王晸諺</v>
          </cell>
          <cell r="D56" t="str">
            <v>王晸諺(男B組)</v>
          </cell>
          <cell r="E56" t="str">
            <v>男</v>
          </cell>
          <cell r="F56">
            <v>36529</v>
          </cell>
          <cell r="G56" t="str">
            <v>永安球場</v>
          </cell>
          <cell r="H56" t="str">
            <v>台南</v>
          </cell>
          <cell r="I56" t="str">
            <v>東原國中</v>
          </cell>
          <cell r="J56" t="str">
            <v>1</v>
          </cell>
          <cell r="K56" t="str">
            <v>0960-009150王雅芬</v>
          </cell>
          <cell r="L56" t="str">
            <v>0989-629143</v>
          </cell>
          <cell r="M56" t="str">
            <v>735 台南市下營區田中里中庄子1-1號</v>
          </cell>
        </row>
        <row r="57">
          <cell r="A57">
            <v>55</v>
          </cell>
          <cell r="B57" t="str">
            <v>男B組</v>
          </cell>
          <cell r="C57" t="str">
            <v>黃柏叡89</v>
          </cell>
          <cell r="D57" t="str">
            <v>黃柏叡89(男B組)</v>
          </cell>
          <cell r="E57" t="str">
            <v>男</v>
          </cell>
          <cell r="F57">
            <v>36536</v>
          </cell>
          <cell r="G57" t="str">
            <v>港都練習場</v>
          </cell>
          <cell r="H57" t="str">
            <v>高雄</v>
          </cell>
          <cell r="I57" t="str">
            <v>道明中學</v>
          </cell>
          <cell r="J57" t="str">
            <v>2</v>
          </cell>
          <cell r="K57" t="str">
            <v>07-3531616          07-3525233</v>
          </cell>
          <cell r="L57" t="str">
            <v>FAX;07-3526262 0973331881</v>
          </cell>
          <cell r="M57" t="str">
            <v>815 高雄市大社區金龍路324號</v>
          </cell>
          <cell r="O57" t="str">
            <v>SM102230</v>
          </cell>
        </row>
        <row r="58">
          <cell r="A58">
            <v>56</v>
          </cell>
          <cell r="B58" t="str">
            <v>男B組</v>
          </cell>
          <cell r="C58" t="str">
            <v>黃順亘</v>
          </cell>
          <cell r="D58" t="str">
            <v>黃順亘(男B組)</v>
          </cell>
          <cell r="E58" t="str">
            <v>男</v>
          </cell>
          <cell r="F58">
            <v>36624</v>
          </cell>
          <cell r="G58" t="str">
            <v>永新練習場</v>
          </cell>
          <cell r="H58" t="str">
            <v>台南</v>
          </cell>
          <cell r="I58" t="str">
            <v>後甲國中</v>
          </cell>
          <cell r="J58" t="str">
            <v>1</v>
          </cell>
          <cell r="K58" t="str">
            <v>06-2336842晚:2039858</v>
          </cell>
          <cell r="L58" t="str">
            <v>0963-221-222父    0932-700363陳教練</v>
          </cell>
          <cell r="M58" t="str">
            <v>710 台南市永康區國華街136巷13號</v>
          </cell>
        </row>
        <row r="59">
          <cell r="A59">
            <v>57</v>
          </cell>
          <cell r="B59" t="str">
            <v>男B組</v>
          </cell>
          <cell r="C59" t="str">
            <v>陳伯豪</v>
          </cell>
          <cell r="D59" t="str">
            <v>陳伯豪(男B組)</v>
          </cell>
          <cell r="E59" t="str">
            <v>男</v>
          </cell>
          <cell r="F59">
            <v>36641</v>
          </cell>
          <cell r="G59" t="str">
            <v>永安球場</v>
          </cell>
          <cell r="H59" t="str">
            <v>台南</v>
          </cell>
          <cell r="I59" t="str">
            <v>民德國中</v>
          </cell>
          <cell r="J59" t="str">
            <v>2</v>
          </cell>
          <cell r="K59" t="str">
            <v>06-3131487</v>
          </cell>
          <cell r="L59" t="str">
            <v>0988-736254</v>
          </cell>
          <cell r="M59" t="str">
            <v>714 台南市永康區復國二路108巷7-1號</v>
          </cell>
          <cell r="O59" t="str">
            <v>SM102231</v>
          </cell>
        </row>
        <row r="60">
          <cell r="A60">
            <v>58</v>
          </cell>
          <cell r="B60" t="str">
            <v>男B組</v>
          </cell>
          <cell r="C60" t="str">
            <v>陳敬方</v>
          </cell>
          <cell r="D60" t="str">
            <v>陳敬方(男B組)</v>
          </cell>
          <cell r="E60" t="str">
            <v>男</v>
          </cell>
          <cell r="F60">
            <v>36664</v>
          </cell>
          <cell r="G60" t="str">
            <v>無</v>
          </cell>
          <cell r="H60" t="str">
            <v>屏東</v>
          </cell>
          <cell r="I60" t="str">
            <v>明正國中</v>
          </cell>
          <cell r="J60" t="str">
            <v>2</v>
          </cell>
          <cell r="K60" t="str">
            <v>08-7326282          (家)08-7662328</v>
          </cell>
          <cell r="L60" t="str">
            <v>0932-808929        0922720668鄭恆昌</v>
          </cell>
          <cell r="M60" t="str">
            <v>900 屏東市公正四街128號7樓</v>
          </cell>
          <cell r="O60" t="str">
            <v>SM102232</v>
          </cell>
        </row>
        <row r="61">
          <cell r="A61">
            <v>59</v>
          </cell>
          <cell r="B61" t="str">
            <v>男B組</v>
          </cell>
          <cell r="C61" t="str">
            <v>陳敬仁</v>
          </cell>
          <cell r="D61" t="str">
            <v>陳敬仁(男B組)</v>
          </cell>
          <cell r="E61" t="str">
            <v>男</v>
          </cell>
          <cell r="F61">
            <v>36664</v>
          </cell>
          <cell r="G61" t="str">
            <v>無</v>
          </cell>
          <cell r="H61" t="str">
            <v>屏東</v>
          </cell>
          <cell r="I61" t="str">
            <v>明正國中</v>
          </cell>
          <cell r="J61" t="str">
            <v>2</v>
          </cell>
          <cell r="K61" t="str">
            <v>08-7326282          (家)08-7662328</v>
          </cell>
          <cell r="L61" t="str">
            <v>0932-808929        0922720668鄭恆昌</v>
          </cell>
          <cell r="M61" t="str">
            <v>900 屏東市公正四街128號7樓</v>
          </cell>
          <cell r="O61" t="str">
            <v>SM102233</v>
          </cell>
        </row>
        <row r="62">
          <cell r="A62">
            <v>60</v>
          </cell>
          <cell r="B62" t="str">
            <v>男B組</v>
          </cell>
          <cell r="C62" t="str">
            <v>陳敬文</v>
          </cell>
          <cell r="D62" t="str">
            <v>陳敬文(男B組)</v>
          </cell>
          <cell r="E62" t="str">
            <v>男</v>
          </cell>
          <cell r="F62">
            <v>36664</v>
          </cell>
          <cell r="H62" t="str">
            <v>屏東</v>
          </cell>
          <cell r="I62" t="str">
            <v>明正國中</v>
          </cell>
          <cell r="J62" t="str">
            <v>2</v>
          </cell>
          <cell r="K62" t="str">
            <v>08-7326282          (家)08-7662328</v>
          </cell>
          <cell r="L62" t="str">
            <v>0932-808929        0922720668鄭恆昌</v>
          </cell>
          <cell r="M62" t="str">
            <v>900 屏東市公正四街128號7樓</v>
          </cell>
          <cell r="O62" t="str">
            <v>SM102234</v>
          </cell>
        </row>
        <row r="63">
          <cell r="A63">
            <v>61</v>
          </cell>
          <cell r="B63" t="str">
            <v>男B組</v>
          </cell>
          <cell r="C63" t="str">
            <v>周柏霖</v>
          </cell>
          <cell r="D63" t="str">
            <v>周柏霖(男B組)</v>
          </cell>
          <cell r="E63" t="str">
            <v>男</v>
          </cell>
          <cell r="F63">
            <v>36706</v>
          </cell>
          <cell r="H63" t="str">
            <v>高雄</v>
          </cell>
          <cell r="I63" t="str">
            <v>高雄市立龍華國中</v>
          </cell>
          <cell r="J63" t="str">
            <v>2</v>
          </cell>
          <cell r="K63" t="str">
            <v>07-5565638</v>
          </cell>
          <cell r="L63" t="str">
            <v>0915-815118</v>
          </cell>
          <cell r="M63" t="str">
            <v>813 高雄市左營區大順一路320號4樓</v>
          </cell>
          <cell r="O63" t="str">
            <v>SM102246</v>
          </cell>
        </row>
        <row r="64">
          <cell r="A64">
            <v>62</v>
          </cell>
          <cell r="B64" t="str">
            <v>男B組</v>
          </cell>
          <cell r="C64" t="str">
            <v>林洪鈺</v>
          </cell>
          <cell r="D64" t="str">
            <v>林洪鈺(男B組)</v>
          </cell>
          <cell r="E64" t="str">
            <v>男</v>
          </cell>
          <cell r="F64">
            <v>36764</v>
          </cell>
          <cell r="H64" t="str">
            <v>高雄</v>
          </cell>
          <cell r="I64" t="str">
            <v>福山國小</v>
          </cell>
          <cell r="J64" t="str">
            <v>5</v>
          </cell>
          <cell r="K64" t="str">
            <v>(白)07-7109925    (晚)07-3462943</v>
          </cell>
          <cell r="L64" t="str">
            <v>0932734821 </v>
          </cell>
          <cell r="M64" t="str">
            <v>813 高雄市左營區榮總路203巷16號11樓</v>
          </cell>
          <cell r="N64" t="str">
            <v>uj.king@msa.hinet.net</v>
          </cell>
          <cell r="O64" t="str">
            <v>SM102235</v>
          </cell>
        </row>
        <row r="65">
          <cell r="A65">
            <v>63</v>
          </cell>
          <cell r="B65" t="str">
            <v>男B組</v>
          </cell>
          <cell r="C65" t="str">
            <v>吳伊恩</v>
          </cell>
          <cell r="D65" t="str">
            <v>吳伊恩(男B組)</v>
          </cell>
          <cell r="E65" t="str">
            <v>男</v>
          </cell>
          <cell r="F65">
            <v>36779</v>
          </cell>
          <cell r="H65" t="str">
            <v>高雄</v>
          </cell>
          <cell r="I65" t="str">
            <v>陽明國小</v>
          </cell>
          <cell r="J65" t="str">
            <v>4</v>
          </cell>
          <cell r="K65" t="str">
            <v>0915568698</v>
          </cell>
          <cell r="L65" t="str">
            <v>07-3868367       07-3826201</v>
          </cell>
          <cell r="M65" t="str">
            <v>807  高雄市三民區義明街2號16樓</v>
          </cell>
          <cell r="O65" t="str">
            <v>SM102236</v>
          </cell>
        </row>
        <row r="66">
          <cell r="A66">
            <v>64</v>
          </cell>
          <cell r="B66" t="str">
            <v>男B組</v>
          </cell>
          <cell r="C66" t="str">
            <v>蘇宥睿</v>
          </cell>
          <cell r="D66" t="str">
            <v>蘇宥睿(男B組)</v>
          </cell>
          <cell r="E66" t="str">
            <v>男</v>
          </cell>
          <cell r="F66">
            <v>36786</v>
          </cell>
          <cell r="H66" t="str">
            <v>高雄</v>
          </cell>
          <cell r="I66" t="str">
            <v>七賢國中</v>
          </cell>
          <cell r="J66" t="str">
            <v>1</v>
          </cell>
          <cell r="K66" t="str">
            <v>07-3135568  FAX:(07)3130086</v>
          </cell>
          <cell r="L66" t="str">
            <v>0937-329923</v>
          </cell>
          <cell r="M66" t="str">
            <v>80752 高雄市三民區遼北街177號</v>
          </cell>
          <cell r="N66" t="str">
            <v>kaach177@yahoo.com.tw</v>
          </cell>
          <cell r="O66" t="str">
            <v>SM102237</v>
          </cell>
        </row>
        <row r="67">
          <cell r="A67">
            <v>65</v>
          </cell>
          <cell r="B67" t="str">
            <v>男B組</v>
          </cell>
          <cell r="C67" t="str">
            <v>鄭丞宏</v>
          </cell>
          <cell r="D67" t="str">
            <v>鄭丞宏(男B組)</v>
          </cell>
          <cell r="E67" t="str">
            <v>男</v>
          </cell>
          <cell r="F67">
            <v>36804</v>
          </cell>
          <cell r="H67" t="str">
            <v>高雄</v>
          </cell>
          <cell r="I67" t="str">
            <v>五福國中</v>
          </cell>
          <cell r="J67" t="str">
            <v>1</v>
          </cell>
          <cell r="K67" t="str">
            <v>07-2228631</v>
          </cell>
          <cell r="L67" t="str">
            <v>0933-797193       0931-701600</v>
          </cell>
          <cell r="M67" t="str">
            <v>800 高雄市新興區民生一路201號5F之3</v>
          </cell>
          <cell r="O67" t="str">
            <v>SM102238</v>
          </cell>
        </row>
        <row r="68">
          <cell r="A68">
            <v>66</v>
          </cell>
          <cell r="B68" t="str">
            <v>男B組</v>
          </cell>
          <cell r="C68" t="str">
            <v>薛惟隆</v>
          </cell>
          <cell r="D68" t="str">
            <v>薛惟隆(男B組)</v>
          </cell>
          <cell r="E68" t="str">
            <v>男</v>
          </cell>
          <cell r="F68">
            <v>36813</v>
          </cell>
          <cell r="H68" t="str">
            <v>屏東</v>
          </cell>
          <cell r="I68" t="str">
            <v>文華國小</v>
          </cell>
          <cell r="J68" t="str">
            <v>6</v>
          </cell>
          <cell r="K68" t="str">
            <v>08-7234531</v>
          </cell>
          <cell r="L68" t="str">
            <v>0929-981998父  0918-057578母</v>
          </cell>
          <cell r="M68" t="str">
            <v>83044 高雄市鳳山區文化西路67號4樓</v>
          </cell>
          <cell r="O68" t="str">
            <v>SM102239</v>
          </cell>
        </row>
        <row r="69">
          <cell r="A69">
            <v>67</v>
          </cell>
          <cell r="B69" t="str">
            <v>男B組</v>
          </cell>
          <cell r="C69" t="str">
            <v>林義淵</v>
          </cell>
          <cell r="D69" t="str">
            <v>林義淵(男B組)</v>
          </cell>
          <cell r="E69" t="str">
            <v>男</v>
          </cell>
          <cell r="F69">
            <v>36822</v>
          </cell>
          <cell r="H69" t="str">
            <v>台南</v>
          </cell>
          <cell r="I69" t="str">
            <v>新化國中</v>
          </cell>
          <cell r="J69" t="str">
            <v>1</v>
          </cell>
          <cell r="K69" t="str">
            <v>06-5983597              0981-141513</v>
          </cell>
          <cell r="L69" t="str">
            <v>0958-100525母          0935-942568父   </v>
          </cell>
          <cell r="M69" t="str">
            <v>71250  台南市新化區太平街134巷70號</v>
          </cell>
          <cell r="N69" t="str">
            <v>lin_0912@yahoo.com.tw</v>
          </cell>
          <cell r="O69" t="str">
            <v>SM102241</v>
          </cell>
        </row>
        <row r="70">
          <cell r="A70">
            <v>68</v>
          </cell>
          <cell r="B70" t="str">
            <v>男B組</v>
          </cell>
          <cell r="C70" t="str">
            <v>劉丞恩</v>
          </cell>
          <cell r="D70" t="str">
            <v>劉丞恩(男B組)</v>
          </cell>
          <cell r="E70" t="str">
            <v>男</v>
          </cell>
          <cell r="F70">
            <v>36828</v>
          </cell>
          <cell r="G70" t="str">
            <v>港都練習場</v>
          </cell>
          <cell r="H70" t="str">
            <v>高雄</v>
          </cell>
          <cell r="I70" t="str">
            <v>文華國小</v>
          </cell>
          <cell r="J70" t="str">
            <v>6</v>
          </cell>
          <cell r="K70" t="str">
            <v>07-7356276         FAX:07-7356293</v>
          </cell>
          <cell r="L70" t="str">
            <v>0981-616391</v>
          </cell>
          <cell r="M70" t="str">
            <v>833 高雄市鳥松區美山路37號</v>
          </cell>
          <cell r="N70" t="str">
            <v>jhliu731@gmail.com</v>
          </cell>
          <cell r="O70" t="str">
            <v>SM102242</v>
          </cell>
        </row>
        <row r="71">
          <cell r="A71">
            <v>69</v>
          </cell>
          <cell r="B71" t="str">
            <v>男B組</v>
          </cell>
          <cell r="C71" t="str">
            <v>許柏堯</v>
          </cell>
          <cell r="D71" t="str">
            <v>許柏堯(男B組)</v>
          </cell>
          <cell r="E71" t="str">
            <v>男</v>
          </cell>
          <cell r="F71">
            <v>36918</v>
          </cell>
          <cell r="H71" t="str">
            <v>高雄</v>
          </cell>
          <cell r="I71" t="str">
            <v>七賢國中</v>
          </cell>
          <cell r="J71" t="str">
            <v>1</v>
          </cell>
          <cell r="K71" t="str">
            <v>07-5362220</v>
          </cell>
          <cell r="L71" t="str">
            <v>0932809768母</v>
          </cell>
          <cell r="M71" t="str">
            <v>804 高雄市鼓山區美術東四路382號3樓</v>
          </cell>
          <cell r="O71" t="str">
            <v>SM102302</v>
          </cell>
        </row>
        <row r="72">
          <cell r="A72">
            <v>70</v>
          </cell>
          <cell r="B72" t="str">
            <v>男B組</v>
          </cell>
          <cell r="C72" t="str">
            <v>許柏舜</v>
          </cell>
          <cell r="D72" t="str">
            <v>許柏舜(男B組)</v>
          </cell>
          <cell r="E72" t="str">
            <v>男</v>
          </cell>
          <cell r="F72">
            <v>36918</v>
          </cell>
          <cell r="H72" t="str">
            <v>高雄</v>
          </cell>
          <cell r="I72" t="str">
            <v>七賢國中</v>
          </cell>
          <cell r="J72" t="str">
            <v>1</v>
          </cell>
          <cell r="K72" t="str">
            <v>07-5362220</v>
          </cell>
          <cell r="L72" t="str">
            <v>0932809768母</v>
          </cell>
          <cell r="M72" t="str">
            <v>804 高雄市鼓山區美術東四路382號3樓</v>
          </cell>
          <cell r="O72" t="str">
            <v>SM102303</v>
          </cell>
        </row>
        <row r="73">
          <cell r="A73">
            <v>71</v>
          </cell>
          <cell r="B73" t="str">
            <v>男B組</v>
          </cell>
          <cell r="C73" t="str">
            <v>邱士恩</v>
          </cell>
          <cell r="D73" t="str">
            <v>邱士恩(男B組)</v>
          </cell>
          <cell r="E73" t="str">
            <v>男</v>
          </cell>
          <cell r="F73">
            <v>36993</v>
          </cell>
          <cell r="G73" t="str">
            <v>永安球場</v>
          </cell>
          <cell r="H73" t="str">
            <v>台南</v>
          </cell>
          <cell r="I73" t="str">
            <v>五王國小</v>
          </cell>
          <cell r="J73" t="str">
            <v>6</v>
          </cell>
          <cell r="K73" t="str">
            <v>06-30253711</v>
          </cell>
          <cell r="L73" t="str">
            <v>0927-885898母     0932-700363陳教練</v>
          </cell>
          <cell r="M73" t="str">
            <v>710 台南市永康區中山東路177號</v>
          </cell>
          <cell r="O73" t="str">
            <v>SM102306</v>
          </cell>
        </row>
        <row r="74">
          <cell r="A74">
            <v>72</v>
          </cell>
          <cell r="B74" t="str">
            <v>男B組</v>
          </cell>
          <cell r="C74" t="str">
            <v>林家睿</v>
          </cell>
          <cell r="D74" t="str">
            <v>林家睿(男B組)</v>
          </cell>
          <cell r="E74" t="str">
            <v>男</v>
          </cell>
          <cell r="F74">
            <v>37019</v>
          </cell>
          <cell r="H74" t="str">
            <v>高雄</v>
          </cell>
          <cell r="I74" t="str">
            <v>福山國中</v>
          </cell>
          <cell r="J74" t="str">
            <v>1</v>
          </cell>
          <cell r="K74" t="str">
            <v>07-5615485</v>
          </cell>
          <cell r="L74" t="str">
            <v>0983001198        0929-150508</v>
          </cell>
          <cell r="M74" t="str">
            <v>804 高雄市鼓山區九如四路933號6樓</v>
          </cell>
          <cell r="O74" t="str">
            <v>SM102204</v>
          </cell>
        </row>
        <row r="75">
          <cell r="A75">
            <v>73</v>
          </cell>
          <cell r="B75" t="str">
            <v>男B組</v>
          </cell>
          <cell r="C75" t="str">
            <v>簡振宇</v>
          </cell>
          <cell r="D75" t="str">
            <v>簡振宇(男B組)</v>
          </cell>
          <cell r="E75" t="str">
            <v>男</v>
          </cell>
          <cell r="F75">
            <v>37044</v>
          </cell>
          <cell r="H75" t="str">
            <v>高雄</v>
          </cell>
          <cell r="I75" t="str">
            <v>大華國小</v>
          </cell>
          <cell r="J75" t="str">
            <v>5</v>
          </cell>
          <cell r="K75" t="str">
            <v>0939938739</v>
          </cell>
          <cell r="L75" t="str">
            <v>07-3953861  </v>
          </cell>
          <cell r="M75" t="str">
            <v>807  高雄市三民區大順二路639號3樓</v>
          </cell>
          <cell r="O75" t="str">
            <v>SM102308</v>
          </cell>
        </row>
        <row r="76">
          <cell r="A76">
            <v>74</v>
          </cell>
          <cell r="B76" t="str">
            <v>男B組</v>
          </cell>
          <cell r="C76" t="str">
            <v>林宸駒</v>
          </cell>
          <cell r="D76" t="str">
            <v>林宸駒(男B組)</v>
          </cell>
          <cell r="E76" t="str">
            <v>男</v>
          </cell>
          <cell r="F76">
            <v>37070</v>
          </cell>
          <cell r="H76" t="str">
            <v>台南</v>
          </cell>
          <cell r="I76" t="str">
            <v>中山國中</v>
          </cell>
          <cell r="J76" t="str">
            <v>1</v>
          </cell>
          <cell r="K76" t="str">
            <v>(白)06-2293969  (晚)06-2882679  </v>
          </cell>
          <cell r="L76" t="str">
            <v>0938-620066</v>
          </cell>
          <cell r="M76" t="str">
            <v>701 台南市東區德光街15巷33號8樓</v>
          </cell>
          <cell r="O76" t="str">
            <v>SM102310</v>
          </cell>
        </row>
        <row r="77">
          <cell r="A77">
            <v>75</v>
          </cell>
          <cell r="B77" t="str">
            <v>男B組</v>
          </cell>
          <cell r="C77" t="str">
            <v>陳宗揚</v>
          </cell>
          <cell r="D77" t="str">
            <v>陳宗揚(男B組)</v>
          </cell>
          <cell r="E77" t="str">
            <v>男</v>
          </cell>
          <cell r="F77">
            <v>37166</v>
          </cell>
          <cell r="G77" t="str">
            <v>南一球場</v>
          </cell>
          <cell r="H77" t="str">
            <v>高雄</v>
          </cell>
          <cell r="I77" t="str">
            <v>四維國小</v>
          </cell>
          <cell r="J77" t="str">
            <v>5</v>
          </cell>
          <cell r="K77" t="str">
            <v>07-2364786</v>
          </cell>
          <cell r="L77" t="str">
            <v>0931-742771       0937-335560張玟珮</v>
          </cell>
          <cell r="M77" t="str">
            <v>800 高雄市新興區七賢一路176號11樓之2</v>
          </cell>
          <cell r="O77" t="str">
            <v>SM102323</v>
          </cell>
        </row>
        <row r="78">
          <cell r="A78">
            <v>76</v>
          </cell>
          <cell r="B78" t="str">
            <v>男B組</v>
          </cell>
          <cell r="C78" t="str">
            <v>許晉彰</v>
          </cell>
          <cell r="D78" t="str">
            <v>許晉彰(男B組)</v>
          </cell>
          <cell r="E78" t="str">
            <v>男</v>
          </cell>
          <cell r="F78">
            <v>37312</v>
          </cell>
          <cell r="G78" t="str">
            <v>揮展練習場</v>
          </cell>
          <cell r="H78" t="str">
            <v>台南</v>
          </cell>
          <cell r="I78" t="str">
            <v>安慶國小</v>
          </cell>
          <cell r="J78" t="str">
            <v>6</v>
          </cell>
          <cell r="K78" t="str">
            <v>06-2555395</v>
          </cell>
          <cell r="L78" t="str">
            <v>0920-885634</v>
          </cell>
          <cell r="M78" t="str">
            <v>709台南市安南區安中路二段2巷117弄23號</v>
          </cell>
        </row>
        <row r="79">
          <cell r="A79">
            <v>77</v>
          </cell>
          <cell r="B79" t="str">
            <v>男B組</v>
          </cell>
          <cell r="C79" t="str">
            <v>黃曜陞</v>
          </cell>
          <cell r="D79" t="str">
            <v>黃曜陞(男B組)</v>
          </cell>
          <cell r="E79" t="str">
            <v>男</v>
          </cell>
          <cell r="F79">
            <v>37311</v>
          </cell>
          <cell r="H79" t="str">
            <v>高雄</v>
          </cell>
          <cell r="I79" t="str">
            <v>高雄美國學校</v>
          </cell>
          <cell r="J79" t="str">
            <v>5</v>
          </cell>
          <cell r="K79" t="str">
            <v>07-2354249           F:07-2368879</v>
          </cell>
          <cell r="L79" t="str">
            <v>0919-274487父     0932-723036母</v>
          </cell>
          <cell r="M79" t="str">
            <v>800 高雄市新興區中正三路158號6樓之1</v>
          </cell>
          <cell r="O79" t="str">
            <v>SM102325</v>
          </cell>
        </row>
        <row r="80">
          <cell r="A80">
            <v>78</v>
          </cell>
          <cell r="B80" t="str">
            <v>男C組</v>
          </cell>
          <cell r="C80" t="str">
            <v>楊英翰</v>
          </cell>
          <cell r="D80" t="str">
            <v>楊英翰(男C組)</v>
          </cell>
          <cell r="E80" t="str">
            <v>男</v>
          </cell>
          <cell r="F80">
            <v>37376</v>
          </cell>
          <cell r="H80" t="str">
            <v>台南</v>
          </cell>
          <cell r="I80" t="str">
            <v>寶仁國小</v>
          </cell>
          <cell r="J80" t="str">
            <v>5</v>
          </cell>
          <cell r="K80" t="str">
            <v>06-2220722             F:06-2220730</v>
          </cell>
          <cell r="L80">
            <v>910796450</v>
          </cell>
          <cell r="M80" t="str">
            <v>704 台南市北區公園南路378號19樓-1</v>
          </cell>
        </row>
        <row r="81">
          <cell r="A81">
            <v>79</v>
          </cell>
          <cell r="B81" t="str">
            <v>男C組</v>
          </cell>
          <cell r="C81" t="str">
            <v>顏國湘</v>
          </cell>
          <cell r="D81" t="str">
            <v>顏國湘(男C組)</v>
          </cell>
          <cell r="E81" t="str">
            <v>男</v>
          </cell>
          <cell r="F81">
            <v>37392</v>
          </cell>
          <cell r="H81" t="str">
            <v>台南</v>
          </cell>
          <cell r="I81" t="str">
            <v>新市國小</v>
          </cell>
          <cell r="J81" t="str">
            <v>6</v>
          </cell>
          <cell r="K81" t="str">
            <v>06-5992870白         06-5890000晚</v>
          </cell>
          <cell r="L81" t="str">
            <v>0931-124560父     0931-739739蘇教練</v>
          </cell>
          <cell r="M81" t="str">
            <v>744 台南市新市區中興街7號</v>
          </cell>
          <cell r="O81" t="str">
            <v>SM102321</v>
          </cell>
        </row>
        <row r="82">
          <cell r="A82">
            <v>80</v>
          </cell>
          <cell r="B82" t="str">
            <v>男C組</v>
          </cell>
          <cell r="C82" t="str">
            <v>洪之奇</v>
          </cell>
          <cell r="D82" t="str">
            <v>洪之奇(男C組)</v>
          </cell>
          <cell r="E82" t="str">
            <v>男</v>
          </cell>
          <cell r="F82">
            <v>37403</v>
          </cell>
          <cell r="H82" t="str">
            <v>台南</v>
          </cell>
          <cell r="I82" t="str">
            <v>新市國小</v>
          </cell>
          <cell r="J82" t="str">
            <v>5</v>
          </cell>
          <cell r="K82" t="str">
            <v>06-2433678          F:06-2436099</v>
          </cell>
          <cell r="L82" t="str">
            <v>0912-648558</v>
          </cell>
          <cell r="M82" t="str">
            <v>710 台南市永康區正北三路115號</v>
          </cell>
        </row>
        <row r="83">
          <cell r="A83">
            <v>81</v>
          </cell>
          <cell r="B83" t="str">
            <v>男C組</v>
          </cell>
          <cell r="C83" t="str">
            <v>楊孝哲</v>
          </cell>
          <cell r="D83" t="str">
            <v>楊孝哲(男C組)</v>
          </cell>
          <cell r="E83" t="str">
            <v>男</v>
          </cell>
          <cell r="F83">
            <v>37565</v>
          </cell>
          <cell r="H83" t="str">
            <v>台南</v>
          </cell>
          <cell r="I83" t="str">
            <v>復興國小</v>
          </cell>
          <cell r="J83" t="str">
            <v>5</v>
          </cell>
          <cell r="K83" t="str">
            <v>06-3313199          06-3313506</v>
          </cell>
          <cell r="L83" t="str">
            <v>0931615612</v>
          </cell>
          <cell r="M83" t="str">
            <v>70163  台南市東區裕和三街178號</v>
          </cell>
          <cell r="O83" t="str">
            <v>SM102322</v>
          </cell>
        </row>
        <row r="84">
          <cell r="A84">
            <v>82</v>
          </cell>
          <cell r="B84" t="str">
            <v>男C組</v>
          </cell>
          <cell r="C84" t="str">
            <v>楊云睿</v>
          </cell>
          <cell r="D84" t="str">
            <v>楊云睿(男C組)</v>
          </cell>
          <cell r="E84" t="str">
            <v>男</v>
          </cell>
          <cell r="F84">
            <v>37569</v>
          </cell>
          <cell r="H84" t="str">
            <v>高雄</v>
          </cell>
          <cell r="I84" t="str">
            <v>大榮國小</v>
          </cell>
          <cell r="J84" t="str">
            <v>5</v>
          </cell>
          <cell r="K84" t="str">
            <v>07-</v>
          </cell>
          <cell r="L84" t="str">
            <v>02-25323276</v>
          </cell>
          <cell r="M84" t="str">
            <v>804 高雄市鼓山區美術東四路445號13樓</v>
          </cell>
          <cell r="O84" t="str">
            <v>SM102319</v>
          </cell>
        </row>
        <row r="85">
          <cell r="A85">
            <v>83</v>
          </cell>
          <cell r="B85" t="str">
            <v>男C組</v>
          </cell>
          <cell r="C85" t="str">
            <v>吳俊翰</v>
          </cell>
          <cell r="D85" t="str">
            <v>吳俊翰(男C組)</v>
          </cell>
          <cell r="E85" t="str">
            <v>男</v>
          </cell>
          <cell r="F85">
            <v>37597</v>
          </cell>
          <cell r="H85" t="str">
            <v>高雄</v>
          </cell>
          <cell r="I85" t="str">
            <v>陽明國小</v>
          </cell>
          <cell r="J85" t="str">
            <v>5</v>
          </cell>
          <cell r="K85" t="str">
            <v>07-6112211-204</v>
          </cell>
          <cell r="L85" t="str">
            <v>0929-038248</v>
          </cell>
          <cell r="M85" t="str">
            <v>832  高雄市仁武區赤和街61號</v>
          </cell>
          <cell r="O85" t="str">
            <v>SM102320</v>
          </cell>
        </row>
        <row r="86">
          <cell r="A86">
            <v>84</v>
          </cell>
          <cell r="B86" t="str">
            <v>男C組</v>
          </cell>
          <cell r="C86" t="str">
            <v>李尚融</v>
          </cell>
          <cell r="D86" t="str">
            <v>李尚融(男C組)</v>
          </cell>
          <cell r="E86" t="str">
            <v>男</v>
          </cell>
          <cell r="F86">
            <v>37826</v>
          </cell>
          <cell r="H86" t="str">
            <v>台南</v>
          </cell>
          <cell r="I86" t="str">
            <v>賢北國小</v>
          </cell>
          <cell r="J86" t="str">
            <v>5</v>
          </cell>
          <cell r="K86" t="str">
            <v>06-2597061             F:06-2593705</v>
          </cell>
          <cell r="L86" t="str">
            <v>0927802750 父   0931-739739蘇文河</v>
          </cell>
          <cell r="M86" t="str">
            <v>703 台南市西區武聖路235號</v>
          </cell>
        </row>
        <row r="87">
          <cell r="A87">
            <v>85</v>
          </cell>
          <cell r="B87" t="str">
            <v>男C組</v>
          </cell>
          <cell r="C87" t="str">
            <v>陳秉豪</v>
          </cell>
          <cell r="D87" t="str">
            <v>陳秉豪(男C組)</v>
          </cell>
          <cell r="E87" t="str">
            <v>男</v>
          </cell>
          <cell r="F87">
            <v>37837</v>
          </cell>
          <cell r="H87" t="str">
            <v>台南</v>
          </cell>
          <cell r="I87" t="str">
            <v>崇明國小</v>
          </cell>
          <cell r="K87" t="str">
            <v>06-2901620</v>
          </cell>
          <cell r="L87" t="str">
            <v>0921-610417父</v>
          </cell>
          <cell r="M87" t="str">
            <v>701 台南市東區崇道路19巷9號</v>
          </cell>
          <cell r="O87" t="str">
            <v>SM102408</v>
          </cell>
        </row>
        <row r="88">
          <cell r="A88">
            <v>86</v>
          </cell>
          <cell r="B88" t="str">
            <v>男C組</v>
          </cell>
          <cell r="C88" t="str">
            <v>李晧煬</v>
          </cell>
          <cell r="D88" t="str">
            <v>李皓煬(男C組)</v>
          </cell>
          <cell r="E88" t="str">
            <v>男</v>
          </cell>
          <cell r="F88">
            <v>37849</v>
          </cell>
          <cell r="H88" t="str">
            <v>高雄</v>
          </cell>
          <cell r="I88" t="str">
            <v>大華國小</v>
          </cell>
          <cell r="J88" t="str">
            <v>3</v>
          </cell>
          <cell r="K88" t="str">
            <v>0939765224    0921678655</v>
          </cell>
          <cell r="L88" t="str">
            <v>07-7418151-3316   07-8221586</v>
          </cell>
          <cell r="M88" t="str">
            <v>806  高雄市前鎮區明正一街30號</v>
          </cell>
          <cell r="O88" t="str">
            <v>SM102404</v>
          </cell>
        </row>
        <row r="89">
          <cell r="A89">
            <v>87</v>
          </cell>
          <cell r="B89" t="str">
            <v>男C組</v>
          </cell>
          <cell r="C89" t="str">
            <v>顏國翔</v>
          </cell>
          <cell r="D89" t="str">
            <v>顏國翔(男C組)</v>
          </cell>
          <cell r="E89" t="str">
            <v>男</v>
          </cell>
          <cell r="F89">
            <v>37917</v>
          </cell>
          <cell r="H89" t="str">
            <v>台南</v>
          </cell>
          <cell r="I89" t="str">
            <v>新市國小</v>
          </cell>
          <cell r="J89" t="str">
            <v>4</v>
          </cell>
          <cell r="K89" t="str">
            <v>06-5992870白         06-5890000晚</v>
          </cell>
          <cell r="L89" t="str">
            <v>0931-124560父     0931-739739蘇教練</v>
          </cell>
          <cell r="M89" t="str">
            <v>744 台南市新市區中興街7號</v>
          </cell>
          <cell r="O89" t="str">
            <v>SM102409</v>
          </cell>
        </row>
        <row r="90">
          <cell r="A90">
            <v>88</v>
          </cell>
          <cell r="B90" t="str">
            <v>男D組</v>
          </cell>
          <cell r="C90" t="str">
            <v>柯亮宇</v>
          </cell>
          <cell r="D90" t="str">
            <v>柯亮宇(男D組)</v>
          </cell>
          <cell r="E90" t="str">
            <v>男</v>
          </cell>
          <cell r="F90">
            <v>38105</v>
          </cell>
          <cell r="G90" t="str">
            <v>台南球場
虎山練習場</v>
          </cell>
          <cell r="H90" t="str">
            <v>台南</v>
          </cell>
          <cell r="I90" t="str">
            <v>億載國小</v>
          </cell>
          <cell r="J90" t="str">
            <v>4</v>
          </cell>
          <cell r="K90" t="str">
            <v>06-2956005</v>
          </cell>
          <cell r="L90" t="str">
            <v>0933-399630</v>
          </cell>
          <cell r="M90" t="str">
            <v>708  台南市安平區育平里郡平路181號12樓之30</v>
          </cell>
          <cell r="N90" t="str">
            <v>kochungi6005@tn.edu.tw</v>
          </cell>
          <cell r="O90" t="str">
            <v>SM102405</v>
          </cell>
        </row>
        <row r="91">
          <cell r="A91">
            <v>89</v>
          </cell>
          <cell r="B91" t="str">
            <v>男D組</v>
          </cell>
          <cell r="C91" t="str">
            <v>黃君宇</v>
          </cell>
          <cell r="D91" t="str">
            <v>黃君宇(男D組)</v>
          </cell>
          <cell r="E91" t="str">
            <v>男</v>
          </cell>
          <cell r="F91">
            <v>38215</v>
          </cell>
          <cell r="H91" t="str">
            <v>屏東</v>
          </cell>
          <cell r="I91" t="str">
            <v>塩埔新圍國小</v>
          </cell>
          <cell r="J91" t="str">
            <v>2</v>
          </cell>
          <cell r="K91" t="str">
            <v>0911737105(媽)</v>
          </cell>
          <cell r="L91" t="str">
            <v>08-7956991      08-7952897</v>
          </cell>
          <cell r="M91" t="str">
            <v>906  屏東縣高樹鄉南華村世一路94號</v>
          </cell>
          <cell r="O91" t="str">
            <v>SM102406</v>
          </cell>
        </row>
        <row r="92">
          <cell r="A92">
            <v>90</v>
          </cell>
          <cell r="B92" t="str">
            <v>男D組</v>
          </cell>
          <cell r="C92" t="str">
            <v>李長祐</v>
          </cell>
          <cell r="D92" t="str">
            <v>李長祐(男D組)</v>
          </cell>
          <cell r="E92" t="str">
            <v>男</v>
          </cell>
          <cell r="F92">
            <v>38320</v>
          </cell>
          <cell r="G92" t="str">
            <v>高都練習場</v>
          </cell>
          <cell r="H92" t="str">
            <v>屏東</v>
          </cell>
          <cell r="I92" t="str">
            <v>仁愛國小</v>
          </cell>
          <cell r="J92" t="str">
            <v>2</v>
          </cell>
          <cell r="K92" t="str">
            <v>08-7538220</v>
          </cell>
          <cell r="L92" t="str">
            <v>9121327125鄭教練</v>
          </cell>
          <cell r="M92" t="str">
            <v>900 屏東市仁愛路勝豐里謙明巷15-1號</v>
          </cell>
          <cell r="O92" t="str">
            <v>SM102410</v>
          </cell>
        </row>
        <row r="93">
          <cell r="A93">
            <v>91</v>
          </cell>
          <cell r="B93" t="str">
            <v>男D組</v>
          </cell>
          <cell r="C93" t="str">
            <v>簡士閔</v>
          </cell>
          <cell r="D93" t="str">
            <v>簡士閔(男D組)</v>
          </cell>
          <cell r="E93" t="str">
            <v>男</v>
          </cell>
          <cell r="F93">
            <v>38874</v>
          </cell>
          <cell r="H93" t="str">
            <v>嘉義</v>
          </cell>
          <cell r="I93" t="str">
            <v>大林國小</v>
          </cell>
          <cell r="J93" t="str">
            <v>3</v>
          </cell>
          <cell r="K93" t="str">
            <v>05-2652127                     FAX：05-2650154               </v>
          </cell>
          <cell r="L93">
            <v>939161068</v>
          </cell>
          <cell r="M93" t="str">
            <v>622 嘉義縣大林鎮中正路338號</v>
          </cell>
        </row>
        <row r="94">
          <cell r="A94">
            <v>92</v>
          </cell>
          <cell r="B94" t="str">
            <v>男D組</v>
          </cell>
          <cell r="C94" t="str">
            <v>胡宇棠</v>
          </cell>
          <cell r="D94" t="str">
            <v>胡宇棠(男D組)</v>
          </cell>
          <cell r="E94" t="str">
            <v>男</v>
          </cell>
          <cell r="F94">
            <v>38908</v>
          </cell>
          <cell r="H94" t="str">
            <v>高雄</v>
          </cell>
          <cell r="I94" t="str">
            <v>十全國小</v>
          </cell>
          <cell r="J94" t="str">
            <v>2</v>
          </cell>
          <cell r="K94" t="str">
            <v>07-5229243</v>
          </cell>
          <cell r="L94" t="str">
            <v>0961-219900</v>
          </cell>
          <cell r="M94" t="str">
            <v>804 高雄市鼓山區裕誠路2126號1樓</v>
          </cell>
        </row>
        <row r="95">
          <cell r="A95">
            <v>93</v>
          </cell>
          <cell r="B95" t="str">
            <v>甄試女B</v>
          </cell>
          <cell r="C95" t="str">
            <v>陳孟欣</v>
          </cell>
          <cell r="D95" t="str">
            <v>陳孟欣(甄試女B組)</v>
          </cell>
          <cell r="E95" t="str">
            <v>女</v>
          </cell>
          <cell r="F95">
            <v>36295</v>
          </cell>
          <cell r="G95" t="str">
            <v>十全練習場</v>
          </cell>
          <cell r="H95" t="str">
            <v>高雄</v>
          </cell>
          <cell r="J95" t="str">
            <v>2</v>
          </cell>
          <cell r="K95" t="str">
            <v>07-3311885</v>
          </cell>
          <cell r="L95" t="str">
            <v>0930-991422               0931-755485</v>
          </cell>
          <cell r="M95" t="str">
            <v>807 高雄市前鎮區一心二路252號18樓之8</v>
          </cell>
        </row>
        <row r="96">
          <cell r="A96">
            <v>94</v>
          </cell>
          <cell r="B96" t="str">
            <v>甄試女C</v>
          </cell>
          <cell r="C96" t="str">
            <v>楊雅安</v>
          </cell>
          <cell r="D96" t="str">
            <v>楊雅安(甄試女C組)</v>
          </cell>
          <cell r="E96" t="str">
            <v>女</v>
          </cell>
          <cell r="F96">
            <v>37913</v>
          </cell>
          <cell r="H96" t="str">
            <v>台南</v>
          </cell>
          <cell r="I96" t="str">
            <v>五王國小</v>
          </cell>
          <cell r="J96" t="str">
            <v>4</v>
          </cell>
          <cell r="K96" t="str">
            <v>T:06-2332183
F:06-2016436</v>
          </cell>
          <cell r="L96" t="str">
            <v>0932-769923</v>
          </cell>
          <cell r="M96" t="str">
            <v>台南市永康區大橋一街247巷34弄2號</v>
          </cell>
        </row>
        <row r="97">
          <cell r="A97">
            <v>95</v>
          </cell>
          <cell r="B97" t="str">
            <v>甄試女C</v>
          </cell>
          <cell r="C97" t="str">
            <v>郭瑜恬</v>
          </cell>
          <cell r="D97" t="str">
            <v>郭瑜恬(甄試女C組)</v>
          </cell>
          <cell r="E97" t="str">
            <v>女</v>
          </cell>
          <cell r="F97">
            <v>37673</v>
          </cell>
          <cell r="H97" t="str">
            <v>台南</v>
          </cell>
          <cell r="I97" t="str">
            <v>忠義國小</v>
          </cell>
          <cell r="J97" t="str">
            <v>5</v>
          </cell>
          <cell r="K97" t="str">
            <v>06-3587453</v>
          </cell>
          <cell r="L97" t="str">
            <v>0972-750071廖名棠</v>
          </cell>
          <cell r="M97" t="str">
            <v>台南市賢北街21巷3號</v>
          </cell>
        </row>
        <row r="98">
          <cell r="A98">
            <v>96</v>
          </cell>
          <cell r="B98" t="str">
            <v>甄試男A</v>
          </cell>
          <cell r="C98" t="str">
            <v>何昱震</v>
          </cell>
          <cell r="D98" t="str">
            <v>何昱震(甄試男A組)</v>
          </cell>
          <cell r="E98" t="str">
            <v>男</v>
          </cell>
          <cell r="F98">
            <v>35711</v>
          </cell>
          <cell r="H98" t="str">
            <v>高雄</v>
          </cell>
          <cell r="I98" t="str">
            <v>中正高中</v>
          </cell>
          <cell r="J98" t="str">
            <v>1</v>
          </cell>
          <cell r="K98" t="str">
            <v>07-7557766</v>
          </cell>
          <cell r="L98" t="str">
            <v>0929-896166</v>
          </cell>
          <cell r="M98" t="str">
            <v>830 高雄市鳳山區中崙四路86號</v>
          </cell>
        </row>
        <row r="99">
          <cell r="A99">
            <v>97</v>
          </cell>
          <cell r="B99" t="str">
            <v>甄試男B</v>
          </cell>
          <cell r="C99" t="str">
            <v>王小忠</v>
          </cell>
          <cell r="D99" t="str">
            <v>王小忠(甄試男B組)</v>
          </cell>
          <cell r="E99" t="str">
            <v>男</v>
          </cell>
          <cell r="F99">
            <v>37019</v>
          </cell>
          <cell r="H99" t="str">
            <v>高雄</v>
          </cell>
          <cell r="I99" t="str">
            <v>福山國中</v>
          </cell>
          <cell r="J99" t="str">
            <v>1</v>
          </cell>
          <cell r="K99" t="str">
            <v>07-3108940</v>
          </cell>
          <cell r="L99" t="str">
            <v>0939-059781</v>
          </cell>
          <cell r="M99" t="str">
            <v>807 高雄市三民區鼎昌街53-1號9樓</v>
          </cell>
        </row>
        <row r="100">
          <cell r="A100">
            <v>98</v>
          </cell>
          <cell r="B100" t="str">
            <v>甄試男B</v>
          </cell>
          <cell r="C100" t="str">
            <v>李柏緯</v>
          </cell>
          <cell r="D100" t="str">
            <v>李柏緯(甄試男B組)</v>
          </cell>
          <cell r="E100" t="str">
            <v>男</v>
          </cell>
          <cell r="F100">
            <v>37184</v>
          </cell>
          <cell r="H100" t="str">
            <v>高雄</v>
          </cell>
          <cell r="I100" t="str">
            <v>四維國小</v>
          </cell>
          <cell r="J100" t="str">
            <v>6</v>
          </cell>
          <cell r="K100" t="str">
            <v>07-7231286</v>
          </cell>
          <cell r="L100" t="str">
            <v>0932-882869</v>
          </cell>
          <cell r="M100" t="str">
            <v>806 高雄市苓雅區英義街252號7樓-3</v>
          </cell>
        </row>
        <row r="101">
          <cell r="A101">
            <v>99</v>
          </cell>
          <cell r="B101" t="str">
            <v>甄試男B</v>
          </cell>
          <cell r="C101" t="str">
            <v>郭鉦唯</v>
          </cell>
          <cell r="D101" t="str">
            <v>郭鉦唯(甄試男B組)</v>
          </cell>
          <cell r="E101" t="str">
            <v>男</v>
          </cell>
          <cell r="F101">
            <v>37063</v>
          </cell>
          <cell r="H101" t="str">
            <v>高雄</v>
          </cell>
          <cell r="I101" t="str">
            <v>福山國中</v>
          </cell>
          <cell r="J101" t="str">
            <v>1</v>
          </cell>
          <cell r="K101" t="str">
            <v>07-2373295白           07-3507031晚</v>
          </cell>
          <cell r="L101" t="str">
            <v>0978-315929         F:07-8628862</v>
          </cell>
          <cell r="M101" t="str">
            <v>807 高雄市三民區河北一路223巷5號</v>
          </cell>
        </row>
        <row r="102">
          <cell r="A102">
            <v>100</v>
          </cell>
          <cell r="B102" t="str">
            <v>甄試男C</v>
          </cell>
          <cell r="C102" t="str">
            <v>王二忠</v>
          </cell>
          <cell r="D102" t="str">
            <v>王二忠(甄試男C組)</v>
          </cell>
          <cell r="E102" t="str">
            <v>男</v>
          </cell>
          <cell r="F102">
            <v>37731</v>
          </cell>
          <cell r="H102" t="str">
            <v>高雄</v>
          </cell>
          <cell r="I102" t="str">
            <v>文府國小</v>
          </cell>
          <cell r="J102" t="str">
            <v>5</v>
          </cell>
          <cell r="K102" t="str">
            <v>07-3108940</v>
          </cell>
          <cell r="L102" t="str">
            <v>0939-059781</v>
          </cell>
          <cell r="M102" t="str">
            <v>807 高雄市三民區鼎昌街53-1號9樓</v>
          </cell>
        </row>
        <row r="103">
          <cell r="A103">
            <v>101</v>
          </cell>
          <cell r="B103" t="str">
            <v>甄試男D</v>
          </cell>
          <cell r="C103" t="str">
            <v>郭鉦翎</v>
          </cell>
          <cell r="D103" t="str">
            <v>郭鉦翎(甄試男D組)</v>
          </cell>
          <cell r="E103" t="str">
            <v>男</v>
          </cell>
          <cell r="F103">
            <v>38758</v>
          </cell>
          <cell r="H103" t="str">
            <v>高雄</v>
          </cell>
          <cell r="I103" t="str">
            <v>高雄公立</v>
          </cell>
          <cell r="J103" t="str">
            <v>2</v>
          </cell>
          <cell r="L103" t="str">
            <v>0978-315929</v>
          </cell>
          <cell r="M103" t="str">
            <v>高雄市三民區河北一路223巷5號</v>
          </cell>
        </row>
        <row r="104">
          <cell r="A104">
            <v>102</v>
          </cell>
          <cell r="B104" t="str">
            <v>男A組</v>
          </cell>
          <cell r="C104" t="str">
            <v>洪嘉駿</v>
          </cell>
          <cell r="D104" t="str">
            <v>洪嘉駿(男A組)</v>
          </cell>
          <cell r="E104" t="str">
            <v>男</v>
          </cell>
          <cell r="F104">
            <v>35204</v>
          </cell>
          <cell r="H104" t="str">
            <v>嘉義</v>
          </cell>
          <cell r="I104" t="str">
            <v>嘉華中學</v>
          </cell>
          <cell r="J104" t="str">
            <v>3</v>
          </cell>
          <cell r="K104" t="str">
            <v>0922091118  FAX:(05)2770261</v>
          </cell>
          <cell r="L104" t="str">
            <v>0935630998  0952813888</v>
          </cell>
          <cell r="M104" t="str">
            <v>600 嘉義市金山路108號6樓-3</v>
          </cell>
          <cell r="N104" t="str">
            <v>ch70032@kimo.com</v>
          </cell>
          <cell r="O104" t="str">
            <v>SM102116</v>
          </cell>
        </row>
        <row r="105">
          <cell r="A105">
            <v>103</v>
          </cell>
          <cell r="B105" t="str">
            <v>男A組</v>
          </cell>
          <cell r="C105" t="str">
            <v>黃韋豪</v>
          </cell>
          <cell r="D105" t="str">
            <v>黃韋豪(男A組)</v>
          </cell>
          <cell r="E105" t="str">
            <v>男</v>
          </cell>
          <cell r="F105">
            <v>35733</v>
          </cell>
          <cell r="H105" t="str">
            <v>高雄</v>
          </cell>
          <cell r="I105" t="str">
            <v>鳳甲國中</v>
          </cell>
          <cell r="J105" t="str">
            <v>3</v>
          </cell>
          <cell r="K105" t="str">
            <v>(白)07-7969667        傳真:07-7969606  </v>
          </cell>
          <cell r="L105" t="str">
            <v>0988660067母    0989-368677</v>
          </cell>
          <cell r="M105" t="str">
            <v>830 高雄市鳳山區頂庄路358號</v>
          </cell>
          <cell r="O105" t="str">
            <v>SM102137</v>
          </cell>
        </row>
        <row r="106">
          <cell r="A106">
            <v>104</v>
          </cell>
          <cell r="B106" t="str">
            <v>女B組</v>
          </cell>
          <cell r="C106" t="str">
            <v>黃郁心</v>
          </cell>
          <cell r="D106" t="str">
            <v>黃郁心(女B組)</v>
          </cell>
          <cell r="E106" t="str">
            <v>女</v>
          </cell>
          <cell r="F106">
            <v>36312</v>
          </cell>
          <cell r="G106" t="str">
            <v>高都練習場</v>
          </cell>
          <cell r="H106" t="str">
            <v>高雄</v>
          </cell>
          <cell r="I106" t="str">
            <v>瑞祥國小</v>
          </cell>
          <cell r="J106" t="str">
            <v>6</v>
          </cell>
          <cell r="K106" t="str">
            <v>07-7969667  FAX:(07)7969606</v>
          </cell>
          <cell r="L106" t="str">
            <v>0988660067母</v>
          </cell>
          <cell r="M106" t="str">
            <v>830 高雄市鳳山區頂庄路358號</v>
          </cell>
          <cell r="O106" t="str">
            <v>SF102208</v>
          </cell>
        </row>
        <row r="107">
          <cell r="A107">
            <v>105</v>
          </cell>
          <cell r="B107" t="str">
            <v>男B組</v>
          </cell>
          <cell r="C107" t="str">
            <v>方柏評</v>
          </cell>
          <cell r="D107" t="str">
            <v>方柏評(男B組)</v>
          </cell>
          <cell r="E107" t="str">
            <v>男</v>
          </cell>
          <cell r="F107">
            <v>36301</v>
          </cell>
          <cell r="H107" t="str">
            <v>嘉義</v>
          </cell>
          <cell r="I107" t="str">
            <v>嘉華中學</v>
          </cell>
          <cell r="J107" t="str">
            <v>3</v>
          </cell>
          <cell r="K107" t="str">
            <v>05-2319030</v>
          </cell>
          <cell r="L107" t="str">
            <v>0988-610807         0986-303171</v>
          </cell>
          <cell r="M107" t="str">
            <v>600  嘉義市友愛路494號6樓之1</v>
          </cell>
          <cell r="O107" t="str">
            <v>SM102219</v>
          </cell>
        </row>
        <row r="108">
          <cell r="A108">
            <v>106</v>
          </cell>
          <cell r="B108" t="str">
            <v>男A組</v>
          </cell>
          <cell r="C108" t="str">
            <v>謝主典</v>
          </cell>
          <cell r="D108" t="str">
            <v>謝主典(男A組)</v>
          </cell>
          <cell r="E108" t="str">
            <v>男</v>
          </cell>
          <cell r="F108">
            <v>35473</v>
          </cell>
          <cell r="G108" t="str">
            <v>觀音山球場</v>
          </cell>
          <cell r="H108" t="str">
            <v>高雄</v>
          </cell>
          <cell r="I108" t="str">
            <v>高苑工商</v>
          </cell>
          <cell r="J108" t="str">
            <v>2</v>
          </cell>
          <cell r="K108" t="str">
            <v>07-8225779        FAX:07-8225377</v>
          </cell>
          <cell r="L108" t="str">
            <v>0915432777父       0930552262</v>
          </cell>
          <cell r="M108" t="str">
            <v>80662 高雄市前鎮區鎮興路69號</v>
          </cell>
          <cell r="O108" t="str">
            <v>SM102130</v>
          </cell>
        </row>
        <row r="110">
          <cell r="A110">
            <v>350</v>
          </cell>
          <cell r="B110" t="str">
            <v>男B組</v>
          </cell>
          <cell r="C110" t="str">
            <v>馬齊陽</v>
          </cell>
          <cell r="D110" t="str">
            <v>馬齊陽(北區.寄賽)</v>
          </cell>
          <cell r="E110" t="str">
            <v>男</v>
          </cell>
          <cell r="F110">
            <v>36242</v>
          </cell>
          <cell r="H110" t="str">
            <v>台北</v>
          </cell>
          <cell r="I110" t="str">
            <v>信義國中</v>
          </cell>
          <cell r="L110">
            <v>982511899</v>
          </cell>
          <cell r="M110" t="str">
            <v>201 台北市信義區松仁路158巷1號</v>
          </cell>
        </row>
        <row r="111">
          <cell r="A111">
            <v>332</v>
          </cell>
          <cell r="C111" t="str">
            <v>東原國中</v>
          </cell>
          <cell r="D111" t="str">
            <v>東原國中</v>
          </cell>
          <cell r="K111" t="str">
            <v>06-6861009</v>
          </cell>
        </row>
        <row r="112">
          <cell r="A112">
            <v>333</v>
          </cell>
          <cell r="C112" t="str">
            <v>三民高中</v>
          </cell>
          <cell r="D112" t="str">
            <v>三民高中</v>
          </cell>
          <cell r="K112" t="str">
            <v>07-3475181</v>
          </cell>
          <cell r="L112" t="str">
            <v>F:07-3465964</v>
          </cell>
          <cell r="M112" t="str">
            <v>807 高雄市三民區金鼎路81號</v>
          </cell>
        </row>
      </sheetData>
      <sheetData sheetId="5">
        <row r="2">
          <cell r="A2" t="str">
            <v>比賽地點:南一高爾夫球場 TEL:06-5551117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第一天"/>
      <sheetName val="成績表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 t="str">
            <v>培訓球場</v>
          </cell>
          <cell r="H2" t="str">
            <v>所屬縣市</v>
          </cell>
          <cell r="I2" t="str">
            <v>學校</v>
          </cell>
          <cell r="J2" t="str">
            <v>年級</v>
          </cell>
          <cell r="K2" t="str">
            <v>電  話</v>
          </cell>
          <cell r="L2" t="str">
            <v>行動電話</v>
          </cell>
          <cell r="M2" t="str">
            <v>地址</v>
          </cell>
          <cell r="N2" t="str">
            <v>E-mail</v>
          </cell>
          <cell r="O2" t="str">
            <v>培訓證號</v>
          </cell>
        </row>
        <row r="3">
          <cell r="A3">
            <v>1</v>
          </cell>
          <cell r="B3" t="str">
            <v>男A組</v>
          </cell>
          <cell r="C3" t="str">
            <v>洪昭鑫</v>
          </cell>
          <cell r="D3" t="str">
            <v>洪昭鑫(男A組)</v>
          </cell>
          <cell r="E3" t="str">
            <v>男</v>
          </cell>
          <cell r="F3">
            <v>35683</v>
          </cell>
          <cell r="G3" t="str">
            <v>永安球場</v>
          </cell>
          <cell r="H3" t="str">
            <v>雲林</v>
          </cell>
          <cell r="I3" t="str">
            <v>民生國中</v>
          </cell>
          <cell r="J3" t="str">
            <v>3</v>
          </cell>
          <cell r="K3" t="str">
            <v>0928165440
0929-156689</v>
          </cell>
          <cell r="L3" t="str">
            <v>0935622911陳文楨</v>
          </cell>
          <cell r="M3" t="str">
            <v>600 嘉義市新建街8巷17號4樓之1</v>
          </cell>
          <cell r="N3" t="str">
            <v>a0928165440@yahoo.com.tw</v>
          </cell>
          <cell r="O3" t="str">
            <v>SM102135</v>
          </cell>
        </row>
        <row r="4">
          <cell r="A4">
            <v>2</v>
          </cell>
          <cell r="B4" t="str">
            <v>男A組</v>
          </cell>
          <cell r="C4" t="str">
            <v>許閎軒</v>
          </cell>
          <cell r="D4" t="str">
            <v>許閎軒(男A組)</v>
          </cell>
          <cell r="E4" t="str">
            <v>男</v>
          </cell>
          <cell r="F4">
            <v>35703</v>
          </cell>
          <cell r="G4" t="str">
            <v>無</v>
          </cell>
          <cell r="H4" t="str">
            <v>高雄</v>
          </cell>
          <cell r="I4" t="str">
            <v>潮寮國中</v>
          </cell>
          <cell r="J4" t="str">
            <v>1</v>
          </cell>
          <cell r="K4" t="str">
            <v>07-7211250(白)
07-7534524(晚)          </v>
          </cell>
          <cell r="L4" t="str">
            <v>FAX:07-8062900  0916301259父</v>
          </cell>
          <cell r="M4" t="str">
            <v>80647 高市前鎮區瑞文街54號</v>
          </cell>
          <cell r="N4" t="str">
            <v>may@honglon.com.tw</v>
          </cell>
          <cell r="O4" t="str">
            <v>SM102136</v>
          </cell>
        </row>
        <row r="5">
          <cell r="A5">
            <v>3</v>
          </cell>
          <cell r="B5" t="str">
            <v>男A組</v>
          </cell>
          <cell r="C5" t="str">
            <v>施俊宇</v>
          </cell>
          <cell r="D5" t="str">
            <v>施俊宇(男A組)</v>
          </cell>
          <cell r="E5" t="str">
            <v>男</v>
          </cell>
          <cell r="F5">
            <v>35316</v>
          </cell>
          <cell r="H5" t="str">
            <v>高雄</v>
          </cell>
          <cell r="I5" t="str">
            <v>三民高中</v>
          </cell>
          <cell r="J5" t="str">
            <v>2</v>
          </cell>
          <cell r="K5" t="str">
            <v>07-3412488</v>
          </cell>
          <cell r="L5" t="str">
            <v>0919125966</v>
          </cell>
          <cell r="M5" t="str">
            <v>813 高雄市左營區榮佑路11號7樓</v>
          </cell>
          <cell r="N5" t="str">
            <v>ivy_tsai2001@yahoo.com.tw</v>
          </cell>
          <cell r="O5" t="str">
            <v>SM102123</v>
          </cell>
        </row>
        <row r="6">
          <cell r="A6">
            <v>4</v>
          </cell>
          <cell r="B6" t="str">
            <v>男A組</v>
          </cell>
          <cell r="C6" t="str">
            <v>蔡瑞杰</v>
          </cell>
          <cell r="D6" t="str">
            <v>蔡瑞杰(男A組)</v>
          </cell>
          <cell r="E6" t="str">
            <v>男</v>
          </cell>
          <cell r="F6">
            <v>35284</v>
          </cell>
          <cell r="H6" t="str">
            <v>高雄</v>
          </cell>
          <cell r="I6" t="str">
            <v>三民高中</v>
          </cell>
          <cell r="J6" t="str">
            <v>3</v>
          </cell>
          <cell r="K6" t="str">
            <v>07-3624957 </v>
          </cell>
          <cell r="L6" t="str">
            <v>0929095583  0988248834</v>
          </cell>
          <cell r="M6" t="str">
            <v>811 高雄市楠梓區新昌街178-6號7F</v>
          </cell>
          <cell r="N6" t="str">
            <v>hp178_6@yahoo.com.tw</v>
          </cell>
          <cell r="O6" t="str">
            <v>SM102118</v>
          </cell>
        </row>
        <row r="7">
          <cell r="A7">
            <v>5</v>
          </cell>
          <cell r="B7" t="str">
            <v>男A組</v>
          </cell>
          <cell r="C7" t="str">
            <v>黃韋豪</v>
          </cell>
          <cell r="D7" t="str">
            <v>黃韋豪(男A組)</v>
          </cell>
          <cell r="E7" t="str">
            <v>男</v>
          </cell>
          <cell r="F7">
            <v>35733</v>
          </cell>
          <cell r="H7" t="str">
            <v>高雄</v>
          </cell>
          <cell r="I7" t="str">
            <v>鳳甲國中</v>
          </cell>
          <cell r="J7" t="str">
            <v>3</v>
          </cell>
          <cell r="K7" t="str">
            <v>(白)07-7969667
傳真:07-7969606  </v>
          </cell>
          <cell r="L7" t="str">
            <v>0988660067母    0989-368677</v>
          </cell>
          <cell r="M7" t="str">
            <v>830 高雄市鳳山區頂庄路358號</v>
          </cell>
          <cell r="O7" t="str">
            <v>SM102137</v>
          </cell>
        </row>
        <row r="8">
          <cell r="A8">
            <v>6</v>
          </cell>
          <cell r="B8" t="str">
            <v>男A組</v>
          </cell>
          <cell r="C8" t="str">
            <v>李俊翰</v>
          </cell>
          <cell r="D8" t="str">
            <v>李俊翰(男A組)</v>
          </cell>
          <cell r="E8" t="str">
            <v>男</v>
          </cell>
          <cell r="F8">
            <v>35933</v>
          </cell>
          <cell r="G8" t="str">
            <v>永安球場</v>
          </cell>
          <cell r="H8" t="str">
            <v>嘉義</v>
          </cell>
          <cell r="I8" t="str">
            <v>民生國中</v>
          </cell>
          <cell r="J8" t="str">
            <v>1</v>
          </cell>
          <cell r="K8" t="str">
            <v>0922870518     </v>
          </cell>
          <cell r="L8" t="str">
            <v>0935622911陳文楨</v>
          </cell>
          <cell r="M8" t="str">
            <v>600 嘉義市大富路大富西街20號</v>
          </cell>
          <cell r="N8" t="str">
            <v>superchen1120@yahoo.com.tw</v>
          </cell>
          <cell r="O8" t="str">
            <v>SM102206</v>
          </cell>
        </row>
        <row r="9">
          <cell r="A9">
            <v>7</v>
          </cell>
          <cell r="B9" t="str">
            <v>男A組</v>
          </cell>
          <cell r="C9" t="str">
            <v>謝主典</v>
          </cell>
          <cell r="D9" t="str">
            <v>謝主典(男A組)</v>
          </cell>
          <cell r="E9" t="str">
            <v>男</v>
          </cell>
          <cell r="F9">
            <v>35473</v>
          </cell>
          <cell r="G9" t="str">
            <v>觀音山球場</v>
          </cell>
          <cell r="H9" t="str">
            <v>高雄</v>
          </cell>
          <cell r="I9" t="str">
            <v>高苑工商</v>
          </cell>
          <cell r="J9" t="str">
            <v>2</v>
          </cell>
          <cell r="K9" t="str">
            <v>07-8225779
FAX:07-8225377</v>
          </cell>
          <cell r="L9" t="str">
            <v>0915432777父       0930552262</v>
          </cell>
          <cell r="M9" t="str">
            <v>80662 高雄市前鎮區鎮興路69號</v>
          </cell>
          <cell r="O9" t="str">
            <v>SM102130</v>
          </cell>
        </row>
        <row r="10">
          <cell r="A10">
            <v>8</v>
          </cell>
          <cell r="B10" t="str">
            <v>男A組</v>
          </cell>
          <cell r="C10" t="str">
            <v>王晟合</v>
          </cell>
          <cell r="D10" t="str">
            <v>王晟合(男A組)</v>
          </cell>
          <cell r="E10" t="str">
            <v>男</v>
          </cell>
          <cell r="F10">
            <v>35562</v>
          </cell>
          <cell r="G10" t="str">
            <v>無</v>
          </cell>
          <cell r="H10" t="str">
            <v>高雄</v>
          </cell>
          <cell r="I10" t="str">
            <v>道明中學</v>
          </cell>
          <cell r="J10" t="str">
            <v>2</v>
          </cell>
          <cell r="K10" t="str">
            <v>07-7450389
FAX:07-7522052</v>
          </cell>
          <cell r="L10" t="str">
            <v>0932065313母     </v>
          </cell>
          <cell r="M10" t="str">
            <v>83063 高雄市鳳山區曹公里開明街20號</v>
          </cell>
          <cell r="N10" t="str">
            <v>ireneliou@hotmail.com</v>
          </cell>
          <cell r="O10" t="str">
            <v>SM102131</v>
          </cell>
        </row>
        <row r="11">
          <cell r="A11">
            <v>9</v>
          </cell>
          <cell r="B11" t="str">
            <v>男A組</v>
          </cell>
          <cell r="C11" t="str">
            <v>馬家富</v>
          </cell>
          <cell r="D11" t="str">
            <v>馬家富(男A組)</v>
          </cell>
          <cell r="E11" t="str">
            <v>男</v>
          </cell>
          <cell r="F11">
            <v>35308</v>
          </cell>
          <cell r="H11" t="str">
            <v>高雄</v>
          </cell>
          <cell r="I11" t="str">
            <v>中正高中</v>
          </cell>
          <cell r="J11" t="str">
            <v>3</v>
          </cell>
          <cell r="K11" t="str">
            <v>07-5532077          07-7491992學校</v>
          </cell>
          <cell r="L11" t="str">
            <v>0911-83827</v>
          </cell>
          <cell r="M11" t="str">
            <v>804 高雄市鼓山區中華一路258號2樓</v>
          </cell>
          <cell r="O11" t="str">
            <v>SM102122</v>
          </cell>
        </row>
        <row r="12">
          <cell r="A12">
            <v>10</v>
          </cell>
          <cell r="B12" t="str">
            <v>男A組</v>
          </cell>
          <cell r="C12" t="str">
            <v>宋奕賢</v>
          </cell>
          <cell r="D12" t="str">
            <v>宋奕賢(男A組)</v>
          </cell>
          <cell r="E12" t="str">
            <v>男</v>
          </cell>
          <cell r="F12">
            <v>35362</v>
          </cell>
          <cell r="G12" t="str">
            <v>高雄球場</v>
          </cell>
          <cell r="H12" t="str">
            <v>高雄</v>
          </cell>
          <cell r="I12" t="str">
            <v>中正高中</v>
          </cell>
          <cell r="J12" t="str">
            <v>2</v>
          </cell>
          <cell r="K12" t="str">
            <v>07-7258866*301白     07-7258866*711晚</v>
          </cell>
          <cell r="L12">
            <v>911886602</v>
          </cell>
          <cell r="M12" t="str">
            <v>802 高雄市苓雅區武廟路66號</v>
          </cell>
          <cell r="O12" t="str">
            <v>SM102141</v>
          </cell>
        </row>
        <row r="13">
          <cell r="A13">
            <v>11</v>
          </cell>
          <cell r="B13" t="str">
            <v>男A組</v>
          </cell>
          <cell r="C13" t="str">
            <v>周威丞</v>
          </cell>
          <cell r="D13" t="str">
            <v>周威丞(男A組)</v>
          </cell>
          <cell r="E13" t="str">
            <v>男</v>
          </cell>
          <cell r="F13">
            <v>35655</v>
          </cell>
          <cell r="G13" t="str">
            <v>無</v>
          </cell>
          <cell r="H13" t="str">
            <v>台南</v>
          </cell>
          <cell r="I13" t="str">
            <v>長榮中學</v>
          </cell>
          <cell r="J13" t="str">
            <v>2</v>
          </cell>
          <cell r="K13" t="str">
            <v>06-2562608</v>
          </cell>
          <cell r="L13" t="str">
            <v>0918081396        0937335560張教練</v>
          </cell>
          <cell r="M13" t="str">
            <v>70958 台南市安南區安和路一段159巷12號</v>
          </cell>
          <cell r="N13" t="str">
            <v>ch2562608@yahoo.com</v>
          </cell>
          <cell r="O13" t="str">
            <v>SM102134</v>
          </cell>
        </row>
        <row r="14">
          <cell r="A14">
            <v>12</v>
          </cell>
          <cell r="B14" t="str">
            <v>男A組</v>
          </cell>
          <cell r="C14" t="str">
            <v>林則甫</v>
          </cell>
          <cell r="D14" t="str">
            <v>林則甫(男A組)</v>
          </cell>
          <cell r="E14" t="str">
            <v>男</v>
          </cell>
          <cell r="F14">
            <v>36006</v>
          </cell>
          <cell r="G14" t="str">
            <v>高雄球場</v>
          </cell>
          <cell r="H14" t="str">
            <v>高雄</v>
          </cell>
          <cell r="I14" t="str">
            <v>七賢國中</v>
          </cell>
          <cell r="J14" t="str">
            <v>1</v>
          </cell>
          <cell r="K14" t="str">
            <v>07-5580459</v>
          </cell>
          <cell r="L14" t="str">
            <v>0928850657 0968991602</v>
          </cell>
          <cell r="M14" t="str">
            <v>813 高雄市左營區博愛二路450號28樓之1</v>
          </cell>
          <cell r="O14" t="str">
            <v>SM102210</v>
          </cell>
        </row>
        <row r="15">
          <cell r="A15">
            <v>13</v>
          </cell>
          <cell r="B15" t="str">
            <v>男A組</v>
          </cell>
          <cell r="C15" t="str">
            <v>王文暘</v>
          </cell>
          <cell r="D15" t="str">
            <v>王文暘(男A組)</v>
          </cell>
          <cell r="E15" t="str">
            <v>男</v>
          </cell>
          <cell r="F15">
            <v>36006</v>
          </cell>
          <cell r="H15" t="str">
            <v>高雄</v>
          </cell>
          <cell r="I15" t="str">
            <v>三民高中</v>
          </cell>
          <cell r="J15" t="str">
            <v>1</v>
          </cell>
          <cell r="K15" t="str">
            <v>07-3503205</v>
          </cell>
          <cell r="L15" t="str">
            <v>0931-991227      0960-332132</v>
          </cell>
          <cell r="M15" t="str">
            <v>813 高雄市左營區新莊一路135號13樓之5</v>
          </cell>
          <cell r="N15" t="str">
            <v>tcwang0806@yahoo.com.tw</v>
          </cell>
          <cell r="O15" t="str">
            <v>SM102209</v>
          </cell>
        </row>
        <row r="16">
          <cell r="A16">
            <v>14</v>
          </cell>
          <cell r="B16" t="str">
            <v>男A組</v>
          </cell>
          <cell r="C16" t="str">
            <v>吳心瑋</v>
          </cell>
          <cell r="D16" t="str">
            <v>吳心瑋(男A組)</v>
          </cell>
          <cell r="E16" t="str">
            <v>男</v>
          </cell>
          <cell r="F16">
            <v>36150</v>
          </cell>
          <cell r="H16" t="str">
            <v>高雄</v>
          </cell>
          <cell r="I16" t="str">
            <v>福山國中</v>
          </cell>
          <cell r="J16" t="str">
            <v>3</v>
          </cell>
          <cell r="K16" t="str">
            <v>07-3415353 --3415978  0916-218012</v>
          </cell>
          <cell r="L16" t="str">
            <v>0932-893419      0960-218012   </v>
          </cell>
          <cell r="M16" t="str">
            <v>81365 高雄市左營區政德路800號</v>
          </cell>
          <cell r="O16" t="str">
            <v>SM102216</v>
          </cell>
        </row>
        <row r="17">
          <cell r="A17">
            <v>15</v>
          </cell>
          <cell r="B17" t="str">
            <v>男A組</v>
          </cell>
          <cell r="C17" t="str">
            <v>呂承學</v>
          </cell>
          <cell r="D17" t="str">
            <v>呂承學(男A組)</v>
          </cell>
          <cell r="E17" t="str">
            <v>男</v>
          </cell>
          <cell r="F17">
            <v>35897</v>
          </cell>
          <cell r="H17" t="str">
            <v>高雄</v>
          </cell>
          <cell r="I17" t="str">
            <v>中正高中</v>
          </cell>
          <cell r="J17" t="str">
            <v>1</v>
          </cell>
          <cell r="K17" t="str">
            <v>07-2356929</v>
          </cell>
          <cell r="L17">
            <v>988720381</v>
          </cell>
          <cell r="M17" t="str">
            <v>80053 高雄市新興區南華橫二路81號</v>
          </cell>
          <cell r="O17" t="str">
            <v>SM102204</v>
          </cell>
        </row>
        <row r="18">
          <cell r="A18">
            <v>16</v>
          </cell>
          <cell r="B18" t="str">
            <v>男A組</v>
          </cell>
          <cell r="C18" t="str">
            <v>林辛豪</v>
          </cell>
          <cell r="D18" t="str">
            <v>林辛豪(男A組)</v>
          </cell>
          <cell r="E18" t="str">
            <v>男</v>
          </cell>
          <cell r="F18">
            <v>35609</v>
          </cell>
          <cell r="G18" t="str">
            <v>高雄球場</v>
          </cell>
          <cell r="H18" t="str">
            <v>高雄</v>
          </cell>
          <cell r="I18" t="str">
            <v>七賢國中</v>
          </cell>
          <cell r="J18" t="str">
            <v>3</v>
          </cell>
          <cell r="K18" t="str">
            <v>白天07-5225471  </v>
          </cell>
          <cell r="L18" t="str">
            <v>0983-234552   0920-910628</v>
          </cell>
          <cell r="M18" t="str">
            <v>804 高雄市鼓山區美術東四路293號4樓</v>
          </cell>
          <cell r="O18" t="str">
            <v>SM102132</v>
          </cell>
        </row>
        <row r="19">
          <cell r="A19">
            <v>17</v>
          </cell>
          <cell r="B19" t="str">
            <v>男A組</v>
          </cell>
          <cell r="C19" t="str">
            <v>黃柏叡87</v>
          </cell>
          <cell r="D19" t="str">
            <v>黃柏叡87(男A組)</v>
          </cell>
          <cell r="E19" t="str">
            <v>男</v>
          </cell>
          <cell r="F19">
            <v>35965</v>
          </cell>
          <cell r="G19" t="str">
            <v>高雄球場</v>
          </cell>
          <cell r="H19" t="str">
            <v>高雄</v>
          </cell>
          <cell r="I19" t="str">
            <v>高雄市立中學</v>
          </cell>
          <cell r="J19" t="str">
            <v>1</v>
          </cell>
          <cell r="K19" t="str">
            <v>07-3870855</v>
          </cell>
          <cell r="L19">
            <v>929606506</v>
          </cell>
          <cell r="M19" t="str">
            <v>807 高雄市三民區陽明路65號4樓之1</v>
          </cell>
          <cell r="O19" t="str">
            <v>SM102208</v>
          </cell>
        </row>
        <row r="20">
          <cell r="A20">
            <v>18</v>
          </cell>
          <cell r="B20" t="str">
            <v>男A組</v>
          </cell>
          <cell r="C20" t="str">
            <v>陳俊宏</v>
          </cell>
          <cell r="D20" t="str">
            <v>陳俊宏(男A組)</v>
          </cell>
          <cell r="E20" t="str">
            <v>男</v>
          </cell>
          <cell r="F20">
            <v>35255</v>
          </cell>
          <cell r="G20" t="str">
            <v>山湖觀球場</v>
          </cell>
          <cell r="H20" t="str">
            <v>高雄</v>
          </cell>
          <cell r="I20" t="str">
            <v>旗山農工</v>
          </cell>
          <cell r="J20" t="str">
            <v>3</v>
          </cell>
          <cell r="K20" t="str">
            <v>07-3724179晚          F:07-3711447</v>
          </cell>
          <cell r="L20" t="str">
            <v>0937-24179          0936-539819</v>
          </cell>
          <cell r="M20" t="str">
            <v>814 高雄市仁武區八卦里八德西路2283號</v>
          </cell>
        </row>
        <row r="21">
          <cell r="A21">
            <v>19</v>
          </cell>
          <cell r="B21" t="str">
            <v>男A組</v>
          </cell>
          <cell r="C21" t="str">
            <v>顏偉丞</v>
          </cell>
          <cell r="D21" t="str">
            <v>顏偉丞(男A組)</v>
          </cell>
          <cell r="E21" t="str">
            <v>男</v>
          </cell>
          <cell r="F21">
            <v>35274</v>
          </cell>
          <cell r="G21" t="str">
            <v>山湖觀球場</v>
          </cell>
          <cell r="H21" t="str">
            <v>高雄</v>
          </cell>
          <cell r="I21" t="str">
            <v>東方設計學院</v>
          </cell>
          <cell r="J21" t="str">
            <v>3</v>
          </cell>
          <cell r="K21" t="str">
            <v>07-3710959晚          F:07-3711447</v>
          </cell>
          <cell r="L21" t="str">
            <v>0938-476666       0931-859999 父   </v>
          </cell>
          <cell r="M21" t="str">
            <v>814 高雄市仁武區八卦里八德西路2283號</v>
          </cell>
        </row>
        <row r="22">
          <cell r="A22">
            <v>20</v>
          </cell>
          <cell r="B22" t="str">
            <v>男A組</v>
          </cell>
          <cell r="C22" t="str">
            <v>楊昌學</v>
          </cell>
          <cell r="D22" t="str">
            <v>楊昌學(男A組)</v>
          </cell>
          <cell r="E22" t="str">
            <v>男</v>
          </cell>
          <cell r="F22">
            <v>35287</v>
          </cell>
          <cell r="G22" t="str">
            <v>新化球場</v>
          </cell>
          <cell r="H22" t="str">
            <v>台南</v>
          </cell>
          <cell r="I22" t="str">
            <v>醒吾高中</v>
          </cell>
          <cell r="J22" t="str">
            <v>2</v>
          </cell>
          <cell r="K22" t="str">
            <v>06-2214563           FAX:06-2050543</v>
          </cell>
          <cell r="L22" t="str">
            <v>0927685677父  0988709090</v>
          </cell>
          <cell r="M22" t="str">
            <v>70448 台南市公園路128號4樓之9</v>
          </cell>
          <cell r="N22" t="str">
            <v>mkc@mail.ksu.edu.tw</v>
          </cell>
          <cell r="O22" t="str">
            <v>SM102119</v>
          </cell>
        </row>
        <row r="23">
          <cell r="A23">
            <v>21</v>
          </cell>
          <cell r="B23" t="str">
            <v>男A組</v>
          </cell>
          <cell r="C23" t="str">
            <v>賴嘉一</v>
          </cell>
          <cell r="D23" t="str">
            <v>賴嘉一(男A組)</v>
          </cell>
          <cell r="E23" t="str">
            <v>男</v>
          </cell>
          <cell r="F23">
            <v>35304</v>
          </cell>
          <cell r="G23" t="str">
            <v>永安球場</v>
          </cell>
          <cell r="H23" t="str">
            <v>嘉義</v>
          </cell>
          <cell r="I23" t="str">
            <v>民雄農工</v>
          </cell>
          <cell r="J23" t="str">
            <v>3</v>
          </cell>
          <cell r="K23" t="str">
            <v>05-2334953         05-2323920</v>
          </cell>
          <cell r="L23" t="str">
            <v>0932832531家長      0911738149</v>
          </cell>
          <cell r="M23" t="str">
            <v>60092 嘉義市北興街398-6號</v>
          </cell>
          <cell r="O23" t="str">
            <v>SM102120</v>
          </cell>
        </row>
        <row r="24">
          <cell r="A24">
            <v>22</v>
          </cell>
          <cell r="B24" t="str">
            <v>男A組</v>
          </cell>
          <cell r="C24" t="str">
            <v>曾譯慶</v>
          </cell>
          <cell r="D24" t="str">
            <v>曾譯慶(男A組)</v>
          </cell>
          <cell r="E24" t="str">
            <v>男</v>
          </cell>
          <cell r="F24">
            <v>35370</v>
          </cell>
          <cell r="H24" t="str">
            <v>屏東</v>
          </cell>
          <cell r="I24" t="str">
            <v>中正高中</v>
          </cell>
          <cell r="J24" t="str">
            <v>1</v>
          </cell>
          <cell r="K24" t="str">
            <v>08-8331369</v>
          </cell>
          <cell r="L24" t="str">
            <v>0930-605091</v>
          </cell>
          <cell r="M24" t="str">
            <v>93248  屏東縣新園鄉光復路17-6號</v>
          </cell>
          <cell r="O24" t="str">
            <v>SM102126</v>
          </cell>
        </row>
        <row r="25">
          <cell r="A25">
            <v>23</v>
          </cell>
          <cell r="B25" t="str">
            <v>男A組</v>
          </cell>
          <cell r="C25" t="str">
            <v>何昱震</v>
          </cell>
          <cell r="D25" t="str">
            <v>何昱震(男A組)</v>
          </cell>
          <cell r="E25" t="str">
            <v>男</v>
          </cell>
          <cell r="F25">
            <v>35711</v>
          </cell>
          <cell r="H25" t="str">
            <v>高雄</v>
          </cell>
          <cell r="I25" t="str">
            <v>中正高中</v>
          </cell>
          <cell r="J25" t="str">
            <v>1</v>
          </cell>
          <cell r="K25" t="str">
            <v>07-7557766</v>
          </cell>
          <cell r="L25" t="str">
            <v>0929-896166</v>
          </cell>
          <cell r="M25" t="str">
            <v>830 高雄市鳳山區中崙四路86號</v>
          </cell>
        </row>
        <row r="26">
          <cell r="A26">
            <v>24</v>
          </cell>
          <cell r="B26" t="str">
            <v>男A組</v>
          </cell>
          <cell r="C26" t="str">
            <v>邱昱嘉</v>
          </cell>
          <cell r="D26" t="str">
            <v>邱昱嘉(男A組)</v>
          </cell>
          <cell r="E26" t="str">
            <v>男</v>
          </cell>
          <cell r="F26">
            <v>36076</v>
          </cell>
          <cell r="H26" t="str">
            <v>嘉義</v>
          </cell>
          <cell r="I26" t="str">
            <v>嘉華中學</v>
          </cell>
          <cell r="J26" t="str">
            <v>3</v>
          </cell>
          <cell r="K26" t="str">
            <v>05-2233389            F:05-2252093</v>
          </cell>
          <cell r="L26" t="str">
            <v>0932773828     0921117797</v>
          </cell>
          <cell r="M26" t="str">
            <v>600 嘉義市興業新村41號</v>
          </cell>
        </row>
        <row r="27">
          <cell r="A27">
            <v>25</v>
          </cell>
          <cell r="B27" t="str">
            <v>男B組</v>
          </cell>
          <cell r="C27" t="str">
            <v>史哲宇</v>
          </cell>
          <cell r="D27" t="str">
            <v>史哲宇(男B組)</v>
          </cell>
          <cell r="E27" t="str">
            <v>男</v>
          </cell>
          <cell r="F27">
            <v>36330</v>
          </cell>
          <cell r="H27" t="str">
            <v>高雄</v>
          </cell>
          <cell r="I27" t="str">
            <v>七賢國中</v>
          </cell>
          <cell r="J27" t="str">
            <v>3</v>
          </cell>
          <cell r="K27" t="str">
            <v>07-7677529</v>
          </cell>
          <cell r="L27" t="str">
            <v>0986-529619</v>
          </cell>
          <cell r="M27" t="str">
            <v>屏東市建國路405巷78號</v>
          </cell>
          <cell r="N27" t="str">
            <v>paris20082008@yahoo.com.tw</v>
          </cell>
          <cell r="O27" t="str">
            <v>SM102222</v>
          </cell>
        </row>
        <row r="28">
          <cell r="A28">
            <v>26</v>
          </cell>
          <cell r="B28" t="str">
            <v>男B組</v>
          </cell>
          <cell r="C28" t="str">
            <v>林義淵</v>
          </cell>
          <cell r="D28" t="str">
            <v>林義淵(男B組)</v>
          </cell>
          <cell r="E28" t="str">
            <v>男</v>
          </cell>
          <cell r="F28">
            <v>36822</v>
          </cell>
          <cell r="H28" t="str">
            <v>台南</v>
          </cell>
          <cell r="I28" t="str">
            <v>新化國中</v>
          </cell>
          <cell r="J28" t="str">
            <v>1</v>
          </cell>
          <cell r="K28" t="str">
            <v>06-5983597              0981-141513</v>
          </cell>
          <cell r="L28" t="str">
            <v>0958-100525母          0935-942568父   </v>
          </cell>
          <cell r="M28" t="str">
            <v>71250  台南市新化區太平街134巷70號</v>
          </cell>
          <cell r="N28" t="str">
            <v>lin_0912@yahoo.com.tw</v>
          </cell>
          <cell r="O28" t="str">
            <v>SM102241</v>
          </cell>
        </row>
        <row r="29">
          <cell r="A29">
            <v>27</v>
          </cell>
          <cell r="B29" t="str">
            <v>男B組</v>
          </cell>
          <cell r="C29" t="str">
            <v>黃紹恩</v>
          </cell>
          <cell r="D29" t="str">
            <v>黃紹恩(男B組)</v>
          </cell>
          <cell r="E29" t="str">
            <v>男</v>
          </cell>
          <cell r="F29">
            <v>36441</v>
          </cell>
          <cell r="G29" t="str">
            <v>揮展練習場</v>
          </cell>
          <cell r="H29" t="str">
            <v>台南</v>
          </cell>
          <cell r="I29" t="str">
            <v>海佃國中</v>
          </cell>
          <cell r="J29" t="str">
            <v>2</v>
          </cell>
          <cell r="K29" t="str">
            <v>06-2451866白        06-3582050晚</v>
          </cell>
          <cell r="L29" t="str">
            <v>0937-493126母</v>
          </cell>
          <cell r="M29" t="str">
            <v>709 台南市安南區海中街121巷100弄8號</v>
          </cell>
          <cell r="O29" t="str">
            <v>SM102227</v>
          </cell>
        </row>
        <row r="30">
          <cell r="A30">
            <v>28</v>
          </cell>
          <cell r="B30" t="str">
            <v>男B組</v>
          </cell>
          <cell r="C30" t="str">
            <v>黃柏叡89</v>
          </cell>
          <cell r="D30" t="str">
            <v>黃柏叡89(男B組)</v>
          </cell>
          <cell r="E30" t="str">
            <v>男</v>
          </cell>
          <cell r="F30">
            <v>36536</v>
          </cell>
          <cell r="G30" t="str">
            <v>港都練習場</v>
          </cell>
          <cell r="H30" t="str">
            <v>高雄</v>
          </cell>
          <cell r="I30" t="str">
            <v>道明中學</v>
          </cell>
          <cell r="J30" t="str">
            <v>2</v>
          </cell>
          <cell r="K30" t="str">
            <v>07-3531616          07-3525233</v>
          </cell>
          <cell r="L30" t="str">
            <v>FAX;07-3526262 0973331881</v>
          </cell>
          <cell r="M30" t="str">
            <v>815 高雄市大社區金龍路324號</v>
          </cell>
          <cell r="O30" t="str">
            <v>SM102230</v>
          </cell>
        </row>
        <row r="31">
          <cell r="A31">
            <v>29</v>
          </cell>
          <cell r="B31" t="str">
            <v>男B組</v>
          </cell>
          <cell r="C31" t="str">
            <v>陳伯豪</v>
          </cell>
          <cell r="D31" t="str">
            <v>陳伯豪(男B組)</v>
          </cell>
          <cell r="E31" t="str">
            <v>男</v>
          </cell>
          <cell r="F31">
            <v>36641</v>
          </cell>
          <cell r="G31" t="str">
            <v>永安球場</v>
          </cell>
          <cell r="H31" t="str">
            <v>台南</v>
          </cell>
          <cell r="I31" t="str">
            <v>民德國中</v>
          </cell>
          <cell r="J31" t="str">
            <v>2</v>
          </cell>
          <cell r="K31" t="str">
            <v>06-3131487</v>
          </cell>
          <cell r="L31" t="str">
            <v>0988-736254</v>
          </cell>
          <cell r="M31" t="str">
            <v>714 台南市永康區復國二路108巷7-1號</v>
          </cell>
          <cell r="O31" t="str">
            <v>SM102231</v>
          </cell>
        </row>
        <row r="32">
          <cell r="A32">
            <v>30</v>
          </cell>
          <cell r="B32" t="str">
            <v>男B組</v>
          </cell>
          <cell r="C32" t="str">
            <v>林洪鈺</v>
          </cell>
          <cell r="D32" t="str">
            <v>林洪鈺(男B組)</v>
          </cell>
          <cell r="E32" t="str">
            <v>男</v>
          </cell>
          <cell r="F32">
            <v>36764</v>
          </cell>
          <cell r="H32" t="str">
            <v>高雄</v>
          </cell>
          <cell r="I32" t="str">
            <v>道明中學</v>
          </cell>
          <cell r="J32" t="str">
            <v>2</v>
          </cell>
          <cell r="K32" t="str">
            <v>(白)07-7109925    (晚)07-3462943</v>
          </cell>
          <cell r="L32" t="str">
            <v>0932734821 </v>
          </cell>
          <cell r="M32" t="str">
            <v>813 高雄市左營區榮總路203巷16號11樓</v>
          </cell>
          <cell r="N32" t="str">
            <v>uj.king@msa.hinet.net</v>
          </cell>
          <cell r="O32" t="str">
            <v>SM102235</v>
          </cell>
        </row>
        <row r="33">
          <cell r="A33">
            <v>31</v>
          </cell>
          <cell r="B33" t="str">
            <v>男B組</v>
          </cell>
          <cell r="C33" t="str">
            <v>蘇宥睿</v>
          </cell>
          <cell r="D33" t="str">
            <v>蘇宥睿(男B組)</v>
          </cell>
          <cell r="E33" t="str">
            <v>男</v>
          </cell>
          <cell r="F33">
            <v>36786</v>
          </cell>
          <cell r="H33" t="str">
            <v>高雄</v>
          </cell>
          <cell r="I33" t="str">
            <v>七賢國中</v>
          </cell>
          <cell r="J33" t="str">
            <v>1</v>
          </cell>
          <cell r="K33" t="str">
            <v>07-3135568  FAX:(07)3130086</v>
          </cell>
          <cell r="L33" t="str">
            <v>0937-329923</v>
          </cell>
          <cell r="M33" t="str">
            <v>80752 高雄市三民區遼北街177號</v>
          </cell>
          <cell r="N33" t="str">
            <v>kaach177@yahoo.com.tw</v>
          </cell>
          <cell r="O33" t="str">
            <v>SM102237</v>
          </cell>
        </row>
        <row r="34">
          <cell r="A34">
            <v>32</v>
          </cell>
          <cell r="B34" t="str">
            <v>男B組</v>
          </cell>
          <cell r="C34" t="str">
            <v>方柏評</v>
          </cell>
          <cell r="D34" t="str">
            <v>方柏評(男B組)</v>
          </cell>
          <cell r="E34" t="str">
            <v>男</v>
          </cell>
          <cell r="F34">
            <v>36301</v>
          </cell>
          <cell r="H34" t="str">
            <v>嘉義</v>
          </cell>
          <cell r="I34" t="str">
            <v>嘉華中學</v>
          </cell>
          <cell r="J34" t="str">
            <v>3</v>
          </cell>
          <cell r="K34" t="str">
            <v>05-2319030</v>
          </cell>
          <cell r="L34" t="str">
            <v>0988-610807         0986-303171</v>
          </cell>
          <cell r="M34" t="str">
            <v>600  嘉義市友愛路494號6樓之1</v>
          </cell>
          <cell r="O34" t="str">
            <v>SM102219</v>
          </cell>
        </row>
        <row r="35">
          <cell r="A35">
            <v>33</v>
          </cell>
          <cell r="B35" t="str">
            <v>男B組</v>
          </cell>
          <cell r="C35" t="str">
            <v>鄭丞宏</v>
          </cell>
          <cell r="D35" t="str">
            <v>鄭丞宏(男B組)</v>
          </cell>
          <cell r="E35" t="str">
            <v>男</v>
          </cell>
          <cell r="F35">
            <v>36804</v>
          </cell>
          <cell r="H35" t="str">
            <v>高雄</v>
          </cell>
          <cell r="I35" t="str">
            <v>五福國中</v>
          </cell>
          <cell r="J35" t="str">
            <v>1</v>
          </cell>
          <cell r="K35" t="str">
            <v>07-2228631</v>
          </cell>
          <cell r="L35" t="str">
            <v>0933-797193       0931-701600</v>
          </cell>
          <cell r="M35" t="str">
            <v>800 高雄市新興區民生一路201號5F之3</v>
          </cell>
          <cell r="O35" t="str">
            <v>SM102238</v>
          </cell>
        </row>
        <row r="36">
          <cell r="A36">
            <v>34</v>
          </cell>
          <cell r="B36" t="str">
            <v>男B組</v>
          </cell>
          <cell r="C36" t="str">
            <v>謝品濬</v>
          </cell>
          <cell r="D36" t="str">
            <v>謝品濬(男B組)</v>
          </cell>
          <cell r="E36" t="str">
            <v>男</v>
          </cell>
          <cell r="F36">
            <v>36303</v>
          </cell>
          <cell r="H36" t="str">
            <v>高雄</v>
          </cell>
          <cell r="I36" t="str">
            <v>福山國中</v>
          </cell>
          <cell r="J36" t="str">
            <v>3</v>
          </cell>
          <cell r="K36" t="str">
            <v>(白)07-3896992</v>
          </cell>
          <cell r="L36" t="str">
            <v>0955-180533</v>
          </cell>
          <cell r="M36" t="str">
            <v>807 高雄市三民區義德路85號7F</v>
          </cell>
          <cell r="O36" t="str">
            <v>SM102220</v>
          </cell>
        </row>
        <row r="37">
          <cell r="A37">
            <v>35</v>
          </cell>
          <cell r="B37" t="str">
            <v>男B組</v>
          </cell>
          <cell r="C37" t="str">
            <v>盧彥融</v>
          </cell>
          <cell r="D37" t="str">
            <v>盧彥融(男B組)</v>
          </cell>
          <cell r="E37" t="str">
            <v>男</v>
          </cell>
          <cell r="F37">
            <v>36387</v>
          </cell>
          <cell r="H37" t="str">
            <v>台東</v>
          </cell>
          <cell r="I37" t="str">
            <v>新生國中</v>
          </cell>
          <cell r="J37" t="str">
            <v>3</v>
          </cell>
          <cell r="K37" t="str">
            <v>089-223161</v>
          </cell>
          <cell r="L37" t="str">
            <v>0912223161     0977-225890</v>
          </cell>
          <cell r="M37" t="str">
            <v>950 台東市更生路849巷10號</v>
          </cell>
          <cell r="N37" t="str">
            <v>senayan0515@yahoo.com.tw</v>
          </cell>
          <cell r="O37" t="str">
            <v>SM102225</v>
          </cell>
        </row>
        <row r="38">
          <cell r="A38">
            <v>36</v>
          </cell>
          <cell r="B38" t="str">
            <v>男B組</v>
          </cell>
          <cell r="C38" t="str">
            <v>王偉軒</v>
          </cell>
          <cell r="D38" t="str">
            <v>王偉軒(男B組)</v>
          </cell>
          <cell r="E38" t="str">
            <v>男</v>
          </cell>
          <cell r="F38">
            <v>36430</v>
          </cell>
          <cell r="G38" t="str">
            <v>無</v>
          </cell>
          <cell r="H38" t="str">
            <v>高雄</v>
          </cell>
          <cell r="I38" t="str">
            <v>中正國中</v>
          </cell>
          <cell r="J38" t="str">
            <v>2</v>
          </cell>
          <cell r="K38" t="str">
            <v>07-7417111          F:07-7411695</v>
          </cell>
          <cell r="L38" t="str">
            <v>0931-872266       0929288366林教練</v>
          </cell>
          <cell r="M38" t="str">
            <v>83064 高雄市鳳山區光遠路155巷73號</v>
          </cell>
          <cell r="N38" t="str">
            <v>db841206@yahoo.com.tw</v>
          </cell>
          <cell r="O38" t="str">
            <v>SM102226</v>
          </cell>
        </row>
        <row r="39">
          <cell r="A39">
            <v>37</v>
          </cell>
          <cell r="B39" t="str">
            <v>男B組</v>
          </cell>
          <cell r="C39" t="str">
            <v>簡振宇</v>
          </cell>
          <cell r="D39" t="str">
            <v>簡振宇(男B組)</v>
          </cell>
          <cell r="E39" t="str">
            <v>男</v>
          </cell>
          <cell r="F39">
            <v>37044</v>
          </cell>
          <cell r="H39" t="str">
            <v>高雄</v>
          </cell>
          <cell r="I39" t="str">
            <v>大華國小</v>
          </cell>
          <cell r="J39" t="str">
            <v>5</v>
          </cell>
          <cell r="K39" t="str">
            <v>0939938739</v>
          </cell>
          <cell r="L39" t="str">
            <v>07-3953861  </v>
          </cell>
          <cell r="M39" t="str">
            <v>807  高雄市三民區大順二路639號3樓</v>
          </cell>
          <cell r="O39" t="str">
            <v>SM102308</v>
          </cell>
        </row>
        <row r="40">
          <cell r="A40">
            <v>38</v>
          </cell>
          <cell r="B40" t="str">
            <v>男B組</v>
          </cell>
          <cell r="C40" t="str">
            <v>許晉彰</v>
          </cell>
          <cell r="D40" t="str">
            <v>許晉彰(男B組)</v>
          </cell>
          <cell r="E40" t="str">
            <v>男</v>
          </cell>
          <cell r="F40">
            <v>37312</v>
          </cell>
          <cell r="G40" t="str">
            <v>揮展練習場</v>
          </cell>
          <cell r="H40" t="str">
            <v>台南</v>
          </cell>
          <cell r="I40" t="str">
            <v>安慶國小</v>
          </cell>
          <cell r="J40" t="str">
            <v>6</v>
          </cell>
          <cell r="K40" t="str">
            <v>06-2555395</v>
          </cell>
          <cell r="L40" t="str">
            <v>0920-885634</v>
          </cell>
          <cell r="M40" t="str">
            <v>709台南市安南區安中路二段2巷117弄23號</v>
          </cell>
        </row>
        <row r="41">
          <cell r="A41">
            <v>39</v>
          </cell>
          <cell r="B41" t="str">
            <v>男B組</v>
          </cell>
          <cell r="C41" t="str">
            <v>陳宗揚</v>
          </cell>
          <cell r="D41" t="str">
            <v>陳宗揚(男B組)</v>
          </cell>
          <cell r="E41" t="str">
            <v>男</v>
          </cell>
          <cell r="F41">
            <v>37166</v>
          </cell>
          <cell r="G41" t="str">
            <v>南一球場</v>
          </cell>
          <cell r="H41" t="str">
            <v>高雄</v>
          </cell>
          <cell r="I41" t="str">
            <v>四維國小</v>
          </cell>
          <cell r="J41" t="str">
            <v>5</v>
          </cell>
          <cell r="K41" t="str">
            <v>07-2364786</v>
          </cell>
          <cell r="L41" t="str">
            <v>0931-742771       0937-335560張玟珮</v>
          </cell>
          <cell r="M41" t="str">
            <v>800 高雄市新興區七賢一路176號11樓之2</v>
          </cell>
          <cell r="O41" t="str">
            <v>SM102323</v>
          </cell>
        </row>
        <row r="42">
          <cell r="A42">
            <v>40</v>
          </cell>
          <cell r="B42" t="str">
            <v>男B組</v>
          </cell>
          <cell r="C42" t="str">
            <v>林家睿</v>
          </cell>
          <cell r="D42" t="str">
            <v>林家睿(男B組)</v>
          </cell>
          <cell r="E42" t="str">
            <v>男</v>
          </cell>
          <cell r="F42">
            <v>37019</v>
          </cell>
          <cell r="H42" t="str">
            <v>高雄</v>
          </cell>
          <cell r="I42" t="str">
            <v>福山國中</v>
          </cell>
          <cell r="J42" t="str">
            <v>1</v>
          </cell>
          <cell r="K42" t="str">
            <v>07-5615485</v>
          </cell>
          <cell r="L42" t="str">
            <v>0983001198        0929-150508</v>
          </cell>
          <cell r="M42" t="str">
            <v>804 高雄市鼓山區九如四路933號6樓</v>
          </cell>
          <cell r="O42" t="str">
            <v>SM102204</v>
          </cell>
        </row>
        <row r="43">
          <cell r="A43">
            <v>41</v>
          </cell>
          <cell r="B43" t="str">
            <v>男B組</v>
          </cell>
          <cell r="C43" t="str">
            <v>薛惟隆</v>
          </cell>
          <cell r="D43" t="str">
            <v>薛惟隆(男B組)</v>
          </cell>
          <cell r="E43" t="str">
            <v>男</v>
          </cell>
          <cell r="F43">
            <v>36813</v>
          </cell>
          <cell r="H43" t="str">
            <v>屏東</v>
          </cell>
          <cell r="I43" t="str">
            <v>文華國小</v>
          </cell>
          <cell r="J43" t="str">
            <v>6</v>
          </cell>
          <cell r="K43" t="str">
            <v>08-7234531</v>
          </cell>
          <cell r="L43" t="str">
            <v>0929-981998父  0918-057578母</v>
          </cell>
          <cell r="M43" t="str">
            <v>83044 高雄市鳳山區文化西路67號4樓</v>
          </cell>
          <cell r="O43" t="str">
            <v>SM102239</v>
          </cell>
        </row>
        <row r="44">
          <cell r="A44">
            <v>42</v>
          </cell>
          <cell r="B44" t="str">
            <v>男B組</v>
          </cell>
          <cell r="C44" t="str">
            <v>許柏堯</v>
          </cell>
          <cell r="D44" t="str">
            <v>許柏堯(男B組)</v>
          </cell>
          <cell r="E44" t="str">
            <v>男</v>
          </cell>
          <cell r="F44">
            <v>36918</v>
          </cell>
          <cell r="H44" t="str">
            <v>高雄</v>
          </cell>
          <cell r="I44" t="str">
            <v>七賢國中</v>
          </cell>
          <cell r="J44" t="str">
            <v>1</v>
          </cell>
          <cell r="K44" t="str">
            <v>07-5362220</v>
          </cell>
          <cell r="L44" t="str">
            <v>0932809768母</v>
          </cell>
          <cell r="M44" t="str">
            <v>804 高雄市鼓山區美術東四路382號3樓</v>
          </cell>
          <cell r="O44" t="str">
            <v>SM102302</v>
          </cell>
        </row>
        <row r="45">
          <cell r="A45">
            <v>43</v>
          </cell>
          <cell r="B45" t="str">
            <v>男B組</v>
          </cell>
          <cell r="C45" t="str">
            <v>許柏舜</v>
          </cell>
          <cell r="D45" t="str">
            <v>許柏舜(男B組)</v>
          </cell>
          <cell r="E45" t="str">
            <v>男</v>
          </cell>
          <cell r="F45">
            <v>36918</v>
          </cell>
          <cell r="H45" t="str">
            <v>高雄</v>
          </cell>
          <cell r="I45" t="str">
            <v>七賢國中</v>
          </cell>
          <cell r="J45" t="str">
            <v>1</v>
          </cell>
          <cell r="K45" t="str">
            <v>07-5362220</v>
          </cell>
          <cell r="L45" t="str">
            <v>0932809768母</v>
          </cell>
          <cell r="M45" t="str">
            <v>804 高雄市鼓山區美術東四路382號3樓</v>
          </cell>
          <cell r="O45" t="str">
            <v>SM102303</v>
          </cell>
        </row>
        <row r="46">
          <cell r="A46">
            <v>44</v>
          </cell>
          <cell r="B46" t="str">
            <v>男B組</v>
          </cell>
          <cell r="C46" t="str">
            <v>洪子傑</v>
          </cell>
          <cell r="D46" t="str">
            <v>洪子傑(男B組)</v>
          </cell>
          <cell r="E46" t="str">
            <v>男</v>
          </cell>
          <cell r="F46">
            <v>36419</v>
          </cell>
          <cell r="H46" t="str">
            <v>高雄</v>
          </cell>
          <cell r="I46" t="str">
            <v>七賢國中</v>
          </cell>
          <cell r="J46" t="str">
            <v>2</v>
          </cell>
          <cell r="K46" t="str">
            <v>07-5833358       F:07-5873352</v>
          </cell>
          <cell r="L46" t="str">
            <v>0937-693623母            0933-601665</v>
          </cell>
          <cell r="M46" t="str">
            <v>804 高雄市鼓山區逢甲路231號</v>
          </cell>
          <cell r="O46" t="str">
            <v>SM102244</v>
          </cell>
        </row>
        <row r="47">
          <cell r="A47">
            <v>45</v>
          </cell>
          <cell r="B47" t="str">
            <v>男B組</v>
          </cell>
          <cell r="C47" t="str">
            <v>吳伊恩</v>
          </cell>
          <cell r="D47" t="str">
            <v>吳伊恩(男B組)</v>
          </cell>
          <cell r="E47" t="str">
            <v>男</v>
          </cell>
          <cell r="F47">
            <v>36779</v>
          </cell>
          <cell r="H47" t="str">
            <v>高雄</v>
          </cell>
          <cell r="I47" t="str">
            <v>陽明國小</v>
          </cell>
          <cell r="J47" t="str">
            <v>4</v>
          </cell>
          <cell r="K47" t="str">
            <v>0915568698</v>
          </cell>
          <cell r="L47" t="str">
            <v>07-3868367       07-3826201</v>
          </cell>
          <cell r="M47" t="str">
            <v>807  高雄市三民區義明街2號16樓</v>
          </cell>
          <cell r="O47" t="str">
            <v>SM102236</v>
          </cell>
        </row>
        <row r="48">
          <cell r="A48">
            <v>46</v>
          </cell>
          <cell r="B48" t="str">
            <v>男B組</v>
          </cell>
          <cell r="C48" t="str">
            <v>吳育愷</v>
          </cell>
          <cell r="D48" t="str">
            <v>吳育愷(男B組)</v>
          </cell>
          <cell r="E48" t="str">
            <v>男</v>
          </cell>
          <cell r="F48">
            <v>36323</v>
          </cell>
          <cell r="G48" t="str">
            <v>南一球場</v>
          </cell>
          <cell r="H48" t="str">
            <v>台南</v>
          </cell>
          <cell r="I48" t="str">
            <v>歸仁國中</v>
          </cell>
          <cell r="J48" t="str">
            <v>3</v>
          </cell>
          <cell r="K48" t="str">
            <v>白天06-5958118
晚上06-5965358</v>
          </cell>
          <cell r="L48" t="str">
            <v>0932829369
張教練0937335560</v>
          </cell>
          <cell r="M48" t="str">
            <v>718 台南市關廟區五甲里五義街67號</v>
          </cell>
          <cell r="O48" t="str">
            <v>SM102221</v>
          </cell>
        </row>
        <row r="49">
          <cell r="A49">
            <v>47</v>
          </cell>
          <cell r="B49" t="str">
            <v>男C組</v>
          </cell>
          <cell r="C49" t="str">
            <v>蘇柏瑋</v>
          </cell>
          <cell r="D49" t="str">
            <v>蘇柏瑋(男C組)</v>
          </cell>
          <cell r="E49" t="str">
            <v>男</v>
          </cell>
          <cell r="F49">
            <v>37393</v>
          </cell>
          <cell r="H49" t="str">
            <v>高雄</v>
          </cell>
          <cell r="I49" t="str">
            <v>九如國小</v>
          </cell>
          <cell r="J49" t="str">
            <v>6</v>
          </cell>
          <cell r="K49" t="str">
            <v>07-3135568  FAX:(07)3130086</v>
          </cell>
          <cell r="L49" t="str">
            <v>0937-329923    </v>
          </cell>
          <cell r="M49" t="str">
            <v>80752 高雄市三民區遼北街177號</v>
          </cell>
          <cell r="N49" t="str">
            <v>kssch177@yahoo.com.tw</v>
          </cell>
          <cell r="O49" t="str">
            <v>SM102315</v>
          </cell>
        </row>
        <row r="50">
          <cell r="A50">
            <v>48</v>
          </cell>
          <cell r="B50" t="str">
            <v>男C組</v>
          </cell>
          <cell r="C50" t="str">
            <v>楊云睿</v>
          </cell>
          <cell r="D50" t="str">
            <v>楊云睿(男C組)</v>
          </cell>
          <cell r="E50" t="str">
            <v>男</v>
          </cell>
          <cell r="F50">
            <v>37569</v>
          </cell>
          <cell r="H50" t="str">
            <v>高雄</v>
          </cell>
          <cell r="I50" t="str">
            <v>大榮國小</v>
          </cell>
          <cell r="J50" t="str">
            <v>5</v>
          </cell>
          <cell r="K50" t="str">
            <v>07-</v>
          </cell>
          <cell r="L50" t="str">
            <v>02-25323276</v>
          </cell>
          <cell r="M50" t="str">
            <v>804 高雄市鼓山區美術東四路445號13樓</v>
          </cell>
          <cell r="O50" t="str">
            <v>SM102319</v>
          </cell>
        </row>
        <row r="51">
          <cell r="A51">
            <v>49</v>
          </cell>
          <cell r="B51" t="str">
            <v>男C組</v>
          </cell>
          <cell r="C51" t="str">
            <v>李晧煬</v>
          </cell>
          <cell r="D51" t="str">
            <v>李皓煬(男C組)</v>
          </cell>
          <cell r="E51" t="str">
            <v>男</v>
          </cell>
          <cell r="F51">
            <v>37849</v>
          </cell>
          <cell r="H51" t="str">
            <v>高雄</v>
          </cell>
          <cell r="I51" t="str">
            <v>大華國小</v>
          </cell>
          <cell r="J51" t="str">
            <v>5</v>
          </cell>
          <cell r="K51" t="str">
            <v>0939765224
0921678655</v>
          </cell>
          <cell r="L51" t="str">
            <v>07-7418151-3316   07-8221586</v>
          </cell>
          <cell r="M51" t="str">
            <v>806  高雄市前鎮區明正一街30號</v>
          </cell>
          <cell r="O51" t="str">
            <v>SM102404</v>
          </cell>
        </row>
        <row r="52">
          <cell r="A52">
            <v>50</v>
          </cell>
          <cell r="B52" t="str">
            <v>男C組</v>
          </cell>
          <cell r="C52" t="str">
            <v>楊孝哲</v>
          </cell>
          <cell r="D52" t="str">
            <v>楊孝哲(男C組)</v>
          </cell>
          <cell r="E52" t="str">
            <v>男</v>
          </cell>
          <cell r="F52">
            <v>37565</v>
          </cell>
          <cell r="H52" t="str">
            <v>台南</v>
          </cell>
          <cell r="I52" t="str">
            <v>復興國小</v>
          </cell>
          <cell r="J52" t="str">
            <v>5</v>
          </cell>
          <cell r="K52" t="str">
            <v>06-3313199          06-3313506</v>
          </cell>
          <cell r="L52" t="str">
            <v>0931615612</v>
          </cell>
          <cell r="M52" t="str">
            <v>70163  台南市東區裕和三街178號</v>
          </cell>
          <cell r="O52" t="str">
            <v>SM102322</v>
          </cell>
        </row>
        <row r="53">
          <cell r="A53">
            <v>51</v>
          </cell>
          <cell r="B53" t="str">
            <v>男C組</v>
          </cell>
          <cell r="C53" t="str">
            <v>陳秉豪</v>
          </cell>
          <cell r="D53" t="str">
            <v>陳秉豪(男C組)</v>
          </cell>
          <cell r="E53" t="str">
            <v>男</v>
          </cell>
          <cell r="F53">
            <v>37837</v>
          </cell>
          <cell r="H53" t="str">
            <v>台南</v>
          </cell>
          <cell r="I53" t="str">
            <v>崇明國小</v>
          </cell>
          <cell r="K53" t="str">
            <v>06-2901620</v>
          </cell>
          <cell r="L53" t="str">
            <v>0921-610417父</v>
          </cell>
          <cell r="M53" t="str">
            <v>701 台南市東區崇道路19巷9號</v>
          </cell>
          <cell r="O53" t="str">
            <v>SM102408</v>
          </cell>
        </row>
        <row r="54">
          <cell r="A54">
            <v>52</v>
          </cell>
          <cell r="B54" t="str">
            <v>男C組</v>
          </cell>
          <cell r="C54" t="str">
            <v>吳俊翰</v>
          </cell>
          <cell r="D54" t="str">
            <v>吳俊翰(男C組)</v>
          </cell>
          <cell r="E54" t="str">
            <v>男</v>
          </cell>
          <cell r="F54">
            <v>37597</v>
          </cell>
          <cell r="H54" t="str">
            <v>高雄</v>
          </cell>
          <cell r="I54" t="str">
            <v>陽明國小</v>
          </cell>
          <cell r="J54" t="str">
            <v>5</v>
          </cell>
          <cell r="K54" t="str">
            <v>07-6112211-204</v>
          </cell>
          <cell r="L54" t="str">
            <v>0929-038248</v>
          </cell>
          <cell r="M54" t="str">
            <v>832  高雄市仁武區赤和街61號</v>
          </cell>
          <cell r="O54" t="str">
            <v>SM102320</v>
          </cell>
        </row>
        <row r="55">
          <cell r="A55">
            <v>53</v>
          </cell>
          <cell r="B55" t="str">
            <v>男C組</v>
          </cell>
          <cell r="C55" t="str">
            <v>陳芃翰</v>
          </cell>
          <cell r="D55" t="str">
            <v>陳芃翰(男C組)</v>
          </cell>
          <cell r="E55" t="str">
            <v>男</v>
          </cell>
          <cell r="F55">
            <v>37780</v>
          </cell>
          <cell r="H55" t="str">
            <v>台南</v>
          </cell>
          <cell r="I55" t="str">
            <v>裕文國小</v>
          </cell>
          <cell r="J55" t="str">
            <v>4</v>
          </cell>
          <cell r="K55" t="str">
            <v>06-3312885
F:06-3316750</v>
          </cell>
          <cell r="L55">
            <v>933337187</v>
          </cell>
          <cell r="M55" t="str">
            <v>701 台南市東區裕和路262巷10號</v>
          </cell>
          <cell r="O55" t="str">
            <v>SM102403</v>
          </cell>
        </row>
        <row r="56">
          <cell r="A56">
            <v>54</v>
          </cell>
          <cell r="B56" t="str">
            <v>男D組</v>
          </cell>
          <cell r="C56" t="str">
            <v>胡宇棠</v>
          </cell>
          <cell r="D56" t="str">
            <v>胡宇棠(男D組)</v>
          </cell>
          <cell r="E56" t="str">
            <v>男</v>
          </cell>
          <cell r="F56">
            <v>38908</v>
          </cell>
          <cell r="H56" t="str">
            <v>高雄</v>
          </cell>
          <cell r="I56" t="str">
            <v>十全國小</v>
          </cell>
          <cell r="J56" t="str">
            <v>2</v>
          </cell>
          <cell r="K56" t="str">
            <v>07-5229243</v>
          </cell>
          <cell r="L56" t="str">
            <v>0961-219900</v>
          </cell>
          <cell r="M56" t="str">
            <v>804 高雄市鼓山區裕誠路2126號1樓</v>
          </cell>
        </row>
        <row r="57">
          <cell r="A57">
            <v>55</v>
          </cell>
          <cell r="B57" t="str">
            <v>男D組</v>
          </cell>
          <cell r="C57" t="str">
            <v>簡士閔</v>
          </cell>
          <cell r="D57" t="str">
            <v>簡士閔(男D組)</v>
          </cell>
          <cell r="E57" t="str">
            <v>男</v>
          </cell>
          <cell r="F57">
            <v>38874</v>
          </cell>
          <cell r="H57" t="str">
            <v>嘉義</v>
          </cell>
          <cell r="I57" t="str">
            <v>大林國小</v>
          </cell>
          <cell r="J57" t="str">
            <v>3</v>
          </cell>
          <cell r="K57" t="str">
            <v>05-2652127                     FAX：05-2650154               </v>
          </cell>
          <cell r="L57">
            <v>939161068</v>
          </cell>
          <cell r="M57" t="str">
            <v>622 嘉義縣大林鎮中正路338號</v>
          </cell>
        </row>
        <row r="58">
          <cell r="A58">
            <v>56</v>
          </cell>
          <cell r="B58" t="str">
            <v>男D組</v>
          </cell>
          <cell r="C58" t="str">
            <v>黃君宇</v>
          </cell>
          <cell r="D58" t="str">
            <v>黃君宇(男D組)</v>
          </cell>
          <cell r="E58" t="str">
            <v>男</v>
          </cell>
          <cell r="F58">
            <v>38215</v>
          </cell>
          <cell r="G58" t="str">
            <v>大崗山</v>
          </cell>
          <cell r="H58" t="str">
            <v>屏東</v>
          </cell>
          <cell r="I58" t="str">
            <v>新圍國小</v>
          </cell>
          <cell r="J58" t="str">
            <v>4</v>
          </cell>
          <cell r="K58" t="str">
            <v>0911737105(媽)</v>
          </cell>
          <cell r="L58" t="str">
            <v>08-7956991      08-7952897</v>
          </cell>
          <cell r="M58" t="str">
            <v>906  屏東縣高樹鄉南華村世一路94號</v>
          </cell>
          <cell r="O58" t="str">
            <v>SM102406</v>
          </cell>
        </row>
        <row r="59">
          <cell r="A59">
            <v>57</v>
          </cell>
          <cell r="B59" t="str">
            <v>男D組</v>
          </cell>
          <cell r="C59" t="str">
            <v>李長祐</v>
          </cell>
          <cell r="D59" t="str">
            <v>李長祐(男D組)</v>
          </cell>
          <cell r="E59" t="str">
            <v>男</v>
          </cell>
          <cell r="F59">
            <v>38320</v>
          </cell>
          <cell r="G59" t="str">
            <v>高都練習場</v>
          </cell>
          <cell r="H59" t="str">
            <v>屏東</v>
          </cell>
          <cell r="I59" t="str">
            <v>仁愛國小</v>
          </cell>
          <cell r="J59" t="str">
            <v>2</v>
          </cell>
          <cell r="K59" t="str">
            <v>08-7538220</v>
          </cell>
          <cell r="L59" t="str">
            <v>9121327125鄭教練</v>
          </cell>
          <cell r="M59" t="str">
            <v>900 屏東市仁愛路勝豐里謙明巷15-1號</v>
          </cell>
          <cell r="O59" t="str">
            <v>SM102410</v>
          </cell>
        </row>
        <row r="60">
          <cell r="A60">
            <v>58</v>
          </cell>
          <cell r="B60" t="str">
            <v>男D組</v>
          </cell>
          <cell r="C60" t="str">
            <v>陳柏睿</v>
          </cell>
          <cell r="D60" t="str">
            <v>陳柏睿(男D組)</v>
          </cell>
          <cell r="E60" t="str">
            <v>男</v>
          </cell>
          <cell r="F60">
            <v>38390</v>
          </cell>
          <cell r="H60" t="str">
            <v>台南</v>
          </cell>
          <cell r="I60" t="str">
            <v>永信國小</v>
          </cell>
          <cell r="K60" t="str">
            <v>06-3131487</v>
          </cell>
          <cell r="L60" t="str">
            <v>0988-736254</v>
          </cell>
          <cell r="M60" t="str">
            <v>台南市永康區復國二後108巷7-1號</v>
          </cell>
        </row>
        <row r="61">
          <cell r="A61">
            <v>59</v>
          </cell>
          <cell r="B61" t="str">
            <v>女A組</v>
          </cell>
          <cell r="C61" t="str">
            <v>顏鈺昕</v>
          </cell>
          <cell r="D61" t="str">
            <v>顏鈺昕(女A組)</v>
          </cell>
          <cell r="E61" t="str">
            <v>女</v>
          </cell>
          <cell r="F61">
            <v>36252</v>
          </cell>
          <cell r="H61" t="str">
            <v>高雄</v>
          </cell>
          <cell r="I61" t="str">
            <v>七賢國中</v>
          </cell>
          <cell r="J61" t="str">
            <v>3</v>
          </cell>
          <cell r="K61" t="str">
            <v>白天07-2254727
</v>
          </cell>
          <cell r="L61" t="str">
            <v>0931-713939      0913-766289</v>
          </cell>
          <cell r="M61" t="str">
            <v>804 高雄市三民區凱歌路85之3號9F</v>
          </cell>
          <cell r="O61" t="str">
            <v>SF102207</v>
          </cell>
        </row>
        <row r="62">
          <cell r="A62">
            <v>60</v>
          </cell>
          <cell r="B62" t="str">
            <v>女A組</v>
          </cell>
          <cell r="C62" t="str">
            <v>江婉瑜</v>
          </cell>
          <cell r="D62" t="str">
            <v>江婉瑜(女A組)</v>
          </cell>
          <cell r="E62" t="str">
            <v>女</v>
          </cell>
          <cell r="F62">
            <v>35297</v>
          </cell>
          <cell r="H62" t="str">
            <v>高雄</v>
          </cell>
          <cell r="I62" t="str">
            <v>大義國中</v>
          </cell>
          <cell r="J62" t="str">
            <v>3</v>
          </cell>
          <cell r="K62" t="str">
            <v>07-5528169</v>
          </cell>
          <cell r="L62" t="str">
            <v>0910-808446</v>
          </cell>
          <cell r="M62" t="str">
            <v>804 高雄市鼓山區華榮路608號</v>
          </cell>
          <cell r="O62" t="str">
            <v>SF102106</v>
          </cell>
        </row>
        <row r="63">
          <cell r="A63">
            <v>61</v>
          </cell>
          <cell r="B63" t="str">
            <v>女A組</v>
          </cell>
          <cell r="C63" t="str">
            <v>周怡岑</v>
          </cell>
          <cell r="D63" t="str">
            <v>周怡岑(女A組)</v>
          </cell>
          <cell r="E63" t="str">
            <v>女</v>
          </cell>
          <cell r="F63">
            <v>35953</v>
          </cell>
          <cell r="H63" t="str">
            <v>高雄</v>
          </cell>
          <cell r="I63" t="str">
            <v>三民高中</v>
          </cell>
          <cell r="J63" t="str">
            <v>1</v>
          </cell>
          <cell r="K63" t="str">
            <v>07-3507247          0986331818</v>
          </cell>
          <cell r="L63" t="str">
            <v>0929468256父
0935404780黃振豐</v>
          </cell>
          <cell r="M63" t="str">
            <v>807 高雄市三民區鼎祥街168號10樓</v>
          </cell>
          <cell r="N63" t="str">
            <v>youngerccl@yahoo.com.tw</v>
          </cell>
          <cell r="O63" t="str">
            <v>SF102202</v>
          </cell>
        </row>
        <row r="64">
          <cell r="A64">
            <v>62</v>
          </cell>
          <cell r="B64" t="str">
            <v>女A組</v>
          </cell>
          <cell r="C64" t="str">
            <v>吳芷昀</v>
          </cell>
          <cell r="D64" t="str">
            <v>吳芷昀(女A組)</v>
          </cell>
          <cell r="E64" t="str">
            <v>女</v>
          </cell>
          <cell r="F64">
            <v>35685</v>
          </cell>
          <cell r="H64" t="str">
            <v>高雄</v>
          </cell>
          <cell r="I64" t="str">
            <v>三民高中</v>
          </cell>
          <cell r="J64" t="str">
            <v>1</v>
          </cell>
          <cell r="K64" t="str">
            <v>07-3459467</v>
          </cell>
          <cell r="L64" t="str">
            <v>0972-320960     0916-879521</v>
          </cell>
          <cell r="M64" t="str">
            <v>81362 高雄市左營區榮佑路7號13樓</v>
          </cell>
          <cell r="N64" t="str">
            <v>guang@hoss.com.tw</v>
          </cell>
          <cell r="O64" t="str">
            <v>SF102117</v>
          </cell>
        </row>
        <row r="65">
          <cell r="A65">
            <v>63</v>
          </cell>
          <cell r="B65" t="str">
            <v>女A組</v>
          </cell>
          <cell r="C65" t="str">
            <v>張雨心</v>
          </cell>
          <cell r="D65" t="str">
            <v>張雨心(女A組)</v>
          </cell>
          <cell r="E65" t="str">
            <v>女</v>
          </cell>
          <cell r="F65">
            <v>35451</v>
          </cell>
          <cell r="G65" t="str">
            <v>新化球場</v>
          </cell>
          <cell r="H65" t="str">
            <v>台南</v>
          </cell>
          <cell r="I65" t="str">
            <v>台南一中進修部</v>
          </cell>
          <cell r="J65" t="str">
            <v>2</v>
          </cell>
          <cell r="K65" t="str">
            <v>06-2806363/06-2809981      FAX:06-2805353</v>
          </cell>
          <cell r="L65" t="str">
            <v>0910758888父       0988127007母</v>
          </cell>
          <cell r="M65" t="str">
            <v>70061 台南市西區湖美街265號</v>
          </cell>
          <cell r="O65" t="str">
            <v>SF102115</v>
          </cell>
        </row>
        <row r="66">
          <cell r="A66">
            <v>64</v>
          </cell>
          <cell r="B66" t="str">
            <v>女B組</v>
          </cell>
          <cell r="C66" t="str">
            <v>沈欣諭</v>
          </cell>
          <cell r="D66" t="str">
            <v>沈欣諭(女B組)</v>
          </cell>
          <cell r="E66" t="str">
            <v>女</v>
          </cell>
          <cell r="F66">
            <v>36496</v>
          </cell>
          <cell r="H66" t="str">
            <v>高雄</v>
          </cell>
          <cell r="I66" t="str">
            <v>福山國中</v>
          </cell>
          <cell r="J66" t="str">
            <v>2</v>
          </cell>
          <cell r="K66" t="str">
            <v>0933-643119父        07-3730753晚</v>
          </cell>
          <cell r="L66" t="str">
            <v>0963-091662       0928-450505鍾教練</v>
          </cell>
          <cell r="M66" t="str">
            <v>814 高雄市仁武區八德北路557號</v>
          </cell>
          <cell r="O66" t="str">
            <v>SF102213</v>
          </cell>
        </row>
        <row r="67">
          <cell r="A67">
            <v>65</v>
          </cell>
          <cell r="B67" t="str">
            <v>女B組</v>
          </cell>
          <cell r="C67" t="str">
            <v>黃郁心</v>
          </cell>
          <cell r="D67" t="str">
            <v>黃郁心(女B組)</v>
          </cell>
          <cell r="E67" t="str">
            <v>女</v>
          </cell>
          <cell r="F67">
            <v>36312</v>
          </cell>
          <cell r="G67" t="str">
            <v>高都練習場</v>
          </cell>
          <cell r="H67" t="str">
            <v>高雄</v>
          </cell>
          <cell r="I67" t="str">
            <v>瑞祥國小</v>
          </cell>
          <cell r="J67" t="str">
            <v>6</v>
          </cell>
          <cell r="K67" t="str">
            <v>07-7969667  FAX:(07)7969606</v>
          </cell>
          <cell r="L67" t="str">
            <v>0988660067母</v>
          </cell>
          <cell r="M67" t="str">
            <v>830 高雄市鳳山區頂庄路358號</v>
          </cell>
          <cell r="O67" t="str">
            <v>SF102208</v>
          </cell>
        </row>
        <row r="68">
          <cell r="A68">
            <v>66</v>
          </cell>
          <cell r="B68" t="str">
            <v>女B組</v>
          </cell>
          <cell r="C68" t="str">
            <v>曾彩晴</v>
          </cell>
          <cell r="D68" t="str">
            <v>曾彩晴(女B組)</v>
          </cell>
          <cell r="E68" t="str">
            <v>女</v>
          </cell>
          <cell r="F68">
            <v>36644</v>
          </cell>
          <cell r="H68" t="str">
            <v>台南</v>
          </cell>
          <cell r="I68" t="str">
            <v>中山國中</v>
          </cell>
          <cell r="J68" t="str">
            <v>2</v>
          </cell>
          <cell r="K68" t="str">
            <v>06-2139499          06-2132255</v>
          </cell>
          <cell r="L68" t="str">
            <v>0929-605899       0983-790277</v>
          </cell>
          <cell r="M68" t="str">
            <v>701 台南市南門路259巷2號3樓</v>
          </cell>
          <cell r="O68" t="str">
            <v>SF102210</v>
          </cell>
        </row>
        <row r="69">
          <cell r="A69">
            <v>67</v>
          </cell>
          <cell r="B69" t="str">
            <v>女B組</v>
          </cell>
          <cell r="C69" t="str">
            <v>葉芯霈</v>
          </cell>
          <cell r="D69" t="str">
            <v>葉芯霈(女B組)</v>
          </cell>
          <cell r="E69" t="str">
            <v>女</v>
          </cell>
          <cell r="F69">
            <v>36769</v>
          </cell>
          <cell r="H69" t="str">
            <v>高雄</v>
          </cell>
          <cell r="I69" t="str">
            <v>福山國中</v>
          </cell>
          <cell r="J69" t="str">
            <v>2</v>
          </cell>
          <cell r="K69" t="str">
            <v>07-3593416</v>
          </cell>
          <cell r="L69" t="str">
            <v>0955-689993       0930-587838</v>
          </cell>
          <cell r="M69" t="str">
            <v>807 高雄市三民區裕誠路86之1號7樓</v>
          </cell>
          <cell r="O69" t="str">
            <v>SF102212</v>
          </cell>
        </row>
        <row r="70">
          <cell r="A70">
            <v>68</v>
          </cell>
          <cell r="B70" t="str">
            <v>女B組</v>
          </cell>
          <cell r="C70" t="str">
            <v>楊玉婷</v>
          </cell>
          <cell r="D70" t="str">
            <v>楊玉婷(女B組)</v>
          </cell>
          <cell r="E70" t="str">
            <v>女</v>
          </cell>
          <cell r="F70">
            <v>36947</v>
          </cell>
          <cell r="H70" t="str">
            <v>台南</v>
          </cell>
          <cell r="I70" t="str">
            <v>復興國中</v>
          </cell>
          <cell r="J70" t="str">
            <v>1</v>
          </cell>
          <cell r="K70" t="str">
            <v>06-3313199晚      06-3313506</v>
          </cell>
          <cell r="L70" t="str">
            <v>0931615612        F:06-3319699</v>
          </cell>
          <cell r="M70" t="str">
            <v>701 台南市東區裕和三街178號</v>
          </cell>
          <cell r="O70" t="str">
            <v>SF102301</v>
          </cell>
        </row>
        <row r="71">
          <cell r="A71">
            <v>69</v>
          </cell>
          <cell r="B71" t="str">
            <v>女B組</v>
          </cell>
          <cell r="C71" t="str">
            <v>戴恬婕</v>
          </cell>
          <cell r="D71" t="str">
            <v>戴恬婕(女B組)</v>
          </cell>
          <cell r="E71" t="str">
            <v>女</v>
          </cell>
          <cell r="F71">
            <v>37065</v>
          </cell>
          <cell r="H71" t="str">
            <v>高雄</v>
          </cell>
          <cell r="I71" t="str">
            <v>福山國中</v>
          </cell>
          <cell r="J71" t="str">
            <v>1</v>
          </cell>
          <cell r="K71" t="str">
            <v>07-8714077</v>
          </cell>
          <cell r="L71" t="str">
            <v>0929-555065        0929-166168</v>
          </cell>
          <cell r="M71" t="str">
            <v>812  高雄市小港區山明路431-3號4樓</v>
          </cell>
          <cell r="O71" t="str">
            <v>SF102303</v>
          </cell>
        </row>
        <row r="72">
          <cell r="A72">
            <v>70</v>
          </cell>
          <cell r="B72" t="str">
            <v>女B組</v>
          </cell>
          <cell r="C72" t="str">
            <v>馮立顏</v>
          </cell>
          <cell r="D72" t="str">
            <v>馮立顏(女B組)</v>
          </cell>
          <cell r="E72" t="str">
            <v>女</v>
          </cell>
          <cell r="F72">
            <v>36988</v>
          </cell>
          <cell r="H72" t="str">
            <v>台南</v>
          </cell>
          <cell r="I72" t="str">
            <v>復興國中</v>
          </cell>
          <cell r="J72" t="str">
            <v>1</v>
          </cell>
          <cell r="K72" t="str">
            <v>06-3315561 </v>
          </cell>
          <cell r="L72" t="str">
            <v>0927115250         0989-411323</v>
          </cell>
          <cell r="M72" t="str">
            <v>701 台南市東區裕信三街230號</v>
          </cell>
          <cell r="O72" t="str">
            <v>SF102302</v>
          </cell>
        </row>
        <row r="73">
          <cell r="A73">
            <v>71</v>
          </cell>
          <cell r="B73" t="str">
            <v>女B組</v>
          </cell>
          <cell r="C73" t="str">
            <v>胡家碩</v>
          </cell>
          <cell r="D73" t="str">
            <v>胡家碩(女B組)</v>
          </cell>
          <cell r="E73" t="str">
            <v>女</v>
          </cell>
          <cell r="F73">
            <v>36537</v>
          </cell>
          <cell r="H73" t="str">
            <v>高雄</v>
          </cell>
          <cell r="I73" t="str">
            <v>鳳甲國中</v>
          </cell>
          <cell r="J73" t="str">
            <v>2</v>
          </cell>
          <cell r="K73" t="str">
            <v>0913545866</v>
          </cell>
          <cell r="L73" t="str">
            <v>0955-308866         0917-977078</v>
          </cell>
          <cell r="M73" t="str">
            <v>830  高雄市鳳山區南京路385巷8-3號</v>
          </cell>
          <cell r="O73" t="str">
            <v>SF102209</v>
          </cell>
        </row>
        <row r="74">
          <cell r="A74">
            <v>72</v>
          </cell>
          <cell r="B74" t="str">
            <v>女C組</v>
          </cell>
          <cell r="C74" t="str">
            <v>廖映筑</v>
          </cell>
          <cell r="D74" t="str">
            <v>廖映筑(女C組)</v>
          </cell>
          <cell r="E74" t="str">
            <v>女</v>
          </cell>
          <cell r="F74">
            <v>37382</v>
          </cell>
          <cell r="G74" t="str">
            <v>田園練習場</v>
          </cell>
          <cell r="H74" t="str">
            <v>台南</v>
          </cell>
          <cell r="I74" t="str">
            <v>新泰國小</v>
          </cell>
          <cell r="J74" t="str">
            <v>6</v>
          </cell>
          <cell r="K74" t="str">
            <v>06-6322835</v>
          </cell>
          <cell r="L74">
            <v>935030122</v>
          </cell>
          <cell r="M74" t="str">
            <v>730 台南市新營區新東里東仁街3號</v>
          </cell>
        </row>
        <row r="75">
          <cell r="A75">
            <v>73</v>
          </cell>
          <cell r="B75" t="str">
            <v>女C組</v>
          </cell>
          <cell r="C75" t="str">
            <v>許淮茜</v>
          </cell>
          <cell r="D75" t="str">
            <v>許淮茜(女C組)</v>
          </cell>
          <cell r="E75" t="str">
            <v>女</v>
          </cell>
          <cell r="F75">
            <v>37929</v>
          </cell>
          <cell r="G75" t="str">
            <v>揮展練習場</v>
          </cell>
          <cell r="H75" t="str">
            <v>台南</v>
          </cell>
          <cell r="I75" t="str">
            <v>安慶國小</v>
          </cell>
          <cell r="J75" t="str">
            <v>4</v>
          </cell>
          <cell r="K75" t="str">
            <v>06-2555395</v>
          </cell>
          <cell r="L75" t="str">
            <v>0920-885634</v>
          </cell>
          <cell r="M75" t="str">
            <v>709台南市安南區安中路二段2巷117弄23號</v>
          </cell>
        </row>
        <row r="76">
          <cell r="A76">
            <v>74</v>
          </cell>
          <cell r="B76" t="str">
            <v>女C組</v>
          </cell>
          <cell r="C76" t="str">
            <v>張昕樵</v>
          </cell>
          <cell r="D76" t="str">
            <v>張昕樵(女C組)</v>
          </cell>
          <cell r="E76" t="str">
            <v>女</v>
          </cell>
          <cell r="F76">
            <v>37403</v>
          </cell>
          <cell r="G76" t="str">
            <v>南一球場</v>
          </cell>
          <cell r="H76" t="str">
            <v>高雄</v>
          </cell>
          <cell r="I76" t="str">
            <v>新上國小</v>
          </cell>
          <cell r="J76" t="str">
            <v>6</v>
          </cell>
          <cell r="K76" t="str">
            <v>07-5509572             F:07-5587508</v>
          </cell>
          <cell r="L76" t="str">
            <v>0929-318727        0961-318727</v>
          </cell>
          <cell r="M76" t="str">
            <v>813 高雄市左營區自由二路116號12樓</v>
          </cell>
        </row>
        <row r="77">
          <cell r="A77">
            <v>75</v>
          </cell>
          <cell r="B77" t="str">
            <v>女C組</v>
          </cell>
          <cell r="C77" t="str">
            <v>鄭昕然</v>
          </cell>
          <cell r="D77" t="str">
            <v>鄭昕然(女C組)</v>
          </cell>
          <cell r="E77" t="str">
            <v>女</v>
          </cell>
          <cell r="F77">
            <v>37527</v>
          </cell>
          <cell r="G77" t="str">
            <v>新化球場</v>
          </cell>
          <cell r="H77" t="str">
            <v>台南</v>
          </cell>
          <cell r="I77" t="str">
            <v>永康國小</v>
          </cell>
          <cell r="J77" t="str">
            <v>5</v>
          </cell>
          <cell r="K77" t="str">
            <v>06-2423030         FAX：06-6336684</v>
          </cell>
          <cell r="L77" t="str">
            <v>0925-568-611母   0989-056981</v>
          </cell>
          <cell r="M77" t="str">
            <v>710 台南市永康區仁愛街103巷65號</v>
          </cell>
        </row>
        <row r="78">
          <cell r="A78">
            <v>76</v>
          </cell>
          <cell r="B78" t="str">
            <v>女D組</v>
          </cell>
          <cell r="C78" t="str">
            <v>吳昀蓁</v>
          </cell>
          <cell r="D78" t="str">
            <v>吳昀蓁(女D組)</v>
          </cell>
          <cell r="E78" t="str">
            <v>女</v>
          </cell>
          <cell r="F78">
            <v>38233</v>
          </cell>
          <cell r="H78" t="str">
            <v>台南</v>
          </cell>
          <cell r="I78" t="str">
            <v>文元國小</v>
          </cell>
          <cell r="J78" t="str">
            <v>3</v>
          </cell>
          <cell r="K78" t="str">
            <v>06-2511891</v>
          </cell>
          <cell r="L78" t="str">
            <v>0912-123113       0975-612741</v>
          </cell>
          <cell r="M78" t="str">
            <v>704 台南市北區育德二路486巷2號</v>
          </cell>
        </row>
        <row r="79">
          <cell r="A79">
            <v>77</v>
          </cell>
          <cell r="B79" t="str">
            <v>女D組</v>
          </cell>
          <cell r="C79" t="str">
            <v>廖信淳</v>
          </cell>
          <cell r="D79" t="str">
            <v>廖信淳(女D組)</v>
          </cell>
          <cell r="E79" t="str">
            <v>女</v>
          </cell>
          <cell r="F79">
            <v>38308</v>
          </cell>
          <cell r="G79" t="str">
            <v>田園練習場</v>
          </cell>
          <cell r="H79" t="str">
            <v>台南</v>
          </cell>
          <cell r="I79" t="str">
            <v>新泰國小</v>
          </cell>
          <cell r="J79" t="str">
            <v>3</v>
          </cell>
          <cell r="K79" t="str">
            <v>06-6322835</v>
          </cell>
          <cell r="L79">
            <v>935030122</v>
          </cell>
          <cell r="M79" t="str">
            <v>730 台南市新營區新東里東仁街3號</v>
          </cell>
        </row>
        <row r="80">
          <cell r="A80">
            <v>78</v>
          </cell>
          <cell r="B80" t="str">
            <v>女D組</v>
          </cell>
          <cell r="C80" t="str">
            <v>吳純葳</v>
          </cell>
          <cell r="D80" t="str">
            <v>吳純葳(女D組)</v>
          </cell>
          <cell r="E80" t="str">
            <v>女</v>
          </cell>
          <cell r="F80">
            <v>38321</v>
          </cell>
          <cell r="H80" t="str">
            <v>台南</v>
          </cell>
          <cell r="I80" t="str">
            <v>日新國小</v>
          </cell>
          <cell r="J80" t="str">
            <v>3</v>
          </cell>
          <cell r="K80" t="str">
            <v>06-2615908</v>
          </cell>
          <cell r="L80" t="str">
            <v>0910-741027父</v>
          </cell>
          <cell r="M80" t="str">
            <v>702 台南市南區敬南街3號</v>
          </cell>
          <cell r="O80" t="str">
            <v>SF102401</v>
          </cell>
        </row>
        <row r="81">
          <cell r="A81">
            <v>79</v>
          </cell>
          <cell r="B81" t="str">
            <v>甄試男B</v>
          </cell>
          <cell r="C81" t="str">
            <v>王小忠</v>
          </cell>
          <cell r="D81" t="str">
            <v>王小忠(甄試男B組)</v>
          </cell>
          <cell r="E81" t="str">
            <v>男</v>
          </cell>
          <cell r="F81">
            <v>37019</v>
          </cell>
          <cell r="H81" t="str">
            <v>高雄</v>
          </cell>
          <cell r="I81" t="str">
            <v>福山國中</v>
          </cell>
          <cell r="J81" t="str">
            <v>1</v>
          </cell>
          <cell r="K81" t="str">
            <v>07-3108940</v>
          </cell>
          <cell r="L81" t="str">
            <v>0939-059781</v>
          </cell>
          <cell r="M81" t="str">
            <v>807 高雄市三民區鼎昌街53-1號9樓</v>
          </cell>
        </row>
        <row r="82">
          <cell r="A82">
            <v>80</v>
          </cell>
          <cell r="B82" t="str">
            <v>甄試男B</v>
          </cell>
          <cell r="C82" t="str">
            <v>李柏緯</v>
          </cell>
          <cell r="D82" t="str">
            <v>李柏緯(甄試男B組)</v>
          </cell>
          <cell r="E82" t="str">
            <v>男</v>
          </cell>
          <cell r="F82">
            <v>37184</v>
          </cell>
          <cell r="H82" t="str">
            <v>高雄</v>
          </cell>
          <cell r="I82" t="str">
            <v>四維國小</v>
          </cell>
          <cell r="J82" t="str">
            <v>6</v>
          </cell>
          <cell r="K82" t="str">
            <v>07-7231286</v>
          </cell>
          <cell r="L82" t="str">
            <v>0932-882869</v>
          </cell>
          <cell r="M82" t="str">
            <v>806 高雄市苓雅區英義街252號7樓-3</v>
          </cell>
        </row>
        <row r="83">
          <cell r="A83">
            <v>81</v>
          </cell>
          <cell r="B83" t="str">
            <v>甄試男B</v>
          </cell>
          <cell r="C83" t="str">
            <v>郭鉦唯</v>
          </cell>
          <cell r="D83" t="str">
            <v>郭鉦唯(甄試男B組)</v>
          </cell>
          <cell r="E83" t="str">
            <v>男</v>
          </cell>
          <cell r="F83">
            <v>37063</v>
          </cell>
          <cell r="H83" t="str">
            <v>高雄</v>
          </cell>
          <cell r="I83" t="str">
            <v>福山國中</v>
          </cell>
          <cell r="J83" t="str">
            <v>1</v>
          </cell>
          <cell r="K83" t="str">
            <v>07-2373295白           07-3507031晚</v>
          </cell>
          <cell r="L83" t="str">
            <v>0978-315929         F:07-8628862</v>
          </cell>
          <cell r="M83" t="str">
            <v>807 高雄市三民區河北一路223巷5號</v>
          </cell>
        </row>
        <row r="84">
          <cell r="A84">
            <v>82</v>
          </cell>
          <cell r="B84" t="str">
            <v>甄試男B</v>
          </cell>
          <cell r="C84" t="str">
            <v>李維哲</v>
          </cell>
          <cell r="D84" t="str">
            <v>李維哲(甄試男B組)</v>
          </cell>
          <cell r="E84" t="str">
            <v>男</v>
          </cell>
          <cell r="F84">
            <v>36795</v>
          </cell>
          <cell r="I84" t="str">
            <v>七賢國中</v>
          </cell>
          <cell r="J84" t="str">
            <v>1</v>
          </cell>
          <cell r="L84" t="str">
            <v>0953-472345</v>
          </cell>
        </row>
        <row r="85">
          <cell r="A85">
            <v>83</v>
          </cell>
          <cell r="B85" t="str">
            <v>甄試男B</v>
          </cell>
          <cell r="C85" t="str">
            <v>薛詠哲</v>
          </cell>
          <cell r="D85" t="str">
            <v>薛詠哲(甄試男B組)</v>
          </cell>
          <cell r="E85" t="str">
            <v>男</v>
          </cell>
          <cell r="F85">
            <v>37164</v>
          </cell>
          <cell r="I85" t="str">
            <v>明誠國小</v>
          </cell>
          <cell r="J85" t="str">
            <v>6</v>
          </cell>
          <cell r="K85" t="str">
            <v>07-5503395</v>
          </cell>
          <cell r="L85">
            <v>931</v>
          </cell>
          <cell r="M85" t="str">
            <v>高雄市美術東四路382號四樓</v>
          </cell>
        </row>
        <row r="86">
          <cell r="A86">
            <v>84</v>
          </cell>
          <cell r="B86" t="str">
            <v>甄試男C</v>
          </cell>
          <cell r="C86" t="str">
            <v>吳睿東</v>
          </cell>
          <cell r="D86" t="str">
            <v>吳睿東(甄試男C組)</v>
          </cell>
          <cell r="E86" t="str">
            <v>男</v>
          </cell>
          <cell r="F86">
            <v>37549</v>
          </cell>
          <cell r="I86" t="str">
            <v>大榮小學</v>
          </cell>
          <cell r="J86" t="str">
            <v>5</v>
          </cell>
          <cell r="K86" t="str">
            <v>07-5522358</v>
          </cell>
          <cell r="L86" t="str">
            <v>0919-882689父
0923-161719母</v>
          </cell>
          <cell r="M86" t="str">
            <v>高雄市鼓山區文信路324號3樓</v>
          </cell>
        </row>
        <row r="87">
          <cell r="A87">
            <v>85</v>
          </cell>
          <cell r="B87" t="str">
            <v>甄試男C</v>
          </cell>
          <cell r="C87" t="str">
            <v>王二忠</v>
          </cell>
          <cell r="D87" t="str">
            <v>王二忠(甄試男C組)</v>
          </cell>
          <cell r="E87" t="str">
            <v>男</v>
          </cell>
          <cell r="F87">
            <v>37731</v>
          </cell>
          <cell r="H87" t="str">
            <v>高雄</v>
          </cell>
          <cell r="I87" t="str">
            <v>文府國小</v>
          </cell>
          <cell r="J87" t="str">
            <v>5</v>
          </cell>
          <cell r="K87" t="str">
            <v>07-3108940</v>
          </cell>
          <cell r="L87" t="str">
            <v>0939-059781</v>
          </cell>
          <cell r="M87" t="str">
            <v>807 高雄市三民區鼎昌街53-1號9樓</v>
          </cell>
        </row>
        <row r="88">
          <cell r="A88">
            <v>86</v>
          </cell>
          <cell r="B88" t="str">
            <v>甄試男D</v>
          </cell>
          <cell r="C88" t="str">
            <v>郭鉦翎</v>
          </cell>
          <cell r="D88" t="str">
            <v>郭鉦翎(甄試男D組)</v>
          </cell>
          <cell r="E88" t="str">
            <v>男</v>
          </cell>
          <cell r="F88">
            <v>38758</v>
          </cell>
          <cell r="H88" t="str">
            <v>高雄</v>
          </cell>
          <cell r="I88" t="str">
            <v>高雄公立</v>
          </cell>
          <cell r="J88" t="str">
            <v>2</v>
          </cell>
          <cell r="L88" t="str">
            <v>0978-315929</v>
          </cell>
          <cell r="M88" t="str">
            <v>高雄市三民區河北一路223巷5號</v>
          </cell>
        </row>
        <row r="89">
          <cell r="A89">
            <v>87</v>
          </cell>
          <cell r="B89" t="str">
            <v>甄試男D</v>
          </cell>
          <cell r="C89" t="str">
            <v>吳秉駿</v>
          </cell>
          <cell r="D89" t="str">
            <v>吳秉駿(甄試男D組)</v>
          </cell>
          <cell r="E89" t="str">
            <v>男</v>
          </cell>
          <cell r="F89">
            <v>38779</v>
          </cell>
          <cell r="J89" t="str">
            <v>2</v>
          </cell>
          <cell r="K89" t="str">
            <v>06-6856539白天</v>
          </cell>
          <cell r="L89" t="str">
            <v>0925-478555</v>
          </cell>
          <cell r="M89" t="str">
            <v>台南市白河區大林里檨仔林25號</v>
          </cell>
        </row>
        <row r="90">
          <cell r="A90">
            <v>88</v>
          </cell>
          <cell r="B90" t="str">
            <v>甄試女C</v>
          </cell>
          <cell r="C90" t="str">
            <v>郭瑜恬</v>
          </cell>
          <cell r="D90" t="str">
            <v>郭瑜恬(甄試女C組)</v>
          </cell>
          <cell r="E90" t="str">
            <v>女</v>
          </cell>
          <cell r="F90">
            <v>37673</v>
          </cell>
          <cell r="H90" t="str">
            <v>台南</v>
          </cell>
          <cell r="I90" t="str">
            <v>忠義國小</v>
          </cell>
          <cell r="J90" t="str">
            <v>5</v>
          </cell>
          <cell r="K90" t="str">
            <v>06-3587453</v>
          </cell>
          <cell r="L90" t="str">
            <v>0972-750071廖名棠</v>
          </cell>
          <cell r="M90" t="str">
            <v>台南市賢北街21巷3號</v>
          </cell>
        </row>
        <row r="91">
          <cell r="A91">
            <v>89</v>
          </cell>
          <cell r="B91" t="str">
            <v>甄試女D</v>
          </cell>
          <cell r="C91" t="str">
            <v>黃意真</v>
          </cell>
          <cell r="D91" t="str">
            <v>黃意真(甄試女D組)</v>
          </cell>
          <cell r="E91" t="str">
            <v>女</v>
          </cell>
          <cell r="F91">
            <v>38239</v>
          </cell>
          <cell r="L91" t="str">
            <v>0920-081325</v>
          </cell>
          <cell r="M91" t="str">
            <v>高雄市鼓山區美術北三路123號9樓</v>
          </cell>
        </row>
        <row r="92">
          <cell r="A92">
            <v>90</v>
          </cell>
          <cell r="B92" t="str">
            <v>男D組</v>
          </cell>
          <cell r="C92" t="str">
            <v>陳季群</v>
          </cell>
          <cell r="D92" t="str">
            <v>陳季群(男D組)</v>
          </cell>
          <cell r="E92" t="str">
            <v>男</v>
          </cell>
          <cell r="F92">
            <v>38240</v>
          </cell>
          <cell r="H92" t="str">
            <v>台南</v>
          </cell>
          <cell r="I92" t="str">
            <v>永康國小</v>
          </cell>
          <cell r="J92" t="str">
            <v>2</v>
          </cell>
          <cell r="K92" t="str">
            <v>06-2312012</v>
          </cell>
          <cell r="L92" t="str">
            <v>0931-739739蘇文河</v>
          </cell>
          <cell r="M92" t="str">
            <v>710 台南市永康區龍國街121號</v>
          </cell>
        </row>
        <row r="93">
          <cell r="A93">
            <v>91</v>
          </cell>
          <cell r="B93" t="str">
            <v>男B組</v>
          </cell>
          <cell r="C93" t="str">
            <v>劉丞恩</v>
          </cell>
          <cell r="D93" t="str">
            <v>劉丞恩(男B組)</v>
          </cell>
          <cell r="E93" t="str">
            <v>男</v>
          </cell>
          <cell r="F93">
            <v>36828</v>
          </cell>
          <cell r="G93" t="str">
            <v>港都練習場</v>
          </cell>
          <cell r="H93" t="str">
            <v>高雄</v>
          </cell>
          <cell r="I93" t="str">
            <v>青年國中</v>
          </cell>
          <cell r="J93" t="str">
            <v>1</v>
          </cell>
          <cell r="K93" t="str">
            <v>07-7356276         FAX:07-7356293</v>
          </cell>
          <cell r="L93" t="str">
            <v>0981-616391</v>
          </cell>
          <cell r="M93" t="str">
            <v>833 高雄市鳥松區美山路37號</v>
          </cell>
          <cell r="N93" t="str">
            <v>jhliu731@gmail.com</v>
          </cell>
          <cell r="O93" t="str">
            <v>SM102242</v>
          </cell>
        </row>
        <row r="94">
          <cell r="A94">
            <v>92</v>
          </cell>
          <cell r="B94" t="str">
            <v>男A組</v>
          </cell>
          <cell r="C94" t="str">
            <v>劉永華</v>
          </cell>
          <cell r="D94" t="str">
            <v>劉永華(男A組)</v>
          </cell>
          <cell r="E94" t="str">
            <v>男</v>
          </cell>
          <cell r="F94">
            <v>35465</v>
          </cell>
          <cell r="G94" t="str">
            <v>信誼球場</v>
          </cell>
          <cell r="H94" t="str">
            <v>屏東</v>
          </cell>
          <cell r="I94" t="str">
            <v>三民高中</v>
          </cell>
          <cell r="J94" t="str">
            <v>2</v>
          </cell>
          <cell r="K94" t="str">
            <v>08-8720888</v>
          </cell>
          <cell r="L94" t="str">
            <v>0935-004921母         0924111156</v>
          </cell>
          <cell r="M94" t="str">
            <v>807 高雄市三民區鼎新路199號11樓-3</v>
          </cell>
          <cell r="O94" t="str">
            <v>SM102129</v>
          </cell>
        </row>
        <row r="101">
          <cell r="A101">
            <v>350</v>
          </cell>
          <cell r="B101" t="str">
            <v>男B組</v>
          </cell>
          <cell r="C101" t="str">
            <v>馬齊陽</v>
          </cell>
          <cell r="D101" t="str">
            <v>馬齊陽(不計分)</v>
          </cell>
          <cell r="E101" t="str">
            <v>男</v>
          </cell>
          <cell r="F101">
            <v>36242</v>
          </cell>
          <cell r="H101" t="str">
            <v>台北</v>
          </cell>
          <cell r="I101" t="str">
            <v>信義國中</v>
          </cell>
          <cell r="L101">
            <v>982511899</v>
          </cell>
          <cell r="M101" t="str">
            <v>201 台北市信義區松仁路158巷1號</v>
          </cell>
        </row>
        <row r="102">
          <cell r="A102">
            <v>332</v>
          </cell>
          <cell r="C102" t="str">
            <v>東原國中</v>
          </cell>
          <cell r="D102" t="str">
            <v>東原國中</v>
          </cell>
          <cell r="K102" t="str">
            <v>06-6861009</v>
          </cell>
        </row>
        <row r="103">
          <cell r="A103">
            <v>333</v>
          </cell>
          <cell r="C103" t="str">
            <v>三民高中</v>
          </cell>
          <cell r="D103" t="str">
            <v>三民高中</v>
          </cell>
          <cell r="K103" t="str">
            <v>07-3475181</v>
          </cell>
          <cell r="L103" t="str">
            <v>F:07-3465964</v>
          </cell>
          <cell r="M103" t="str">
            <v>807 高雄市三民區金鼎路81號</v>
          </cell>
        </row>
        <row r="187">
          <cell r="A187" t="str">
            <v>編號</v>
          </cell>
          <cell r="B187" t="str">
            <v>組別</v>
          </cell>
          <cell r="C187" t="str">
            <v>姓 名</v>
          </cell>
          <cell r="D187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87" t="str">
            <v>性別</v>
          </cell>
          <cell r="F187" t="str">
            <v>出生日期</v>
          </cell>
          <cell r="G187" t="str">
            <v>培訓球場</v>
          </cell>
          <cell r="H187" t="str">
            <v>所屬縣市</v>
          </cell>
          <cell r="I187" t="str">
            <v>學校</v>
          </cell>
          <cell r="J187" t="str">
            <v>年級</v>
          </cell>
          <cell r="K187" t="str">
            <v>電  話</v>
          </cell>
          <cell r="L187" t="str">
            <v>行動電話</v>
          </cell>
          <cell r="M187" t="str">
            <v>地址</v>
          </cell>
          <cell r="N187" t="str">
            <v>E-mail</v>
          </cell>
          <cell r="O187" t="str">
            <v>培訓證號</v>
          </cell>
        </row>
        <row r="188">
          <cell r="A188">
            <v>2</v>
          </cell>
          <cell r="B188" t="str">
            <v>男A組</v>
          </cell>
          <cell r="C188" t="str">
            <v>陳俊宏</v>
          </cell>
          <cell r="D188" t="str">
            <v>陳俊宏(男A組)</v>
          </cell>
          <cell r="E188" t="str">
            <v>男</v>
          </cell>
          <cell r="F188">
            <v>35255</v>
          </cell>
          <cell r="G188" t="str">
            <v>山湖觀球場</v>
          </cell>
          <cell r="H188" t="str">
            <v>高雄</v>
          </cell>
          <cell r="I188" t="str">
            <v>旗山農工</v>
          </cell>
          <cell r="J188" t="str">
            <v>3</v>
          </cell>
          <cell r="K188" t="str">
            <v>07-3724179晚          F:07-3711447</v>
          </cell>
          <cell r="L188" t="str">
            <v>0937-24179          0936-539819</v>
          </cell>
          <cell r="M188" t="str">
            <v>814 高雄市仁武區八卦里八德西路2283號</v>
          </cell>
        </row>
        <row r="189">
          <cell r="A189">
            <v>3</v>
          </cell>
          <cell r="B189" t="str">
            <v>男A組</v>
          </cell>
          <cell r="C189" t="str">
            <v>顏偉丞</v>
          </cell>
          <cell r="D189" t="str">
            <v>顏偉丞(男A組)</v>
          </cell>
          <cell r="E189" t="str">
            <v>男</v>
          </cell>
          <cell r="F189">
            <v>35274</v>
          </cell>
          <cell r="G189" t="str">
            <v>山湖觀球場</v>
          </cell>
          <cell r="H189" t="str">
            <v>高雄</v>
          </cell>
          <cell r="I189" t="str">
            <v>東方設計學院</v>
          </cell>
          <cell r="J189" t="str">
            <v>3</v>
          </cell>
          <cell r="K189" t="str">
            <v>07-3710959晚          F:07-3711447</v>
          </cell>
          <cell r="L189" t="str">
            <v>0938-476666       0931-859999 父   </v>
          </cell>
          <cell r="M189" t="str">
            <v>814 高雄市仁武區八卦里八德西路2283號</v>
          </cell>
        </row>
        <row r="190">
          <cell r="A190">
            <v>4</v>
          </cell>
          <cell r="B190" t="str">
            <v>男A組</v>
          </cell>
          <cell r="C190" t="str">
            <v>黃議增</v>
          </cell>
          <cell r="D190" t="str">
            <v>黃議增(男A組)</v>
          </cell>
          <cell r="E190" t="str">
            <v>男</v>
          </cell>
          <cell r="F190">
            <v>35274</v>
          </cell>
          <cell r="G190" t="str">
            <v>無</v>
          </cell>
          <cell r="H190" t="str">
            <v>嘉義</v>
          </cell>
          <cell r="I190" t="str">
            <v>嘉義高工</v>
          </cell>
          <cell r="J190" t="str">
            <v>2</v>
          </cell>
          <cell r="K190" t="str">
            <v>05-2335145                  0911158245</v>
          </cell>
          <cell r="L190" t="str">
            <v>0911-158245        0915184220林志陽</v>
          </cell>
          <cell r="M190" t="str">
            <v>600 嘉義市日新街113巷13號</v>
          </cell>
          <cell r="O190" t="str">
            <v>SM102117</v>
          </cell>
        </row>
        <row r="191">
          <cell r="A191">
            <v>5</v>
          </cell>
          <cell r="B191" t="str">
            <v>男A組</v>
          </cell>
          <cell r="C191" t="str">
            <v>蔡瑞杰</v>
          </cell>
          <cell r="D191" t="str">
            <v>蔡瑞杰(男A組)</v>
          </cell>
          <cell r="E191" t="str">
            <v>男</v>
          </cell>
          <cell r="F191">
            <v>35284</v>
          </cell>
          <cell r="H191" t="str">
            <v>高雄</v>
          </cell>
          <cell r="I191" t="str">
            <v>三民高中</v>
          </cell>
          <cell r="J191" t="str">
            <v>3</v>
          </cell>
          <cell r="K191" t="str">
            <v>07-3624957 </v>
          </cell>
          <cell r="L191" t="str">
            <v>0929095583  0988248834</v>
          </cell>
          <cell r="M191" t="str">
            <v>811 高雄市楠梓區新昌街178-6號7F</v>
          </cell>
          <cell r="N191" t="str">
            <v>hp178_6@yahoo.com.tw</v>
          </cell>
          <cell r="O191" t="str">
            <v>SM102118</v>
          </cell>
        </row>
        <row r="192">
          <cell r="A192">
            <v>6</v>
          </cell>
          <cell r="B192" t="str">
            <v>男A組</v>
          </cell>
          <cell r="C192" t="str">
            <v>楊昌學</v>
          </cell>
          <cell r="D192" t="str">
            <v>楊昌學(男A組)</v>
          </cell>
          <cell r="E192" t="str">
            <v>男</v>
          </cell>
          <cell r="F192">
            <v>35287</v>
          </cell>
          <cell r="G192" t="str">
            <v>新化球場</v>
          </cell>
          <cell r="H192" t="str">
            <v>台南</v>
          </cell>
          <cell r="I192" t="str">
            <v>醒吾高中</v>
          </cell>
          <cell r="J192" t="str">
            <v>2</v>
          </cell>
          <cell r="K192" t="str">
            <v>06-2214563           FAX:06-2050543</v>
          </cell>
          <cell r="L192" t="str">
            <v>0927685677父  0988709090</v>
          </cell>
          <cell r="M192" t="str">
            <v>70448 台南市公園路128號4樓之9</v>
          </cell>
          <cell r="N192" t="str">
            <v>mkc@mail.ksu.edu.tw</v>
          </cell>
          <cell r="O192" t="str">
            <v>SM102119</v>
          </cell>
        </row>
      </sheetData>
      <sheetData sheetId="5">
        <row r="2">
          <cell r="A2" t="str">
            <v>比賽地點:高雄高爾夫球場 TEL:07-3701101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L10" sqref="L10"/>
    </sheetView>
  </sheetViews>
  <sheetFormatPr defaultColWidth="9.00390625" defaultRowHeight="15.75"/>
  <cols>
    <col min="1" max="1" width="6.125" style="18" customWidth="1"/>
    <col min="2" max="2" width="5.50390625" style="17" customWidth="1"/>
    <col min="3" max="3" width="8.125" style="1" customWidth="1"/>
    <col min="4" max="4" width="8.75390625" style="1" customWidth="1"/>
    <col min="5" max="6" width="6.50390625" style="1" customWidth="1"/>
    <col min="7" max="7" width="7.875" style="1" customWidth="1"/>
    <col min="8" max="8" width="8.625" style="1" customWidth="1"/>
    <col min="9" max="9" width="11.375" style="1" customWidth="1"/>
    <col min="10" max="31" width="5.25390625" style="1" customWidth="1"/>
    <col min="32" max="32" width="15.625" style="1" customWidth="1"/>
    <col min="33" max="16384" width="9.00390625" style="9" customWidth="1"/>
  </cols>
  <sheetData>
    <row r="1" spans="1:32" s="1" customFormat="1" ht="32.25">
      <c r="A1" s="182" t="s">
        <v>259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2" s="1" customFormat="1" ht="21">
      <c r="A2" s="37" t="str">
        <f>'[1]編組表1'!A2</f>
        <v>比賽地點:嘉南高爾夫球場 TEL:06-6900016</v>
      </c>
      <c r="D2" s="38"/>
      <c r="E2" s="38"/>
      <c r="F2" s="38"/>
      <c r="G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 t="s">
        <v>258</v>
      </c>
    </row>
    <row r="3" spans="1:32" s="1" customFormat="1" ht="18" customHeight="1">
      <c r="A3" s="184" t="s">
        <v>257</v>
      </c>
      <c r="B3" s="186" t="s">
        <v>256</v>
      </c>
      <c r="C3" s="183" t="s">
        <v>255</v>
      </c>
      <c r="D3" s="183" t="s">
        <v>254</v>
      </c>
      <c r="E3" s="185" t="s">
        <v>253</v>
      </c>
      <c r="F3" s="185"/>
      <c r="G3" s="185"/>
      <c r="H3" s="185" t="s">
        <v>251</v>
      </c>
      <c r="I3" s="185" t="s">
        <v>252</v>
      </c>
      <c r="J3" s="185" t="s">
        <v>251</v>
      </c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1" t="s">
        <v>250</v>
      </c>
    </row>
    <row r="4" spans="1:32" s="1" customFormat="1" ht="18" customHeight="1">
      <c r="A4" s="184"/>
      <c r="B4" s="186"/>
      <c r="C4" s="183"/>
      <c r="D4" s="187"/>
      <c r="E4" s="35" t="s">
        <v>248</v>
      </c>
      <c r="F4" s="41" t="s">
        <v>247</v>
      </c>
      <c r="G4" s="180" t="s">
        <v>249</v>
      </c>
      <c r="H4" s="185"/>
      <c r="I4" s="185"/>
      <c r="J4" s="36">
        <v>1</v>
      </c>
      <c r="K4" s="36">
        <v>2</v>
      </c>
      <c r="L4" s="36">
        <v>3</v>
      </c>
      <c r="M4" s="36">
        <v>4</v>
      </c>
      <c r="N4" s="36">
        <v>5</v>
      </c>
      <c r="O4" s="36">
        <v>6</v>
      </c>
      <c r="P4" s="36">
        <v>7</v>
      </c>
      <c r="Q4" s="36">
        <v>8</v>
      </c>
      <c r="R4" s="36">
        <v>9</v>
      </c>
      <c r="S4" s="2" t="s">
        <v>248</v>
      </c>
      <c r="T4" s="36">
        <v>10</v>
      </c>
      <c r="U4" s="36">
        <v>11</v>
      </c>
      <c r="V4" s="36">
        <v>12</v>
      </c>
      <c r="W4" s="36">
        <v>13</v>
      </c>
      <c r="X4" s="36">
        <v>14</v>
      </c>
      <c r="Y4" s="36">
        <v>15</v>
      </c>
      <c r="Z4" s="36">
        <v>16</v>
      </c>
      <c r="AA4" s="36">
        <v>17</v>
      </c>
      <c r="AB4" s="36">
        <v>18</v>
      </c>
      <c r="AC4" s="2" t="s">
        <v>247</v>
      </c>
      <c r="AD4" s="2" t="s">
        <v>246</v>
      </c>
      <c r="AE4" s="2" t="s">
        <v>245</v>
      </c>
      <c r="AF4" s="181"/>
    </row>
    <row r="5" spans="1:32" ht="24.75" customHeight="1">
      <c r="A5" s="177" t="s">
        <v>243</v>
      </c>
      <c r="B5" s="11">
        <v>85</v>
      </c>
      <c r="C5" s="3" t="s">
        <v>20</v>
      </c>
      <c r="D5" s="3" t="s">
        <v>109</v>
      </c>
      <c r="E5" s="23">
        <v>38</v>
      </c>
      <c r="F5" s="23">
        <v>36</v>
      </c>
      <c r="G5" s="5">
        <v>74</v>
      </c>
      <c r="H5" s="5">
        <f aca="true" t="shared" si="0" ref="H5:H36">S5+AC5</f>
        <v>70</v>
      </c>
      <c r="I5" s="6">
        <f aca="true" t="shared" si="1" ref="I5:I36">G5+H5</f>
        <v>144</v>
      </c>
      <c r="J5" s="6">
        <v>5</v>
      </c>
      <c r="K5" s="6">
        <v>5</v>
      </c>
      <c r="L5" s="6">
        <v>4</v>
      </c>
      <c r="M5" s="6">
        <v>5</v>
      </c>
      <c r="N5" s="6">
        <v>4</v>
      </c>
      <c r="O5" s="6">
        <v>4</v>
      </c>
      <c r="P5" s="6">
        <v>4</v>
      </c>
      <c r="Q5" s="6">
        <v>2</v>
      </c>
      <c r="R5" s="6">
        <v>5</v>
      </c>
      <c r="S5" s="6">
        <f aca="true" t="shared" si="2" ref="S5:S36">SUM(J5:R5)</f>
        <v>38</v>
      </c>
      <c r="T5" s="6">
        <v>3</v>
      </c>
      <c r="U5" s="6">
        <v>5</v>
      </c>
      <c r="V5" s="6">
        <v>2</v>
      </c>
      <c r="W5" s="6">
        <v>3</v>
      </c>
      <c r="X5" s="6">
        <v>3</v>
      </c>
      <c r="Y5" s="6">
        <v>4</v>
      </c>
      <c r="Z5" s="6">
        <v>4</v>
      </c>
      <c r="AA5" s="6">
        <v>4</v>
      </c>
      <c r="AB5" s="6">
        <v>4</v>
      </c>
      <c r="AC5" s="6">
        <f aca="true" t="shared" si="3" ref="AC5:AC36">SUM(T5:AB5)</f>
        <v>32</v>
      </c>
      <c r="AD5" s="6">
        <f aca="true" t="shared" si="4" ref="AD5:AD36">SUM(W5:AB5)</f>
        <v>22</v>
      </c>
      <c r="AE5" s="6">
        <f aca="true" t="shared" si="5" ref="AE5:AE36">SUM(Z5:AB5)</f>
        <v>12</v>
      </c>
      <c r="AF5" s="179"/>
    </row>
    <row r="6" spans="1:32" ht="24.75" customHeight="1">
      <c r="A6" s="177" t="s">
        <v>0</v>
      </c>
      <c r="B6" s="11">
        <v>11</v>
      </c>
      <c r="C6" s="3" t="s">
        <v>20</v>
      </c>
      <c r="D6" s="3" t="s">
        <v>86</v>
      </c>
      <c r="E6" s="23">
        <v>35</v>
      </c>
      <c r="F6" s="23">
        <v>39</v>
      </c>
      <c r="G6" s="5">
        <v>74</v>
      </c>
      <c r="H6" s="5">
        <f t="shared" si="0"/>
        <v>71</v>
      </c>
      <c r="I6" s="6">
        <f t="shared" si="1"/>
        <v>145</v>
      </c>
      <c r="J6" s="6">
        <v>4</v>
      </c>
      <c r="K6" s="6">
        <v>4</v>
      </c>
      <c r="L6" s="6">
        <v>4</v>
      </c>
      <c r="M6" s="6">
        <v>4</v>
      </c>
      <c r="N6" s="6">
        <v>3</v>
      </c>
      <c r="O6" s="6">
        <v>5</v>
      </c>
      <c r="P6" s="6">
        <v>6</v>
      </c>
      <c r="Q6" s="6">
        <v>3</v>
      </c>
      <c r="R6" s="6">
        <v>5</v>
      </c>
      <c r="S6" s="6">
        <f t="shared" si="2"/>
        <v>38</v>
      </c>
      <c r="T6" s="6">
        <v>3</v>
      </c>
      <c r="U6" s="6">
        <v>4</v>
      </c>
      <c r="V6" s="6">
        <v>4</v>
      </c>
      <c r="W6" s="6">
        <v>3</v>
      </c>
      <c r="X6" s="6">
        <v>3</v>
      </c>
      <c r="Y6" s="6">
        <v>4</v>
      </c>
      <c r="Z6" s="6">
        <v>4</v>
      </c>
      <c r="AA6" s="6">
        <v>4</v>
      </c>
      <c r="AB6" s="6">
        <v>4</v>
      </c>
      <c r="AC6" s="6">
        <f t="shared" si="3"/>
        <v>33</v>
      </c>
      <c r="AD6" s="6">
        <f t="shared" si="4"/>
        <v>22</v>
      </c>
      <c r="AE6" s="6">
        <f t="shared" si="5"/>
        <v>12</v>
      </c>
      <c r="AF6" s="179"/>
    </row>
    <row r="7" spans="1:32" ht="24.75" customHeight="1">
      <c r="A7" s="177" t="s">
        <v>1</v>
      </c>
      <c r="B7" s="11">
        <v>15</v>
      </c>
      <c r="C7" s="3" t="s">
        <v>20</v>
      </c>
      <c r="D7" s="3" t="s">
        <v>89</v>
      </c>
      <c r="E7" s="23">
        <v>34</v>
      </c>
      <c r="F7" s="23">
        <v>40</v>
      </c>
      <c r="G7" s="5">
        <v>74</v>
      </c>
      <c r="H7" s="5">
        <f t="shared" si="0"/>
        <v>76</v>
      </c>
      <c r="I7" s="6">
        <f t="shared" si="1"/>
        <v>150</v>
      </c>
      <c r="J7" s="6">
        <v>4</v>
      </c>
      <c r="K7" s="6">
        <v>4</v>
      </c>
      <c r="L7" s="6">
        <v>3</v>
      </c>
      <c r="M7" s="6">
        <v>7</v>
      </c>
      <c r="N7" s="6">
        <v>3</v>
      </c>
      <c r="O7" s="6">
        <v>4</v>
      </c>
      <c r="P7" s="6">
        <v>3</v>
      </c>
      <c r="Q7" s="6">
        <v>3</v>
      </c>
      <c r="R7" s="6">
        <v>5</v>
      </c>
      <c r="S7" s="6">
        <f t="shared" si="2"/>
        <v>36</v>
      </c>
      <c r="T7" s="6">
        <v>8</v>
      </c>
      <c r="U7" s="6">
        <v>4</v>
      </c>
      <c r="V7" s="6">
        <v>4</v>
      </c>
      <c r="W7" s="6">
        <v>4</v>
      </c>
      <c r="X7" s="6">
        <v>3</v>
      </c>
      <c r="Y7" s="6">
        <v>5</v>
      </c>
      <c r="Z7" s="6">
        <v>3</v>
      </c>
      <c r="AA7" s="6">
        <v>5</v>
      </c>
      <c r="AB7" s="6">
        <v>4</v>
      </c>
      <c r="AC7" s="6">
        <f t="shared" si="3"/>
        <v>40</v>
      </c>
      <c r="AD7" s="6">
        <f t="shared" si="4"/>
        <v>24</v>
      </c>
      <c r="AE7" s="6">
        <f t="shared" si="5"/>
        <v>12</v>
      </c>
      <c r="AF7" s="179"/>
    </row>
    <row r="8" spans="1:32" ht="24.75" customHeight="1">
      <c r="A8" s="177" t="s">
        <v>2</v>
      </c>
      <c r="B8" s="11">
        <v>12</v>
      </c>
      <c r="C8" s="3" t="s">
        <v>20</v>
      </c>
      <c r="D8" s="3" t="s">
        <v>21</v>
      </c>
      <c r="E8" s="23">
        <v>39</v>
      </c>
      <c r="F8" s="23">
        <v>40</v>
      </c>
      <c r="G8" s="5">
        <v>79</v>
      </c>
      <c r="H8" s="5">
        <f t="shared" si="0"/>
        <v>72</v>
      </c>
      <c r="I8" s="6">
        <f t="shared" si="1"/>
        <v>151</v>
      </c>
      <c r="J8" s="6">
        <v>6</v>
      </c>
      <c r="K8" s="6">
        <v>5</v>
      </c>
      <c r="L8" s="6">
        <v>4</v>
      </c>
      <c r="M8" s="6">
        <v>3</v>
      </c>
      <c r="N8" s="6">
        <v>3</v>
      </c>
      <c r="O8" s="6">
        <v>4</v>
      </c>
      <c r="P8" s="6">
        <v>4</v>
      </c>
      <c r="Q8" s="6">
        <v>3</v>
      </c>
      <c r="R8" s="6">
        <v>4</v>
      </c>
      <c r="S8" s="6">
        <f t="shared" si="2"/>
        <v>36</v>
      </c>
      <c r="T8" s="6">
        <v>4</v>
      </c>
      <c r="U8" s="6">
        <v>4</v>
      </c>
      <c r="V8" s="6">
        <v>2</v>
      </c>
      <c r="W8" s="6">
        <v>4</v>
      </c>
      <c r="X8" s="6">
        <v>4</v>
      </c>
      <c r="Y8" s="6">
        <v>5</v>
      </c>
      <c r="Z8" s="6">
        <v>5</v>
      </c>
      <c r="AA8" s="6">
        <v>4</v>
      </c>
      <c r="AB8" s="6">
        <v>4</v>
      </c>
      <c r="AC8" s="6">
        <f t="shared" si="3"/>
        <v>36</v>
      </c>
      <c r="AD8" s="6">
        <f t="shared" si="4"/>
        <v>26</v>
      </c>
      <c r="AE8" s="6">
        <f t="shared" si="5"/>
        <v>13</v>
      </c>
      <c r="AF8" s="179"/>
    </row>
    <row r="9" spans="1:32" ht="24.75" customHeight="1">
      <c r="A9" s="177" t="s">
        <v>3</v>
      </c>
      <c r="B9" s="11">
        <v>17</v>
      </c>
      <c r="C9" s="3" t="s">
        <v>20</v>
      </c>
      <c r="D9" s="3" t="s">
        <v>260</v>
      </c>
      <c r="E9" s="23">
        <v>36</v>
      </c>
      <c r="F9" s="23">
        <v>40</v>
      </c>
      <c r="G9" s="5">
        <v>76</v>
      </c>
      <c r="H9" s="5">
        <f t="shared" si="0"/>
        <v>75</v>
      </c>
      <c r="I9" s="6">
        <f t="shared" si="1"/>
        <v>151</v>
      </c>
      <c r="J9" s="6">
        <v>5</v>
      </c>
      <c r="K9" s="6">
        <v>5</v>
      </c>
      <c r="L9" s="6">
        <v>4</v>
      </c>
      <c r="M9" s="6">
        <v>4</v>
      </c>
      <c r="N9" s="6">
        <v>3</v>
      </c>
      <c r="O9" s="6">
        <v>4</v>
      </c>
      <c r="P9" s="6">
        <v>4</v>
      </c>
      <c r="Q9" s="6">
        <v>3</v>
      </c>
      <c r="R9" s="6">
        <v>5</v>
      </c>
      <c r="S9" s="6">
        <f t="shared" si="2"/>
        <v>37</v>
      </c>
      <c r="T9" s="6">
        <v>4</v>
      </c>
      <c r="U9" s="6">
        <v>4</v>
      </c>
      <c r="V9" s="6">
        <v>4</v>
      </c>
      <c r="W9" s="6">
        <v>4</v>
      </c>
      <c r="X9" s="6">
        <v>3</v>
      </c>
      <c r="Y9" s="6">
        <v>4</v>
      </c>
      <c r="Z9" s="6">
        <v>4</v>
      </c>
      <c r="AA9" s="6">
        <v>5</v>
      </c>
      <c r="AB9" s="6">
        <v>6</v>
      </c>
      <c r="AC9" s="6">
        <f t="shared" si="3"/>
        <v>38</v>
      </c>
      <c r="AD9" s="6">
        <f t="shared" si="4"/>
        <v>26</v>
      </c>
      <c r="AE9" s="6">
        <f t="shared" si="5"/>
        <v>15</v>
      </c>
      <c r="AF9" s="179"/>
    </row>
    <row r="10" spans="1:32" ht="24.75" customHeight="1">
      <c r="A10" s="177" t="s">
        <v>4</v>
      </c>
      <c r="B10" s="11">
        <v>6</v>
      </c>
      <c r="C10" s="43" t="s">
        <v>20</v>
      </c>
      <c r="D10" s="43" t="s">
        <v>90</v>
      </c>
      <c r="E10" s="23">
        <v>39</v>
      </c>
      <c r="F10" s="23">
        <v>41</v>
      </c>
      <c r="G10" s="5">
        <v>80</v>
      </c>
      <c r="H10" s="5">
        <f t="shared" si="0"/>
        <v>73</v>
      </c>
      <c r="I10" s="6">
        <f t="shared" si="1"/>
        <v>153</v>
      </c>
      <c r="J10" s="6">
        <v>4</v>
      </c>
      <c r="K10" s="6">
        <v>6</v>
      </c>
      <c r="L10" s="6">
        <v>4</v>
      </c>
      <c r="M10" s="6">
        <v>5</v>
      </c>
      <c r="N10" s="6">
        <v>3</v>
      </c>
      <c r="O10" s="6">
        <v>4</v>
      </c>
      <c r="P10" s="6">
        <v>4</v>
      </c>
      <c r="Q10" s="6">
        <v>4</v>
      </c>
      <c r="R10" s="6">
        <v>4</v>
      </c>
      <c r="S10" s="6">
        <f t="shared" si="2"/>
        <v>38</v>
      </c>
      <c r="T10" s="6">
        <v>4</v>
      </c>
      <c r="U10" s="6">
        <v>3</v>
      </c>
      <c r="V10" s="6">
        <v>3</v>
      </c>
      <c r="W10" s="6">
        <v>4</v>
      </c>
      <c r="X10" s="6">
        <v>4</v>
      </c>
      <c r="Y10" s="6">
        <v>5</v>
      </c>
      <c r="Z10" s="6">
        <v>4</v>
      </c>
      <c r="AA10" s="6">
        <v>4</v>
      </c>
      <c r="AB10" s="6">
        <v>4</v>
      </c>
      <c r="AC10" s="6">
        <f t="shared" si="3"/>
        <v>35</v>
      </c>
      <c r="AD10" s="6">
        <f t="shared" si="4"/>
        <v>25</v>
      </c>
      <c r="AE10" s="6">
        <f t="shared" si="5"/>
        <v>12</v>
      </c>
      <c r="AF10" s="179"/>
    </row>
    <row r="11" spans="1:32" ht="24.75" customHeight="1">
      <c r="A11" s="177" t="s">
        <v>5</v>
      </c>
      <c r="B11" s="11">
        <v>7</v>
      </c>
      <c r="C11" s="3" t="s">
        <v>20</v>
      </c>
      <c r="D11" s="3" t="s">
        <v>25</v>
      </c>
      <c r="E11" s="23">
        <v>37</v>
      </c>
      <c r="F11" s="23">
        <v>44</v>
      </c>
      <c r="G11" s="5">
        <v>81</v>
      </c>
      <c r="H11" s="5">
        <f t="shared" si="0"/>
        <v>73</v>
      </c>
      <c r="I11" s="6">
        <f t="shared" si="1"/>
        <v>154</v>
      </c>
      <c r="J11" s="6">
        <v>4</v>
      </c>
      <c r="K11" s="6">
        <v>4</v>
      </c>
      <c r="L11" s="6">
        <v>4</v>
      </c>
      <c r="M11" s="6">
        <v>4</v>
      </c>
      <c r="N11" s="6">
        <v>4</v>
      </c>
      <c r="O11" s="6">
        <v>4</v>
      </c>
      <c r="P11" s="6">
        <v>3</v>
      </c>
      <c r="Q11" s="6">
        <v>3</v>
      </c>
      <c r="R11" s="6">
        <v>5</v>
      </c>
      <c r="S11" s="6">
        <f t="shared" si="2"/>
        <v>35</v>
      </c>
      <c r="T11" s="6">
        <v>5</v>
      </c>
      <c r="U11" s="6">
        <v>4</v>
      </c>
      <c r="V11" s="6">
        <v>3</v>
      </c>
      <c r="W11" s="6">
        <v>4</v>
      </c>
      <c r="X11" s="6">
        <v>4</v>
      </c>
      <c r="Y11" s="6">
        <v>6</v>
      </c>
      <c r="Z11" s="6">
        <v>4</v>
      </c>
      <c r="AA11" s="6">
        <v>4</v>
      </c>
      <c r="AB11" s="6">
        <v>4</v>
      </c>
      <c r="AC11" s="6">
        <f t="shared" si="3"/>
        <v>38</v>
      </c>
      <c r="AD11" s="6">
        <f t="shared" si="4"/>
        <v>26</v>
      </c>
      <c r="AE11" s="6">
        <f t="shared" si="5"/>
        <v>12</v>
      </c>
      <c r="AF11" s="179"/>
    </row>
    <row r="12" spans="1:32" ht="24.75" customHeight="1">
      <c r="A12" s="177" t="s">
        <v>6</v>
      </c>
      <c r="B12" s="11">
        <v>8</v>
      </c>
      <c r="C12" s="3" t="s">
        <v>20</v>
      </c>
      <c r="D12" s="3" t="s">
        <v>112</v>
      </c>
      <c r="E12" s="23">
        <v>42</v>
      </c>
      <c r="F12" s="23">
        <v>36</v>
      </c>
      <c r="G12" s="5">
        <v>78</v>
      </c>
      <c r="H12" s="5">
        <f t="shared" si="0"/>
        <v>80</v>
      </c>
      <c r="I12" s="6">
        <f t="shared" si="1"/>
        <v>158</v>
      </c>
      <c r="J12" s="6">
        <v>5</v>
      </c>
      <c r="K12" s="6">
        <v>4</v>
      </c>
      <c r="L12" s="6">
        <v>5</v>
      </c>
      <c r="M12" s="6">
        <v>5</v>
      </c>
      <c r="N12" s="6">
        <v>4</v>
      </c>
      <c r="O12" s="6">
        <v>4</v>
      </c>
      <c r="P12" s="6">
        <v>4</v>
      </c>
      <c r="Q12" s="6">
        <v>3</v>
      </c>
      <c r="R12" s="6">
        <v>6</v>
      </c>
      <c r="S12" s="6">
        <f t="shared" si="2"/>
        <v>40</v>
      </c>
      <c r="T12" s="6">
        <v>4</v>
      </c>
      <c r="U12" s="6">
        <v>5</v>
      </c>
      <c r="V12" s="6">
        <v>4</v>
      </c>
      <c r="W12" s="6">
        <v>5</v>
      </c>
      <c r="X12" s="6">
        <v>4</v>
      </c>
      <c r="Y12" s="6">
        <v>4</v>
      </c>
      <c r="Z12" s="6">
        <v>4</v>
      </c>
      <c r="AA12" s="6">
        <v>5</v>
      </c>
      <c r="AB12" s="6">
        <v>5</v>
      </c>
      <c r="AC12" s="6">
        <f t="shared" si="3"/>
        <v>40</v>
      </c>
      <c r="AD12" s="6">
        <f t="shared" si="4"/>
        <v>27</v>
      </c>
      <c r="AE12" s="6">
        <f t="shared" si="5"/>
        <v>14</v>
      </c>
      <c r="AF12" s="179"/>
    </row>
    <row r="13" spans="1:32" ht="24.75" customHeight="1">
      <c r="A13" s="177" t="s">
        <v>7</v>
      </c>
      <c r="B13" s="11">
        <v>2</v>
      </c>
      <c r="C13" s="3" t="s">
        <v>20</v>
      </c>
      <c r="D13" s="3" t="s">
        <v>35</v>
      </c>
      <c r="E13" s="23">
        <v>46</v>
      </c>
      <c r="F13" s="23">
        <v>40</v>
      </c>
      <c r="G13" s="5">
        <v>86</v>
      </c>
      <c r="H13" s="5">
        <f t="shared" si="0"/>
        <v>76</v>
      </c>
      <c r="I13" s="6">
        <f t="shared" si="1"/>
        <v>162</v>
      </c>
      <c r="J13" s="6">
        <v>5</v>
      </c>
      <c r="K13" s="6">
        <v>5</v>
      </c>
      <c r="L13" s="6">
        <v>4</v>
      </c>
      <c r="M13" s="6">
        <v>6</v>
      </c>
      <c r="N13" s="6">
        <v>4</v>
      </c>
      <c r="O13" s="6">
        <v>4</v>
      </c>
      <c r="P13" s="6">
        <v>4</v>
      </c>
      <c r="Q13" s="6">
        <v>3</v>
      </c>
      <c r="R13" s="6">
        <v>5</v>
      </c>
      <c r="S13" s="6">
        <f t="shared" si="2"/>
        <v>40</v>
      </c>
      <c r="T13" s="6">
        <v>3</v>
      </c>
      <c r="U13" s="6">
        <v>3</v>
      </c>
      <c r="V13" s="6">
        <v>4</v>
      </c>
      <c r="W13" s="6">
        <v>6</v>
      </c>
      <c r="X13" s="6">
        <v>3</v>
      </c>
      <c r="Y13" s="6">
        <v>5</v>
      </c>
      <c r="Z13" s="6">
        <v>4</v>
      </c>
      <c r="AA13" s="6">
        <v>4</v>
      </c>
      <c r="AB13" s="6">
        <v>4</v>
      </c>
      <c r="AC13" s="6">
        <f t="shared" si="3"/>
        <v>36</v>
      </c>
      <c r="AD13" s="6">
        <f t="shared" si="4"/>
        <v>26</v>
      </c>
      <c r="AE13" s="6">
        <f t="shared" si="5"/>
        <v>12</v>
      </c>
      <c r="AF13" s="179"/>
    </row>
    <row r="14" spans="1:32" ht="24.75" customHeight="1">
      <c r="A14" s="177" t="s">
        <v>8</v>
      </c>
      <c r="B14" s="11">
        <v>10</v>
      </c>
      <c r="C14" s="3" t="s">
        <v>20</v>
      </c>
      <c r="D14" s="3" t="s">
        <v>87</v>
      </c>
      <c r="E14" s="23">
        <v>42</v>
      </c>
      <c r="F14" s="23">
        <v>39</v>
      </c>
      <c r="G14" s="5">
        <v>81</v>
      </c>
      <c r="H14" s="5">
        <f t="shared" si="0"/>
        <v>82</v>
      </c>
      <c r="I14" s="6">
        <f t="shared" si="1"/>
        <v>163</v>
      </c>
      <c r="J14" s="6">
        <v>5</v>
      </c>
      <c r="K14" s="6">
        <v>5</v>
      </c>
      <c r="L14" s="6">
        <v>4</v>
      </c>
      <c r="M14" s="6">
        <v>5</v>
      </c>
      <c r="N14" s="6">
        <v>5</v>
      </c>
      <c r="O14" s="6">
        <v>4</v>
      </c>
      <c r="P14" s="6">
        <v>5</v>
      </c>
      <c r="Q14" s="6">
        <v>4</v>
      </c>
      <c r="R14" s="6">
        <v>5</v>
      </c>
      <c r="S14" s="6">
        <f t="shared" si="2"/>
        <v>42</v>
      </c>
      <c r="T14" s="6">
        <v>4</v>
      </c>
      <c r="U14" s="6">
        <v>4</v>
      </c>
      <c r="V14" s="6">
        <v>6</v>
      </c>
      <c r="W14" s="6">
        <v>4</v>
      </c>
      <c r="X14" s="6">
        <v>4</v>
      </c>
      <c r="Y14" s="6">
        <v>5</v>
      </c>
      <c r="Z14" s="6">
        <v>4</v>
      </c>
      <c r="AA14" s="6">
        <v>5</v>
      </c>
      <c r="AB14" s="6">
        <v>4</v>
      </c>
      <c r="AC14" s="6">
        <f t="shared" si="3"/>
        <v>40</v>
      </c>
      <c r="AD14" s="6">
        <f t="shared" si="4"/>
        <v>26</v>
      </c>
      <c r="AE14" s="6">
        <f t="shared" si="5"/>
        <v>13</v>
      </c>
      <c r="AF14" s="179"/>
    </row>
    <row r="15" spans="1:32" ht="24.75" customHeight="1">
      <c r="A15" s="177" t="s">
        <v>9</v>
      </c>
      <c r="B15" s="11">
        <v>1</v>
      </c>
      <c r="C15" s="3" t="s">
        <v>20</v>
      </c>
      <c r="D15" s="3" t="s">
        <v>22</v>
      </c>
      <c r="E15" s="23">
        <v>40</v>
      </c>
      <c r="F15" s="23">
        <v>45</v>
      </c>
      <c r="G15" s="5">
        <v>85</v>
      </c>
      <c r="H15" s="5">
        <f t="shared" si="0"/>
        <v>80</v>
      </c>
      <c r="I15" s="6">
        <f t="shared" si="1"/>
        <v>165</v>
      </c>
      <c r="J15" s="6">
        <v>5</v>
      </c>
      <c r="K15" s="6">
        <v>5</v>
      </c>
      <c r="L15" s="6">
        <v>4</v>
      </c>
      <c r="M15" s="6">
        <v>6</v>
      </c>
      <c r="N15" s="6">
        <v>4</v>
      </c>
      <c r="O15" s="6">
        <v>4</v>
      </c>
      <c r="P15" s="6">
        <v>4</v>
      </c>
      <c r="Q15" s="6">
        <v>3</v>
      </c>
      <c r="R15" s="6">
        <v>6</v>
      </c>
      <c r="S15" s="6">
        <f t="shared" si="2"/>
        <v>41</v>
      </c>
      <c r="T15" s="6">
        <v>6</v>
      </c>
      <c r="U15" s="6">
        <v>4</v>
      </c>
      <c r="V15" s="6">
        <v>2</v>
      </c>
      <c r="W15" s="6">
        <v>3</v>
      </c>
      <c r="X15" s="6">
        <v>4</v>
      </c>
      <c r="Y15" s="6">
        <v>5</v>
      </c>
      <c r="Z15" s="6">
        <v>6</v>
      </c>
      <c r="AA15" s="6">
        <v>5</v>
      </c>
      <c r="AB15" s="6">
        <v>4</v>
      </c>
      <c r="AC15" s="6">
        <f t="shared" si="3"/>
        <v>39</v>
      </c>
      <c r="AD15" s="6">
        <f t="shared" si="4"/>
        <v>27</v>
      </c>
      <c r="AE15" s="6">
        <f t="shared" si="5"/>
        <v>15</v>
      </c>
      <c r="AF15" s="179"/>
    </row>
    <row r="16" spans="1:32" ht="24.75" customHeight="1">
      <c r="A16" s="177" t="s">
        <v>10</v>
      </c>
      <c r="B16" s="11">
        <v>9</v>
      </c>
      <c r="C16" s="3" t="s">
        <v>20</v>
      </c>
      <c r="D16" s="3" t="s">
        <v>184</v>
      </c>
      <c r="E16" s="23">
        <v>42</v>
      </c>
      <c r="F16" s="23">
        <v>38</v>
      </c>
      <c r="G16" s="5">
        <v>80</v>
      </c>
      <c r="H16" s="5">
        <f t="shared" si="0"/>
        <v>85</v>
      </c>
      <c r="I16" s="6">
        <f t="shared" si="1"/>
        <v>165</v>
      </c>
      <c r="J16" s="6">
        <v>5</v>
      </c>
      <c r="K16" s="6">
        <v>6</v>
      </c>
      <c r="L16" s="6">
        <v>8</v>
      </c>
      <c r="M16" s="6">
        <v>6</v>
      </c>
      <c r="N16" s="6">
        <v>5</v>
      </c>
      <c r="O16" s="6">
        <v>4</v>
      </c>
      <c r="P16" s="6">
        <v>4</v>
      </c>
      <c r="Q16" s="6">
        <v>3</v>
      </c>
      <c r="R16" s="6">
        <v>5</v>
      </c>
      <c r="S16" s="6">
        <f t="shared" si="2"/>
        <v>46</v>
      </c>
      <c r="T16" s="6">
        <v>3</v>
      </c>
      <c r="U16" s="6">
        <v>4</v>
      </c>
      <c r="V16" s="6">
        <v>4</v>
      </c>
      <c r="W16" s="6">
        <v>5</v>
      </c>
      <c r="X16" s="6">
        <v>4</v>
      </c>
      <c r="Y16" s="6">
        <v>5</v>
      </c>
      <c r="Z16" s="6">
        <v>4</v>
      </c>
      <c r="AA16" s="6">
        <v>5</v>
      </c>
      <c r="AB16" s="6">
        <v>5</v>
      </c>
      <c r="AC16" s="6">
        <f t="shared" si="3"/>
        <v>39</v>
      </c>
      <c r="AD16" s="6">
        <f t="shared" si="4"/>
        <v>28</v>
      </c>
      <c r="AE16" s="6">
        <f t="shared" si="5"/>
        <v>14</v>
      </c>
      <c r="AF16" s="179"/>
    </row>
    <row r="17" spans="1:32" ht="24.75" customHeight="1">
      <c r="A17" s="177" t="s">
        <v>11</v>
      </c>
      <c r="B17" s="11">
        <v>16</v>
      </c>
      <c r="C17" s="3" t="s">
        <v>20</v>
      </c>
      <c r="D17" s="3" t="s">
        <v>261</v>
      </c>
      <c r="E17" s="23">
        <v>41</v>
      </c>
      <c r="F17" s="23">
        <v>42</v>
      </c>
      <c r="G17" s="5">
        <v>83</v>
      </c>
      <c r="H17" s="5">
        <f t="shared" si="0"/>
        <v>84</v>
      </c>
      <c r="I17" s="6">
        <f t="shared" si="1"/>
        <v>167</v>
      </c>
      <c r="J17" s="6">
        <v>5</v>
      </c>
      <c r="K17" s="6">
        <v>6</v>
      </c>
      <c r="L17" s="6">
        <v>6</v>
      </c>
      <c r="M17" s="6">
        <v>5</v>
      </c>
      <c r="N17" s="6">
        <v>3</v>
      </c>
      <c r="O17" s="6">
        <v>5</v>
      </c>
      <c r="P17" s="6">
        <v>6</v>
      </c>
      <c r="Q17" s="6">
        <v>3</v>
      </c>
      <c r="R17" s="6">
        <v>5</v>
      </c>
      <c r="S17" s="6">
        <f t="shared" si="2"/>
        <v>44</v>
      </c>
      <c r="T17" s="6">
        <v>4</v>
      </c>
      <c r="U17" s="6">
        <v>5</v>
      </c>
      <c r="V17" s="6">
        <v>3</v>
      </c>
      <c r="W17" s="6">
        <v>4</v>
      </c>
      <c r="X17" s="6">
        <v>5</v>
      </c>
      <c r="Y17" s="6">
        <v>6</v>
      </c>
      <c r="Z17" s="6">
        <v>5</v>
      </c>
      <c r="AA17" s="6">
        <v>4</v>
      </c>
      <c r="AB17" s="6">
        <v>4</v>
      </c>
      <c r="AC17" s="6">
        <f t="shared" si="3"/>
        <v>40</v>
      </c>
      <c r="AD17" s="6">
        <f t="shared" si="4"/>
        <v>28</v>
      </c>
      <c r="AE17" s="6">
        <f t="shared" si="5"/>
        <v>13</v>
      </c>
      <c r="AF17" s="179"/>
    </row>
    <row r="18" spans="1:32" ht="24.75" customHeight="1">
      <c r="A18" s="177" t="s">
        <v>12</v>
      </c>
      <c r="B18" s="11">
        <v>5</v>
      </c>
      <c r="C18" s="3" t="s">
        <v>20</v>
      </c>
      <c r="D18" s="3" t="s">
        <v>26</v>
      </c>
      <c r="E18" s="23">
        <v>39</v>
      </c>
      <c r="F18" s="23">
        <v>41</v>
      </c>
      <c r="G18" s="5">
        <v>80</v>
      </c>
      <c r="H18" s="5">
        <f t="shared" si="0"/>
        <v>92</v>
      </c>
      <c r="I18" s="6">
        <f t="shared" si="1"/>
        <v>172</v>
      </c>
      <c r="J18" s="6">
        <v>7</v>
      </c>
      <c r="K18" s="6">
        <v>5</v>
      </c>
      <c r="L18" s="6">
        <v>4</v>
      </c>
      <c r="M18" s="6">
        <v>7</v>
      </c>
      <c r="N18" s="6">
        <v>3</v>
      </c>
      <c r="O18" s="6">
        <v>5</v>
      </c>
      <c r="P18" s="6">
        <v>6</v>
      </c>
      <c r="Q18" s="6">
        <v>4</v>
      </c>
      <c r="R18" s="6">
        <v>5</v>
      </c>
      <c r="S18" s="6">
        <f t="shared" si="2"/>
        <v>46</v>
      </c>
      <c r="T18" s="6">
        <v>5</v>
      </c>
      <c r="U18" s="6">
        <v>5</v>
      </c>
      <c r="V18" s="6">
        <v>4</v>
      </c>
      <c r="W18" s="6">
        <v>9</v>
      </c>
      <c r="X18" s="6">
        <v>5</v>
      </c>
      <c r="Y18" s="6">
        <v>5</v>
      </c>
      <c r="Z18" s="6">
        <v>5</v>
      </c>
      <c r="AA18" s="6">
        <v>5</v>
      </c>
      <c r="AB18" s="6">
        <v>3</v>
      </c>
      <c r="AC18" s="6">
        <f t="shared" si="3"/>
        <v>46</v>
      </c>
      <c r="AD18" s="6">
        <f t="shared" si="4"/>
        <v>32</v>
      </c>
      <c r="AE18" s="6">
        <f t="shared" si="5"/>
        <v>13</v>
      </c>
      <c r="AF18" s="179"/>
    </row>
    <row r="19" spans="1:32" ht="24.75" customHeight="1">
      <c r="A19" s="177" t="s">
        <v>13</v>
      </c>
      <c r="B19" s="11">
        <v>18</v>
      </c>
      <c r="C19" s="3" t="s">
        <v>20</v>
      </c>
      <c r="D19" s="3" t="s">
        <v>28</v>
      </c>
      <c r="E19" s="23">
        <v>48</v>
      </c>
      <c r="F19" s="23">
        <v>43</v>
      </c>
      <c r="G19" s="5">
        <v>91</v>
      </c>
      <c r="H19" s="5">
        <f t="shared" si="0"/>
        <v>94</v>
      </c>
      <c r="I19" s="6">
        <f t="shared" si="1"/>
        <v>185</v>
      </c>
      <c r="J19" s="6">
        <v>6</v>
      </c>
      <c r="K19" s="6">
        <v>7</v>
      </c>
      <c r="L19" s="6">
        <v>5</v>
      </c>
      <c r="M19" s="6">
        <v>5</v>
      </c>
      <c r="N19" s="6">
        <v>4</v>
      </c>
      <c r="O19" s="6">
        <v>5</v>
      </c>
      <c r="P19" s="6">
        <v>5</v>
      </c>
      <c r="Q19" s="6">
        <v>4</v>
      </c>
      <c r="R19" s="6">
        <v>7</v>
      </c>
      <c r="S19" s="6">
        <f t="shared" si="2"/>
        <v>48</v>
      </c>
      <c r="T19" s="6">
        <v>5</v>
      </c>
      <c r="U19" s="6">
        <v>5</v>
      </c>
      <c r="V19" s="6">
        <v>5</v>
      </c>
      <c r="W19" s="6">
        <v>5</v>
      </c>
      <c r="X19" s="6">
        <v>4</v>
      </c>
      <c r="Y19" s="6">
        <v>5</v>
      </c>
      <c r="Z19" s="6">
        <v>5</v>
      </c>
      <c r="AA19" s="6">
        <v>6</v>
      </c>
      <c r="AB19" s="6">
        <v>6</v>
      </c>
      <c r="AC19" s="6">
        <f t="shared" si="3"/>
        <v>46</v>
      </c>
      <c r="AD19" s="6">
        <f t="shared" si="4"/>
        <v>31</v>
      </c>
      <c r="AE19" s="6">
        <f t="shared" si="5"/>
        <v>17</v>
      </c>
      <c r="AF19" s="179"/>
    </row>
    <row r="20" spans="1:32" ht="24.75" customHeight="1">
      <c r="A20" s="177" t="s">
        <v>14</v>
      </c>
      <c r="B20" s="11">
        <v>13</v>
      </c>
      <c r="C20" s="3" t="s">
        <v>20</v>
      </c>
      <c r="D20" s="3" t="s">
        <v>27</v>
      </c>
      <c r="E20" s="23">
        <v>48</v>
      </c>
      <c r="F20" s="23">
        <v>49</v>
      </c>
      <c r="G20" s="5">
        <v>97</v>
      </c>
      <c r="H20" s="5">
        <f t="shared" si="0"/>
        <v>93</v>
      </c>
      <c r="I20" s="6">
        <f t="shared" si="1"/>
        <v>190</v>
      </c>
      <c r="J20" s="6">
        <v>7</v>
      </c>
      <c r="K20" s="6">
        <v>9</v>
      </c>
      <c r="L20" s="6">
        <v>6</v>
      </c>
      <c r="M20" s="6">
        <v>5</v>
      </c>
      <c r="N20" s="6">
        <v>3</v>
      </c>
      <c r="O20" s="6">
        <v>6</v>
      </c>
      <c r="P20" s="6">
        <v>5</v>
      </c>
      <c r="Q20" s="6">
        <v>4</v>
      </c>
      <c r="R20" s="6">
        <v>6</v>
      </c>
      <c r="S20" s="6">
        <f t="shared" si="2"/>
        <v>51</v>
      </c>
      <c r="T20" s="6">
        <v>5</v>
      </c>
      <c r="U20" s="6">
        <v>4</v>
      </c>
      <c r="V20" s="6">
        <v>4</v>
      </c>
      <c r="W20" s="6">
        <v>4</v>
      </c>
      <c r="X20" s="6">
        <v>4</v>
      </c>
      <c r="Y20" s="6">
        <v>6</v>
      </c>
      <c r="Z20" s="6">
        <v>5</v>
      </c>
      <c r="AA20" s="6">
        <v>6</v>
      </c>
      <c r="AB20" s="6">
        <v>4</v>
      </c>
      <c r="AC20" s="6">
        <f t="shared" si="3"/>
        <v>42</v>
      </c>
      <c r="AD20" s="6">
        <f t="shared" si="4"/>
        <v>29</v>
      </c>
      <c r="AE20" s="6">
        <f t="shared" si="5"/>
        <v>15</v>
      </c>
      <c r="AF20" s="179"/>
    </row>
    <row r="21" spans="1:32" ht="24.75" customHeight="1">
      <c r="A21" s="177" t="s">
        <v>15</v>
      </c>
      <c r="B21" s="11">
        <v>3</v>
      </c>
      <c r="C21" s="3" t="s">
        <v>20</v>
      </c>
      <c r="D21" s="3" t="s">
        <v>29</v>
      </c>
      <c r="E21" s="23">
        <v>43</v>
      </c>
      <c r="F21" s="23">
        <v>44</v>
      </c>
      <c r="G21" s="5">
        <v>87</v>
      </c>
      <c r="H21" s="5">
        <f t="shared" si="0"/>
        <v>103</v>
      </c>
      <c r="I21" s="6">
        <f t="shared" si="1"/>
        <v>190</v>
      </c>
      <c r="J21" s="6">
        <v>5</v>
      </c>
      <c r="K21" s="6">
        <v>7</v>
      </c>
      <c r="L21" s="6">
        <v>8</v>
      </c>
      <c r="M21" s="6">
        <v>9</v>
      </c>
      <c r="N21" s="6">
        <v>4</v>
      </c>
      <c r="O21" s="6">
        <v>4</v>
      </c>
      <c r="P21" s="6">
        <v>4</v>
      </c>
      <c r="Q21" s="6">
        <v>4</v>
      </c>
      <c r="R21" s="6">
        <v>8</v>
      </c>
      <c r="S21" s="6">
        <f t="shared" si="2"/>
        <v>53</v>
      </c>
      <c r="T21" s="6">
        <v>7</v>
      </c>
      <c r="U21" s="6">
        <v>5</v>
      </c>
      <c r="V21" s="6">
        <v>5</v>
      </c>
      <c r="W21" s="6">
        <v>5</v>
      </c>
      <c r="X21" s="6">
        <v>4</v>
      </c>
      <c r="Y21" s="6">
        <v>8</v>
      </c>
      <c r="Z21" s="6">
        <v>5</v>
      </c>
      <c r="AA21" s="6">
        <v>6</v>
      </c>
      <c r="AB21" s="6">
        <v>5</v>
      </c>
      <c r="AC21" s="6">
        <f t="shared" si="3"/>
        <v>50</v>
      </c>
      <c r="AD21" s="6">
        <f t="shared" si="4"/>
        <v>33</v>
      </c>
      <c r="AE21" s="6">
        <f t="shared" si="5"/>
        <v>16</v>
      </c>
      <c r="AF21" s="179"/>
    </row>
    <row r="22" spans="1:32" ht="24.75" customHeight="1">
      <c r="A22" s="177" t="s">
        <v>16</v>
      </c>
      <c r="B22" s="11">
        <v>84</v>
      </c>
      <c r="C22" s="3" t="s">
        <v>20</v>
      </c>
      <c r="D22" s="3" t="s">
        <v>92</v>
      </c>
      <c r="E22" s="23">
        <v>49</v>
      </c>
      <c r="F22" s="23">
        <v>43</v>
      </c>
      <c r="G22" s="5">
        <v>92</v>
      </c>
      <c r="H22" s="5">
        <f t="shared" si="0"/>
        <v>103</v>
      </c>
      <c r="I22" s="6">
        <f t="shared" si="1"/>
        <v>195</v>
      </c>
      <c r="J22" s="6">
        <v>6</v>
      </c>
      <c r="K22" s="6">
        <v>8</v>
      </c>
      <c r="L22" s="6">
        <v>4</v>
      </c>
      <c r="M22" s="6">
        <v>5</v>
      </c>
      <c r="N22" s="6">
        <v>4</v>
      </c>
      <c r="O22" s="6">
        <v>7</v>
      </c>
      <c r="P22" s="6">
        <v>5</v>
      </c>
      <c r="Q22" s="6">
        <v>4</v>
      </c>
      <c r="R22" s="6">
        <v>6</v>
      </c>
      <c r="S22" s="6">
        <f t="shared" si="2"/>
        <v>49</v>
      </c>
      <c r="T22" s="6">
        <v>5</v>
      </c>
      <c r="U22" s="6">
        <v>6</v>
      </c>
      <c r="V22" s="6">
        <v>5</v>
      </c>
      <c r="W22" s="6">
        <v>5</v>
      </c>
      <c r="X22" s="6">
        <v>7</v>
      </c>
      <c r="Y22" s="6">
        <v>7</v>
      </c>
      <c r="Z22" s="6">
        <v>6</v>
      </c>
      <c r="AA22" s="6">
        <v>9</v>
      </c>
      <c r="AB22" s="6">
        <v>4</v>
      </c>
      <c r="AC22" s="6">
        <f t="shared" si="3"/>
        <v>54</v>
      </c>
      <c r="AD22" s="6">
        <f t="shared" si="4"/>
        <v>38</v>
      </c>
      <c r="AE22" s="6">
        <f t="shared" si="5"/>
        <v>19</v>
      </c>
      <c r="AF22" s="179"/>
    </row>
    <row r="23" spans="1:32" ht="24.75" customHeight="1">
      <c r="A23" s="177" t="s">
        <v>17</v>
      </c>
      <c r="B23" s="11">
        <v>4</v>
      </c>
      <c r="C23" s="3" t="s">
        <v>20</v>
      </c>
      <c r="D23" s="3" t="s">
        <v>66</v>
      </c>
      <c r="E23" s="23">
        <v>48</v>
      </c>
      <c r="F23" s="23">
        <v>54</v>
      </c>
      <c r="G23" s="5">
        <v>102</v>
      </c>
      <c r="H23" s="5">
        <f t="shared" si="0"/>
        <v>107</v>
      </c>
      <c r="I23" s="6">
        <f t="shared" si="1"/>
        <v>209</v>
      </c>
      <c r="J23" s="6">
        <v>6</v>
      </c>
      <c r="K23" s="6">
        <v>6</v>
      </c>
      <c r="L23" s="6">
        <v>5</v>
      </c>
      <c r="M23" s="6">
        <v>7</v>
      </c>
      <c r="N23" s="6">
        <v>5</v>
      </c>
      <c r="O23" s="6">
        <v>6</v>
      </c>
      <c r="P23" s="6">
        <v>6</v>
      </c>
      <c r="Q23" s="6">
        <v>3</v>
      </c>
      <c r="R23" s="6">
        <v>7</v>
      </c>
      <c r="S23" s="6">
        <f t="shared" si="2"/>
        <v>51</v>
      </c>
      <c r="T23" s="6">
        <v>7</v>
      </c>
      <c r="U23" s="6">
        <v>7</v>
      </c>
      <c r="V23" s="6">
        <v>4</v>
      </c>
      <c r="W23" s="6">
        <v>5</v>
      </c>
      <c r="X23" s="6">
        <v>6</v>
      </c>
      <c r="Y23" s="6">
        <v>7</v>
      </c>
      <c r="Z23" s="6">
        <v>7</v>
      </c>
      <c r="AA23" s="6">
        <v>6</v>
      </c>
      <c r="AB23" s="6">
        <v>7</v>
      </c>
      <c r="AC23" s="6">
        <f t="shared" si="3"/>
        <v>56</v>
      </c>
      <c r="AD23" s="6">
        <f t="shared" si="4"/>
        <v>38</v>
      </c>
      <c r="AE23" s="6">
        <f t="shared" si="5"/>
        <v>20</v>
      </c>
      <c r="AF23" s="179"/>
    </row>
    <row r="24" spans="1:32" ht="24.75" customHeight="1">
      <c r="A24" s="177" t="s">
        <v>244</v>
      </c>
      <c r="B24" s="11"/>
      <c r="C24" s="3"/>
      <c r="D24" s="3"/>
      <c r="E24" s="23">
        <v>0</v>
      </c>
      <c r="F24" s="23">
        <v>0</v>
      </c>
      <c r="G24" s="5">
        <v>0</v>
      </c>
      <c r="H24" s="5">
        <f t="shared" si="0"/>
        <v>0</v>
      </c>
      <c r="I24" s="6">
        <f t="shared" si="1"/>
        <v>0</v>
      </c>
      <c r="J24" s="6"/>
      <c r="K24" s="6"/>
      <c r="L24" s="6"/>
      <c r="M24" s="6"/>
      <c r="N24" s="6"/>
      <c r="O24" s="6"/>
      <c r="P24" s="6"/>
      <c r="Q24" s="6"/>
      <c r="R24" s="6"/>
      <c r="S24" s="6">
        <f t="shared" si="2"/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3"/>
        <v>0</v>
      </c>
      <c r="AD24" s="6">
        <f t="shared" si="4"/>
        <v>0</v>
      </c>
      <c r="AE24" s="6">
        <f t="shared" si="5"/>
        <v>0</v>
      </c>
      <c r="AF24" s="179"/>
    </row>
    <row r="25" spans="1:32" ht="24.75" customHeight="1">
      <c r="A25" s="177"/>
      <c r="B25" s="11"/>
      <c r="C25" s="3" t="s">
        <v>53</v>
      </c>
      <c r="D25" s="3" t="s">
        <v>53</v>
      </c>
      <c r="E25" s="23">
        <v>0</v>
      </c>
      <c r="F25" s="23">
        <v>0</v>
      </c>
      <c r="G25" s="5">
        <v>0</v>
      </c>
      <c r="H25" s="5">
        <f t="shared" si="0"/>
        <v>0</v>
      </c>
      <c r="I25" s="6">
        <f t="shared" si="1"/>
        <v>0</v>
      </c>
      <c r="J25" s="6"/>
      <c r="K25" s="6"/>
      <c r="L25" s="6"/>
      <c r="M25" s="6"/>
      <c r="N25" s="6"/>
      <c r="O25" s="6"/>
      <c r="P25" s="6"/>
      <c r="Q25" s="6"/>
      <c r="R25" s="6"/>
      <c r="S25" s="6">
        <f t="shared" si="2"/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3"/>
        <v>0</v>
      </c>
      <c r="AD25" s="6">
        <f t="shared" si="4"/>
        <v>0</v>
      </c>
      <c r="AE25" s="6">
        <f t="shared" si="5"/>
        <v>0</v>
      </c>
      <c r="AF25" s="179"/>
    </row>
    <row r="26" spans="1:32" ht="24.75" customHeight="1">
      <c r="A26" s="177"/>
      <c r="B26" s="11"/>
      <c r="C26" s="3" t="s">
        <v>53</v>
      </c>
      <c r="D26" s="3" t="s">
        <v>53</v>
      </c>
      <c r="E26" s="23">
        <v>0</v>
      </c>
      <c r="F26" s="23">
        <v>0</v>
      </c>
      <c r="G26" s="5">
        <v>0</v>
      </c>
      <c r="H26" s="5">
        <f t="shared" si="0"/>
        <v>0</v>
      </c>
      <c r="I26" s="6">
        <f t="shared" si="1"/>
        <v>0</v>
      </c>
      <c r="J26" s="6"/>
      <c r="K26" s="6"/>
      <c r="L26" s="6"/>
      <c r="M26" s="6"/>
      <c r="N26" s="6"/>
      <c r="O26" s="6"/>
      <c r="P26" s="6"/>
      <c r="Q26" s="6"/>
      <c r="R26" s="6"/>
      <c r="S26" s="6">
        <f t="shared" si="2"/>
        <v>0</v>
      </c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3"/>
        <v>0</v>
      </c>
      <c r="AD26" s="6">
        <f t="shared" si="4"/>
        <v>0</v>
      </c>
      <c r="AE26" s="6">
        <f t="shared" si="5"/>
        <v>0</v>
      </c>
      <c r="AF26" s="179"/>
    </row>
    <row r="27" spans="1:32" ht="24" customHeight="1">
      <c r="A27" s="177"/>
      <c r="B27" s="11"/>
      <c r="C27" s="43" t="s">
        <v>53</v>
      </c>
      <c r="D27" s="43" t="s">
        <v>53</v>
      </c>
      <c r="E27" s="23">
        <v>0</v>
      </c>
      <c r="F27" s="23">
        <v>0</v>
      </c>
      <c r="G27" s="5">
        <v>0</v>
      </c>
      <c r="H27" s="5">
        <f t="shared" si="0"/>
        <v>0</v>
      </c>
      <c r="I27" s="6">
        <f t="shared" si="1"/>
        <v>0</v>
      </c>
      <c r="J27" s="6"/>
      <c r="K27" s="6"/>
      <c r="L27" s="6"/>
      <c r="M27" s="6"/>
      <c r="N27" s="6"/>
      <c r="O27" s="6"/>
      <c r="P27" s="6"/>
      <c r="Q27" s="6"/>
      <c r="R27" s="6"/>
      <c r="S27" s="6">
        <f t="shared" si="2"/>
        <v>0</v>
      </c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3"/>
        <v>0</v>
      </c>
      <c r="AD27" s="6">
        <f t="shared" si="4"/>
        <v>0</v>
      </c>
      <c r="AE27" s="6">
        <f t="shared" si="5"/>
        <v>0</v>
      </c>
      <c r="AF27" s="179"/>
    </row>
    <row r="28" spans="1:32" ht="24.75" customHeight="1">
      <c r="A28" s="177" t="s">
        <v>243</v>
      </c>
      <c r="B28" s="11">
        <v>31</v>
      </c>
      <c r="C28" s="43" t="s">
        <v>31</v>
      </c>
      <c r="D28" s="43" t="s">
        <v>33</v>
      </c>
      <c r="E28" s="23">
        <v>40</v>
      </c>
      <c r="F28" s="23">
        <v>36</v>
      </c>
      <c r="G28" s="5">
        <v>76</v>
      </c>
      <c r="H28" s="5">
        <f t="shared" si="0"/>
        <v>71</v>
      </c>
      <c r="I28" s="6">
        <f t="shared" si="1"/>
        <v>147</v>
      </c>
      <c r="J28" s="6">
        <v>4</v>
      </c>
      <c r="K28" s="6">
        <v>5</v>
      </c>
      <c r="L28" s="6">
        <v>4</v>
      </c>
      <c r="M28" s="6">
        <v>4</v>
      </c>
      <c r="N28" s="6">
        <v>3</v>
      </c>
      <c r="O28" s="6">
        <v>4</v>
      </c>
      <c r="P28" s="6">
        <v>5</v>
      </c>
      <c r="Q28" s="6">
        <v>3</v>
      </c>
      <c r="R28" s="6">
        <v>4</v>
      </c>
      <c r="S28" s="6">
        <f t="shared" si="2"/>
        <v>36</v>
      </c>
      <c r="T28" s="6">
        <v>3</v>
      </c>
      <c r="U28" s="6">
        <v>5</v>
      </c>
      <c r="V28" s="6">
        <v>4</v>
      </c>
      <c r="W28" s="6">
        <v>3</v>
      </c>
      <c r="X28" s="6">
        <v>4</v>
      </c>
      <c r="Y28" s="6">
        <v>3</v>
      </c>
      <c r="Z28" s="6">
        <v>4</v>
      </c>
      <c r="AA28" s="6">
        <v>5</v>
      </c>
      <c r="AB28" s="6">
        <v>4</v>
      </c>
      <c r="AC28" s="6">
        <f t="shared" si="3"/>
        <v>35</v>
      </c>
      <c r="AD28" s="6">
        <f t="shared" si="4"/>
        <v>23</v>
      </c>
      <c r="AE28" s="6">
        <f t="shared" si="5"/>
        <v>13</v>
      </c>
      <c r="AF28" s="179"/>
    </row>
    <row r="29" spans="1:32" ht="24.75" customHeight="1">
      <c r="A29" s="177" t="s">
        <v>0</v>
      </c>
      <c r="B29" s="11">
        <v>29</v>
      </c>
      <c r="C29" s="43" t="s">
        <v>31</v>
      </c>
      <c r="D29" s="43" t="s">
        <v>32</v>
      </c>
      <c r="E29" s="23">
        <v>41</v>
      </c>
      <c r="F29" s="23">
        <v>38</v>
      </c>
      <c r="G29" s="5">
        <v>79</v>
      </c>
      <c r="H29" s="5">
        <f t="shared" si="0"/>
        <v>70</v>
      </c>
      <c r="I29" s="6">
        <f t="shared" si="1"/>
        <v>149</v>
      </c>
      <c r="J29" s="6">
        <v>4</v>
      </c>
      <c r="K29" s="6">
        <v>4</v>
      </c>
      <c r="L29" s="6">
        <v>4</v>
      </c>
      <c r="M29" s="6">
        <v>4</v>
      </c>
      <c r="N29" s="6">
        <v>3</v>
      </c>
      <c r="O29" s="6">
        <v>5</v>
      </c>
      <c r="P29" s="6">
        <v>4</v>
      </c>
      <c r="Q29" s="6">
        <v>3</v>
      </c>
      <c r="R29" s="6">
        <v>4</v>
      </c>
      <c r="S29" s="6">
        <f t="shared" si="2"/>
        <v>35</v>
      </c>
      <c r="T29" s="6">
        <v>3</v>
      </c>
      <c r="U29" s="6">
        <v>4</v>
      </c>
      <c r="V29" s="6">
        <v>4</v>
      </c>
      <c r="W29" s="6">
        <v>4</v>
      </c>
      <c r="X29" s="6">
        <v>3</v>
      </c>
      <c r="Y29" s="6">
        <v>4</v>
      </c>
      <c r="Z29" s="6">
        <v>5</v>
      </c>
      <c r="AA29" s="6">
        <v>4</v>
      </c>
      <c r="AB29" s="6">
        <v>4</v>
      </c>
      <c r="AC29" s="6">
        <f t="shared" si="3"/>
        <v>35</v>
      </c>
      <c r="AD29" s="6">
        <f t="shared" si="4"/>
        <v>24</v>
      </c>
      <c r="AE29" s="6">
        <f t="shared" si="5"/>
        <v>13</v>
      </c>
      <c r="AF29" s="179"/>
    </row>
    <row r="30" spans="1:32" ht="24.75" customHeight="1">
      <c r="A30" s="177" t="s">
        <v>1</v>
      </c>
      <c r="B30" s="11">
        <v>41</v>
      </c>
      <c r="C30" s="43" t="s">
        <v>31</v>
      </c>
      <c r="D30" s="43" t="s">
        <v>262</v>
      </c>
      <c r="E30" s="23">
        <v>38</v>
      </c>
      <c r="F30" s="23">
        <v>37</v>
      </c>
      <c r="G30" s="5">
        <v>75</v>
      </c>
      <c r="H30" s="5">
        <f t="shared" si="0"/>
        <v>74</v>
      </c>
      <c r="I30" s="6">
        <f t="shared" si="1"/>
        <v>149</v>
      </c>
      <c r="J30" s="6">
        <v>5</v>
      </c>
      <c r="K30" s="6">
        <v>5</v>
      </c>
      <c r="L30" s="6">
        <v>5</v>
      </c>
      <c r="M30" s="6">
        <v>4</v>
      </c>
      <c r="N30" s="6">
        <v>4</v>
      </c>
      <c r="O30" s="6">
        <v>4</v>
      </c>
      <c r="P30" s="6">
        <v>5</v>
      </c>
      <c r="Q30" s="6">
        <v>3</v>
      </c>
      <c r="R30" s="6">
        <v>4</v>
      </c>
      <c r="S30" s="6">
        <f t="shared" si="2"/>
        <v>39</v>
      </c>
      <c r="T30" s="6">
        <v>4</v>
      </c>
      <c r="U30" s="6">
        <v>4</v>
      </c>
      <c r="V30" s="6">
        <v>3</v>
      </c>
      <c r="W30" s="6">
        <v>4</v>
      </c>
      <c r="X30" s="6">
        <v>3</v>
      </c>
      <c r="Y30" s="6">
        <v>5</v>
      </c>
      <c r="Z30" s="6">
        <v>3</v>
      </c>
      <c r="AA30" s="6">
        <v>4</v>
      </c>
      <c r="AB30" s="6">
        <v>5</v>
      </c>
      <c r="AC30" s="6">
        <f t="shared" si="3"/>
        <v>35</v>
      </c>
      <c r="AD30" s="6">
        <f t="shared" si="4"/>
        <v>24</v>
      </c>
      <c r="AE30" s="6">
        <f t="shared" si="5"/>
        <v>12</v>
      </c>
      <c r="AF30" s="179"/>
    </row>
    <row r="31" spans="1:32" ht="24.75" customHeight="1">
      <c r="A31" s="177" t="s">
        <v>2</v>
      </c>
      <c r="B31" s="11">
        <v>26</v>
      </c>
      <c r="C31" s="43" t="s">
        <v>31</v>
      </c>
      <c r="D31" s="43" t="s">
        <v>113</v>
      </c>
      <c r="E31" s="23">
        <v>41</v>
      </c>
      <c r="F31" s="23">
        <v>39</v>
      </c>
      <c r="G31" s="5">
        <v>80</v>
      </c>
      <c r="H31" s="5">
        <f t="shared" si="0"/>
        <v>76</v>
      </c>
      <c r="I31" s="6">
        <f t="shared" si="1"/>
        <v>156</v>
      </c>
      <c r="J31" s="6">
        <v>5</v>
      </c>
      <c r="K31" s="6">
        <v>4</v>
      </c>
      <c r="L31" s="6">
        <v>4</v>
      </c>
      <c r="M31" s="6">
        <v>4</v>
      </c>
      <c r="N31" s="6">
        <v>3</v>
      </c>
      <c r="O31" s="6">
        <v>4</v>
      </c>
      <c r="P31" s="6">
        <v>5</v>
      </c>
      <c r="Q31" s="6">
        <v>3</v>
      </c>
      <c r="R31" s="6">
        <v>6</v>
      </c>
      <c r="S31" s="6">
        <f t="shared" si="2"/>
        <v>38</v>
      </c>
      <c r="T31" s="6">
        <v>4</v>
      </c>
      <c r="U31" s="6">
        <v>4</v>
      </c>
      <c r="V31" s="6">
        <v>4</v>
      </c>
      <c r="W31" s="6">
        <v>4</v>
      </c>
      <c r="X31" s="6">
        <v>2</v>
      </c>
      <c r="Y31" s="6">
        <v>5</v>
      </c>
      <c r="Z31" s="6">
        <v>5</v>
      </c>
      <c r="AA31" s="6">
        <v>4</v>
      </c>
      <c r="AB31" s="6">
        <v>6</v>
      </c>
      <c r="AC31" s="6">
        <f t="shared" si="3"/>
        <v>38</v>
      </c>
      <c r="AD31" s="6">
        <f t="shared" si="4"/>
        <v>26</v>
      </c>
      <c r="AE31" s="6">
        <f t="shared" si="5"/>
        <v>15</v>
      </c>
      <c r="AF31" s="179"/>
    </row>
    <row r="32" spans="1:32" ht="24.75" customHeight="1">
      <c r="A32" s="177" t="s">
        <v>3</v>
      </c>
      <c r="B32" s="11">
        <v>30</v>
      </c>
      <c r="C32" s="43" t="s">
        <v>31</v>
      </c>
      <c r="D32" s="43" t="s">
        <v>36</v>
      </c>
      <c r="E32" s="23">
        <v>36</v>
      </c>
      <c r="F32" s="23">
        <v>40</v>
      </c>
      <c r="G32" s="5">
        <v>76</v>
      </c>
      <c r="H32" s="5">
        <f t="shared" si="0"/>
        <v>85</v>
      </c>
      <c r="I32" s="6">
        <f t="shared" si="1"/>
        <v>161</v>
      </c>
      <c r="J32" s="6">
        <v>5</v>
      </c>
      <c r="K32" s="6">
        <v>8</v>
      </c>
      <c r="L32" s="6">
        <v>4</v>
      </c>
      <c r="M32" s="6">
        <v>5</v>
      </c>
      <c r="N32" s="6">
        <v>3</v>
      </c>
      <c r="O32" s="6">
        <v>6</v>
      </c>
      <c r="P32" s="6">
        <v>5</v>
      </c>
      <c r="Q32" s="6">
        <v>4</v>
      </c>
      <c r="R32" s="6">
        <v>5</v>
      </c>
      <c r="S32" s="6">
        <f t="shared" si="2"/>
        <v>45</v>
      </c>
      <c r="T32" s="6">
        <v>4</v>
      </c>
      <c r="U32" s="6">
        <v>5</v>
      </c>
      <c r="V32" s="6">
        <v>6</v>
      </c>
      <c r="W32" s="6">
        <v>4</v>
      </c>
      <c r="X32" s="6">
        <v>3</v>
      </c>
      <c r="Y32" s="6">
        <v>4</v>
      </c>
      <c r="Z32" s="6">
        <v>3</v>
      </c>
      <c r="AA32" s="6">
        <v>6</v>
      </c>
      <c r="AB32" s="6">
        <v>5</v>
      </c>
      <c r="AC32" s="6">
        <f t="shared" si="3"/>
        <v>40</v>
      </c>
      <c r="AD32" s="6">
        <f t="shared" si="4"/>
        <v>25</v>
      </c>
      <c r="AE32" s="6">
        <f t="shared" si="5"/>
        <v>14</v>
      </c>
      <c r="AF32" s="179"/>
    </row>
    <row r="33" spans="1:32" ht="24.75" customHeight="1">
      <c r="A33" s="177" t="s">
        <v>4</v>
      </c>
      <c r="B33" s="11">
        <v>45</v>
      </c>
      <c r="C33" s="43" t="s">
        <v>31</v>
      </c>
      <c r="D33" s="43" t="s">
        <v>41</v>
      </c>
      <c r="E33" s="23">
        <v>41</v>
      </c>
      <c r="F33" s="23">
        <v>41</v>
      </c>
      <c r="G33" s="5">
        <v>82</v>
      </c>
      <c r="H33" s="5">
        <f t="shared" si="0"/>
        <v>81</v>
      </c>
      <c r="I33" s="6">
        <f t="shared" si="1"/>
        <v>163</v>
      </c>
      <c r="J33" s="6">
        <v>5</v>
      </c>
      <c r="K33" s="6">
        <v>7</v>
      </c>
      <c r="L33" s="6">
        <v>4</v>
      </c>
      <c r="M33" s="6">
        <v>6</v>
      </c>
      <c r="N33" s="6">
        <v>4</v>
      </c>
      <c r="O33" s="6">
        <v>5</v>
      </c>
      <c r="P33" s="6">
        <v>4</v>
      </c>
      <c r="Q33" s="6">
        <v>3</v>
      </c>
      <c r="R33" s="6">
        <v>5</v>
      </c>
      <c r="S33" s="6">
        <f t="shared" si="2"/>
        <v>43</v>
      </c>
      <c r="T33" s="6">
        <v>4</v>
      </c>
      <c r="U33" s="6">
        <v>4</v>
      </c>
      <c r="V33" s="6">
        <v>3</v>
      </c>
      <c r="W33" s="6">
        <v>4</v>
      </c>
      <c r="X33" s="6">
        <v>4</v>
      </c>
      <c r="Y33" s="6">
        <v>5</v>
      </c>
      <c r="Z33" s="6">
        <v>4</v>
      </c>
      <c r="AA33" s="6">
        <v>6</v>
      </c>
      <c r="AB33" s="6">
        <v>4</v>
      </c>
      <c r="AC33" s="6">
        <f t="shared" si="3"/>
        <v>38</v>
      </c>
      <c r="AD33" s="6">
        <f t="shared" si="4"/>
        <v>27</v>
      </c>
      <c r="AE33" s="6">
        <f t="shared" si="5"/>
        <v>14</v>
      </c>
      <c r="AF33" s="176"/>
    </row>
    <row r="34" spans="1:32" ht="24.75" customHeight="1">
      <c r="A34" s="177" t="s">
        <v>5</v>
      </c>
      <c r="B34" s="11">
        <v>33</v>
      </c>
      <c r="C34" s="43" t="s">
        <v>31</v>
      </c>
      <c r="D34" s="43" t="s">
        <v>114</v>
      </c>
      <c r="E34" s="23">
        <v>45</v>
      </c>
      <c r="F34" s="23">
        <v>42</v>
      </c>
      <c r="G34" s="5">
        <v>87</v>
      </c>
      <c r="H34" s="5">
        <f t="shared" si="0"/>
        <v>81</v>
      </c>
      <c r="I34" s="6">
        <f t="shared" si="1"/>
        <v>168</v>
      </c>
      <c r="J34" s="6">
        <v>4</v>
      </c>
      <c r="K34" s="6">
        <v>7</v>
      </c>
      <c r="L34" s="6">
        <v>4</v>
      </c>
      <c r="M34" s="6">
        <v>6</v>
      </c>
      <c r="N34" s="6">
        <v>4</v>
      </c>
      <c r="O34" s="6">
        <v>4</v>
      </c>
      <c r="P34" s="6">
        <v>5</v>
      </c>
      <c r="Q34" s="6">
        <v>3</v>
      </c>
      <c r="R34" s="6">
        <v>5</v>
      </c>
      <c r="S34" s="6">
        <f t="shared" si="2"/>
        <v>42</v>
      </c>
      <c r="T34" s="6">
        <v>4</v>
      </c>
      <c r="U34" s="6">
        <v>3</v>
      </c>
      <c r="V34" s="6">
        <v>3</v>
      </c>
      <c r="W34" s="6">
        <v>4</v>
      </c>
      <c r="X34" s="6">
        <v>4</v>
      </c>
      <c r="Y34" s="6">
        <v>7</v>
      </c>
      <c r="Z34" s="6">
        <v>5</v>
      </c>
      <c r="AA34" s="6">
        <v>5</v>
      </c>
      <c r="AB34" s="6">
        <v>4</v>
      </c>
      <c r="AC34" s="6">
        <f t="shared" si="3"/>
        <v>39</v>
      </c>
      <c r="AD34" s="6">
        <f t="shared" si="4"/>
        <v>29</v>
      </c>
      <c r="AE34" s="6">
        <f t="shared" si="5"/>
        <v>14</v>
      </c>
      <c r="AF34" s="179"/>
    </row>
    <row r="35" spans="1:32" ht="24.75" customHeight="1">
      <c r="A35" s="177" t="s">
        <v>6</v>
      </c>
      <c r="B35" s="11">
        <v>23</v>
      </c>
      <c r="C35" s="43" t="s">
        <v>31</v>
      </c>
      <c r="D35" s="43" t="s">
        <v>182</v>
      </c>
      <c r="E35" s="23">
        <v>39</v>
      </c>
      <c r="F35" s="23">
        <v>43</v>
      </c>
      <c r="G35" s="5">
        <v>82</v>
      </c>
      <c r="H35" s="5">
        <f t="shared" si="0"/>
        <v>86</v>
      </c>
      <c r="I35" s="6">
        <f t="shared" si="1"/>
        <v>168</v>
      </c>
      <c r="J35" s="6">
        <v>5</v>
      </c>
      <c r="K35" s="6">
        <v>5</v>
      </c>
      <c r="L35" s="6">
        <v>5</v>
      </c>
      <c r="M35" s="6">
        <v>4</v>
      </c>
      <c r="N35" s="6">
        <v>6</v>
      </c>
      <c r="O35" s="6">
        <v>5</v>
      </c>
      <c r="P35" s="6">
        <v>4</v>
      </c>
      <c r="Q35" s="6">
        <v>3</v>
      </c>
      <c r="R35" s="6">
        <v>5</v>
      </c>
      <c r="S35" s="6">
        <f t="shared" si="2"/>
        <v>42</v>
      </c>
      <c r="T35" s="6">
        <v>5</v>
      </c>
      <c r="U35" s="6">
        <v>5</v>
      </c>
      <c r="V35" s="6">
        <v>4</v>
      </c>
      <c r="W35" s="6">
        <v>3</v>
      </c>
      <c r="X35" s="6">
        <v>5</v>
      </c>
      <c r="Y35" s="6">
        <v>5</v>
      </c>
      <c r="Z35" s="6">
        <v>4</v>
      </c>
      <c r="AA35" s="6">
        <v>6</v>
      </c>
      <c r="AB35" s="6">
        <v>7</v>
      </c>
      <c r="AC35" s="6">
        <f t="shared" si="3"/>
        <v>44</v>
      </c>
      <c r="AD35" s="6">
        <f t="shared" si="4"/>
        <v>30</v>
      </c>
      <c r="AE35" s="6">
        <f t="shared" si="5"/>
        <v>17</v>
      </c>
      <c r="AF35" s="179"/>
    </row>
    <row r="36" spans="1:32" ht="24.75" customHeight="1">
      <c r="A36" s="177" t="s">
        <v>7</v>
      </c>
      <c r="B36" s="11">
        <v>37</v>
      </c>
      <c r="C36" s="43" t="s">
        <v>31</v>
      </c>
      <c r="D36" s="43" t="s">
        <v>96</v>
      </c>
      <c r="E36" s="23">
        <v>46</v>
      </c>
      <c r="F36" s="23">
        <v>44</v>
      </c>
      <c r="G36" s="5">
        <v>90</v>
      </c>
      <c r="H36" s="5">
        <f t="shared" si="0"/>
        <v>82</v>
      </c>
      <c r="I36" s="6">
        <f t="shared" si="1"/>
        <v>172</v>
      </c>
      <c r="J36" s="6">
        <v>5</v>
      </c>
      <c r="K36" s="6">
        <v>4</v>
      </c>
      <c r="L36" s="6">
        <v>6</v>
      </c>
      <c r="M36" s="6">
        <v>6</v>
      </c>
      <c r="N36" s="6">
        <v>3</v>
      </c>
      <c r="O36" s="6">
        <v>4</v>
      </c>
      <c r="P36" s="6">
        <v>3</v>
      </c>
      <c r="Q36" s="6">
        <v>3</v>
      </c>
      <c r="R36" s="6">
        <v>5</v>
      </c>
      <c r="S36" s="6">
        <f t="shared" si="2"/>
        <v>39</v>
      </c>
      <c r="T36" s="6">
        <v>5</v>
      </c>
      <c r="U36" s="6">
        <v>5</v>
      </c>
      <c r="V36" s="6">
        <v>5</v>
      </c>
      <c r="W36" s="6">
        <v>6</v>
      </c>
      <c r="X36" s="6">
        <v>4</v>
      </c>
      <c r="Y36" s="6">
        <v>5</v>
      </c>
      <c r="Z36" s="6">
        <v>5</v>
      </c>
      <c r="AA36" s="6">
        <v>5</v>
      </c>
      <c r="AB36" s="6">
        <v>3</v>
      </c>
      <c r="AC36" s="6">
        <f t="shared" si="3"/>
        <v>43</v>
      </c>
      <c r="AD36" s="6">
        <f t="shared" si="4"/>
        <v>28</v>
      </c>
      <c r="AE36" s="6">
        <f t="shared" si="5"/>
        <v>13</v>
      </c>
      <c r="AF36" s="179"/>
    </row>
    <row r="37" spans="1:32" ht="24.75" customHeight="1">
      <c r="A37" s="177" t="s">
        <v>8</v>
      </c>
      <c r="B37" s="11">
        <v>19</v>
      </c>
      <c r="C37" s="43" t="s">
        <v>31</v>
      </c>
      <c r="D37" s="43" t="s">
        <v>189</v>
      </c>
      <c r="E37" s="23">
        <v>42</v>
      </c>
      <c r="F37" s="23">
        <v>43</v>
      </c>
      <c r="G37" s="5">
        <v>85</v>
      </c>
      <c r="H37" s="5">
        <f aca="true" t="shared" si="6" ref="H37:H68">S37+AC37</f>
        <v>87</v>
      </c>
      <c r="I37" s="7">
        <f aca="true" t="shared" si="7" ref="I37:I68">G37+H37</f>
        <v>172</v>
      </c>
      <c r="J37" s="7">
        <v>7</v>
      </c>
      <c r="K37" s="7">
        <v>6</v>
      </c>
      <c r="L37" s="7">
        <v>4</v>
      </c>
      <c r="M37" s="7">
        <v>5</v>
      </c>
      <c r="N37" s="7">
        <v>4</v>
      </c>
      <c r="O37" s="7">
        <v>5</v>
      </c>
      <c r="P37" s="7">
        <v>4</v>
      </c>
      <c r="Q37" s="7">
        <v>3</v>
      </c>
      <c r="R37" s="7">
        <v>6</v>
      </c>
      <c r="S37" s="6">
        <f aca="true" t="shared" si="8" ref="S37:S68">SUM(J37:R37)</f>
        <v>44</v>
      </c>
      <c r="T37" s="7">
        <v>6</v>
      </c>
      <c r="U37" s="7">
        <v>4</v>
      </c>
      <c r="V37" s="7">
        <v>5</v>
      </c>
      <c r="W37" s="7">
        <v>3</v>
      </c>
      <c r="X37" s="7">
        <v>4</v>
      </c>
      <c r="Y37" s="7">
        <v>6</v>
      </c>
      <c r="Z37" s="7">
        <v>4</v>
      </c>
      <c r="AA37" s="7">
        <v>5</v>
      </c>
      <c r="AB37" s="7">
        <v>6</v>
      </c>
      <c r="AC37" s="7">
        <f aca="true" t="shared" si="9" ref="AC37:AC68">SUM(T37:AB37)</f>
        <v>43</v>
      </c>
      <c r="AD37" s="7">
        <f aca="true" t="shared" si="10" ref="AD37:AD68">SUM(W37:AB37)</f>
        <v>28</v>
      </c>
      <c r="AE37" s="7">
        <f aca="true" t="shared" si="11" ref="AE37:AE68">SUM(Z37:AB37)</f>
        <v>15</v>
      </c>
      <c r="AF37" s="179"/>
    </row>
    <row r="38" spans="1:32" ht="24.75" customHeight="1">
      <c r="A38" s="177" t="s">
        <v>9</v>
      </c>
      <c r="B38" s="11">
        <v>40</v>
      </c>
      <c r="C38" s="43" t="s">
        <v>31</v>
      </c>
      <c r="D38" s="43" t="s">
        <v>97</v>
      </c>
      <c r="E38" s="23">
        <v>45</v>
      </c>
      <c r="F38" s="23">
        <v>43</v>
      </c>
      <c r="G38" s="5">
        <v>88</v>
      </c>
      <c r="H38" s="5">
        <f t="shared" si="6"/>
        <v>85</v>
      </c>
      <c r="I38" s="6">
        <f t="shared" si="7"/>
        <v>173</v>
      </c>
      <c r="J38" s="6">
        <v>5</v>
      </c>
      <c r="K38" s="6">
        <v>5</v>
      </c>
      <c r="L38" s="6">
        <v>5</v>
      </c>
      <c r="M38" s="6">
        <v>5</v>
      </c>
      <c r="N38" s="6">
        <v>5</v>
      </c>
      <c r="O38" s="6">
        <v>5</v>
      </c>
      <c r="P38" s="6">
        <v>4</v>
      </c>
      <c r="Q38" s="6">
        <v>3</v>
      </c>
      <c r="R38" s="6">
        <v>6</v>
      </c>
      <c r="S38" s="6">
        <f t="shared" si="8"/>
        <v>43</v>
      </c>
      <c r="T38" s="6">
        <v>5</v>
      </c>
      <c r="U38" s="6">
        <v>4</v>
      </c>
      <c r="V38" s="6">
        <v>4</v>
      </c>
      <c r="W38" s="6">
        <v>4</v>
      </c>
      <c r="X38" s="6">
        <v>4</v>
      </c>
      <c r="Y38" s="6">
        <v>6</v>
      </c>
      <c r="Z38" s="6">
        <v>3</v>
      </c>
      <c r="AA38" s="6">
        <v>6</v>
      </c>
      <c r="AB38" s="6">
        <v>6</v>
      </c>
      <c r="AC38" s="6">
        <f t="shared" si="9"/>
        <v>42</v>
      </c>
      <c r="AD38" s="6">
        <f t="shared" si="10"/>
        <v>29</v>
      </c>
      <c r="AE38" s="6">
        <f t="shared" si="11"/>
        <v>15</v>
      </c>
      <c r="AF38" s="179"/>
    </row>
    <row r="39" spans="1:32" ht="24.75" customHeight="1">
      <c r="A39" s="177" t="s">
        <v>10</v>
      </c>
      <c r="B39" s="11">
        <v>39</v>
      </c>
      <c r="C39" s="43" t="s">
        <v>31</v>
      </c>
      <c r="D39" s="43" t="s">
        <v>183</v>
      </c>
      <c r="E39" s="23">
        <v>51</v>
      </c>
      <c r="F39" s="23">
        <v>39</v>
      </c>
      <c r="G39" s="5">
        <v>90</v>
      </c>
      <c r="H39" s="5">
        <f t="shared" si="6"/>
        <v>85</v>
      </c>
      <c r="I39" s="6">
        <f t="shared" si="7"/>
        <v>175</v>
      </c>
      <c r="J39" s="6">
        <v>5</v>
      </c>
      <c r="K39" s="6">
        <v>5</v>
      </c>
      <c r="L39" s="6">
        <v>4</v>
      </c>
      <c r="M39" s="6">
        <v>6</v>
      </c>
      <c r="N39" s="6">
        <v>5</v>
      </c>
      <c r="O39" s="6">
        <v>5</v>
      </c>
      <c r="P39" s="6">
        <v>5</v>
      </c>
      <c r="Q39" s="6">
        <v>5</v>
      </c>
      <c r="R39" s="6">
        <v>5</v>
      </c>
      <c r="S39" s="6">
        <f t="shared" si="8"/>
        <v>45</v>
      </c>
      <c r="T39" s="6">
        <v>5</v>
      </c>
      <c r="U39" s="6">
        <v>5</v>
      </c>
      <c r="V39" s="6">
        <v>4</v>
      </c>
      <c r="W39" s="6">
        <v>3</v>
      </c>
      <c r="X39" s="6">
        <v>2</v>
      </c>
      <c r="Y39" s="6">
        <v>5</v>
      </c>
      <c r="Z39" s="6">
        <v>5</v>
      </c>
      <c r="AA39" s="6">
        <v>5</v>
      </c>
      <c r="AB39" s="6">
        <v>6</v>
      </c>
      <c r="AC39" s="6">
        <f t="shared" si="9"/>
        <v>40</v>
      </c>
      <c r="AD39" s="6">
        <f t="shared" si="10"/>
        <v>26</v>
      </c>
      <c r="AE39" s="6">
        <f t="shared" si="11"/>
        <v>16</v>
      </c>
      <c r="AF39" s="179"/>
    </row>
    <row r="40" spans="1:32" ht="24.75" customHeight="1">
      <c r="A40" s="177" t="s">
        <v>11</v>
      </c>
      <c r="B40" s="11">
        <v>32</v>
      </c>
      <c r="C40" s="43" t="s">
        <v>31</v>
      </c>
      <c r="D40" s="43" t="s">
        <v>40</v>
      </c>
      <c r="E40" s="23">
        <v>43</v>
      </c>
      <c r="F40" s="23">
        <v>44</v>
      </c>
      <c r="G40" s="5">
        <v>87</v>
      </c>
      <c r="H40" s="5">
        <f t="shared" si="6"/>
        <v>88</v>
      </c>
      <c r="I40" s="6">
        <f t="shared" si="7"/>
        <v>175</v>
      </c>
      <c r="J40" s="6">
        <v>5</v>
      </c>
      <c r="K40" s="6">
        <v>5</v>
      </c>
      <c r="L40" s="6">
        <v>3</v>
      </c>
      <c r="M40" s="6">
        <v>5</v>
      </c>
      <c r="N40" s="6">
        <v>6</v>
      </c>
      <c r="O40" s="6">
        <v>6</v>
      </c>
      <c r="P40" s="6">
        <v>5</v>
      </c>
      <c r="Q40" s="6">
        <v>4</v>
      </c>
      <c r="R40" s="6">
        <v>6</v>
      </c>
      <c r="S40" s="6">
        <f t="shared" si="8"/>
        <v>45</v>
      </c>
      <c r="T40" s="6">
        <v>8</v>
      </c>
      <c r="U40" s="6">
        <v>4</v>
      </c>
      <c r="V40" s="6">
        <v>4</v>
      </c>
      <c r="W40" s="6">
        <v>4</v>
      </c>
      <c r="X40" s="6">
        <v>5</v>
      </c>
      <c r="Y40" s="6">
        <v>5</v>
      </c>
      <c r="Z40" s="6">
        <v>4</v>
      </c>
      <c r="AA40" s="6">
        <v>5</v>
      </c>
      <c r="AB40" s="6">
        <v>4</v>
      </c>
      <c r="AC40" s="6">
        <f t="shared" si="9"/>
        <v>43</v>
      </c>
      <c r="AD40" s="6">
        <f t="shared" si="10"/>
        <v>27</v>
      </c>
      <c r="AE40" s="6">
        <f t="shared" si="11"/>
        <v>13</v>
      </c>
      <c r="AF40" s="179"/>
    </row>
    <row r="41" spans="1:32" ht="24.75" customHeight="1">
      <c r="A41" s="177" t="s">
        <v>12</v>
      </c>
      <c r="B41" s="11">
        <v>24</v>
      </c>
      <c r="C41" s="43" t="s">
        <v>31</v>
      </c>
      <c r="D41" s="43" t="s">
        <v>186</v>
      </c>
      <c r="E41" s="23">
        <v>42</v>
      </c>
      <c r="F41" s="23">
        <v>48</v>
      </c>
      <c r="G41" s="5">
        <v>90</v>
      </c>
      <c r="H41" s="5">
        <f t="shared" si="6"/>
        <v>88</v>
      </c>
      <c r="I41" s="6">
        <f t="shared" si="7"/>
        <v>178</v>
      </c>
      <c r="J41" s="6">
        <v>4</v>
      </c>
      <c r="K41" s="6">
        <v>6</v>
      </c>
      <c r="L41" s="6">
        <v>5</v>
      </c>
      <c r="M41" s="6">
        <v>5</v>
      </c>
      <c r="N41" s="6">
        <v>5</v>
      </c>
      <c r="O41" s="6">
        <v>5</v>
      </c>
      <c r="P41" s="6">
        <v>5</v>
      </c>
      <c r="Q41" s="6">
        <v>3</v>
      </c>
      <c r="R41" s="6">
        <v>5</v>
      </c>
      <c r="S41" s="6">
        <f t="shared" si="8"/>
        <v>43</v>
      </c>
      <c r="T41" s="6">
        <v>5</v>
      </c>
      <c r="U41" s="6">
        <v>4</v>
      </c>
      <c r="V41" s="6">
        <v>4</v>
      </c>
      <c r="W41" s="6">
        <v>4</v>
      </c>
      <c r="X41" s="6">
        <v>5</v>
      </c>
      <c r="Y41" s="6">
        <v>5</v>
      </c>
      <c r="Z41" s="6">
        <v>5</v>
      </c>
      <c r="AA41" s="6">
        <v>6</v>
      </c>
      <c r="AB41" s="6">
        <v>7</v>
      </c>
      <c r="AC41" s="6">
        <f t="shared" si="9"/>
        <v>45</v>
      </c>
      <c r="AD41" s="6">
        <f t="shared" si="10"/>
        <v>32</v>
      </c>
      <c r="AE41" s="6">
        <f t="shared" si="11"/>
        <v>18</v>
      </c>
      <c r="AF41" s="179"/>
    </row>
    <row r="42" spans="1:32" ht="24.75" customHeight="1">
      <c r="A42" s="177" t="s">
        <v>13</v>
      </c>
      <c r="B42" s="11">
        <v>46</v>
      </c>
      <c r="C42" s="43" t="s">
        <v>31</v>
      </c>
      <c r="D42" s="43" t="s">
        <v>43</v>
      </c>
      <c r="E42" s="23">
        <v>42</v>
      </c>
      <c r="F42" s="23">
        <v>47</v>
      </c>
      <c r="G42" s="5">
        <v>89</v>
      </c>
      <c r="H42" s="5">
        <f t="shared" si="6"/>
        <v>91</v>
      </c>
      <c r="I42" s="7">
        <f t="shared" si="7"/>
        <v>180</v>
      </c>
      <c r="J42" s="7">
        <v>4</v>
      </c>
      <c r="K42" s="7">
        <v>6</v>
      </c>
      <c r="L42" s="7">
        <v>4</v>
      </c>
      <c r="M42" s="7">
        <v>6</v>
      </c>
      <c r="N42" s="7">
        <v>5</v>
      </c>
      <c r="O42" s="7">
        <v>5</v>
      </c>
      <c r="P42" s="7">
        <v>4</v>
      </c>
      <c r="Q42" s="7">
        <v>4</v>
      </c>
      <c r="R42" s="7">
        <v>6</v>
      </c>
      <c r="S42" s="7">
        <f t="shared" si="8"/>
        <v>44</v>
      </c>
      <c r="T42" s="7">
        <v>5</v>
      </c>
      <c r="U42" s="7">
        <v>5</v>
      </c>
      <c r="V42" s="7">
        <v>5</v>
      </c>
      <c r="W42" s="7">
        <v>6</v>
      </c>
      <c r="X42" s="7">
        <v>4</v>
      </c>
      <c r="Y42" s="7">
        <v>5</v>
      </c>
      <c r="Z42" s="7">
        <v>6</v>
      </c>
      <c r="AA42" s="7">
        <v>6</v>
      </c>
      <c r="AB42" s="7">
        <v>5</v>
      </c>
      <c r="AC42" s="7">
        <f t="shared" si="9"/>
        <v>47</v>
      </c>
      <c r="AD42" s="7">
        <f t="shared" si="10"/>
        <v>32</v>
      </c>
      <c r="AE42" s="7">
        <f t="shared" si="11"/>
        <v>17</v>
      </c>
      <c r="AF42" s="176"/>
    </row>
    <row r="43" spans="1:32" ht="24.75" customHeight="1">
      <c r="A43" s="177" t="s">
        <v>14</v>
      </c>
      <c r="B43" s="11">
        <v>44</v>
      </c>
      <c r="C43" s="43" t="s">
        <v>31</v>
      </c>
      <c r="D43" s="43" t="s">
        <v>44</v>
      </c>
      <c r="E43" s="23">
        <v>45</v>
      </c>
      <c r="F43" s="23">
        <v>46</v>
      </c>
      <c r="G43" s="5">
        <v>91</v>
      </c>
      <c r="H43" s="5">
        <f t="shared" si="6"/>
        <v>91</v>
      </c>
      <c r="I43" s="6">
        <f t="shared" si="7"/>
        <v>182</v>
      </c>
      <c r="J43" s="6">
        <v>4</v>
      </c>
      <c r="K43" s="6">
        <v>5</v>
      </c>
      <c r="L43" s="6">
        <v>4</v>
      </c>
      <c r="M43" s="6">
        <v>12</v>
      </c>
      <c r="N43" s="6">
        <v>5</v>
      </c>
      <c r="O43" s="6">
        <v>5</v>
      </c>
      <c r="P43" s="6">
        <v>5</v>
      </c>
      <c r="Q43" s="6">
        <v>3</v>
      </c>
      <c r="R43" s="6">
        <v>5</v>
      </c>
      <c r="S43" s="6">
        <f t="shared" si="8"/>
        <v>48</v>
      </c>
      <c r="T43" s="6">
        <v>4</v>
      </c>
      <c r="U43" s="6">
        <v>4</v>
      </c>
      <c r="V43" s="6">
        <v>4</v>
      </c>
      <c r="W43" s="6">
        <v>5</v>
      </c>
      <c r="X43" s="6">
        <v>4</v>
      </c>
      <c r="Y43" s="6">
        <v>5</v>
      </c>
      <c r="Z43" s="6">
        <v>5</v>
      </c>
      <c r="AA43" s="6">
        <v>5</v>
      </c>
      <c r="AB43" s="6">
        <v>7</v>
      </c>
      <c r="AC43" s="6">
        <f t="shared" si="9"/>
        <v>43</v>
      </c>
      <c r="AD43" s="6">
        <f t="shared" si="10"/>
        <v>31</v>
      </c>
      <c r="AE43" s="6">
        <f t="shared" si="11"/>
        <v>17</v>
      </c>
      <c r="AF43" s="179"/>
    </row>
    <row r="44" spans="1:32" ht="24.75" customHeight="1">
      <c r="A44" s="177" t="s">
        <v>15</v>
      </c>
      <c r="B44" s="11">
        <v>36</v>
      </c>
      <c r="C44" s="43" t="s">
        <v>31</v>
      </c>
      <c r="D44" s="43" t="s">
        <v>95</v>
      </c>
      <c r="E44" s="23">
        <v>46</v>
      </c>
      <c r="F44" s="23">
        <v>46</v>
      </c>
      <c r="G44" s="5">
        <v>92</v>
      </c>
      <c r="H44" s="5">
        <f t="shared" si="6"/>
        <v>93</v>
      </c>
      <c r="I44" s="6">
        <f t="shared" si="7"/>
        <v>185</v>
      </c>
      <c r="J44" s="6">
        <v>4</v>
      </c>
      <c r="K44" s="6">
        <v>7</v>
      </c>
      <c r="L44" s="6">
        <v>3</v>
      </c>
      <c r="M44" s="6">
        <v>7</v>
      </c>
      <c r="N44" s="6">
        <v>4</v>
      </c>
      <c r="O44" s="6">
        <v>5</v>
      </c>
      <c r="P44" s="6">
        <v>5</v>
      </c>
      <c r="Q44" s="6">
        <v>5</v>
      </c>
      <c r="R44" s="6">
        <v>6</v>
      </c>
      <c r="S44" s="6">
        <f t="shared" si="8"/>
        <v>46</v>
      </c>
      <c r="T44" s="6">
        <v>7</v>
      </c>
      <c r="U44" s="6">
        <v>4</v>
      </c>
      <c r="V44" s="6">
        <v>5</v>
      </c>
      <c r="W44" s="6">
        <v>7</v>
      </c>
      <c r="X44" s="6">
        <v>4</v>
      </c>
      <c r="Y44" s="6">
        <v>5</v>
      </c>
      <c r="Z44" s="6">
        <v>4</v>
      </c>
      <c r="AA44" s="6">
        <v>5</v>
      </c>
      <c r="AB44" s="6">
        <v>6</v>
      </c>
      <c r="AC44" s="6">
        <f t="shared" si="9"/>
        <v>47</v>
      </c>
      <c r="AD44" s="6">
        <f t="shared" si="10"/>
        <v>31</v>
      </c>
      <c r="AE44" s="6">
        <f t="shared" si="11"/>
        <v>15</v>
      </c>
      <c r="AF44" s="179"/>
    </row>
    <row r="45" spans="1:32" ht="24.75" customHeight="1">
      <c r="A45" s="177" t="s">
        <v>16</v>
      </c>
      <c r="B45" s="11">
        <v>35</v>
      </c>
      <c r="C45" s="43" t="s">
        <v>31</v>
      </c>
      <c r="D45" s="43" t="s">
        <v>42</v>
      </c>
      <c r="E45" s="23">
        <v>44</v>
      </c>
      <c r="F45" s="23">
        <v>43</v>
      </c>
      <c r="G45" s="5">
        <v>87</v>
      </c>
      <c r="H45" s="5">
        <f t="shared" si="6"/>
        <v>100</v>
      </c>
      <c r="I45" s="6">
        <f t="shared" si="7"/>
        <v>187</v>
      </c>
      <c r="J45" s="6">
        <v>6</v>
      </c>
      <c r="K45" s="6">
        <v>7</v>
      </c>
      <c r="L45" s="6">
        <v>5</v>
      </c>
      <c r="M45" s="6">
        <v>5</v>
      </c>
      <c r="N45" s="6">
        <v>10</v>
      </c>
      <c r="O45" s="6">
        <v>6</v>
      </c>
      <c r="P45" s="6">
        <v>4</v>
      </c>
      <c r="Q45" s="6">
        <v>3</v>
      </c>
      <c r="R45" s="6">
        <v>5</v>
      </c>
      <c r="S45" s="6">
        <f t="shared" si="8"/>
        <v>51</v>
      </c>
      <c r="T45" s="6">
        <v>4</v>
      </c>
      <c r="U45" s="6">
        <v>7</v>
      </c>
      <c r="V45" s="6">
        <v>3</v>
      </c>
      <c r="W45" s="6">
        <v>6</v>
      </c>
      <c r="X45" s="6">
        <v>4</v>
      </c>
      <c r="Y45" s="6">
        <v>6</v>
      </c>
      <c r="Z45" s="6">
        <v>5</v>
      </c>
      <c r="AA45" s="6">
        <v>8</v>
      </c>
      <c r="AB45" s="6">
        <v>6</v>
      </c>
      <c r="AC45" s="6">
        <f t="shared" si="9"/>
        <v>49</v>
      </c>
      <c r="AD45" s="6">
        <f t="shared" si="10"/>
        <v>35</v>
      </c>
      <c r="AE45" s="6">
        <f t="shared" si="11"/>
        <v>19</v>
      </c>
      <c r="AF45" s="179"/>
    </row>
    <row r="46" spans="1:32" ht="24.75" customHeight="1">
      <c r="A46" s="177" t="s">
        <v>17</v>
      </c>
      <c r="B46" s="11">
        <v>38</v>
      </c>
      <c r="C46" s="43" t="s">
        <v>31</v>
      </c>
      <c r="D46" s="43" t="s">
        <v>263</v>
      </c>
      <c r="E46" s="23">
        <v>45</v>
      </c>
      <c r="F46" s="23">
        <v>47</v>
      </c>
      <c r="G46" s="5">
        <v>92</v>
      </c>
      <c r="H46" s="5">
        <f t="shared" si="6"/>
        <v>99</v>
      </c>
      <c r="I46" s="6">
        <f t="shared" si="7"/>
        <v>191</v>
      </c>
      <c r="J46" s="6">
        <v>5</v>
      </c>
      <c r="K46" s="6">
        <v>7</v>
      </c>
      <c r="L46" s="6">
        <v>5</v>
      </c>
      <c r="M46" s="6">
        <v>8</v>
      </c>
      <c r="N46" s="6">
        <v>3</v>
      </c>
      <c r="O46" s="6">
        <v>6</v>
      </c>
      <c r="P46" s="6">
        <v>5</v>
      </c>
      <c r="Q46" s="6">
        <v>3</v>
      </c>
      <c r="R46" s="6">
        <v>6</v>
      </c>
      <c r="S46" s="6">
        <f t="shared" si="8"/>
        <v>48</v>
      </c>
      <c r="T46" s="6">
        <v>5</v>
      </c>
      <c r="U46" s="6">
        <v>7</v>
      </c>
      <c r="V46" s="6">
        <v>4</v>
      </c>
      <c r="W46" s="6">
        <v>5</v>
      </c>
      <c r="X46" s="6">
        <v>6</v>
      </c>
      <c r="Y46" s="6">
        <v>5</v>
      </c>
      <c r="Z46" s="6">
        <v>6</v>
      </c>
      <c r="AA46" s="6">
        <v>6</v>
      </c>
      <c r="AB46" s="6">
        <v>7</v>
      </c>
      <c r="AC46" s="6">
        <f t="shared" si="9"/>
        <v>51</v>
      </c>
      <c r="AD46" s="6">
        <f t="shared" si="10"/>
        <v>35</v>
      </c>
      <c r="AE46" s="6">
        <f t="shared" si="11"/>
        <v>19</v>
      </c>
      <c r="AF46" s="179"/>
    </row>
    <row r="47" spans="1:32" ht="24.75" customHeight="1">
      <c r="A47" s="177" t="s">
        <v>18</v>
      </c>
      <c r="B47" s="11">
        <v>22</v>
      </c>
      <c r="C47" s="43" t="s">
        <v>31</v>
      </c>
      <c r="D47" s="43" t="s">
        <v>188</v>
      </c>
      <c r="E47" s="23">
        <v>44</v>
      </c>
      <c r="F47" s="23">
        <v>47</v>
      </c>
      <c r="G47" s="5">
        <v>91</v>
      </c>
      <c r="H47" s="5">
        <f t="shared" si="6"/>
        <v>101</v>
      </c>
      <c r="I47" s="6">
        <f t="shared" si="7"/>
        <v>192</v>
      </c>
      <c r="J47" s="6">
        <v>5</v>
      </c>
      <c r="K47" s="6">
        <v>6</v>
      </c>
      <c r="L47" s="6">
        <v>7</v>
      </c>
      <c r="M47" s="6">
        <v>6</v>
      </c>
      <c r="N47" s="6">
        <v>6</v>
      </c>
      <c r="O47" s="6">
        <v>6</v>
      </c>
      <c r="P47" s="6">
        <v>6</v>
      </c>
      <c r="Q47" s="6">
        <v>5</v>
      </c>
      <c r="R47" s="6">
        <v>5</v>
      </c>
      <c r="S47" s="6">
        <f t="shared" si="8"/>
        <v>52</v>
      </c>
      <c r="T47" s="6">
        <v>6</v>
      </c>
      <c r="U47" s="6">
        <v>6</v>
      </c>
      <c r="V47" s="6">
        <v>4</v>
      </c>
      <c r="W47" s="6">
        <v>6</v>
      </c>
      <c r="X47" s="6">
        <v>6</v>
      </c>
      <c r="Y47" s="6">
        <v>6</v>
      </c>
      <c r="Z47" s="6">
        <v>5</v>
      </c>
      <c r="AA47" s="6">
        <v>5</v>
      </c>
      <c r="AB47" s="6">
        <v>5</v>
      </c>
      <c r="AC47" s="6">
        <f t="shared" si="9"/>
        <v>49</v>
      </c>
      <c r="AD47" s="6">
        <f t="shared" si="10"/>
        <v>33</v>
      </c>
      <c r="AE47" s="6">
        <f t="shared" si="11"/>
        <v>15</v>
      </c>
      <c r="AF47" s="179"/>
    </row>
    <row r="48" spans="1:32" ht="24.75" customHeight="1">
      <c r="A48" s="177" t="s">
        <v>19</v>
      </c>
      <c r="B48" s="11">
        <v>43</v>
      </c>
      <c r="C48" s="43" t="s">
        <v>31</v>
      </c>
      <c r="D48" s="43" t="s">
        <v>192</v>
      </c>
      <c r="E48" s="23">
        <v>50</v>
      </c>
      <c r="F48" s="23">
        <v>50</v>
      </c>
      <c r="G48" s="5">
        <v>100</v>
      </c>
      <c r="H48" s="5">
        <f t="shared" si="6"/>
        <v>96</v>
      </c>
      <c r="I48" s="6">
        <f t="shared" si="7"/>
        <v>196</v>
      </c>
      <c r="J48" s="6">
        <v>5</v>
      </c>
      <c r="K48" s="6">
        <v>5</v>
      </c>
      <c r="L48" s="6">
        <v>4</v>
      </c>
      <c r="M48" s="6">
        <v>7</v>
      </c>
      <c r="N48" s="6">
        <v>4</v>
      </c>
      <c r="O48" s="6">
        <v>5</v>
      </c>
      <c r="P48" s="6">
        <v>5</v>
      </c>
      <c r="Q48" s="6">
        <v>5</v>
      </c>
      <c r="R48" s="6">
        <v>5</v>
      </c>
      <c r="S48" s="6">
        <f t="shared" si="8"/>
        <v>45</v>
      </c>
      <c r="T48" s="6">
        <v>6</v>
      </c>
      <c r="U48" s="6">
        <v>5</v>
      </c>
      <c r="V48" s="6">
        <v>5</v>
      </c>
      <c r="W48" s="6">
        <v>5</v>
      </c>
      <c r="X48" s="6">
        <v>4</v>
      </c>
      <c r="Y48" s="6">
        <v>7</v>
      </c>
      <c r="Z48" s="6">
        <v>6</v>
      </c>
      <c r="AA48" s="6">
        <v>7</v>
      </c>
      <c r="AB48" s="6">
        <v>6</v>
      </c>
      <c r="AC48" s="6">
        <f t="shared" si="9"/>
        <v>51</v>
      </c>
      <c r="AD48" s="6">
        <f t="shared" si="10"/>
        <v>35</v>
      </c>
      <c r="AE48" s="6">
        <f t="shared" si="11"/>
        <v>19</v>
      </c>
      <c r="AF48" s="179"/>
    </row>
    <row r="49" spans="1:32" ht="24.75" customHeight="1">
      <c r="A49" s="177" t="s">
        <v>78</v>
      </c>
      <c r="B49" s="11">
        <v>47</v>
      </c>
      <c r="C49" s="43" t="s">
        <v>31</v>
      </c>
      <c r="D49" s="43" t="s">
        <v>198</v>
      </c>
      <c r="E49" s="23">
        <v>48</v>
      </c>
      <c r="F49" s="23">
        <v>52</v>
      </c>
      <c r="G49" s="5">
        <v>100</v>
      </c>
      <c r="H49" s="5">
        <f t="shared" si="6"/>
        <v>112</v>
      </c>
      <c r="I49" s="6">
        <f t="shared" si="7"/>
        <v>212</v>
      </c>
      <c r="J49" s="6">
        <v>6</v>
      </c>
      <c r="K49" s="6">
        <v>9</v>
      </c>
      <c r="L49" s="6">
        <v>6</v>
      </c>
      <c r="M49" s="6">
        <v>7</v>
      </c>
      <c r="N49" s="6">
        <v>4</v>
      </c>
      <c r="O49" s="6">
        <v>7</v>
      </c>
      <c r="P49" s="6">
        <v>6</v>
      </c>
      <c r="Q49" s="6">
        <v>5</v>
      </c>
      <c r="R49" s="6">
        <v>9</v>
      </c>
      <c r="S49" s="6">
        <f t="shared" si="8"/>
        <v>59</v>
      </c>
      <c r="T49" s="6">
        <v>6</v>
      </c>
      <c r="U49" s="6">
        <v>4</v>
      </c>
      <c r="V49" s="6">
        <v>5</v>
      </c>
      <c r="W49" s="6">
        <v>6</v>
      </c>
      <c r="X49" s="6">
        <v>4</v>
      </c>
      <c r="Y49" s="6">
        <v>6</v>
      </c>
      <c r="Z49" s="6">
        <v>6</v>
      </c>
      <c r="AA49" s="6">
        <v>6</v>
      </c>
      <c r="AB49" s="6">
        <v>10</v>
      </c>
      <c r="AC49" s="6">
        <f t="shared" si="9"/>
        <v>53</v>
      </c>
      <c r="AD49" s="6">
        <f t="shared" si="10"/>
        <v>38</v>
      </c>
      <c r="AE49" s="6">
        <f t="shared" si="11"/>
        <v>22</v>
      </c>
      <c r="AF49" s="179"/>
    </row>
    <row r="50" spans="1:32" ht="24.75" customHeight="1">
      <c r="A50" s="177" t="s">
        <v>79</v>
      </c>
      <c r="B50" s="11">
        <v>27</v>
      </c>
      <c r="C50" s="43" t="s">
        <v>31</v>
      </c>
      <c r="D50" s="43" t="s">
        <v>104</v>
      </c>
      <c r="E50" s="23">
        <v>52</v>
      </c>
      <c r="F50" s="23">
        <v>60</v>
      </c>
      <c r="G50" s="5">
        <v>112</v>
      </c>
      <c r="H50" s="5">
        <f t="shared" si="6"/>
        <v>108</v>
      </c>
      <c r="I50" s="6">
        <f t="shared" si="7"/>
        <v>220</v>
      </c>
      <c r="J50" s="6">
        <v>9</v>
      </c>
      <c r="K50" s="6">
        <v>7</v>
      </c>
      <c r="L50" s="6">
        <v>6</v>
      </c>
      <c r="M50" s="6">
        <v>6</v>
      </c>
      <c r="N50" s="6">
        <v>5</v>
      </c>
      <c r="O50" s="6">
        <v>6</v>
      </c>
      <c r="P50" s="6">
        <v>7</v>
      </c>
      <c r="Q50" s="6">
        <v>4</v>
      </c>
      <c r="R50" s="6">
        <v>6</v>
      </c>
      <c r="S50" s="6">
        <f t="shared" si="8"/>
        <v>56</v>
      </c>
      <c r="T50" s="6">
        <v>6</v>
      </c>
      <c r="U50" s="6">
        <v>7</v>
      </c>
      <c r="V50" s="6">
        <v>5</v>
      </c>
      <c r="W50" s="6">
        <v>5</v>
      </c>
      <c r="X50" s="6">
        <v>5</v>
      </c>
      <c r="Y50" s="6">
        <v>5</v>
      </c>
      <c r="Z50" s="6">
        <v>5</v>
      </c>
      <c r="AA50" s="6">
        <v>8</v>
      </c>
      <c r="AB50" s="6">
        <v>6</v>
      </c>
      <c r="AC50" s="6">
        <f t="shared" si="9"/>
        <v>52</v>
      </c>
      <c r="AD50" s="6">
        <f t="shared" si="10"/>
        <v>34</v>
      </c>
      <c r="AE50" s="6">
        <f t="shared" si="11"/>
        <v>19</v>
      </c>
      <c r="AF50" s="179"/>
    </row>
    <row r="51" spans="1:32" ht="24.75" customHeight="1">
      <c r="A51" s="177" t="s">
        <v>80</v>
      </c>
      <c r="B51" s="11">
        <v>34</v>
      </c>
      <c r="C51" s="43" t="s">
        <v>31</v>
      </c>
      <c r="D51" s="43" t="s">
        <v>70</v>
      </c>
      <c r="E51" s="23">
        <v>59</v>
      </c>
      <c r="F51" s="23">
        <v>57</v>
      </c>
      <c r="G51" s="5">
        <v>116</v>
      </c>
      <c r="H51" s="5">
        <f t="shared" si="6"/>
        <v>114</v>
      </c>
      <c r="I51" s="6">
        <f t="shared" si="7"/>
        <v>230</v>
      </c>
      <c r="J51" s="6">
        <v>5</v>
      </c>
      <c r="K51" s="6">
        <v>7</v>
      </c>
      <c r="L51" s="6">
        <v>9</v>
      </c>
      <c r="M51" s="6">
        <v>8</v>
      </c>
      <c r="N51" s="6">
        <v>5</v>
      </c>
      <c r="O51" s="6">
        <v>7</v>
      </c>
      <c r="P51" s="6">
        <v>6</v>
      </c>
      <c r="Q51" s="6">
        <v>4</v>
      </c>
      <c r="R51" s="6">
        <v>6</v>
      </c>
      <c r="S51" s="6">
        <f t="shared" si="8"/>
        <v>57</v>
      </c>
      <c r="T51" s="6">
        <v>5</v>
      </c>
      <c r="U51" s="6">
        <v>6</v>
      </c>
      <c r="V51" s="6">
        <v>6</v>
      </c>
      <c r="W51" s="6">
        <v>6</v>
      </c>
      <c r="X51" s="6">
        <v>6</v>
      </c>
      <c r="Y51" s="6">
        <v>9</v>
      </c>
      <c r="Z51" s="6">
        <v>5</v>
      </c>
      <c r="AA51" s="6">
        <v>8</v>
      </c>
      <c r="AB51" s="6">
        <v>6</v>
      </c>
      <c r="AC51" s="6">
        <f t="shared" si="9"/>
        <v>57</v>
      </c>
      <c r="AD51" s="6">
        <f t="shared" si="10"/>
        <v>40</v>
      </c>
      <c r="AE51" s="6">
        <f t="shared" si="11"/>
        <v>19</v>
      </c>
      <c r="AF51" s="176"/>
    </row>
    <row r="52" spans="1:32" ht="24.75" customHeight="1">
      <c r="A52" s="177" t="s">
        <v>81</v>
      </c>
      <c r="B52" s="11">
        <v>42</v>
      </c>
      <c r="C52" s="43" t="s">
        <v>31</v>
      </c>
      <c r="D52" s="43" t="s">
        <v>197</v>
      </c>
      <c r="E52" s="23">
        <v>61</v>
      </c>
      <c r="F52" s="23">
        <v>62</v>
      </c>
      <c r="G52" s="5">
        <v>123</v>
      </c>
      <c r="H52" s="5">
        <f t="shared" si="6"/>
        <v>110</v>
      </c>
      <c r="I52" s="6">
        <f t="shared" si="7"/>
        <v>233</v>
      </c>
      <c r="J52" s="6">
        <v>8</v>
      </c>
      <c r="K52" s="6">
        <v>7</v>
      </c>
      <c r="L52" s="6">
        <v>5</v>
      </c>
      <c r="M52" s="6">
        <v>5</v>
      </c>
      <c r="N52" s="6">
        <v>5</v>
      </c>
      <c r="O52" s="6">
        <v>6</v>
      </c>
      <c r="P52" s="6">
        <v>5</v>
      </c>
      <c r="Q52" s="6">
        <v>4</v>
      </c>
      <c r="R52" s="6">
        <v>8</v>
      </c>
      <c r="S52" s="6">
        <f t="shared" si="8"/>
        <v>53</v>
      </c>
      <c r="T52" s="6">
        <v>8</v>
      </c>
      <c r="U52" s="6">
        <v>7</v>
      </c>
      <c r="V52" s="6">
        <v>4</v>
      </c>
      <c r="W52" s="6">
        <v>6</v>
      </c>
      <c r="X52" s="6">
        <v>7</v>
      </c>
      <c r="Y52" s="6">
        <v>8</v>
      </c>
      <c r="Z52" s="6">
        <v>4</v>
      </c>
      <c r="AA52" s="6">
        <v>7</v>
      </c>
      <c r="AB52" s="6">
        <v>6</v>
      </c>
      <c r="AC52" s="6">
        <f t="shared" si="9"/>
        <v>57</v>
      </c>
      <c r="AD52" s="6">
        <f t="shared" si="10"/>
        <v>38</v>
      </c>
      <c r="AE52" s="6">
        <f t="shared" si="11"/>
        <v>17</v>
      </c>
      <c r="AF52" s="179"/>
    </row>
    <row r="53" spans="1:32" ht="24.75" customHeight="1">
      <c r="A53" s="177" t="s">
        <v>82</v>
      </c>
      <c r="B53" s="11">
        <v>20</v>
      </c>
      <c r="C53" s="43" t="s">
        <v>31</v>
      </c>
      <c r="D53" s="43" t="s">
        <v>193</v>
      </c>
      <c r="E53" s="23">
        <v>59</v>
      </c>
      <c r="F53" s="23">
        <v>57</v>
      </c>
      <c r="G53" s="5">
        <v>116</v>
      </c>
      <c r="H53" s="5">
        <f t="shared" si="6"/>
        <v>121</v>
      </c>
      <c r="I53" s="6">
        <f t="shared" si="7"/>
        <v>237</v>
      </c>
      <c r="J53" s="6">
        <v>7</v>
      </c>
      <c r="K53" s="6">
        <v>7</v>
      </c>
      <c r="L53" s="6">
        <v>7</v>
      </c>
      <c r="M53" s="6">
        <v>7</v>
      </c>
      <c r="N53" s="6">
        <v>4</v>
      </c>
      <c r="O53" s="6">
        <v>6</v>
      </c>
      <c r="P53" s="6">
        <v>8</v>
      </c>
      <c r="Q53" s="6">
        <v>5</v>
      </c>
      <c r="R53" s="6">
        <v>7</v>
      </c>
      <c r="S53" s="6">
        <f t="shared" si="8"/>
        <v>58</v>
      </c>
      <c r="T53" s="6">
        <v>6</v>
      </c>
      <c r="U53" s="6">
        <v>9</v>
      </c>
      <c r="V53" s="6">
        <v>6</v>
      </c>
      <c r="W53" s="6">
        <v>6</v>
      </c>
      <c r="X53" s="6">
        <v>5</v>
      </c>
      <c r="Y53" s="6">
        <v>8</v>
      </c>
      <c r="Z53" s="6">
        <v>9</v>
      </c>
      <c r="AA53" s="6">
        <v>7</v>
      </c>
      <c r="AB53" s="6">
        <v>7</v>
      </c>
      <c r="AC53" s="6">
        <f t="shared" si="9"/>
        <v>63</v>
      </c>
      <c r="AD53" s="6">
        <f t="shared" si="10"/>
        <v>42</v>
      </c>
      <c r="AE53" s="6">
        <f t="shared" si="11"/>
        <v>23</v>
      </c>
      <c r="AF53" s="179"/>
    </row>
    <row r="54" spans="1:32" ht="24.75" customHeight="1">
      <c r="A54" s="177" t="s">
        <v>83</v>
      </c>
      <c r="B54" s="11">
        <v>25</v>
      </c>
      <c r="C54" s="43" t="s">
        <v>31</v>
      </c>
      <c r="D54" s="43" t="s">
        <v>194</v>
      </c>
      <c r="E54" s="23">
        <v>72</v>
      </c>
      <c r="F54" s="23">
        <v>55</v>
      </c>
      <c r="G54" s="5">
        <v>127</v>
      </c>
      <c r="H54" s="5">
        <f t="shared" si="6"/>
        <v>121</v>
      </c>
      <c r="I54" s="6">
        <f t="shared" si="7"/>
        <v>248</v>
      </c>
      <c r="J54" s="6">
        <v>6</v>
      </c>
      <c r="K54" s="6">
        <v>9</v>
      </c>
      <c r="L54" s="6">
        <v>5</v>
      </c>
      <c r="M54" s="6">
        <v>8</v>
      </c>
      <c r="N54" s="6">
        <v>3</v>
      </c>
      <c r="O54" s="6">
        <v>5</v>
      </c>
      <c r="P54" s="6">
        <v>7</v>
      </c>
      <c r="Q54" s="6">
        <v>5</v>
      </c>
      <c r="R54" s="6">
        <v>9</v>
      </c>
      <c r="S54" s="6">
        <f t="shared" si="8"/>
        <v>57</v>
      </c>
      <c r="T54" s="6">
        <v>12</v>
      </c>
      <c r="U54" s="6">
        <v>5</v>
      </c>
      <c r="V54" s="6">
        <v>8</v>
      </c>
      <c r="W54" s="6">
        <v>9</v>
      </c>
      <c r="X54" s="6">
        <v>4</v>
      </c>
      <c r="Y54" s="6">
        <v>6</v>
      </c>
      <c r="Z54" s="6">
        <v>5</v>
      </c>
      <c r="AA54" s="6">
        <v>6</v>
      </c>
      <c r="AB54" s="6">
        <v>9</v>
      </c>
      <c r="AC54" s="6">
        <f t="shared" si="9"/>
        <v>64</v>
      </c>
      <c r="AD54" s="6">
        <f t="shared" si="10"/>
        <v>39</v>
      </c>
      <c r="AE54" s="6">
        <f t="shared" si="11"/>
        <v>20</v>
      </c>
      <c r="AF54" s="176"/>
    </row>
    <row r="55" spans="1:32" ht="24.75" customHeight="1">
      <c r="A55" s="177" t="s">
        <v>84</v>
      </c>
      <c r="B55" s="11">
        <v>28</v>
      </c>
      <c r="C55" s="43" t="s">
        <v>31</v>
      </c>
      <c r="D55" s="43" t="s">
        <v>69</v>
      </c>
      <c r="E55" s="23">
        <v>62</v>
      </c>
      <c r="F55" s="23">
        <v>65</v>
      </c>
      <c r="G55" s="5">
        <v>127</v>
      </c>
      <c r="H55" s="5">
        <f t="shared" si="6"/>
        <v>122</v>
      </c>
      <c r="I55" s="6">
        <f t="shared" si="7"/>
        <v>249</v>
      </c>
      <c r="J55" s="6">
        <v>7</v>
      </c>
      <c r="K55" s="6">
        <v>7</v>
      </c>
      <c r="L55" s="6">
        <v>7</v>
      </c>
      <c r="M55" s="6">
        <v>9</v>
      </c>
      <c r="N55" s="6">
        <v>4</v>
      </c>
      <c r="O55" s="6">
        <v>9</v>
      </c>
      <c r="P55" s="6">
        <v>5</v>
      </c>
      <c r="Q55" s="6">
        <v>5</v>
      </c>
      <c r="R55" s="6">
        <v>6</v>
      </c>
      <c r="S55" s="6">
        <f t="shared" si="8"/>
        <v>59</v>
      </c>
      <c r="T55" s="6">
        <v>4</v>
      </c>
      <c r="U55" s="6">
        <v>7</v>
      </c>
      <c r="V55" s="6">
        <v>4</v>
      </c>
      <c r="W55" s="6">
        <v>11</v>
      </c>
      <c r="X55" s="6">
        <v>5</v>
      </c>
      <c r="Y55" s="6">
        <v>9</v>
      </c>
      <c r="Z55" s="6">
        <v>6</v>
      </c>
      <c r="AA55" s="6">
        <v>9</v>
      </c>
      <c r="AB55" s="6">
        <v>8</v>
      </c>
      <c r="AC55" s="6">
        <f t="shared" si="9"/>
        <v>63</v>
      </c>
      <c r="AD55" s="6">
        <f t="shared" si="10"/>
        <v>48</v>
      </c>
      <c r="AE55" s="6">
        <f t="shared" si="11"/>
        <v>23</v>
      </c>
      <c r="AF55" s="176"/>
    </row>
    <row r="56" spans="1:32" ht="24.75" customHeight="1">
      <c r="A56" s="177" t="s">
        <v>165</v>
      </c>
      <c r="B56" s="11"/>
      <c r="C56" s="43"/>
      <c r="D56" s="43"/>
      <c r="E56" s="23">
        <v>0</v>
      </c>
      <c r="F56" s="23">
        <v>0</v>
      </c>
      <c r="G56" s="5">
        <v>0</v>
      </c>
      <c r="H56" s="5">
        <f t="shared" si="6"/>
        <v>0</v>
      </c>
      <c r="I56" s="6">
        <f t="shared" si="7"/>
        <v>0</v>
      </c>
      <c r="J56" s="6"/>
      <c r="K56" s="6"/>
      <c r="L56" s="6"/>
      <c r="M56" s="6"/>
      <c r="N56" s="6"/>
      <c r="O56" s="6"/>
      <c r="P56" s="6"/>
      <c r="Q56" s="6"/>
      <c r="R56" s="6"/>
      <c r="S56" s="6">
        <f t="shared" si="8"/>
        <v>0</v>
      </c>
      <c r="T56" s="6"/>
      <c r="U56" s="6"/>
      <c r="V56" s="6"/>
      <c r="W56" s="6"/>
      <c r="X56" s="6"/>
      <c r="Y56" s="6"/>
      <c r="Z56" s="6"/>
      <c r="AA56" s="6"/>
      <c r="AB56" s="6"/>
      <c r="AC56" s="6">
        <f t="shared" si="9"/>
        <v>0</v>
      </c>
      <c r="AD56" s="6">
        <f t="shared" si="10"/>
        <v>0</v>
      </c>
      <c r="AE56" s="6">
        <f t="shared" si="11"/>
        <v>0</v>
      </c>
      <c r="AF56" s="179"/>
    </row>
    <row r="57" spans="1:32" ht="24.75" customHeight="1">
      <c r="A57" s="177" t="s">
        <v>242</v>
      </c>
      <c r="B57" s="11"/>
      <c r="C57" s="43"/>
      <c r="D57" s="43"/>
      <c r="E57" s="23">
        <v>0</v>
      </c>
      <c r="F57" s="23">
        <v>0</v>
      </c>
      <c r="G57" s="5">
        <v>0</v>
      </c>
      <c r="H57" s="5">
        <f t="shared" si="6"/>
        <v>0</v>
      </c>
      <c r="I57" s="6">
        <f t="shared" si="7"/>
        <v>0</v>
      </c>
      <c r="J57" s="6"/>
      <c r="K57" s="6"/>
      <c r="L57" s="6"/>
      <c r="M57" s="6"/>
      <c r="N57" s="6"/>
      <c r="O57" s="6"/>
      <c r="P57" s="6"/>
      <c r="Q57" s="6"/>
      <c r="R57" s="6"/>
      <c r="S57" s="6">
        <f t="shared" si="8"/>
        <v>0</v>
      </c>
      <c r="T57" s="6"/>
      <c r="U57" s="6"/>
      <c r="V57" s="6"/>
      <c r="W57" s="6"/>
      <c r="X57" s="6"/>
      <c r="Y57" s="6"/>
      <c r="Z57" s="6"/>
      <c r="AA57" s="6"/>
      <c r="AB57" s="6"/>
      <c r="AC57" s="6">
        <f t="shared" si="9"/>
        <v>0</v>
      </c>
      <c r="AD57" s="6">
        <f t="shared" si="10"/>
        <v>0</v>
      </c>
      <c r="AE57" s="6">
        <f t="shared" si="11"/>
        <v>0</v>
      </c>
      <c r="AF57" s="179"/>
    </row>
    <row r="58" spans="1:32" ht="24.75" customHeight="1">
      <c r="A58" s="177"/>
      <c r="B58" s="11"/>
      <c r="C58" s="43" t="s">
        <v>53</v>
      </c>
      <c r="D58" s="43" t="s">
        <v>53</v>
      </c>
      <c r="E58" s="23">
        <v>0</v>
      </c>
      <c r="F58" s="23">
        <v>0</v>
      </c>
      <c r="G58" s="5">
        <v>0</v>
      </c>
      <c r="H58" s="5">
        <f t="shared" si="6"/>
        <v>0</v>
      </c>
      <c r="I58" s="6">
        <f t="shared" si="7"/>
        <v>0</v>
      </c>
      <c r="J58" s="6"/>
      <c r="K58" s="6"/>
      <c r="L58" s="6"/>
      <c r="M58" s="6"/>
      <c r="N58" s="6"/>
      <c r="O58" s="6"/>
      <c r="P58" s="6"/>
      <c r="Q58" s="6"/>
      <c r="R58" s="6"/>
      <c r="S58" s="6">
        <f t="shared" si="8"/>
        <v>0</v>
      </c>
      <c r="T58" s="6"/>
      <c r="U58" s="6"/>
      <c r="V58" s="6"/>
      <c r="W58" s="6"/>
      <c r="X58" s="6"/>
      <c r="Y58" s="6"/>
      <c r="Z58" s="6"/>
      <c r="AA58" s="6"/>
      <c r="AB58" s="6"/>
      <c r="AC58" s="6">
        <f t="shared" si="9"/>
        <v>0</v>
      </c>
      <c r="AD58" s="6">
        <f t="shared" si="10"/>
        <v>0</v>
      </c>
      <c r="AE58" s="6">
        <f t="shared" si="11"/>
        <v>0</v>
      </c>
      <c r="AF58" s="179"/>
    </row>
    <row r="59" spans="1:32" ht="24.75" customHeight="1">
      <c r="A59" s="177" t="s">
        <v>240</v>
      </c>
      <c r="B59" s="10">
        <v>50</v>
      </c>
      <c r="C59" s="43" t="s">
        <v>45</v>
      </c>
      <c r="D59" s="43" t="s">
        <v>46</v>
      </c>
      <c r="E59" s="23">
        <v>37</v>
      </c>
      <c r="F59" s="23">
        <v>40</v>
      </c>
      <c r="G59" s="5">
        <v>77</v>
      </c>
      <c r="H59" s="5">
        <f t="shared" si="6"/>
        <v>82</v>
      </c>
      <c r="I59" s="6">
        <f t="shared" si="7"/>
        <v>159</v>
      </c>
      <c r="J59" s="6">
        <v>6</v>
      </c>
      <c r="K59" s="6">
        <v>5</v>
      </c>
      <c r="L59" s="6">
        <v>4</v>
      </c>
      <c r="M59" s="6">
        <v>7</v>
      </c>
      <c r="N59" s="6">
        <v>4</v>
      </c>
      <c r="O59" s="6">
        <v>4</v>
      </c>
      <c r="P59" s="6">
        <v>5</v>
      </c>
      <c r="Q59" s="6">
        <v>3</v>
      </c>
      <c r="R59" s="6">
        <v>5</v>
      </c>
      <c r="S59" s="6">
        <f t="shared" si="8"/>
        <v>43</v>
      </c>
      <c r="T59" s="6">
        <v>6</v>
      </c>
      <c r="U59" s="6">
        <v>4</v>
      </c>
      <c r="V59" s="6">
        <v>3</v>
      </c>
      <c r="W59" s="6">
        <v>4</v>
      </c>
      <c r="X59" s="6">
        <v>4</v>
      </c>
      <c r="Y59" s="6">
        <v>6</v>
      </c>
      <c r="Z59" s="6">
        <v>4</v>
      </c>
      <c r="AA59" s="6">
        <v>5</v>
      </c>
      <c r="AB59" s="6">
        <v>3</v>
      </c>
      <c r="AC59" s="6">
        <f t="shared" si="9"/>
        <v>39</v>
      </c>
      <c r="AD59" s="6">
        <f t="shared" si="10"/>
        <v>26</v>
      </c>
      <c r="AE59" s="6">
        <f t="shared" si="11"/>
        <v>12</v>
      </c>
      <c r="AF59" s="176"/>
    </row>
    <row r="60" spans="1:32" ht="24.75" customHeight="1">
      <c r="A60" s="177" t="s">
        <v>0</v>
      </c>
      <c r="B60" s="10">
        <v>48</v>
      </c>
      <c r="C60" s="43" t="s">
        <v>45</v>
      </c>
      <c r="D60" s="43" t="s">
        <v>47</v>
      </c>
      <c r="E60" s="23">
        <v>44</v>
      </c>
      <c r="F60" s="23">
        <v>37</v>
      </c>
      <c r="G60" s="5">
        <v>81</v>
      </c>
      <c r="H60" s="5">
        <f t="shared" si="6"/>
        <v>89</v>
      </c>
      <c r="I60" s="7">
        <f t="shared" si="7"/>
        <v>170</v>
      </c>
      <c r="J60" s="7">
        <v>6</v>
      </c>
      <c r="K60" s="7">
        <v>5</v>
      </c>
      <c r="L60" s="7">
        <v>6</v>
      </c>
      <c r="M60" s="7">
        <v>7</v>
      </c>
      <c r="N60" s="7">
        <v>2</v>
      </c>
      <c r="O60" s="7">
        <v>8</v>
      </c>
      <c r="P60" s="7">
        <v>6</v>
      </c>
      <c r="Q60" s="7">
        <v>3</v>
      </c>
      <c r="R60" s="7">
        <v>5</v>
      </c>
      <c r="S60" s="7">
        <f t="shared" si="8"/>
        <v>48</v>
      </c>
      <c r="T60" s="7">
        <v>5</v>
      </c>
      <c r="U60" s="7">
        <v>4</v>
      </c>
      <c r="V60" s="7">
        <v>4</v>
      </c>
      <c r="W60" s="7">
        <v>4</v>
      </c>
      <c r="X60" s="7">
        <v>4</v>
      </c>
      <c r="Y60" s="7">
        <v>6</v>
      </c>
      <c r="Z60" s="7">
        <v>5</v>
      </c>
      <c r="AA60" s="7">
        <v>4</v>
      </c>
      <c r="AB60" s="7">
        <v>5</v>
      </c>
      <c r="AC60" s="7">
        <f t="shared" si="9"/>
        <v>41</v>
      </c>
      <c r="AD60" s="7">
        <f t="shared" si="10"/>
        <v>28</v>
      </c>
      <c r="AE60" s="7">
        <f t="shared" si="11"/>
        <v>14</v>
      </c>
      <c r="AF60" s="176"/>
    </row>
    <row r="61" spans="1:32" ht="24.75" customHeight="1">
      <c r="A61" s="177" t="s">
        <v>1</v>
      </c>
      <c r="B61" s="10">
        <v>53</v>
      </c>
      <c r="C61" s="43" t="s">
        <v>45</v>
      </c>
      <c r="D61" s="43" t="s">
        <v>200</v>
      </c>
      <c r="E61" s="23">
        <v>44</v>
      </c>
      <c r="F61" s="23">
        <v>45</v>
      </c>
      <c r="G61" s="5">
        <v>89</v>
      </c>
      <c r="H61" s="5">
        <f t="shared" si="6"/>
        <v>95</v>
      </c>
      <c r="I61" s="7">
        <f t="shared" si="7"/>
        <v>184</v>
      </c>
      <c r="J61" s="7">
        <v>6</v>
      </c>
      <c r="K61" s="7">
        <v>7</v>
      </c>
      <c r="L61" s="7">
        <v>6</v>
      </c>
      <c r="M61" s="7">
        <v>7</v>
      </c>
      <c r="N61" s="7">
        <v>5</v>
      </c>
      <c r="O61" s="7">
        <v>5</v>
      </c>
      <c r="P61" s="7">
        <v>5</v>
      </c>
      <c r="Q61" s="7">
        <v>3</v>
      </c>
      <c r="R61" s="7">
        <v>6</v>
      </c>
      <c r="S61" s="7">
        <f t="shared" si="8"/>
        <v>50</v>
      </c>
      <c r="T61" s="7">
        <v>6</v>
      </c>
      <c r="U61" s="7">
        <v>5</v>
      </c>
      <c r="V61" s="7">
        <v>4</v>
      </c>
      <c r="W61" s="7">
        <v>5</v>
      </c>
      <c r="X61" s="7">
        <v>4</v>
      </c>
      <c r="Y61" s="7">
        <v>5</v>
      </c>
      <c r="Z61" s="7">
        <v>6</v>
      </c>
      <c r="AA61" s="7">
        <v>5</v>
      </c>
      <c r="AB61" s="7">
        <v>5</v>
      </c>
      <c r="AC61" s="7">
        <f t="shared" si="9"/>
        <v>45</v>
      </c>
      <c r="AD61" s="7">
        <f t="shared" si="10"/>
        <v>30</v>
      </c>
      <c r="AE61" s="7">
        <f t="shared" si="11"/>
        <v>16</v>
      </c>
      <c r="AF61" s="176"/>
    </row>
    <row r="62" spans="1:32" ht="24.75" customHeight="1">
      <c r="A62" s="177" t="s">
        <v>2</v>
      </c>
      <c r="B62" s="10">
        <v>49</v>
      </c>
      <c r="C62" s="43" t="s">
        <v>45</v>
      </c>
      <c r="D62" s="43" t="s">
        <v>127</v>
      </c>
      <c r="E62" s="23">
        <v>56</v>
      </c>
      <c r="F62" s="23">
        <v>49</v>
      </c>
      <c r="G62" s="5">
        <v>105</v>
      </c>
      <c r="H62" s="5">
        <f t="shared" si="6"/>
        <v>91</v>
      </c>
      <c r="I62" s="6">
        <f t="shared" si="7"/>
        <v>196</v>
      </c>
      <c r="J62" s="6">
        <v>5</v>
      </c>
      <c r="K62" s="6">
        <v>7</v>
      </c>
      <c r="L62" s="6">
        <v>5</v>
      </c>
      <c r="M62" s="6">
        <v>4</v>
      </c>
      <c r="N62" s="6">
        <v>4</v>
      </c>
      <c r="O62" s="6">
        <v>5</v>
      </c>
      <c r="P62" s="6">
        <v>5</v>
      </c>
      <c r="Q62" s="6">
        <v>3</v>
      </c>
      <c r="R62" s="6">
        <v>7</v>
      </c>
      <c r="S62" s="6">
        <f t="shared" si="8"/>
        <v>45</v>
      </c>
      <c r="T62" s="6">
        <v>5</v>
      </c>
      <c r="U62" s="6">
        <v>6</v>
      </c>
      <c r="V62" s="6">
        <v>3</v>
      </c>
      <c r="W62" s="6">
        <v>4</v>
      </c>
      <c r="X62" s="6">
        <v>3</v>
      </c>
      <c r="Y62" s="6">
        <v>11</v>
      </c>
      <c r="Z62" s="6">
        <v>5</v>
      </c>
      <c r="AA62" s="6">
        <v>5</v>
      </c>
      <c r="AB62" s="6">
        <v>4</v>
      </c>
      <c r="AC62" s="6">
        <f t="shared" si="9"/>
        <v>46</v>
      </c>
      <c r="AD62" s="6">
        <f t="shared" si="10"/>
        <v>32</v>
      </c>
      <c r="AE62" s="6">
        <f t="shared" si="11"/>
        <v>14</v>
      </c>
      <c r="AF62" s="176"/>
    </row>
    <row r="63" spans="1:32" ht="24.75" customHeight="1">
      <c r="A63" s="177" t="s">
        <v>3</v>
      </c>
      <c r="B63" s="10">
        <v>54</v>
      </c>
      <c r="C63" s="43" t="s">
        <v>45</v>
      </c>
      <c r="D63" s="43" t="s">
        <v>199</v>
      </c>
      <c r="E63" s="23">
        <v>53</v>
      </c>
      <c r="F63" s="23">
        <v>49</v>
      </c>
      <c r="G63" s="5">
        <v>102</v>
      </c>
      <c r="H63" s="5">
        <f t="shared" si="6"/>
        <v>95</v>
      </c>
      <c r="I63" s="6">
        <f t="shared" si="7"/>
        <v>197</v>
      </c>
      <c r="J63" s="6">
        <v>6</v>
      </c>
      <c r="K63" s="6">
        <v>7</v>
      </c>
      <c r="L63" s="6">
        <v>4</v>
      </c>
      <c r="M63" s="6">
        <v>4</v>
      </c>
      <c r="N63" s="6">
        <v>3</v>
      </c>
      <c r="O63" s="6">
        <v>10</v>
      </c>
      <c r="P63" s="6">
        <v>7</v>
      </c>
      <c r="Q63" s="6">
        <v>4</v>
      </c>
      <c r="R63" s="6">
        <v>7</v>
      </c>
      <c r="S63" s="6">
        <f t="shared" si="8"/>
        <v>52</v>
      </c>
      <c r="T63" s="6">
        <v>6</v>
      </c>
      <c r="U63" s="6">
        <v>5</v>
      </c>
      <c r="V63" s="6">
        <v>4</v>
      </c>
      <c r="W63" s="6">
        <v>5</v>
      </c>
      <c r="X63" s="6">
        <v>3</v>
      </c>
      <c r="Y63" s="6">
        <v>5</v>
      </c>
      <c r="Z63" s="6">
        <v>5</v>
      </c>
      <c r="AA63" s="6">
        <v>5</v>
      </c>
      <c r="AB63" s="6">
        <v>5</v>
      </c>
      <c r="AC63" s="6">
        <f t="shared" si="9"/>
        <v>43</v>
      </c>
      <c r="AD63" s="6">
        <f t="shared" si="10"/>
        <v>28</v>
      </c>
      <c r="AE63" s="6">
        <f t="shared" si="11"/>
        <v>15</v>
      </c>
      <c r="AF63" s="176"/>
    </row>
    <row r="64" spans="1:32" ht="24.75" customHeight="1">
      <c r="A64" s="177" t="s">
        <v>4</v>
      </c>
      <c r="B64" s="10">
        <v>51</v>
      </c>
      <c r="C64" s="43" t="s">
        <v>45</v>
      </c>
      <c r="D64" s="43" t="s">
        <v>196</v>
      </c>
      <c r="E64" s="23">
        <v>56</v>
      </c>
      <c r="F64" s="23">
        <v>54</v>
      </c>
      <c r="G64" s="5">
        <v>110</v>
      </c>
      <c r="H64" s="5">
        <f t="shared" si="6"/>
        <v>94</v>
      </c>
      <c r="I64" s="6">
        <f t="shared" si="7"/>
        <v>204</v>
      </c>
      <c r="J64" s="6">
        <v>7</v>
      </c>
      <c r="K64" s="6">
        <v>6</v>
      </c>
      <c r="L64" s="6">
        <v>5</v>
      </c>
      <c r="M64" s="6">
        <v>5</v>
      </c>
      <c r="N64" s="6">
        <v>4</v>
      </c>
      <c r="O64" s="6">
        <v>7</v>
      </c>
      <c r="P64" s="6">
        <v>6</v>
      </c>
      <c r="Q64" s="6">
        <v>4</v>
      </c>
      <c r="R64" s="6">
        <v>6</v>
      </c>
      <c r="S64" s="6">
        <f t="shared" si="8"/>
        <v>50</v>
      </c>
      <c r="T64" s="6">
        <v>5</v>
      </c>
      <c r="U64" s="6">
        <v>5</v>
      </c>
      <c r="V64" s="6">
        <v>3</v>
      </c>
      <c r="W64" s="6">
        <v>5</v>
      </c>
      <c r="X64" s="6">
        <v>4</v>
      </c>
      <c r="Y64" s="6">
        <v>6</v>
      </c>
      <c r="Z64" s="6">
        <v>5</v>
      </c>
      <c r="AA64" s="6">
        <v>6</v>
      </c>
      <c r="AB64" s="6">
        <v>5</v>
      </c>
      <c r="AC64" s="6">
        <f t="shared" si="9"/>
        <v>44</v>
      </c>
      <c r="AD64" s="6">
        <f t="shared" si="10"/>
        <v>31</v>
      </c>
      <c r="AE64" s="6">
        <f t="shared" si="11"/>
        <v>16</v>
      </c>
      <c r="AF64" s="176"/>
    </row>
    <row r="65" spans="1:32" ht="24.75" customHeight="1">
      <c r="A65" s="177" t="s">
        <v>5</v>
      </c>
      <c r="B65" s="10">
        <v>52</v>
      </c>
      <c r="C65" s="43" t="s">
        <v>45</v>
      </c>
      <c r="D65" s="43" t="s">
        <v>49</v>
      </c>
      <c r="E65" s="23">
        <v>71</v>
      </c>
      <c r="F65" s="23">
        <v>75</v>
      </c>
      <c r="G65" s="5">
        <v>146</v>
      </c>
      <c r="H65" s="5">
        <f t="shared" si="6"/>
        <v>139</v>
      </c>
      <c r="I65" s="6">
        <f t="shared" si="7"/>
        <v>285</v>
      </c>
      <c r="J65" s="6">
        <v>6</v>
      </c>
      <c r="K65" s="6">
        <v>6</v>
      </c>
      <c r="L65" s="6">
        <v>8</v>
      </c>
      <c r="M65" s="6">
        <v>13</v>
      </c>
      <c r="N65" s="6">
        <v>5</v>
      </c>
      <c r="O65" s="6">
        <v>8</v>
      </c>
      <c r="P65" s="6">
        <v>7</v>
      </c>
      <c r="Q65" s="6">
        <v>8</v>
      </c>
      <c r="R65" s="6">
        <v>8</v>
      </c>
      <c r="S65" s="6">
        <f t="shared" si="8"/>
        <v>69</v>
      </c>
      <c r="T65" s="6">
        <v>10</v>
      </c>
      <c r="U65" s="6">
        <v>7</v>
      </c>
      <c r="V65" s="6">
        <v>8</v>
      </c>
      <c r="W65" s="6">
        <v>7</v>
      </c>
      <c r="X65" s="6">
        <v>7</v>
      </c>
      <c r="Y65" s="6">
        <v>8</v>
      </c>
      <c r="Z65" s="6">
        <v>7</v>
      </c>
      <c r="AA65" s="6">
        <v>8</v>
      </c>
      <c r="AB65" s="6">
        <v>8</v>
      </c>
      <c r="AC65" s="6">
        <f t="shared" si="9"/>
        <v>70</v>
      </c>
      <c r="AD65" s="6">
        <f t="shared" si="10"/>
        <v>45</v>
      </c>
      <c r="AE65" s="6">
        <f t="shared" si="11"/>
        <v>23</v>
      </c>
      <c r="AF65" s="176"/>
    </row>
    <row r="66" spans="1:32" ht="24.75" customHeight="1">
      <c r="A66" s="177"/>
      <c r="B66" s="11"/>
      <c r="C66" s="43" t="s">
        <v>53</v>
      </c>
      <c r="D66" s="43" t="s">
        <v>53</v>
      </c>
      <c r="E66" s="23">
        <v>0</v>
      </c>
      <c r="F66" s="23">
        <v>0</v>
      </c>
      <c r="G66" s="5">
        <v>0</v>
      </c>
      <c r="H66" s="5">
        <f t="shared" si="6"/>
        <v>0</v>
      </c>
      <c r="I66" s="6">
        <f t="shared" si="7"/>
        <v>0</v>
      </c>
      <c r="J66" s="6"/>
      <c r="K66" s="6"/>
      <c r="L66" s="6"/>
      <c r="M66" s="6"/>
      <c r="N66" s="6"/>
      <c r="O66" s="6"/>
      <c r="P66" s="6"/>
      <c r="Q66" s="6"/>
      <c r="R66" s="6"/>
      <c r="S66" s="6">
        <f t="shared" si="8"/>
        <v>0</v>
      </c>
      <c r="T66" s="6"/>
      <c r="U66" s="6"/>
      <c r="V66" s="6"/>
      <c r="W66" s="6"/>
      <c r="X66" s="6"/>
      <c r="Y66" s="6"/>
      <c r="Z66" s="6"/>
      <c r="AA66" s="6"/>
      <c r="AB66" s="6"/>
      <c r="AC66" s="6">
        <f t="shared" si="9"/>
        <v>0</v>
      </c>
      <c r="AD66" s="6">
        <f t="shared" si="10"/>
        <v>0</v>
      </c>
      <c r="AE66" s="6">
        <f t="shared" si="11"/>
        <v>0</v>
      </c>
      <c r="AF66" s="176"/>
    </row>
    <row r="67" spans="1:32" ht="24.75" customHeight="1">
      <c r="A67" s="177"/>
      <c r="B67" s="11"/>
      <c r="C67" s="43" t="s">
        <v>53</v>
      </c>
      <c r="D67" s="43" t="s">
        <v>53</v>
      </c>
      <c r="E67" s="23">
        <v>0</v>
      </c>
      <c r="F67" s="23">
        <v>0</v>
      </c>
      <c r="G67" s="5">
        <v>0</v>
      </c>
      <c r="H67" s="5">
        <f t="shared" si="6"/>
        <v>0</v>
      </c>
      <c r="I67" s="6">
        <f t="shared" si="7"/>
        <v>0</v>
      </c>
      <c r="J67" s="6"/>
      <c r="K67" s="6"/>
      <c r="L67" s="6"/>
      <c r="M67" s="6"/>
      <c r="N67" s="6"/>
      <c r="O67" s="6"/>
      <c r="P67" s="6"/>
      <c r="Q67" s="6"/>
      <c r="R67" s="6"/>
      <c r="S67" s="6">
        <f t="shared" si="8"/>
        <v>0</v>
      </c>
      <c r="T67" s="6"/>
      <c r="U67" s="6"/>
      <c r="V67" s="6"/>
      <c r="W67" s="6"/>
      <c r="X67" s="6"/>
      <c r="Y67" s="6"/>
      <c r="Z67" s="6"/>
      <c r="AA67" s="6"/>
      <c r="AB67" s="6"/>
      <c r="AC67" s="6">
        <f t="shared" si="9"/>
        <v>0</v>
      </c>
      <c r="AD67" s="6">
        <f t="shared" si="10"/>
        <v>0</v>
      </c>
      <c r="AE67" s="6">
        <f t="shared" si="11"/>
        <v>0</v>
      </c>
      <c r="AF67" s="176"/>
    </row>
    <row r="68" spans="1:32" ht="21.75" customHeight="1">
      <c r="A68" s="177" t="s">
        <v>240</v>
      </c>
      <c r="B68" s="32">
        <v>57</v>
      </c>
      <c r="C68" s="43" t="s">
        <v>50</v>
      </c>
      <c r="D68" s="43" t="s">
        <v>116</v>
      </c>
      <c r="E68" s="23">
        <v>48</v>
      </c>
      <c r="F68" s="23">
        <v>44</v>
      </c>
      <c r="G68" s="5">
        <v>92</v>
      </c>
      <c r="H68" s="5">
        <f t="shared" si="6"/>
        <v>89</v>
      </c>
      <c r="I68" s="6">
        <f t="shared" si="7"/>
        <v>181</v>
      </c>
      <c r="J68" s="6">
        <v>5</v>
      </c>
      <c r="K68" s="6">
        <v>7</v>
      </c>
      <c r="L68" s="6">
        <v>5</v>
      </c>
      <c r="M68" s="6">
        <v>5</v>
      </c>
      <c r="N68" s="6">
        <v>4</v>
      </c>
      <c r="O68" s="6">
        <v>7</v>
      </c>
      <c r="P68" s="6">
        <v>5</v>
      </c>
      <c r="Q68" s="6">
        <v>4</v>
      </c>
      <c r="R68" s="6">
        <v>5</v>
      </c>
      <c r="S68" s="6">
        <f t="shared" si="8"/>
        <v>47</v>
      </c>
      <c r="T68" s="6">
        <v>5</v>
      </c>
      <c r="U68" s="6">
        <v>6</v>
      </c>
      <c r="V68" s="6">
        <v>3</v>
      </c>
      <c r="W68" s="6">
        <v>4</v>
      </c>
      <c r="X68" s="6">
        <v>5</v>
      </c>
      <c r="Y68" s="6">
        <v>5</v>
      </c>
      <c r="Z68" s="6">
        <v>4</v>
      </c>
      <c r="AA68" s="6">
        <v>6</v>
      </c>
      <c r="AB68" s="6">
        <v>4</v>
      </c>
      <c r="AC68" s="6">
        <f t="shared" si="9"/>
        <v>42</v>
      </c>
      <c r="AD68" s="6">
        <f t="shared" si="10"/>
        <v>28</v>
      </c>
      <c r="AE68" s="6">
        <f t="shared" si="11"/>
        <v>14</v>
      </c>
      <c r="AF68" s="176"/>
    </row>
    <row r="69" spans="1:32" ht="21.75" customHeight="1">
      <c r="A69" s="177" t="s">
        <v>0</v>
      </c>
      <c r="B69" s="32">
        <v>59</v>
      </c>
      <c r="C69" s="43" t="s">
        <v>50</v>
      </c>
      <c r="D69" s="43" t="s">
        <v>117</v>
      </c>
      <c r="E69" s="23">
        <v>50</v>
      </c>
      <c r="F69" s="23">
        <v>42</v>
      </c>
      <c r="G69" s="5">
        <v>92</v>
      </c>
      <c r="H69" s="5">
        <f aca="true" t="shared" si="12" ref="H69:H100">S69+AC69</f>
        <v>90</v>
      </c>
      <c r="I69" s="6">
        <f aca="true" t="shared" si="13" ref="I69:I100">G69+H69</f>
        <v>182</v>
      </c>
      <c r="J69" s="6">
        <v>5</v>
      </c>
      <c r="K69" s="6">
        <v>6</v>
      </c>
      <c r="L69" s="6">
        <v>5</v>
      </c>
      <c r="M69" s="6">
        <v>6</v>
      </c>
      <c r="N69" s="6">
        <v>4</v>
      </c>
      <c r="O69" s="6">
        <v>6</v>
      </c>
      <c r="P69" s="6">
        <v>5</v>
      </c>
      <c r="Q69" s="6">
        <v>4</v>
      </c>
      <c r="R69" s="6">
        <v>6</v>
      </c>
      <c r="S69" s="6">
        <f aca="true" t="shared" si="14" ref="S69:S100">SUM(J69:R69)</f>
        <v>47</v>
      </c>
      <c r="T69" s="6">
        <v>5</v>
      </c>
      <c r="U69" s="6">
        <v>4</v>
      </c>
      <c r="V69" s="6">
        <v>5</v>
      </c>
      <c r="W69" s="6">
        <v>4</v>
      </c>
      <c r="X69" s="6">
        <v>5</v>
      </c>
      <c r="Y69" s="6">
        <v>5</v>
      </c>
      <c r="Z69" s="6">
        <v>6</v>
      </c>
      <c r="AA69" s="6">
        <v>4</v>
      </c>
      <c r="AB69" s="6">
        <v>5</v>
      </c>
      <c r="AC69" s="6">
        <f aca="true" t="shared" si="15" ref="AC69:AC100">SUM(T69:AB69)</f>
        <v>43</v>
      </c>
      <c r="AD69" s="6">
        <f aca="true" t="shared" si="16" ref="AD69:AD100">SUM(W69:AB69)</f>
        <v>29</v>
      </c>
      <c r="AE69" s="6">
        <f aca="true" t="shared" si="17" ref="AE69:AE100">SUM(Z69:AB69)</f>
        <v>15</v>
      </c>
      <c r="AF69" s="176"/>
    </row>
    <row r="70" spans="1:32" ht="21.75" customHeight="1">
      <c r="A70" s="177" t="s">
        <v>1</v>
      </c>
      <c r="B70" s="32">
        <v>56</v>
      </c>
      <c r="C70" s="43" t="s">
        <v>50</v>
      </c>
      <c r="D70" s="43" t="s">
        <v>52</v>
      </c>
      <c r="E70" s="23">
        <v>49</v>
      </c>
      <c r="F70" s="23">
        <v>48</v>
      </c>
      <c r="G70" s="5">
        <v>97</v>
      </c>
      <c r="H70" s="5">
        <f t="shared" si="12"/>
        <v>94</v>
      </c>
      <c r="I70" s="6">
        <f t="shared" si="13"/>
        <v>191</v>
      </c>
      <c r="J70" s="6">
        <v>6</v>
      </c>
      <c r="K70" s="6">
        <v>6</v>
      </c>
      <c r="L70" s="6">
        <v>4</v>
      </c>
      <c r="M70" s="6">
        <v>6</v>
      </c>
      <c r="N70" s="6">
        <v>3</v>
      </c>
      <c r="O70" s="6">
        <v>5</v>
      </c>
      <c r="P70" s="6">
        <v>6</v>
      </c>
      <c r="Q70" s="6">
        <v>5</v>
      </c>
      <c r="R70" s="6">
        <v>6</v>
      </c>
      <c r="S70" s="6">
        <f t="shared" si="14"/>
        <v>47</v>
      </c>
      <c r="T70" s="6">
        <v>5</v>
      </c>
      <c r="U70" s="6">
        <v>6</v>
      </c>
      <c r="V70" s="6">
        <v>4</v>
      </c>
      <c r="W70" s="6">
        <v>5</v>
      </c>
      <c r="X70" s="6">
        <v>5</v>
      </c>
      <c r="Y70" s="6">
        <v>6</v>
      </c>
      <c r="Z70" s="6">
        <v>5</v>
      </c>
      <c r="AA70" s="6">
        <v>6</v>
      </c>
      <c r="AB70" s="6">
        <v>5</v>
      </c>
      <c r="AC70" s="6">
        <f t="shared" si="15"/>
        <v>47</v>
      </c>
      <c r="AD70" s="6">
        <f t="shared" si="16"/>
        <v>32</v>
      </c>
      <c r="AE70" s="6">
        <f t="shared" si="17"/>
        <v>16</v>
      </c>
      <c r="AF70" s="176"/>
    </row>
    <row r="71" spans="1:32" ht="21.75" customHeight="1">
      <c r="A71" s="177" t="s">
        <v>2</v>
      </c>
      <c r="B71" s="32">
        <v>58</v>
      </c>
      <c r="C71" s="43" t="s">
        <v>50</v>
      </c>
      <c r="D71" s="43" t="s">
        <v>128</v>
      </c>
      <c r="E71" s="23">
        <v>73</v>
      </c>
      <c r="F71" s="23">
        <v>92</v>
      </c>
      <c r="G71" s="5">
        <v>165</v>
      </c>
      <c r="H71" s="5">
        <f t="shared" si="12"/>
        <v>142</v>
      </c>
      <c r="I71" s="6">
        <f t="shared" si="13"/>
        <v>307</v>
      </c>
      <c r="J71" s="6">
        <v>7</v>
      </c>
      <c r="K71" s="6">
        <v>9</v>
      </c>
      <c r="L71" s="6">
        <v>7</v>
      </c>
      <c r="M71" s="6">
        <v>10</v>
      </c>
      <c r="N71" s="6">
        <v>7</v>
      </c>
      <c r="O71" s="6">
        <v>14</v>
      </c>
      <c r="P71" s="6">
        <v>6</v>
      </c>
      <c r="Q71" s="6">
        <v>5</v>
      </c>
      <c r="R71" s="6">
        <v>10</v>
      </c>
      <c r="S71" s="6">
        <f t="shared" si="14"/>
        <v>75</v>
      </c>
      <c r="T71" s="6">
        <v>6</v>
      </c>
      <c r="U71" s="6">
        <v>8</v>
      </c>
      <c r="V71" s="6">
        <v>6</v>
      </c>
      <c r="W71" s="6">
        <v>8</v>
      </c>
      <c r="X71" s="6">
        <v>5</v>
      </c>
      <c r="Y71" s="6">
        <v>11</v>
      </c>
      <c r="Z71" s="6">
        <v>7</v>
      </c>
      <c r="AA71" s="6">
        <v>9</v>
      </c>
      <c r="AB71" s="6">
        <v>7</v>
      </c>
      <c r="AC71" s="6">
        <f t="shared" si="15"/>
        <v>67</v>
      </c>
      <c r="AD71" s="6">
        <f t="shared" si="16"/>
        <v>47</v>
      </c>
      <c r="AE71" s="6">
        <f t="shared" si="17"/>
        <v>23</v>
      </c>
      <c r="AF71" s="176"/>
    </row>
    <row r="72" spans="1:32" ht="24.75" customHeight="1">
      <c r="A72" s="177" t="s">
        <v>3</v>
      </c>
      <c r="B72" s="32"/>
      <c r="C72" s="43"/>
      <c r="D72" s="43"/>
      <c r="E72" s="23">
        <v>0</v>
      </c>
      <c r="F72" s="23">
        <v>0</v>
      </c>
      <c r="G72" s="5">
        <v>0</v>
      </c>
      <c r="H72" s="5">
        <f t="shared" si="12"/>
        <v>0</v>
      </c>
      <c r="I72" s="6">
        <f t="shared" si="13"/>
        <v>0</v>
      </c>
      <c r="J72" s="6"/>
      <c r="K72" s="6"/>
      <c r="L72" s="6"/>
      <c r="M72" s="6"/>
      <c r="N72" s="6"/>
      <c r="O72" s="6"/>
      <c r="P72" s="6"/>
      <c r="Q72" s="6"/>
      <c r="R72" s="6"/>
      <c r="S72" s="6">
        <f t="shared" si="14"/>
        <v>0</v>
      </c>
      <c r="T72" s="6"/>
      <c r="U72" s="6"/>
      <c r="V72" s="6"/>
      <c r="W72" s="6"/>
      <c r="X72" s="6"/>
      <c r="Y72" s="6"/>
      <c r="Z72" s="6"/>
      <c r="AA72" s="6"/>
      <c r="AB72" s="6"/>
      <c r="AC72" s="6">
        <f t="shared" si="15"/>
        <v>0</v>
      </c>
      <c r="AD72" s="6">
        <f t="shared" si="16"/>
        <v>0</v>
      </c>
      <c r="AE72" s="6">
        <f t="shared" si="17"/>
        <v>0</v>
      </c>
      <c r="AF72" s="176"/>
    </row>
    <row r="73" spans="1:32" ht="24.75" customHeight="1">
      <c r="A73" s="177" t="s">
        <v>4</v>
      </c>
      <c r="B73" s="32"/>
      <c r="C73" s="43"/>
      <c r="D73" s="43"/>
      <c r="E73" s="23">
        <v>0</v>
      </c>
      <c r="F73" s="23">
        <v>0</v>
      </c>
      <c r="G73" s="5">
        <v>0</v>
      </c>
      <c r="H73" s="5">
        <f t="shared" si="12"/>
        <v>0</v>
      </c>
      <c r="I73" s="6">
        <f t="shared" si="13"/>
        <v>0</v>
      </c>
      <c r="J73" s="6"/>
      <c r="K73" s="6"/>
      <c r="L73" s="6"/>
      <c r="M73" s="6"/>
      <c r="N73" s="6"/>
      <c r="O73" s="6"/>
      <c r="P73" s="6"/>
      <c r="Q73" s="6"/>
      <c r="R73" s="6"/>
      <c r="S73" s="6">
        <f t="shared" si="14"/>
        <v>0</v>
      </c>
      <c r="T73" s="6"/>
      <c r="U73" s="6"/>
      <c r="V73" s="6"/>
      <c r="W73" s="6"/>
      <c r="X73" s="6"/>
      <c r="Y73" s="6"/>
      <c r="Z73" s="6"/>
      <c r="AA73" s="6"/>
      <c r="AB73" s="6"/>
      <c r="AC73" s="6">
        <f t="shared" si="15"/>
        <v>0</v>
      </c>
      <c r="AD73" s="6">
        <f t="shared" si="16"/>
        <v>0</v>
      </c>
      <c r="AE73" s="6">
        <f t="shared" si="17"/>
        <v>0</v>
      </c>
      <c r="AF73" s="176"/>
    </row>
    <row r="74" spans="1:32" ht="24.75" customHeight="1">
      <c r="A74" s="177"/>
      <c r="B74" s="32"/>
      <c r="C74" s="43" t="s">
        <v>53</v>
      </c>
      <c r="D74" s="43" t="s">
        <v>53</v>
      </c>
      <c r="E74" s="23">
        <v>0</v>
      </c>
      <c r="F74" s="23">
        <v>0</v>
      </c>
      <c r="G74" s="5">
        <v>0</v>
      </c>
      <c r="H74" s="5">
        <f t="shared" si="12"/>
        <v>0</v>
      </c>
      <c r="I74" s="6">
        <f t="shared" si="13"/>
        <v>0</v>
      </c>
      <c r="J74" s="6"/>
      <c r="K74" s="6"/>
      <c r="L74" s="6"/>
      <c r="M74" s="6"/>
      <c r="N74" s="6"/>
      <c r="O74" s="6"/>
      <c r="P74" s="6"/>
      <c r="Q74" s="6"/>
      <c r="R74" s="6"/>
      <c r="S74" s="6">
        <f t="shared" si="14"/>
        <v>0</v>
      </c>
      <c r="T74" s="6"/>
      <c r="U74" s="6"/>
      <c r="V74" s="6"/>
      <c r="W74" s="6"/>
      <c r="X74" s="6"/>
      <c r="Y74" s="6"/>
      <c r="Z74" s="6"/>
      <c r="AA74" s="6"/>
      <c r="AB74" s="6"/>
      <c r="AC74" s="6">
        <f t="shared" si="15"/>
        <v>0</v>
      </c>
      <c r="AD74" s="6">
        <f t="shared" si="16"/>
        <v>0</v>
      </c>
      <c r="AE74" s="6">
        <f t="shared" si="17"/>
        <v>0</v>
      </c>
      <c r="AF74" s="176"/>
    </row>
    <row r="75" spans="1:32" ht="24.75" customHeight="1">
      <c r="A75" s="177"/>
      <c r="B75" s="32"/>
      <c r="C75" s="43" t="s">
        <v>53</v>
      </c>
      <c r="D75" s="43" t="s">
        <v>53</v>
      </c>
      <c r="E75" s="23">
        <v>0</v>
      </c>
      <c r="F75" s="23">
        <v>0</v>
      </c>
      <c r="G75" s="5">
        <v>0</v>
      </c>
      <c r="H75" s="5">
        <f t="shared" si="12"/>
        <v>0</v>
      </c>
      <c r="I75" s="6">
        <f t="shared" si="13"/>
        <v>0</v>
      </c>
      <c r="J75" s="6"/>
      <c r="K75" s="6"/>
      <c r="L75" s="6"/>
      <c r="M75" s="6"/>
      <c r="N75" s="6"/>
      <c r="O75" s="6"/>
      <c r="P75" s="6"/>
      <c r="Q75" s="6"/>
      <c r="R75" s="6"/>
      <c r="S75" s="6">
        <f t="shared" si="14"/>
        <v>0</v>
      </c>
      <c r="T75" s="6"/>
      <c r="U75" s="6"/>
      <c r="V75" s="6"/>
      <c r="W75" s="6"/>
      <c r="X75" s="6"/>
      <c r="Y75" s="6"/>
      <c r="Z75" s="6"/>
      <c r="AA75" s="6"/>
      <c r="AB75" s="6"/>
      <c r="AC75" s="6">
        <f t="shared" si="15"/>
        <v>0</v>
      </c>
      <c r="AD75" s="6">
        <f t="shared" si="16"/>
        <v>0</v>
      </c>
      <c r="AE75" s="6">
        <f t="shared" si="17"/>
        <v>0</v>
      </c>
      <c r="AF75" s="176"/>
    </row>
    <row r="76" spans="1:32" ht="24.75" customHeight="1">
      <c r="A76" s="177" t="s">
        <v>240</v>
      </c>
      <c r="B76" s="11">
        <v>65</v>
      </c>
      <c r="C76" s="43" t="s">
        <v>54</v>
      </c>
      <c r="D76" s="43" t="s">
        <v>204</v>
      </c>
      <c r="E76" s="23">
        <v>39</v>
      </c>
      <c r="F76" s="23">
        <v>44</v>
      </c>
      <c r="G76" s="5">
        <v>83</v>
      </c>
      <c r="H76" s="5">
        <f t="shared" si="12"/>
        <v>84</v>
      </c>
      <c r="I76" s="6">
        <f t="shared" si="13"/>
        <v>167</v>
      </c>
      <c r="J76" s="6">
        <v>6</v>
      </c>
      <c r="K76" s="6">
        <v>6</v>
      </c>
      <c r="L76" s="6">
        <v>5</v>
      </c>
      <c r="M76" s="6">
        <v>6</v>
      </c>
      <c r="N76" s="6">
        <v>3</v>
      </c>
      <c r="O76" s="6">
        <v>4</v>
      </c>
      <c r="P76" s="6">
        <v>5</v>
      </c>
      <c r="Q76" s="6">
        <v>2</v>
      </c>
      <c r="R76" s="6">
        <v>7</v>
      </c>
      <c r="S76" s="6">
        <f t="shared" si="14"/>
        <v>44</v>
      </c>
      <c r="T76" s="6">
        <v>5</v>
      </c>
      <c r="U76" s="6">
        <v>4</v>
      </c>
      <c r="V76" s="6">
        <v>3</v>
      </c>
      <c r="W76" s="6">
        <v>4</v>
      </c>
      <c r="X76" s="6">
        <v>4</v>
      </c>
      <c r="Y76" s="6">
        <v>4</v>
      </c>
      <c r="Z76" s="6">
        <v>5</v>
      </c>
      <c r="AA76" s="6">
        <v>5</v>
      </c>
      <c r="AB76" s="6">
        <v>6</v>
      </c>
      <c r="AC76" s="6">
        <f t="shared" si="15"/>
        <v>40</v>
      </c>
      <c r="AD76" s="6">
        <f t="shared" si="16"/>
        <v>28</v>
      </c>
      <c r="AE76" s="6">
        <f t="shared" si="17"/>
        <v>16</v>
      </c>
      <c r="AF76" s="176"/>
    </row>
    <row r="77" spans="1:32" ht="24.75" customHeight="1">
      <c r="A77" s="177" t="s">
        <v>0</v>
      </c>
      <c r="B77" s="11">
        <v>62</v>
      </c>
      <c r="C77" s="43" t="s">
        <v>54</v>
      </c>
      <c r="D77" s="43" t="s">
        <v>119</v>
      </c>
      <c r="E77" s="23">
        <v>45</v>
      </c>
      <c r="F77" s="23">
        <v>41</v>
      </c>
      <c r="G77" s="5">
        <v>86</v>
      </c>
      <c r="H77" s="5">
        <f t="shared" si="12"/>
        <v>90</v>
      </c>
      <c r="I77" s="7">
        <f t="shared" si="13"/>
        <v>176</v>
      </c>
      <c r="J77" s="7">
        <v>4</v>
      </c>
      <c r="K77" s="7">
        <v>6</v>
      </c>
      <c r="L77" s="7">
        <v>7</v>
      </c>
      <c r="M77" s="7">
        <v>6</v>
      </c>
      <c r="N77" s="7">
        <v>3</v>
      </c>
      <c r="O77" s="7">
        <v>5</v>
      </c>
      <c r="P77" s="7">
        <v>4</v>
      </c>
      <c r="Q77" s="7">
        <v>3</v>
      </c>
      <c r="R77" s="7">
        <v>5</v>
      </c>
      <c r="S77" s="7">
        <f t="shared" si="14"/>
        <v>43</v>
      </c>
      <c r="T77" s="7">
        <v>5</v>
      </c>
      <c r="U77" s="7">
        <v>5</v>
      </c>
      <c r="V77" s="7">
        <v>4</v>
      </c>
      <c r="W77" s="7">
        <v>6</v>
      </c>
      <c r="X77" s="7">
        <v>2</v>
      </c>
      <c r="Y77" s="7">
        <v>7</v>
      </c>
      <c r="Z77" s="7">
        <v>4</v>
      </c>
      <c r="AA77" s="7">
        <v>7</v>
      </c>
      <c r="AB77" s="7">
        <v>7</v>
      </c>
      <c r="AC77" s="7">
        <f t="shared" si="15"/>
        <v>47</v>
      </c>
      <c r="AD77" s="7">
        <f t="shared" si="16"/>
        <v>33</v>
      </c>
      <c r="AE77" s="7">
        <f t="shared" si="17"/>
        <v>18</v>
      </c>
      <c r="AF77" s="176"/>
    </row>
    <row r="78" spans="1:32" ht="24.75" customHeight="1">
      <c r="A78" s="177" t="s">
        <v>1</v>
      </c>
      <c r="B78" s="11">
        <v>64</v>
      </c>
      <c r="C78" s="43" t="s">
        <v>54</v>
      </c>
      <c r="D78" s="43" t="s">
        <v>264</v>
      </c>
      <c r="E78" s="23">
        <v>53</v>
      </c>
      <c r="F78" s="23">
        <v>44</v>
      </c>
      <c r="G78" s="5">
        <v>97</v>
      </c>
      <c r="H78" s="5">
        <f t="shared" si="12"/>
        <v>92</v>
      </c>
      <c r="I78" s="6">
        <f t="shared" si="13"/>
        <v>189</v>
      </c>
      <c r="J78" s="6">
        <v>5</v>
      </c>
      <c r="K78" s="6">
        <v>6</v>
      </c>
      <c r="L78" s="6">
        <v>5</v>
      </c>
      <c r="M78" s="6">
        <v>6</v>
      </c>
      <c r="N78" s="6">
        <v>4</v>
      </c>
      <c r="O78" s="6">
        <v>5</v>
      </c>
      <c r="P78" s="6">
        <v>6</v>
      </c>
      <c r="Q78" s="6">
        <v>3</v>
      </c>
      <c r="R78" s="6">
        <v>4</v>
      </c>
      <c r="S78" s="6">
        <f t="shared" si="14"/>
        <v>44</v>
      </c>
      <c r="T78" s="6">
        <v>4</v>
      </c>
      <c r="U78" s="6">
        <v>5</v>
      </c>
      <c r="V78" s="6">
        <v>6</v>
      </c>
      <c r="W78" s="6">
        <v>5</v>
      </c>
      <c r="X78" s="6">
        <v>4</v>
      </c>
      <c r="Y78" s="6">
        <v>7</v>
      </c>
      <c r="Z78" s="6">
        <v>4</v>
      </c>
      <c r="AA78" s="6">
        <v>7</v>
      </c>
      <c r="AB78" s="6">
        <v>6</v>
      </c>
      <c r="AC78" s="6">
        <f t="shared" si="15"/>
        <v>48</v>
      </c>
      <c r="AD78" s="6">
        <f t="shared" si="16"/>
        <v>33</v>
      </c>
      <c r="AE78" s="6">
        <f t="shared" si="17"/>
        <v>17</v>
      </c>
      <c r="AF78" s="176"/>
    </row>
    <row r="79" spans="1:32" ht="24.75" customHeight="1">
      <c r="A79" s="177" t="s">
        <v>2</v>
      </c>
      <c r="B79" s="11">
        <v>63</v>
      </c>
      <c r="C79" s="43" t="s">
        <v>54</v>
      </c>
      <c r="D79" s="43" t="s">
        <v>205</v>
      </c>
      <c r="E79" s="23">
        <v>51</v>
      </c>
      <c r="F79" s="23">
        <v>46</v>
      </c>
      <c r="G79" s="5">
        <v>97</v>
      </c>
      <c r="H79" s="5">
        <f t="shared" si="12"/>
        <v>99</v>
      </c>
      <c r="I79" s="6">
        <f t="shared" si="13"/>
        <v>196</v>
      </c>
      <c r="J79" s="6">
        <v>6</v>
      </c>
      <c r="K79" s="6">
        <v>7</v>
      </c>
      <c r="L79" s="6">
        <v>4</v>
      </c>
      <c r="M79" s="6">
        <v>7</v>
      </c>
      <c r="N79" s="6">
        <v>6</v>
      </c>
      <c r="O79" s="6">
        <v>4</v>
      </c>
      <c r="P79" s="6">
        <v>6</v>
      </c>
      <c r="Q79" s="6">
        <v>4</v>
      </c>
      <c r="R79" s="6">
        <v>6</v>
      </c>
      <c r="S79" s="6">
        <f t="shared" si="14"/>
        <v>50</v>
      </c>
      <c r="T79" s="6">
        <v>6</v>
      </c>
      <c r="U79" s="6">
        <v>5</v>
      </c>
      <c r="V79" s="6">
        <v>4</v>
      </c>
      <c r="W79" s="6">
        <v>5</v>
      </c>
      <c r="X79" s="6">
        <v>3</v>
      </c>
      <c r="Y79" s="6">
        <v>7</v>
      </c>
      <c r="Z79" s="6">
        <v>6</v>
      </c>
      <c r="AA79" s="6">
        <v>5</v>
      </c>
      <c r="AB79" s="6">
        <v>8</v>
      </c>
      <c r="AC79" s="6">
        <f t="shared" si="15"/>
        <v>49</v>
      </c>
      <c r="AD79" s="6">
        <f t="shared" si="16"/>
        <v>34</v>
      </c>
      <c r="AE79" s="6">
        <f t="shared" si="17"/>
        <v>19</v>
      </c>
      <c r="AF79" s="176"/>
    </row>
    <row r="80" spans="1:32" ht="24.75" customHeight="1">
      <c r="A80" s="177" t="s">
        <v>3</v>
      </c>
      <c r="B80" s="11">
        <v>87</v>
      </c>
      <c r="C80" s="43" t="s">
        <v>54</v>
      </c>
      <c r="D80" s="43" t="s">
        <v>265</v>
      </c>
      <c r="E80" s="23">
        <v>52</v>
      </c>
      <c r="F80" s="23">
        <v>52</v>
      </c>
      <c r="G80" s="5">
        <v>104</v>
      </c>
      <c r="H80" s="5">
        <f t="shared" si="12"/>
        <v>105</v>
      </c>
      <c r="I80" s="6">
        <f t="shared" si="13"/>
        <v>209</v>
      </c>
      <c r="J80" s="6">
        <v>7</v>
      </c>
      <c r="K80" s="6">
        <v>8</v>
      </c>
      <c r="L80" s="6">
        <v>6</v>
      </c>
      <c r="M80" s="6">
        <v>6</v>
      </c>
      <c r="N80" s="6">
        <v>5</v>
      </c>
      <c r="O80" s="6">
        <v>7</v>
      </c>
      <c r="P80" s="6">
        <v>5</v>
      </c>
      <c r="Q80" s="6">
        <v>3</v>
      </c>
      <c r="R80" s="6">
        <v>6</v>
      </c>
      <c r="S80" s="6">
        <f t="shared" si="14"/>
        <v>53</v>
      </c>
      <c r="T80" s="6">
        <v>6</v>
      </c>
      <c r="U80" s="6">
        <v>5</v>
      </c>
      <c r="V80" s="6">
        <v>4</v>
      </c>
      <c r="W80" s="6">
        <v>5</v>
      </c>
      <c r="X80" s="6">
        <v>5</v>
      </c>
      <c r="Y80" s="6">
        <v>9</v>
      </c>
      <c r="Z80" s="6">
        <v>6</v>
      </c>
      <c r="AA80" s="6">
        <v>6</v>
      </c>
      <c r="AB80" s="6">
        <v>6</v>
      </c>
      <c r="AC80" s="6">
        <f t="shared" si="15"/>
        <v>52</v>
      </c>
      <c r="AD80" s="6">
        <f t="shared" si="16"/>
        <v>37</v>
      </c>
      <c r="AE80" s="6">
        <f t="shared" si="17"/>
        <v>18</v>
      </c>
      <c r="AF80" s="176"/>
    </row>
    <row r="81" spans="1:32" ht="24.75" customHeight="1">
      <c r="A81" s="177" t="s">
        <v>241</v>
      </c>
      <c r="B81" s="11"/>
      <c r="C81" s="43"/>
      <c r="D81" s="43"/>
      <c r="E81" s="23">
        <v>0</v>
      </c>
      <c r="F81" s="23">
        <v>0</v>
      </c>
      <c r="G81" s="5">
        <v>0</v>
      </c>
      <c r="H81" s="5">
        <f t="shared" si="12"/>
        <v>0</v>
      </c>
      <c r="I81" s="7">
        <f t="shared" si="13"/>
        <v>0</v>
      </c>
      <c r="J81" s="7"/>
      <c r="K81" s="7"/>
      <c r="L81" s="7"/>
      <c r="M81" s="7"/>
      <c r="N81" s="7"/>
      <c r="O81" s="7"/>
      <c r="P81" s="7"/>
      <c r="Q81" s="7"/>
      <c r="R81" s="7"/>
      <c r="S81" s="7">
        <f t="shared" si="14"/>
        <v>0</v>
      </c>
      <c r="T81" s="7"/>
      <c r="U81" s="7"/>
      <c r="V81" s="7"/>
      <c r="W81" s="7"/>
      <c r="X81" s="7"/>
      <c r="Y81" s="7"/>
      <c r="Z81" s="7"/>
      <c r="AA81" s="7"/>
      <c r="AB81" s="7"/>
      <c r="AC81" s="7">
        <f t="shared" si="15"/>
        <v>0</v>
      </c>
      <c r="AD81" s="7">
        <f t="shared" si="16"/>
        <v>0</v>
      </c>
      <c r="AE81" s="7">
        <f t="shared" si="17"/>
        <v>0</v>
      </c>
      <c r="AF81" s="176"/>
    </row>
    <row r="82" spans="1:32" ht="24.75" customHeight="1">
      <c r="A82" s="177"/>
      <c r="B82" s="11"/>
      <c r="C82" s="43" t="s">
        <v>53</v>
      </c>
      <c r="D82" s="43" t="s">
        <v>53</v>
      </c>
      <c r="E82" s="23">
        <v>0</v>
      </c>
      <c r="F82" s="23">
        <v>0</v>
      </c>
      <c r="G82" s="5">
        <v>0</v>
      </c>
      <c r="H82" s="5">
        <f t="shared" si="12"/>
        <v>0</v>
      </c>
      <c r="I82" s="6">
        <f t="shared" si="13"/>
        <v>0</v>
      </c>
      <c r="J82" s="6"/>
      <c r="K82" s="6"/>
      <c r="L82" s="6"/>
      <c r="M82" s="6"/>
      <c r="N82" s="6"/>
      <c r="O82" s="6"/>
      <c r="P82" s="6"/>
      <c r="Q82" s="6"/>
      <c r="R82" s="6"/>
      <c r="S82" s="6">
        <f t="shared" si="14"/>
        <v>0</v>
      </c>
      <c r="T82" s="6"/>
      <c r="U82" s="6"/>
      <c r="V82" s="6"/>
      <c r="W82" s="6"/>
      <c r="X82" s="6"/>
      <c r="Y82" s="6"/>
      <c r="Z82" s="6"/>
      <c r="AA82" s="6"/>
      <c r="AB82" s="6"/>
      <c r="AC82" s="6">
        <f t="shared" si="15"/>
        <v>0</v>
      </c>
      <c r="AD82" s="6">
        <f t="shared" si="16"/>
        <v>0</v>
      </c>
      <c r="AE82" s="6">
        <f t="shared" si="17"/>
        <v>0</v>
      </c>
      <c r="AF82" s="176"/>
    </row>
    <row r="83" spans="1:32" ht="24.75" customHeight="1">
      <c r="A83" s="177" t="s">
        <v>146</v>
      </c>
      <c r="B83" s="11">
        <v>67</v>
      </c>
      <c r="C83" s="43" t="s">
        <v>56</v>
      </c>
      <c r="D83" s="43" t="s">
        <v>62</v>
      </c>
      <c r="E83" s="23">
        <v>44</v>
      </c>
      <c r="F83" s="23">
        <v>41</v>
      </c>
      <c r="G83" s="5">
        <v>85</v>
      </c>
      <c r="H83" s="5">
        <f t="shared" si="12"/>
        <v>87</v>
      </c>
      <c r="I83" s="6">
        <f t="shared" si="13"/>
        <v>172</v>
      </c>
      <c r="J83" s="6">
        <v>5</v>
      </c>
      <c r="K83" s="6">
        <v>5</v>
      </c>
      <c r="L83" s="6">
        <v>6</v>
      </c>
      <c r="M83" s="6">
        <v>5</v>
      </c>
      <c r="N83" s="6">
        <v>6</v>
      </c>
      <c r="O83" s="6">
        <v>5</v>
      </c>
      <c r="P83" s="6">
        <v>5</v>
      </c>
      <c r="Q83" s="6">
        <v>3</v>
      </c>
      <c r="R83" s="6">
        <v>6</v>
      </c>
      <c r="S83" s="6">
        <f t="shared" si="14"/>
        <v>46</v>
      </c>
      <c r="T83" s="6">
        <v>4</v>
      </c>
      <c r="U83" s="6">
        <v>4</v>
      </c>
      <c r="V83" s="6">
        <v>3</v>
      </c>
      <c r="W83" s="6">
        <v>4</v>
      </c>
      <c r="X83" s="6">
        <v>4</v>
      </c>
      <c r="Y83" s="6">
        <v>5</v>
      </c>
      <c r="Z83" s="6">
        <v>5</v>
      </c>
      <c r="AA83" s="6">
        <v>6</v>
      </c>
      <c r="AB83" s="6">
        <v>6</v>
      </c>
      <c r="AC83" s="6">
        <f t="shared" si="15"/>
        <v>41</v>
      </c>
      <c r="AD83" s="6">
        <f t="shared" si="16"/>
        <v>30</v>
      </c>
      <c r="AE83" s="6">
        <f t="shared" si="17"/>
        <v>17</v>
      </c>
      <c r="AF83" s="176"/>
    </row>
    <row r="84" spans="1:32" ht="24.75" customHeight="1">
      <c r="A84" s="177" t="s">
        <v>0</v>
      </c>
      <c r="B84" s="11">
        <v>69</v>
      </c>
      <c r="C84" s="43" t="s">
        <v>56</v>
      </c>
      <c r="D84" s="43" t="s">
        <v>266</v>
      </c>
      <c r="E84" s="23">
        <v>50</v>
      </c>
      <c r="F84" s="23">
        <v>44</v>
      </c>
      <c r="G84" s="5">
        <v>94</v>
      </c>
      <c r="H84" s="5">
        <f t="shared" si="12"/>
        <v>84</v>
      </c>
      <c r="I84" s="6">
        <f t="shared" si="13"/>
        <v>178</v>
      </c>
      <c r="J84" s="6">
        <v>5</v>
      </c>
      <c r="K84" s="6">
        <v>5</v>
      </c>
      <c r="L84" s="6">
        <v>4</v>
      </c>
      <c r="M84" s="6">
        <v>5</v>
      </c>
      <c r="N84" s="6">
        <v>3</v>
      </c>
      <c r="O84" s="6">
        <v>5</v>
      </c>
      <c r="P84" s="6">
        <v>5</v>
      </c>
      <c r="Q84" s="6">
        <v>3</v>
      </c>
      <c r="R84" s="6">
        <v>5</v>
      </c>
      <c r="S84" s="6">
        <f t="shared" si="14"/>
        <v>40</v>
      </c>
      <c r="T84" s="6">
        <v>5</v>
      </c>
      <c r="U84" s="6">
        <v>4</v>
      </c>
      <c r="V84" s="6">
        <v>4</v>
      </c>
      <c r="W84" s="6">
        <v>3</v>
      </c>
      <c r="X84" s="6">
        <v>5</v>
      </c>
      <c r="Y84" s="6">
        <v>7</v>
      </c>
      <c r="Z84" s="6">
        <v>5</v>
      </c>
      <c r="AA84" s="6">
        <v>5</v>
      </c>
      <c r="AB84" s="6">
        <v>6</v>
      </c>
      <c r="AC84" s="6">
        <f t="shared" si="15"/>
        <v>44</v>
      </c>
      <c r="AD84" s="6">
        <f t="shared" si="16"/>
        <v>31</v>
      </c>
      <c r="AE84" s="6">
        <f t="shared" si="17"/>
        <v>16</v>
      </c>
      <c r="AF84" s="176"/>
    </row>
    <row r="85" spans="1:32" ht="24.75" customHeight="1">
      <c r="A85" s="177" t="s">
        <v>1</v>
      </c>
      <c r="B85" s="11">
        <v>66</v>
      </c>
      <c r="C85" s="43" t="s">
        <v>56</v>
      </c>
      <c r="D85" s="43" t="s">
        <v>58</v>
      </c>
      <c r="E85" s="23">
        <v>45</v>
      </c>
      <c r="F85" s="23">
        <v>44</v>
      </c>
      <c r="G85" s="5">
        <v>89</v>
      </c>
      <c r="H85" s="5">
        <f t="shared" si="12"/>
        <v>89</v>
      </c>
      <c r="I85" s="6">
        <f t="shared" si="13"/>
        <v>178</v>
      </c>
      <c r="J85" s="6">
        <v>7</v>
      </c>
      <c r="K85" s="6">
        <v>6</v>
      </c>
      <c r="L85" s="6">
        <v>5</v>
      </c>
      <c r="M85" s="6">
        <v>5</v>
      </c>
      <c r="N85" s="6">
        <v>3</v>
      </c>
      <c r="O85" s="6">
        <v>4</v>
      </c>
      <c r="P85" s="6">
        <v>5</v>
      </c>
      <c r="Q85" s="6">
        <v>3</v>
      </c>
      <c r="R85" s="6">
        <v>6</v>
      </c>
      <c r="S85" s="6">
        <f t="shared" si="14"/>
        <v>44</v>
      </c>
      <c r="T85" s="6">
        <v>6</v>
      </c>
      <c r="U85" s="6">
        <v>5</v>
      </c>
      <c r="V85" s="6">
        <v>4</v>
      </c>
      <c r="W85" s="6">
        <v>5</v>
      </c>
      <c r="X85" s="6">
        <v>4</v>
      </c>
      <c r="Y85" s="6">
        <v>6</v>
      </c>
      <c r="Z85" s="6">
        <v>3</v>
      </c>
      <c r="AA85" s="6">
        <v>7</v>
      </c>
      <c r="AB85" s="6">
        <v>5</v>
      </c>
      <c r="AC85" s="6">
        <f t="shared" si="15"/>
        <v>45</v>
      </c>
      <c r="AD85" s="6">
        <f t="shared" si="16"/>
        <v>30</v>
      </c>
      <c r="AE85" s="6">
        <f t="shared" si="17"/>
        <v>15</v>
      </c>
      <c r="AF85" s="176"/>
    </row>
    <row r="86" spans="1:32" ht="24.75" customHeight="1">
      <c r="A86" s="177" t="s">
        <v>2</v>
      </c>
      <c r="B86" s="11">
        <v>68</v>
      </c>
      <c r="C86" s="43" t="s">
        <v>56</v>
      </c>
      <c r="D86" s="43" t="s">
        <v>60</v>
      </c>
      <c r="E86" s="23">
        <v>44</v>
      </c>
      <c r="F86" s="23">
        <v>48</v>
      </c>
      <c r="G86" s="5">
        <v>92</v>
      </c>
      <c r="H86" s="5">
        <f t="shared" si="12"/>
        <v>101</v>
      </c>
      <c r="I86" s="6">
        <f t="shared" si="13"/>
        <v>193</v>
      </c>
      <c r="J86" s="6">
        <v>7</v>
      </c>
      <c r="K86" s="6">
        <v>7</v>
      </c>
      <c r="L86" s="6">
        <v>3</v>
      </c>
      <c r="M86" s="6">
        <v>5</v>
      </c>
      <c r="N86" s="6">
        <v>5</v>
      </c>
      <c r="O86" s="6">
        <v>7</v>
      </c>
      <c r="P86" s="6">
        <v>5</v>
      </c>
      <c r="Q86" s="6">
        <v>3</v>
      </c>
      <c r="R86" s="6">
        <v>5</v>
      </c>
      <c r="S86" s="6">
        <f t="shared" si="14"/>
        <v>47</v>
      </c>
      <c r="T86" s="6">
        <v>5</v>
      </c>
      <c r="U86" s="6">
        <v>7</v>
      </c>
      <c r="V86" s="6">
        <v>4</v>
      </c>
      <c r="W86" s="6">
        <v>5</v>
      </c>
      <c r="X86" s="6">
        <v>8</v>
      </c>
      <c r="Y86" s="6">
        <v>6</v>
      </c>
      <c r="Z86" s="6">
        <v>5</v>
      </c>
      <c r="AA86" s="6">
        <v>6</v>
      </c>
      <c r="AB86" s="6">
        <v>8</v>
      </c>
      <c r="AC86" s="6">
        <f t="shared" si="15"/>
        <v>54</v>
      </c>
      <c r="AD86" s="6">
        <f t="shared" si="16"/>
        <v>38</v>
      </c>
      <c r="AE86" s="6">
        <f t="shared" si="17"/>
        <v>19</v>
      </c>
      <c r="AF86" s="176"/>
    </row>
    <row r="87" spans="1:32" ht="24.75" customHeight="1">
      <c r="A87" s="177" t="s">
        <v>3</v>
      </c>
      <c r="B87" s="11">
        <v>70</v>
      </c>
      <c r="C87" s="43" t="s">
        <v>56</v>
      </c>
      <c r="D87" s="43" t="s">
        <v>122</v>
      </c>
      <c r="E87" s="23">
        <v>52</v>
      </c>
      <c r="F87" s="23">
        <v>54</v>
      </c>
      <c r="G87" s="5">
        <v>106</v>
      </c>
      <c r="H87" s="5">
        <f t="shared" si="12"/>
        <v>114</v>
      </c>
      <c r="I87" s="6">
        <f t="shared" si="13"/>
        <v>220</v>
      </c>
      <c r="J87" s="6">
        <v>5</v>
      </c>
      <c r="K87" s="6">
        <v>8</v>
      </c>
      <c r="L87" s="6">
        <v>9</v>
      </c>
      <c r="M87" s="6">
        <v>6</v>
      </c>
      <c r="N87" s="6">
        <v>4</v>
      </c>
      <c r="O87" s="6">
        <v>9</v>
      </c>
      <c r="P87" s="6">
        <v>6</v>
      </c>
      <c r="Q87" s="6">
        <v>4</v>
      </c>
      <c r="R87" s="6">
        <v>6</v>
      </c>
      <c r="S87" s="6">
        <f t="shared" si="14"/>
        <v>57</v>
      </c>
      <c r="T87" s="6">
        <v>5</v>
      </c>
      <c r="U87" s="6">
        <v>5</v>
      </c>
      <c r="V87" s="6">
        <v>5</v>
      </c>
      <c r="W87" s="6">
        <v>6</v>
      </c>
      <c r="X87" s="6">
        <v>5</v>
      </c>
      <c r="Y87" s="6">
        <v>9</v>
      </c>
      <c r="Z87" s="6">
        <v>5</v>
      </c>
      <c r="AA87" s="6">
        <v>7</v>
      </c>
      <c r="AB87" s="6">
        <v>10</v>
      </c>
      <c r="AC87" s="6">
        <f t="shared" si="15"/>
        <v>57</v>
      </c>
      <c r="AD87" s="6">
        <f t="shared" si="16"/>
        <v>42</v>
      </c>
      <c r="AE87" s="6">
        <f t="shared" si="17"/>
        <v>22</v>
      </c>
      <c r="AF87" s="176"/>
    </row>
    <row r="88" spans="1:32" ht="24.75" customHeight="1">
      <c r="A88" s="177" t="s">
        <v>4</v>
      </c>
      <c r="B88" s="11">
        <v>83</v>
      </c>
      <c r="C88" s="43" t="s">
        <v>56</v>
      </c>
      <c r="D88" s="43" t="s">
        <v>267</v>
      </c>
      <c r="E88" s="23">
        <v>54</v>
      </c>
      <c r="F88" s="23">
        <v>62</v>
      </c>
      <c r="G88" s="5">
        <v>116</v>
      </c>
      <c r="H88" s="5">
        <f t="shared" si="12"/>
        <v>112</v>
      </c>
      <c r="I88" s="6">
        <f t="shared" si="13"/>
        <v>228</v>
      </c>
      <c r="J88" s="6">
        <v>6</v>
      </c>
      <c r="K88" s="6">
        <v>6</v>
      </c>
      <c r="L88" s="6">
        <v>5</v>
      </c>
      <c r="M88" s="6">
        <v>9</v>
      </c>
      <c r="N88" s="6">
        <v>4</v>
      </c>
      <c r="O88" s="6">
        <v>6</v>
      </c>
      <c r="P88" s="6">
        <v>5</v>
      </c>
      <c r="Q88" s="6">
        <v>4</v>
      </c>
      <c r="R88" s="6">
        <v>7</v>
      </c>
      <c r="S88" s="6">
        <f t="shared" si="14"/>
        <v>52</v>
      </c>
      <c r="T88" s="6">
        <v>6</v>
      </c>
      <c r="U88" s="6">
        <v>5</v>
      </c>
      <c r="V88" s="6">
        <v>3</v>
      </c>
      <c r="W88" s="6">
        <v>5</v>
      </c>
      <c r="X88" s="6">
        <v>7</v>
      </c>
      <c r="Y88" s="6">
        <v>9</v>
      </c>
      <c r="Z88" s="6">
        <v>6</v>
      </c>
      <c r="AA88" s="6">
        <v>7</v>
      </c>
      <c r="AB88" s="6">
        <v>12</v>
      </c>
      <c r="AC88" s="6">
        <f t="shared" si="15"/>
        <v>60</v>
      </c>
      <c r="AD88" s="6">
        <f t="shared" si="16"/>
        <v>46</v>
      </c>
      <c r="AE88" s="6">
        <f t="shared" si="17"/>
        <v>25</v>
      </c>
      <c r="AF88" s="176"/>
    </row>
    <row r="89" spans="1:32" ht="24.75" customHeight="1">
      <c r="A89" s="177"/>
      <c r="B89" s="11"/>
      <c r="C89" s="43" t="s">
        <v>53</v>
      </c>
      <c r="D89" s="43" t="s">
        <v>53</v>
      </c>
      <c r="E89" s="23">
        <v>0</v>
      </c>
      <c r="F89" s="23">
        <v>0</v>
      </c>
      <c r="G89" s="5">
        <v>0</v>
      </c>
      <c r="H89" s="5">
        <f t="shared" si="12"/>
        <v>0</v>
      </c>
      <c r="I89" s="6">
        <f t="shared" si="13"/>
        <v>0</v>
      </c>
      <c r="J89" s="6"/>
      <c r="K89" s="6"/>
      <c r="L89" s="6"/>
      <c r="M89" s="6"/>
      <c r="N89" s="6"/>
      <c r="O89" s="6"/>
      <c r="P89" s="6"/>
      <c r="Q89" s="6"/>
      <c r="R89" s="6"/>
      <c r="S89" s="6">
        <f t="shared" si="14"/>
        <v>0</v>
      </c>
      <c r="T89" s="6"/>
      <c r="U89" s="6"/>
      <c r="V89" s="6"/>
      <c r="W89" s="6"/>
      <c r="X89" s="6"/>
      <c r="Y89" s="6"/>
      <c r="Z89" s="6"/>
      <c r="AA89" s="6"/>
      <c r="AB89" s="6"/>
      <c r="AC89" s="6">
        <f t="shared" si="15"/>
        <v>0</v>
      </c>
      <c r="AD89" s="6">
        <f t="shared" si="16"/>
        <v>0</v>
      </c>
      <c r="AE89" s="6">
        <f t="shared" si="17"/>
        <v>0</v>
      </c>
      <c r="AF89" s="176"/>
    </row>
    <row r="90" spans="1:32" ht="24.75" customHeight="1">
      <c r="A90" s="177"/>
      <c r="B90" s="178"/>
      <c r="C90" s="43" t="s">
        <v>53</v>
      </c>
      <c r="D90" s="43" t="s">
        <v>53</v>
      </c>
      <c r="E90" s="23">
        <v>0</v>
      </c>
      <c r="F90" s="23">
        <v>0</v>
      </c>
      <c r="G90" s="5">
        <v>0</v>
      </c>
      <c r="H90" s="5">
        <f t="shared" si="12"/>
        <v>0</v>
      </c>
      <c r="I90" s="6">
        <f t="shared" si="13"/>
        <v>0</v>
      </c>
      <c r="J90" s="6"/>
      <c r="K90" s="6"/>
      <c r="L90" s="6"/>
      <c r="M90" s="6"/>
      <c r="N90" s="6"/>
      <c r="O90" s="6"/>
      <c r="P90" s="6"/>
      <c r="Q90" s="6"/>
      <c r="R90" s="6"/>
      <c r="S90" s="6">
        <f t="shared" si="14"/>
        <v>0</v>
      </c>
      <c r="T90" s="6"/>
      <c r="U90" s="6"/>
      <c r="V90" s="6"/>
      <c r="W90" s="6"/>
      <c r="X90" s="6"/>
      <c r="Y90" s="6"/>
      <c r="Z90" s="6"/>
      <c r="AA90" s="6"/>
      <c r="AB90" s="6"/>
      <c r="AC90" s="6">
        <f t="shared" si="15"/>
        <v>0</v>
      </c>
      <c r="AD90" s="6">
        <f t="shared" si="16"/>
        <v>0</v>
      </c>
      <c r="AE90" s="6">
        <f t="shared" si="17"/>
        <v>0</v>
      </c>
      <c r="AF90" s="176"/>
    </row>
    <row r="91" spans="1:32" ht="24.75" customHeight="1">
      <c r="A91" s="177" t="s">
        <v>240</v>
      </c>
      <c r="B91" s="11">
        <v>73</v>
      </c>
      <c r="C91" s="43" t="s">
        <v>61</v>
      </c>
      <c r="D91" s="43" t="s">
        <v>63</v>
      </c>
      <c r="E91" s="23">
        <v>43</v>
      </c>
      <c r="F91" s="23">
        <v>37</v>
      </c>
      <c r="G91" s="5">
        <v>80</v>
      </c>
      <c r="H91" s="5">
        <f t="shared" si="12"/>
        <v>83</v>
      </c>
      <c r="I91" s="6">
        <f t="shared" si="13"/>
        <v>163</v>
      </c>
      <c r="J91" s="6">
        <v>5</v>
      </c>
      <c r="K91" s="6">
        <v>6</v>
      </c>
      <c r="L91" s="6">
        <v>5</v>
      </c>
      <c r="M91" s="6">
        <v>6</v>
      </c>
      <c r="N91" s="6">
        <v>3</v>
      </c>
      <c r="O91" s="6">
        <v>5</v>
      </c>
      <c r="P91" s="6">
        <v>5</v>
      </c>
      <c r="Q91" s="6">
        <v>4</v>
      </c>
      <c r="R91" s="6">
        <v>4</v>
      </c>
      <c r="S91" s="6">
        <f t="shared" si="14"/>
        <v>43</v>
      </c>
      <c r="T91" s="6">
        <v>4</v>
      </c>
      <c r="U91" s="6">
        <v>4</v>
      </c>
      <c r="V91" s="6">
        <v>3</v>
      </c>
      <c r="W91" s="6">
        <v>4</v>
      </c>
      <c r="X91" s="6">
        <v>3</v>
      </c>
      <c r="Y91" s="6">
        <v>7</v>
      </c>
      <c r="Z91" s="6">
        <v>5</v>
      </c>
      <c r="AA91" s="6">
        <v>5</v>
      </c>
      <c r="AB91" s="6">
        <v>5</v>
      </c>
      <c r="AC91" s="6">
        <f t="shared" si="15"/>
        <v>40</v>
      </c>
      <c r="AD91" s="6">
        <f t="shared" si="16"/>
        <v>29</v>
      </c>
      <c r="AE91" s="6">
        <f t="shared" si="17"/>
        <v>15</v>
      </c>
      <c r="AF91" s="176"/>
    </row>
    <row r="92" spans="1:32" ht="24.75" customHeight="1">
      <c r="A92" s="177" t="s">
        <v>0</v>
      </c>
      <c r="B92" s="11">
        <v>71</v>
      </c>
      <c r="C92" s="43" t="s">
        <v>61</v>
      </c>
      <c r="D92" s="43" t="s">
        <v>103</v>
      </c>
      <c r="E92" s="23">
        <v>57</v>
      </c>
      <c r="F92" s="23">
        <v>59</v>
      </c>
      <c r="G92" s="5">
        <v>116</v>
      </c>
      <c r="H92" s="5">
        <f t="shared" si="12"/>
        <v>115</v>
      </c>
      <c r="I92" s="6">
        <f t="shared" si="13"/>
        <v>231</v>
      </c>
      <c r="J92" s="6">
        <v>8</v>
      </c>
      <c r="K92" s="6">
        <v>7</v>
      </c>
      <c r="L92" s="6">
        <v>7</v>
      </c>
      <c r="M92" s="6">
        <v>7</v>
      </c>
      <c r="N92" s="6">
        <v>6</v>
      </c>
      <c r="O92" s="6">
        <v>9</v>
      </c>
      <c r="P92" s="6">
        <v>4</v>
      </c>
      <c r="Q92" s="6">
        <v>4</v>
      </c>
      <c r="R92" s="6">
        <v>5</v>
      </c>
      <c r="S92" s="6">
        <f t="shared" si="14"/>
        <v>57</v>
      </c>
      <c r="T92" s="6">
        <v>6</v>
      </c>
      <c r="U92" s="6">
        <v>7</v>
      </c>
      <c r="V92" s="6">
        <v>4</v>
      </c>
      <c r="W92" s="6">
        <v>7</v>
      </c>
      <c r="X92" s="6">
        <v>7</v>
      </c>
      <c r="Y92" s="6">
        <v>8</v>
      </c>
      <c r="Z92" s="6">
        <v>5</v>
      </c>
      <c r="AA92" s="6">
        <v>8</v>
      </c>
      <c r="AB92" s="6">
        <v>6</v>
      </c>
      <c r="AC92" s="6">
        <f t="shared" si="15"/>
        <v>58</v>
      </c>
      <c r="AD92" s="6">
        <f t="shared" si="16"/>
        <v>41</v>
      </c>
      <c r="AE92" s="6">
        <f t="shared" si="17"/>
        <v>19</v>
      </c>
      <c r="AF92" s="176"/>
    </row>
    <row r="93" spans="1:32" ht="24.75" customHeight="1">
      <c r="A93" s="177" t="s">
        <v>1</v>
      </c>
      <c r="B93" s="11">
        <v>72</v>
      </c>
      <c r="C93" s="43" t="s">
        <v>61</v>
      </c>
      <c r="D93" s="43" t="s">
        <v>74</v>
      </c>
      <c r="E93" s="23">
        <v>57</v>
      </c>
      <c r="F93" s="23">
        <v>58</v>
      </c>
      <c r="G93" s="5">
        <v>115</v>
      </c>
      <c r="H93" s="5">
        <f t="shared" si="12"/>
        <v>121</v>
      </c>
      <c r="I93" s="6">
        <f t="shared" si="13"/>
        <v>236</v>
      </c>
      <c r="J93" s="6">
        <v>7</v>
      </c>
      <c r="K93" s="6">
        <v>9</v>
      </c>
      <c r="L93" s="6">
        <v>10</v>
      </c>
      <c r="M93" s="6">
        <v>7</v>
      </c>
      <c r="N93" s="6">
        <v>6</v>
      </c>
      <c r="O93" s="6">
        <v>7</v>
      </c>
      <c r="P93" s="6">
        <v>6</v>
      </c>
      <c r="Q93" s="6">
        <v>4</v>
      </c>
      <c r="R93" s="6">
        <v>7</v>
      </c>
      <c r="S93" s="6">
        <f t="shared" si="14"/>
        <v>63</v>
      </c>
      <c r="T93" s="6">
        <v>7</v>
      </c>
      <c r="U93" s="6">
        <v>6</v>
      </c>
      <c r="V93" s="6">
        <v>5</v>
      </c>
      <c r="W93" s="6">
        <v>7</v>
      </c>
      <c r="X93" s="6">
        <v>6</v>
      </c>
      <c r="Y93" s="6">
        <v>7</v>
      </c>
      <c r="Z93" s="6">
        <v>7</v>
      </c>
      <c r="AA93" s="6">
        <v>7</v>
      </c>
      <c r="AB93" s="6">
        <v>6</v>
      </c>
      <c r="AC93" s="6">
        <f t="shared" si="15"/>
        <v>58</v>
      </c>
      <c r="AD93" s="6">
        <f t="shared" si="16"/>
        <v>40</v>
      </c>
      <c r="AE93" s="6">
        <f t="shared" si="17"/>
        <v>20</v>
      </c>
      <c r="AF93" s="176"/>
    </row>
    <row r="94" spans="1:32" ht="24.75" customHeight="1">
      <c r="A94" s="177"/>
      <c r="B94" s="11"/>
      <c r="C94" s="43"/>
      <c r="D94" s="43"/>
      <c r="E94" s="23">
        <v>0</v>
      </c>
      <c r="F94" s="23">
        <v>0</v>
      </c>
      <c r="G94" s="5">
        <v>0</v>
      </c>
      <c r="H94" s="5">
        <f t="shared" si="12"/>
        <v>0</v>
      </c>
      <c r="I94" s="6">
        <f t="shared" si="13"/>
        <v>0</v>
      </c>
      <c r="J94" s="6"/>
      <c r="K94" s="6"/>
      <c r="L94" s="6"/>
      <c r="M94" s="6"/>
      <c r="N94" s="6"/>
      <c r="O94" s="6"/>
      <c r="P94" s="6"/>
      <c r="Q94" s="6"/>
      <c r="R94" s="6"/>
      <c r="S94" s="6">
        <f t="shared" si="14"/>
        <v>0</v>
      </c>
      <c r="T94" s="6"/>
      <c r="U94" s="6"/>
      <c r="V94" s="6"/>
      <c r="W94" s="6"/>
      <c r="X94" s="6"/>
      <c r="Y94" s="6"/>
      <c r="Z94" s="6"/>
      <c r="AA94" s="6"/>
      <c r="AB94" s="6"/>
      <c r="AC94" s="6">
        <f t="shared" si="15"/>
        <v>0</v>
      </c>
      <c r="AD94" s="6">
        <f t="shared" si="16"/>
        <v>0</v>
      </c>
      <c r="AE94" s="6">
        <f t="shared" si="17"/>
        <v>0</v>
      </c>
      <c r="AF94" s="176"/>
    </row>
    <row r="95" spans="1:32" ht="24.75" customHeight="1">
      <c r="A95" s="177"/>
      <c r="B95" s="11"/>
      <c r="C95" s="43"/>
      <c r="D95" s="43"/>
      <c r="E95" s="23">
        <v>0</v>
      </c>
      <c r="F95" s="23">
        <v>0</v>
      </c>
      <c r="G95" s="5">
        <v>0</v>
      </c>
      <c r="H95" s="5">
        <f t="shared" si="12"/>
        <v>0</v>
      </c>
      <c r="I95" s="6">
        <f t="shared" si="13"/>
        <v>0</v>
      </c>
      <c r="J95" s="6"/>
      <c r="K95" s="6"/>
      <c r="L95" s="6"/>
      <c r="M95" s="6"/>
      <c r="N95" s="6"/>
      <c r="O95" s="6"/>
      <c r="P95" s="6"/>
      <c r="Q95" s="6"/>
      <c r="R95" s="6"/>
      <c r="S95" s="6">
        <f t="shared" si="14"/>
        <v>0</v>
      </c>
      <c r="T95" s="6"/>
      <c r="U95" s="6"/>
      <c r="V95" s="6"/>
      <c r="W95" s="6"/>
      <c r="X95" s="6"/>
      <c r="Y95" s="6"/>
      <c r="Z95" s="6"/>
      <c r="AA95" s="6"/>
      <c r="AB95" s="6"/>
      <c r="AC95" s="6">
        <f t="shared" si="15"/>
        <v>0</v>
      </c>
      <c r="AD95" s="6">
        <f t="shared" si="16"/>
        <v>0</v>
      </c>
      <c r="AE95" s="6">
        <f t="shared" si="17"/>
        <v>0</v>
      </c>
      <c r="AF95" s="176"/>
    </row>
    <row r="96" spans="1:32" ht="24.75" customHeight="1">
      <c r="A96" s="177" t="s">
        <v>146</v>
      </c>
      <c r="B96" s="11">
        <v>75</v>
      </c>
      <c r="C96" s="43" t="s">
        <v>64</v>
      </c>
      <c r="D96" s="43" t="s">
        <v>65</v>
      </c>
      <c r="E96" s="23">
        <v>50</v>
      </c>
      <c r="F96" s="23">
        <v>54</v>
      </c>
      <c r="G96" s="5">
        <v>104</v>
      </c>
      <c r="H96" s="5">
        <f t="shared" si="12"/>
        <v>108</v>
      </c>
      <c r="I96" s="6">
        <f t="shared" si="13"/>
        <v>212</v>
      </c>
      <c r="J96" s="6">
        <v>8</v>
      </c>
      <c r="K96" s="6">
        <v>7</v>
      </c>
      <c r="L96" s="6">
        <v>7</v>
      </c>
      <c r="M96" s="6">
        <v>8</v>
      </c>
      <c r="N96" s="6">
        <v>6</v>
      </c>
      <c r="O96" s="6">
        <v>6</v>
      </c>
      <c r="P96" s="6">
        <v>6</v>
      </c>
      <c r="Q96" s="6">
        <v>4</v>
      </c>
      <c r="R96" s="6">
        <v>7</v>
      </c>
      <c r="S96" s="6">
        <f t="shared" si="14"/>
        <v>59</v>
      </c>
      <c r="T96" s="6">
        <v>5</v>
      </c>
      <c r="U96" s="6">
        <v>9</v>
      </c>
      <c r="V96" s="6">
        <v>3</v>
      </c>
      <c r="W96" s="6">
        <v>4</v>
      </c>
      <c r="X96" s="6">
        <v>4</v>
      </c>
      <c r="Y96" s="6">
        <v>7</v>
      </c>
      <c r="Z96" s="6">
        <v>6</v>
      </c>
      <c r="AA96" s="6">
        <v>6</v>
      </c>
      <c r="AB96" s="6">
        <v>5</v>
      </c>
      <c r="AC96" s="6">
        <f t="shared" si="15"/>
        <v>49</v>
      </c>
      <c r="AD96" s="6">
        <f t="shared" si="16"/>
        <v>32</v>
      </c>
      <c r="AE96" s="6">
        <f t="shared" si="17"/>
        <v>17</v>
      </c>
      <c r="AF96" s="176"/>
    </row>
    <row r="97" spans="1:32" ht="24.75" customHeight="1">
      <c r="A97" s="177" t="s">
        <v>0</v>
      </c>
      <c r="B97" s="11">
        <v>74</v>
      </c>
      <c r="C97" s="43" t="s">
        <v>64</v>
      </c>
      <c r="D97" s="43" t="s">
        <v>124</v>
      </c>
      <c r="E97" s="23">
        <v>61</v>
      </c>
      <c r="F97" s="23">
        <v>59</v>
      </c>
      <c r="G97" s="5">
        <v>120</v>
      </c>
      <c r="H97" s="5">
        <f t="shared" si="12"/>
        <v>115</v>
      </c>
      <c r="I97" s="6">
        <f t="shared" si="13"/>
        <v>235</v>
      </c>
      <c r="J97" s="6">
        <v>7</v>
      </c>
      <c r="K97" s="6">
        <v>8</v>
      </c>
      <c r="L97" s="6">
        <v>5</v>
      </c>
      <c r="M97" s="6">
        <v>8</v>
      </c>
      <c r="N97" s="6">
        <v>5</v>
      </c>
      <c r="O97" s="6">
        <v>7</v>
      </c>
      <c r="P97" s="6">
        <v>6</v>
      </c>
      <c r="Q97" s="6">
        <v>7</v>
      </c>
      <c r="R97" s="6">
        <v>8</v>
      </c>
      <c r="S97" s="6">
        <f t="shared" si="14"/>
        <v>61</v>
      </c>
      <c r="T97" s="6">
        <v>7</v>
      </c>
      <c r="U97" s="6">
        <v>6</v>
      </c>
      <c r="V97" s="6">
        <v>4</v>
      </c>
      <c r="W97" s="6">
        <v>6</v>
      </c>
      <c r="X97" s="6">
        <v>5</v>
      </c>
      <c r="Y97" s="6">
        <v>8</v>
      </c>
      <c r="Z97" s="6">
        <v>6</v>
      </c>
      <c r="AA97" s="6">
        <v>6</v>
      </c>
      <c r="AB97" s="6">
        <v>6</v>
      </c>
      <c r="AC97" s="6">
        <f t="shared" si="15"/>
        <v>54</v>
      </c>
      <c r="AD97" s="6">
        <f t="shared" si="16"/>
        <v>37</v>
      </c>
      <c r="AE97" s="6">
        <f t="shared" si="17"/>
        <v>18</v>
      </c>
      <c r="AF97" s="176"/>
    </row>
    <row r="98" spans="1:32" ht="24.75" customHeight="1">
      <c r="A98" s="177" t="s">
        <v>1</v>
      </c>
      <c r="B98" s="11">
        <v>76</v>
      </c>
      <c r="C98" s="43" t="s">
        <v>64</v>
      </c>
      <c r="D98" s="43" t="s">
        <v>206</v>
      </c>
      <c r="E98" s="23">
        <v>64</v>
      </c>
      <c r="F98" s="23">
        <v>55</v>
      </c>
      <c r="G98" s="5">
        <v>119</v>
      </c>
      <c r="H98" s="5">
        <f t="shared" si="12"/>
        <v>123</v>
      </c>
      <c r="I98" s="6">
        <f t="shared" si="13"/>
        <v>242</v>
      </c>
      <c r="J98" s="6">
        <v>6</v>
      </c>
      <c r="K98" s="6">
        <v>8</v>
      </c>
      <c r="L98" s="6">
        <v>9</v>
      </c>
      <c r="M98" s="6">
        <v>8</v>
      </c>
      <c r="N98" s="6">
        <v>8</v>
      </c>
      <c r="O98" s="6">
        <v>7</v>
      </c>
      <c r="P98" s="6">
        <v>6</v>
      </c>
      <c r="Q98" s="6">
        <v>6</v>
      </c>
      <c r="R98" s="6">
        <v>7</v>
      </c>
      <c r="S98" s="6">
        <f t="shared" si="14"/>
        <v>65</v>
      </c>
      <c r="T98" s="6">
        <v>5</v>
      </c>
      <c r="U98" s="6">
        <v>9</v>
      </c>
      <c r="V98" s="6">
        <v>6</v>
      </c>
      <c r="W98" s="6">
        <v>6</v>
      </c>
      <c r="X98" s="6">
        <v>4</v>
      </c>
      <c r="Y98" s="6">
        <v>8</v>
      </c>
      <c r="Z98" s="6">
        <v>6</v>
      </c>
      <c r="AA98" s="6">
        <v>6</v>
      </c>
      <c r="AB98" s="6">
        <v>8</v>
      </c>
      <c r="AC98" s="6">
        <f t="shared" si="15"/>
        <v>58</v>
      </c>
      <c r="AD98" s="6">
        <f t="shared" si="16"/>
        <v>38</v>
      </c>
      <c r="AE98" s="6">
        <f t="shared" si="17"/>
        <v>20</v>
      </c>
      <c r="AF98" s="176"/>
    </row>
    <row r="99" spans="1:32" ht="24.75" customHeight="1" thickBot="1">
      <c r="A99" s="175"/>
      <c r="B99" s="174"/>
      <c r="C99" s="173" t="s">
        <v>53</v>
      </c>
      <c r="D99" s="173" t="s">
        <v>53</v>
      </c>
      <c r="E99" s="172">
        <v>0</v>
      </c>
      <c r="F99" s="172">
        <v>0</v>
      </c>
      <c r="G99" s="171">
        <v>0</v>
      </c>
      <c r="H99" s="171">
        <f t="shared" si="12"/>
        <v>0</v>
      </c>
      <c r="I99" s="170">
        <f t="shared" si="13"/>
        <v>0</v>
      </c>
      <c r="J99" s="170"/>
      <c r="K99" s="170"/>
      <c r="L99" s="170"/>
      <c r="M99" s="170"/>
      <c r="N99" s="170"/>
      <c r="O99" s="170"/>
      <c r="P99" s="170"/>
      <c r="Q99" s="170"/>
      <c r="R99" s="170"/>
      <c r="S99" s="170">
        <f t="shared" si="14"/>
        <v>0</v>
      </c>
      <c r="T99" s="170"/>
      <c r="U99" s="170"/>
      <c r="V99" s="170"/>
      <c r="W99" s="170"/>
      <c r="X99" s="170"/>
      <c r="Y99" s="170"/>
      <c r="Z99" s="170"/>
      <c r="AA99" s="170"/>
      <c r="AB99" s="170"/>
      <c r="AC99" s="170">
        <f t="shared" si="15"/>
        <v>0</v>
      </c>
      <c r="AD99" s="170">
        <f t="shared" si="16"/>
        <v>0</v>
      </c>
      <c r="AE99" s="170">
        <f t="shared" si="17"/>
        <v>0</v>
      </c>
      <c r="AF99" s="169"/>
    </row>
    <row r="100" spans="1:32" ht="24.75" customHeight="1">
      <c r="A100" s="168" t="s">
        <v>239</v>
      </c>
      <c r="B100" s="167"/>
      <c r="C100" s="166"/>
      <c r="D100" s="166"/>
      <c r="E100" s="165">
        <v>0</v>
      </c>
      <c r="F100" s="165">
        <v>0</v>
      </c>
      <c r="G100" s="164">
        <v>0</v>
      </c>
      <c r="H100" s="164">
        <f t="shared" si="12"/>
        <v>0</v>
      </c>
      <c r="I100" s="163">
        <f t="shared" si="13"/>
        <v>0</v>
      </c>
      <c r="J100" s="163"/>
      <c r="K100" s="163"/>
      <c r="L100" s="163"/>
      <c r="M100" s="163"/>
      <c r="N100" s="163"/>
      <c r="O100" s="163"/>
      <c r="P100" s="163"/>
      <c r="Q100" s="163"/>
      <c r="R100" s="163"/>
      <c r="S100" s="163">
        <f t="shared" si="14"/>
        <v>0</v>
      </c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>
        <f t="shared" si="15"/>
        <v>0</v>
      </c>
      <c r="AD100" s="163">
        <f t="shared" si="16"/>
        <v>0</v>
      </c>
      <c r="AE100" s="163">
        <f t="shared" si="17"/>
        <v>0</v>
      </c>
      <c r="AF100" s="162"/>
    </row>
    <row r="101" spans="1:32" s="16" customFormat="1" ht="24.75" customHeight="1">
      <c r="A101" s="33" t="s">
        <v>240</v>
      </c>
      <c r="B101" s="11">
        <v>77</v>
      </c>
      <c r="C101" s="161" t="s">
        <v>210</v>
      </c>
      <c r="D101" s="43" t="s">
        <v>268</v>
      </c>
      <c r="E101" s="23">
        <v>48</v>
      </c>
      <c r="F101" s="23">
        <v>57</v>
      </c>
      <c r="G101" s="5">
        <v>105</v>
      </c>
      <c r="H101" s="5">
        <f aca="true" t="shared" si="18" ref="H101:H108">S101+AC101</f>
        <v>0</v>
      </c>
      <c r="I101" s="6">
        <f aca="true" t="shared" si="19" ref="I101:I108">G101+H101</f>
        <v>105</v>
      </c>
      <c r="J101" s="6"/>
      <c r="K101" s="6"/>
      <c r="L101" s="6"/>
      <c r="M101" s="6"/>
      <c r="N101" s="6"/>
      <c r="O101" s="6"/>
      <c r="P101" s="6"/>
      <c r="Q101" s="6"/>
      <c r="R101" s="6"/>
      <c r="S101" s="6">
        <f aca="true" t="shared" si="20" ref="S101:S108">SUM(J101:R101)</f>
        <v>0</v>
      </c>
      <c r="T101" s="6"/>
      <c r="U101" s="6"/>
      <c r="V101" s="6"/>
      <c r="W101" s="6"/>
      <c r="X101" s="6"/>
      <c r="Y101" s="6"/>
      <c r="Z101" s="6"/>
      <c r="AA101" s="6"/>
      <c r="AB101" s="6"/>
      <c r="AC101" s="6">
        <f aca="true" t="shared" si="21" ref="AC101:AC108">SUM(T101:AB101)</f>
        <v>0</v>
      </c>
      <c r="AD101" s="6">
        <f aca="true" t="shared" si="22" ref="AD101:AD108">SUM(W101:AB101)</f>
        <v>0</v>
      </c>
      <c r="AE101" s="6">
        <f aca="true" t="shared" si="23" ref="AE101:AE108">SUM(Z101:AB101)</f>
        <v>0</v>
      </c>
      <c r="AF101" s="14"/>
    </row>
    <row r="102" spans="1:32" ht="24.75" customHeight="1">
      <c r="A102" s="33" t="s">
        <v>0</v>
      </c>
      <c r="B102" s="11">
        <v>78</v>
      </c>
      <c r="C102" s="161" t="s">
        <v>210</v>
      </c>
      <c r="D102" s="43" t="s">
        <v>269</v>
      </c>
      <c r="E102" s="23">
        <v>64</v>
      </c>
      <c r="F102" s="23">
        <v>57</v>
      </c>
      <c r="G102" s="5">
        <v>121</v>
      </c>
      <c r="H102" s="5">
        <f t="shared" si="18"/>
        <v>0</v>
      </c>
      <c r="I102" s="6">
        <f t="shared" si="19"/>
        <v>121</v>
      </c>
      <c r="J102" s="6"/>
      <c r="K102" s="6"/>
      <c r="L102" s="6"/>
      <c r="M102" s="6"/>
      <c r="N102" s="6"/>
      <c r="O102" s="6"/>
      <c r="P102" s="6"/>
      <c r="Q102" s="6"/>
      <c r="R102" s="6"/>
      <c r="S102" s="6">
        <f t="shared" si="20"/>
        <v>0</v>
      </c>
      <c r="T102" s="6"/>
      <c r="U102" s="6"/>
      <c r="V102" s="6"/>
      <c r="W102" s="6"/>
      <c r="X102" s="6"/>
      <c r="Y102" s="6"/>
      <c r="Z102" s="6"/>
      <c r="AA102" s="6"/>
      <c r="AB102" s="6"/>
      <c r="AC102" s="6">
        <f t="shared" si="21"/>
        <v>0</v>
      </c>
      <c r="AD102" s="6">
        <f t="shared" si="22"/>
        <v>0</v>
      </c>
      <c r="AE102" s="6">
        <f t="shared" si="23"/>
        <v>0</v>
      </c>
      <c r="AF102" s="14"/>
    </row>
    <row r="103" spans="1:32" ht="24.75" customHeight="1">
      <c r="A103" s="33" t="s">
        <v>1</v>
      </c>
      <c r="B103" s="11">
        <v>81</v>
      </c>
      <c r="C103" s="161" t="s">
        <v>207</v>
      </c>
      <c r="D103" s="43" t="s">
        <v>209</v>
      </c>
      <c r="E103" s="23">
        <v>67</v>
      </c>
      <c r="F103" s="23">
        <v>62</v>
      </c>
      <c r="G103" s="5">
        <v>129</v>
      </c>
      <c r="H103" s="5">
        <f t="shared" si="18"/>
        <v>129</v>
      </c>
      <c r="I103" s="6">
        <f t="shared" si="19"/>
        <v>258</v>
      </c>
      <c r="J103" s="6">
        <v>8</v>
      </c>
      <c r="K103" s="6">
        <v>8</v>
      </c>
      <c r="L103" s="6">
        <v>14</v>
      </c>
      <c r="M103" s="6">
        <v>7</v>
      </c>
      <c r="N103" s="6">
        <v>7</v>
      </c>
      <c r="O103" s="6">
        <v>6</v>
      </c>
      <c r="P103" s="6">
        <v>7</v>
      </c>
      <c r="Q103" s="6">
        <v>6</v>
      </c>
      <c r="R103" s="6">
        <v>7</v>
      </c>
      <c r="S103" s="6">
        <f t="shared" si="20"/>
        <v>70</v>
      </c>
      <c r="T103" s="6">
        <v>8</v>
      </c>
      <c r="U103" s="6">
        <v>8</v>
      </c>
      <c r="V103" s="6">
        <v>5</v>
      </c>
      <c r="W103" s="6">
        <v>5</v>
      </c>
      <c r="X103" s="6">
        <v>5</v>
      </c>
      <c r="Y103" s="6">
        <v>7</v>
      </c>
      <c r="Z103" s="6">
        <v>6</v>
      </c>
      <c r="AA103" s="6">
        <v>8</v>
      </c>
      <c r="AB103" s="6">
        <v>7</v>
      </c>
      <c r="AC103" s="6">
        <f t="shared" si="21"/>
        <v>59</v>
      </c>
      <c r="AD103" s="6">
        <f t="shared" si="22"/>
        <v>38</v>
      </c>
      <c r="AE103" s="6">
        <f t="shared" si="23"/>
        <v>21</v>
      </c>
      <c r="AF103" s="14"/>
    </row>
    <row r="104" spans="1:32" ht="24.75" customHeight="1">
      <c r="A104" s="33" t="s">
        <v>2</v>
      </c>
      <c r="B104" s="11">
        <v>79</v>
      </c>
      <c r="C104" s="161" t="s">
        <v>105</v>
      </c>
      <c r="D104" s="43" t="s">
        <v>211</v>
      </c>
      <c r="E104" s="23">
        <v>77</v>
      </c>
      <c r="F104" s="23">
        <v>68</v>
      </c>
      <c r="G104" s="5">
        <v>145</v>
      </c>
      <c r="H104" s="5">
        <f t="shared" si="18"/>
        <v>135</v>
      </c>
      <c r="I104" s="6">
        <f t="shared" si="19"/>
        <v>280</v>
      </c>
      <c r="J104" s="6">
        <v>7</v>
      </c>
      <c r="K104" s="6">
        <v>8</v>
      </c>
      <c r="L104" s="6">
        <v>11</v>
      </c>
      <c r="M104" s="6">
        <v>11</v>
      </c>
      <c r="N104" s="6">
        <v>7</v>
      </c>
      <c r="O104" s="6">
        <v>5</v>
      </c>
      <c r="P104" s="6">
        <v>8</v>
      </c>
      <c r="Q104" s="6">
        <v>5</v>
      </c>
      <c r="R104" s="6">
        <v>7</v>
      </c>
      <c r="S104" s="6">
        <f t="shared" si="20"/>
        <v>69</v>
      </c>
      <c r="T104" s="6">
        <v>9</v>
      </c>
      <c r="U104" s="6">
        <v>8</v>
      </c>
      <c r="V104" s="6">
        <v>6</v>
      </c>
      <c r="W104" s="6">
        <v>6</v>
      </c>
      <c r="X104" s="6">
        <v>5</v>
      </c>
      <c r="Y104" s="6">
        <v>9</v>
      </c>
      <c r="Z104" s="6">
        <v>5</v>
      </c>
      <c r="AA104" s="6">
        <v>9</v>
      </c>
      <c r="AB104" s="6">
        <v>9</v>
      </c>
      <c r="AC104" s="6">
        <f t="shared" si="21"/>
        <v>66</v>
      </c>
      <c r="AD104" s="6">
        <f t="shared" si="22"/>
        <v>43</v>
      </c>
      <c r="AE104" s="6">
        <f t="shared" si="23"/>
        <v>23</v>
      </c>
      <c r="AF104" s="14"/>
    </row>
    <row r="105" spans="1:32" ht="24.75" customHeight="1">
      <c r="A105" s="33" t="s">
        <v>3</v>
      </c>
      <c r="B105" s="11">
        <v>82</v>
      </c>
      <c r="C105" s="161" t="s">
        <v>129</v>
      </c>
      <c r="D105" s="43" t="s">
        <v>130</v>
      </c>
      <c r="E105" s="23">
        <v>82</v>
      </c>
      <c r="F105" s="23">
        <v>70</v>
      </c>
      <c r="G105" s="5">
        <v>152</v>
      </c>
      <c r="H105" s="5">
        <f t="shared" si="18"/>
        <v>0</v>
      </c>
      <c r="I105" s="6">
        <f t="shared" si="19"/>
        <v>152</v>
      </c>
      <c r="J105" s="6"/>
      <c r="K105" s="6"/>
      <c r="L105" s="6"/>
      <c r="M105" s="6"/>
      <c r="N105" s="6"/>
      <c r="O105" s="6"/>
      <c r="P105" s="6"/>
      <c r="Q105" s="6"/>
      <c r="R105" s="6"/>
      <c r="S105" s="6">
        <f t="shared" si="20"/>
        <v>0</v>
      </c>
      <c r="T105" s="6"/>
      <c r="U105" s="6"/>
      <c r="V105" s="6"/>
      <c r="W105" s="6"/>
      <c r="X105" s="6"/>
      <c r="Y105" s="6"/>
      <c r="Z105" s="6"/>
      <c r="AA105" s="6"/>
      <c r="AB105" s="6"/>
      <c r="AC105" s="6">
        <f t="shared" si="21"/>
        <v>0</v>
      </c>
      <c r="AD105" s="6">
        <f t="shared" si="22"/>
        <v>0</v>
      </c>
      <c r="AE105" s="6">
        <f t="shared" si="23"/>
        <v>0</v>
      </c>
      <c r="AF105" s="14"/>
    </row>
    <row r="106" spans="1:32" ht="24.75" customHeight="1">
      <c r="A106" s="33" t="s">
        <v>4</v>
      </c>
      <c r="B106" s="11">
        <v>80</v>
      </c>
      <c r="C106" s="161" t="s">
        <v>71</v>
      </c>
      <c r="D106" s="43" t="s">
        <v>270</v>
      </c>
      <c r="E106" s="23">
        <v>77</v>
      </c>
      <c r="F106" s="23">
        <v>82</v>
      </c>
      <c r="G106" s="5">
        <v>159</v>
      </c>
      <c r="H106" s="5">
        <f t="shared" si="18"/>
        <v>146</v>
      </c>
      <c r="I106" s="6">
        <f t="shared" si="19"/>
        <v>305</v>
      </c>
      <c r="J106" s="6">
        <v>8</v>
      </c>
      <c r="K106" s="6">
        <v>9</v>
      </c>
      <c r="L106" s="6">
        <v>7</v>
      </c>
      <c r="M106" s="6">
        <v>12</v>
      </c>
      <c r="N106" s="6">
        <v>5</v>
      </c>
      <c r="O106" s="6">
        <v>8</v>
      </c>
      <c r="P106" s="6">
        <v>9</v>
      </c>
      <c r="Q106" s="6">
        <v>6</v>
      </c>
      <c r="R106" s="6">
        <v>10</v>
      </c>
      <c r="S106" s="6">
        <f t="shared" si="20"/>
        <v>74</v>
      </c>
      <c r="T106" s="6">
        <v>9</v>
      </c>
      <c r="U106" s="6">
        <v>7</v>
      </c>
      <c r="V106" s="6">
        <v>6</v>
      </c>
      <c r="W106" s="6">
        <v>7</v>
      </c>
      <c r="X106" s="6">
        <v>9</v>
      </c>
      <c r="Y106" s="6">
        <v>9</v>
      </c>
      <c r="Z106" s="6">
        <v>9</v>
      </c>
      <c r="AA106" s="6">
        <v>10</v>
      </c>
      <c r="AB106" s="6">
        <v>6</v>
      </c>
      <c r="AC106" s="6">
        <f t="shared" si="21"/>
        <v>72</v>
      </c>
      <c r="AD106" s="6">
        <f t="shared" si="22"/>
        <v>50</v>
      </c>
      <c r="AE106" s="6">
        <f t="shared" si="23"/>
        <v>25</v>
      </c>
      <c r="AF106" s="14"/>
    </row>
    <row r="107" spans="1:32" ht="24.75" customHeight="1" thickBot="1">
      <c r="A107" s="45" t="s">
        <v>5</v>
      </c>
      <c r="B107" s="12">
        <v>88</v>
      </c>
      <c r="C107" s="160" t="s">
        <v>105</v>
      </c>
      <c r="D107" s="46" t="s">
        <v>271</v>
      </c>
      <c r="E107" s="26">
        <v>89</v>
      </c>
      <c r="F107" s="26">
        <v>84</v>
      </c>
      <c r="G107" s="159">
        <v>173</v>
      </c>
      <c r="H107" s="159">
        <f t="shared" si="18"/>
        <v>148</v>
      </c>
      <c r="I107" s="13">
        <f t="shared" si="19"/>
        <v>321</v>
      </c>
      <c r="J107" s="13">
        <v>8</v>
      </c>
      <c r="K107" s="13">
        <v>10</v>
      </c>
      <c r="L107" s="13">
        <v>9</v>
      </c>
      <c r="M107" s="13">
        <v>11</v>
      </c>
      <c r="N107" s="13">
        <v>5</v>
      </c>
      <c r="O107" s="13">
        <v>7</v>
      </c>
      <c r="P107" s="13">
        <v>9</v>
      </c>
      <c r="Q107" s="13">
        <v>5</v>
      </c>
      <c r="R107" s="13">
        <v>10</v>
      </c>
      <c r="S107" s="13">
        <f t="shared" si="20"/>
        <v>74</v>
      </c>
      <c r="T107" s="13">
        <v>9</v>
      </c>
      <c r="U107" s="13">
        <v>6</v>
      </c>
      <c r="V107" s="13">
        <v>7</v>
      </c>
      <c r="W107" s="13">
        <v>7</v>
      </c>
      <c r="X107" s="13">
        <v>5</v>
      </c>
      <c r="Y107" s="13">
        <v>13</v>
      </c>
      <c r="Z107" s="13">
        <v>7</v>
      </c>
      <c r="AA107" s="13">
        <v>13</v>
      </c>
      <c r="AB107" s="13">
        <v>7</v>
      </c>
      <c r="AC107" s="13">
        <f t="shared" si="21"/>
        <v>74</v>
      </c>
      <c r="AD107" s="13">
        <f t="shared" si="22"/>
        <v>52</v>
      </c>
      <c r="AE107" s="13">
        <f t="shared" si="23"/>
        <v>27</v>
      </c>
      <c r="AF107" s="15"/>
    </row>
    <row r="108" spans="1:32" ht="24.75" customHeight="1" hidden="1">
      <c r="A108" s="158"/>
      <c r="B108" s="48"/>
      <c r="C108" s="50"/>
      <c r="D108" s="50">
        <f>IF(B108="","",VLOOKUP(B108,'[1]球員資料表'!$A$2:$O$118,3,FALSE))</f>
      </c>
      <c r="E108" s="53">
        <f>S108</f>
        <v>0</v>
      </c>
      <c r="F108" s="53">
        <f>AC108</f>
        <v>0</v>
      </c>
      <c r="G108" s="157">
        <f>E108+F108</f>
        <v>0</v>
      </c>
      <c r="H108" s="157">
        <f t="shared" si="18"/>
        <v>0</v>
      </c>
      <c r="I108" s="54">
        <f t="shared" si="19"/>
        <v>0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>
        <f t="shared" si="20"/>
        <v>0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>
        <f t="shared" si="21"/>
        <v>0</v>
      </c>
      <c r="AD108" s="54">
        <f t="shared" si="22"/>
        <v>0</v>
      </c>
      <c r="AE108" s="54">
        <f t="shared" si="23"/>
        <v>0</v>
      </c>
      <c r="AF108" s="156"/>
    </row>
  </sheetData>
  <sheetProtection/>
  <mergeCells count="10">
    <mergeCell ref="AF3:AF4"/>
    <mergeCell ref="A1:AF1"/>
    <mergeCell ref="C3:C4"/>
    <mergeCell ref="A3:A4"/>
    <mergeCell ref="E3:G3"/>
    <mergeCell ref="H3:H4"/>
    <mergeCell ref="I3:I4"/>
    <mergeCell ref="J3:AE3"/>
    <mergeCell ref="B3:B4"/>
    <mergeCell ref="D3:D4"/>
  </mergeCells>
  <printOptions horizontalCentered="1"/>
  <pageMargins left="0.35433070866141736" right="0.35433070866141736" top="0.53" bottom="0" header="0.35" footer="0.1968503937007874"/>
  <pageSetup horizontalDpi="360" verticalDpi="360" orientation="landscape" paperSize="9" scale="64" r:id="rId1"/>
  <rowBreaks count="4" manualBreakCount="4">
    <brk id="27" max="15" man="1"/>
    <brk id="58" max="255" man="1"/>
    <brk id="75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2"/>
  <sheetViews>
    <sheetView view="pageBreakPreview" zoomScale="80" zoomScaleSheetLayoutView="80" zoomScalePageLayoutView="0" workbookViewId="0" topLeftCell="A1">
      <pane ySplit="4" topLeftCell="A107" activePane="bottomLeft" state="frozen"/>
      <selection pane="topLeft" activeCell="A1" sqref="A1"/>
      <selection pane="bottomLeft" activeCell="C3" sqref="C3:M107"/>
    </sheetView>
  </sheetViews>
  <sheetFormatPr defaultColWidth="9.00390625" defaultRowHeight="15.75"/>
  <cols>
    <col min="1" max="1" width="6.125" style="18" customWidth="1"/>
    <col min="2" max="2" width="5.50390625" style="17" customWidth="1"/>
    <col min="3" max="3" width="11.125" style="1" customWidth="1"/>
    <col min="4" max="4" width="13.50390625" style="1" customWidth="1"/>
    <col min="5" max="5" width="4.00390625" style="1" hidden="1" customWidth="1"/>
    <col min="6" max="6" width="13.00390625" style="1" hidden="1" customWidth="1"/>
    <col min="7" max="7" width="4.375" style="1" hidden="1" customWidth="1"/>
    <col min="8" max="8" width="0.12890625" style="1" customWidth="1"/>
    <col min="9" max="10" width="7.25390625" style="1" customWidth="1"/>
    <col min="11" max="11" width="9.50390625" style="1" customWidth="1"/>
    <col min="12" max="12" width="9.375" style="1" customWidth="1"/>
    <col min="13" max="13" width="9.125" style="1" customWidth="1"/>
    <col min="14" max="35" width="5.50390625" style="1" customWidth="1"/>
    <col min="36" max="36" width="14.25390625" style="1" customWidth="1"/>
    <col min="37" max="16384" width="9.00390625" style="9" customWidth="1"/>
  </cols>
  <sheetData>
    <row r="1" spans="2:36" s="1" customFormat="1" ht="42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N1" s="63" t="s">
        <v>153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s="65" customFormat="1" ht="41.25" customHeight="1" thickBot="1">
      <c r="A2" s="64" t="str">
        <f>'[2]編組表1'!A2</f>
        <v>比賽地點:南一高爾夫球場 TEL:06-5551117</v>
      </c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8"/>
      <c r="AA2" s="66"/>
      <c r="AB2" s="66" t="s">
        <v>154</v>
      </c>
      <c r="AC2" s="66"/>
      <c r="AD2" s="66"/>
      <c r="AE2" s="66"/>
      <c r="AF2" s="66"/>
      <c r="AG2" s="66"/>
      <c r="AH2" s="66"/>
      <c r="AI2" s="66"/>
      <c r="AJ2" s="66"/>
    </row>
    <row r="3" spans="1:36" s="1" customFormat="1" ht="18" customHeight="1">
      <c r="A3" s="194" t="s">
        <v>133</v>
      </c>
      <c r="B3" s="196" t="s">
        <v>134</v>
      </c>
      <c r="C3" s="193" t="s">
        <v>75</v>
      </c>
      <c r="D3" s="193" t="s">
        <v>135</v>
      </c>
      <c r="E3" s="191" t="s">
        <v>76</v>
      </c>
      <c r="F3" s="193" t="s">
        <v>136</v>
      </c>
      <c r="G3" s="191" t="s">
        <v>137</v>
      </c>
      <c r="H3" s="191" t="s">
        <v>77</v>
      </c>
      <c r="I3" s="192" t="s">
        <v>155</v>
      </c>
      <c r="J3" s="192"/>
      <c r="K3" s="192"/>
      <c r="L3" s="192" t="s">
        <v>156</v>
      </c>
      <c r="M3" s="192" t="s">
        <v>140</v>
      </c>
      <c r="N3" s="192" t="s">
        <v>155</v>
      </c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89" t="s">
        <v>106</v>
      </c>
    </row>
    <row r="4" spans="1:36" s="1" customFormat="1" ht="18" customHeight="1">
      <c r="A4" s="195"/>
      <c r="B4" s="186"/>
      <c r="C4" s="183"/>
      <c r="D4" s="187"/>
      <c r="E4" s="188"/>
      <c r="F4" s="183"/>
      <c r="G4" s="188"/>
      <c r="H4" s="188"/>
      <c r="I4" s="35" t="s">
        <v>157</v>
      </c>
      <c r="J4" s="36" t="s">
        <v>158</v>
      </c>
      <c r="K4" s="34" t="s">
        <v>159</v>
      </c>
      <c r="L4" s="185"/>
      <c r="M4" s="185"/>
      <c r="N4" s="36">
        <v>1</v>
      </c>
      <c r="O4" s="36">
        <v>2</v>
      </c>
      <c r="P4" s="36">
        <v>3</v>
      </c>
      <c r="Q4" s="36">
        <v>4</v>
      </c>
      <c r="R4" s="36">
        <v>5</v>
      </c>
      <c r="S4" s="36">
        <v>6</v>
      </c>
      <c r="T4" s="36">
        <v>7</v>
      </c>
      <c r="U4" s="36">
        <v>8</v>
      </c>
      <c r="V4" s="36">
        <v>9</v>
      </c>
      <c r="W4" s="2" t="s">
        <v>157</v>
      </c>
      <c r="X4" s="36">
        <v>10</v>
      </c>
      <c r="Y4" s="36">
        <v>11</v>
      </c>
      <c r="Z4" s="36">
        <v>12</v>
      </c>
      <c r="AA4" s="36">
        <v>13</v>
      </c>
      <c r="AB4" s="36">
        <v>14</v>
      </c>
      <c r="AC4" s="36">
        <v>15</v>
      </c>
      <c r="AD4" s="36">
        <v>16</v>
      </c>
      <c r="AE4" s="36">
        <v>17</v>
      </c>
      <c r="AF4" s="36">
        <v>18</v>
      </c>
      <c r="AG4" s="2" t="s">
        <v>158</v>
      </c>
      <c r="AH4" s="2" t="s">
        <v>160</v>
      </c>
      <c r="AI4" s="2" t="s">
        <v>161</v>
      </c>
      <c r="AJ4" s="190"/>
    </row>
    <row r="5" spans="1:36" ht="24.75" customHeight="1">
      <c r="A5" s="19" t="s">
        <v>162</v>
      </c>
      <c r="B5" s="11">
        <v>30</v>
      </c>
      <c r="C5" s="3" t="s">
        <v>20</v>
      </c>
      <c r="D5" s="3" t="s">
        <v>21</v>
      </c>
      <c r="E5" s="20" t="s">
        <v>174</v>
      </c>
      <c r="F5" s="21">
        <v>35316</v>
      </c>
      <c r="G5" s="22"/>
      <c r="H5" s="4"/>
      <c r="I5" s="23">
        <v>36</v>
      </c>
      <c r="J5" s="23">
        <v>40</v>
      </c>
      <c r="K5" s="5">
        <v>76</v>
      </c>
      <c r="L5" s="6">
        <v>74</v>
      </c>
      <c r="M5" s="6">
        <v>150</v>
      </c>
      <c r="N5" s="6">
        <v>4</v>
      </c>
      <c r="O5" s="6">
        <v>4</v>
      </c>
      <c r="P5" s="6">
        <v>3</v>
      </c>
      <c r="Q5" s="6">
        <v>4</v>
      </c>
      <c r="R5" s="6">
        <v>4</v>
      </c>
      <c r="S5" s="6">
        <v>4</v>
      </c>
      <c r="T5" s="6">
        <v>4</v>
      </c>
      <c r="U5" s="6">
        <v>3</v>
      </c>
      <c r="V5" s="6">
        <v>6</v>
      </c>
      <c r="W5" s="6">
        <f aca="true" t="shared" si="0" ref="W5:W61">SUM(N5:V5)</f>
        <v>36</v>
      </c>
      <c r="X5" s="6">
        <v>4</v>
      </c>
      <c r="Y5" s="6">
        <v>5</v>
      </c>
      <c r="Z5" s="6">
        <v>4</v>
      </c>
      <c r="AA5" s="6">
        <v>2</v>
      </c>
      <c r="AB5" s="6">
        <v>5</v>
      </c>
      <c r="AC5" s="6">
        <v>3</v>
      </c>
      <c r="AD5" s="6">
        <v>5</v>
      </c>
      <c r="AE5" s="6">
        <v>6</v>
      </c>
      <c r="AF5" s="6">
        <v>4</v>
      </c>
      <c r="AG5" s="6">
        <f aca="true" t="shared" si="1" ref="AG5:AG26">SUM(X5:AF5)</f>
        <v>38</v>
      </c>
      <c r="AH5" s="6">
        <f aca="true" t="shared" si="2" ref="AH5:AH26">SUM(AA5:AF5)</f>
        <v>25</v>
      </c>
      <c r="AI5" s="6">
        <f aca="true" t="shared" si="3" ref="AI5:AI26">SUM(AD5:AF5)</f>
        <v>15</v>
      </c>
      <c r="AJ5" s="8"/>
    </row>
    <row r="6" spans="1:36" ht="24.75" customHeight="1">
      <c r="A6" s="19" t="s">
        <v>0</v>
      </c>
      <c r="B6" s="11">
        <v>26</v>
      </c>
      <c r="C6" s="3" t="s">
        <v>20</v>
      </c>
      <c r="D6" s="3" t="s">
        <v>86</v>
      </c>
      <c r="E6" s="20" t="s">
        <v>174</v>
      </c>
      <c r="F6" s="21">
        <v>35284</v>
      </c>
      <c r="G6" s="24"/>
      <c r="H6" s="23"/>
      <c r="I6" s="23">
        <v>35</v>
      </c>
      <c r="J6" s="23">
        <v>39</v>
      </c>
      <c r="K6" s="5">
        <v>74</v>
      </c>
      <c r="L6" s="6">
        <v>77</v>
      </c>
      <c r="M6" s="6">
        <v>151</v>
      </c>
      <c r="N6" s="6">
        <v>3</v>
      </c>
      <c r="O6" s="6">
        <v>6</v>
      </c>
      <c r="P6" s="6">
        <v>4</v>
      </c>
      <c r="Q6" s="6">
        <v>4</v>
      </c>
      <c r="R6" s="6">
        <v>5</v>
      </c>
      <c r="S6" s="6">
        <v>4</v>
      </c>
      <c r="T6" s="6">
        <v>4</v>
      </c>
      <c r="U6" s="6">
        <v>3</v>
      </c>
      <c r="V6" s="6">
        <v>4</v>
      </c>
      <c r="W6" s="6">
        <f t="shared" si="0"/>
        <v>37</v>
      </c>
      <c r="X6" s="6">
        <v>6</v>
      </c>
      <c r="Y6" s="6">
        <v>4</v>
      </c>
      <c r="Z6" s="6">
        <v>4</v>
      </c>
      <c r="AA6" s="6">
        <v>4</v>
      </c>
      <c r="AB6" s="6">
        <v>4</v>
      </c>
      <c r="AC6" s="6">
        <v>3</v>
      </c>
      <c r="AD6" s="6">
        <v>5</v>
      </c>
      <c r="AE6" s="6">
        <v>6</v>
      </c>
      <c r="AF6" s="6">
        <v>4</v>
      </c>
      <c r="AG6" s="6">
        <f t="shared" si="1"/>
        <v>40</v>
      </c>
      <c r="AH6" s="6">
        <f t="shared" si="2"/>
        <v>26</v>
      </c>
      <c r="AI6" s="6">
        <f t="shared" si="3"/>
        <v>15</v>
      </c>
      <c r="AJ6" s="8"/>
    </row>
    <row r="7" spans="1:36" ht="24.75" customHeight="1">
      <c r="A7" s="19" t="s">
        <v>1</v>
      </c>
      <c r="B7" s="11">
        <v>39</v>
      </c>
      <c r="C7" s="3" t="s">
        <v>20</v>
      </c>
      <c r="D7" s="3" t="s">
        <v>25</v>
      </c>
      <c r="E7" s="20" t="s">
        <v>174</v>
      </c>
      <c r="F7" s="21">
        <v>36006</v>
      </c>
      <c r="G7" s="22"/>
      <c r="H7" s="4">
        <v>0</v>
      </c>
      <c r="I7" s="23">
        <v>36</v>
      </c>
      <c r="J7" s="23">
        <v>43</v>
      </c>
      <c r="K7" s="5">
        <v>79</v>
      </c>
      <c r="L7" s="6">
        <v>73</v>
      </c>
      <c r="M7" s="6">
        <v>152</v>
      </c>
      <c r="N7" s="6">
        <v>4</v>
      </c>
      <c r="O7" s="6">
        <v>3</v>
      </c>
      <c r="P7" s="6">
        <v>3</v>
      </c>
      <c r="Q7" s="6">
        <v>4</v>
      </c>
      <c r="R7" s="6">
        <v>4</v>
      </c>
      <c r="S7" s="6">
        <v>5</v>
      </c>
      <c r="T7" s="6">
        <v>4</v>
      </c>
      <c r="U7" s="6">
        <v>3</v>
      </c>
      <c r="V7" s="6">
        <v>4</v>
      </c>
      <c r="W7" s="6">
        <f t="shared" si="0"/>
        <v>34</v>
      </c>
      <c r="X7" s="6">
        <v>4</v>
      </c>
      <c r="Y7" s="6">
        <v>7</v>
      </c>
      <c r="Z7" s="6">
        <v>5</v>
      </c>
      <c r="AA7" s="6">
        <v>3</v>
      </c>
      <c r="AB7" s="6">
        <v>4</v>
      </c>
      <c r="AC7" s="6">
        <v>3</v>
      </c>
      <c r="AD7" s="6">
        <v>4</v>
      </c>
      <c r="AE7" s="6">
        <v>5</v>
      </c>
      <c r="AF7" s="6">
        <v>4</v>
      </c>
      <c r="AG7" s="6">
        <f t="shared" si="1"/>
        <v>39</v>
      </c>
      <c r="AH7" s="6">
        <f t="shared" si="2"/>
        <v>23</v>
      </c>
      <c r="AI7" s="6">
        <f t="shared" si="3"/>
        <v>13</v>
      </c>
      <c r="AJ7" s="8"/>
    </row>
    <row r="8" spans="1:36" ht="24.75" customHeight="1">
      <c r="A8" s="19" t="s">
        <v>2</v>
      </c>
      <c r="B8" s="11">
        <v>38</v>
      </c>
      <c r="C8" s="3" t="s">
        <v>20</v>
      </c>
      <c r="D8" s="3" t="s">
        <v>88</v>
      </c>
      <c r="E8" s="20" t="s">
        <v>174</v>
      </c>
      <c r="F8" s="21">
        <v>35965</v>
      </c>
      <c r="G8" s="22"/>
      <c r="H8" s="4"/>
      <c r="I8" s="23">
        <v>41</v>
      </c>
      <c r="J8" s="23">
        <v>38</v>
      </c>
      <c r="K8" s="5">
        <v>79</v>
      </c>
      <c r="L8" s="6">
        <v>74</v>
      </c>
      <c r="M8" s="69">
        <v>153</v>
      </c>
      <c r="N8" s="6">
        <v>5</v>
      </c>
      <c r="O8" s="6">
        <v>5</v>
      </c>
      <c r="P8" s="6">
        <v>3</v>
      </c>
      <c r="Q8" s="6">
        <v>4</v>
      </c>
      <c r="R8" s="6">
        <v>5</v>
      </c>
      <c r="S8" s="6">
        <v>4</v>
      </c>
      <c r="T8" s="6">
        <v>4</v>
      </c>
      <c r="U8" s="6">
        <v>2</v>
      </c>
      <c r="V8" s="6">
        <v>5</v>
      </c>
      <c r="W8" s="6">
        <f t="shared" si="0"/>
        <v>37</v>
      </c>
      <c r="X8" s="6">
        <v>5</v>
      </c>
      <c r="Y8" s="6">
        <v>4</v>
      </c>
      <c r="Z8" s="6">
        <v>5</v>
      </c>
      <c r="AA8" s="6">
        <v>3</v>
      </c>
      <c r="AB8" s="6">
        <v>5</v>
      </c>
      <c r="AC8" s="6">
        <v>3</v>
      </c>
      <c r="AD8" s="6">
        <v>5</v>
      </c>
      <c r="AE8" s="6">
        <v>3</v>
      </c>
      <c r="AF8" s="6">
        <v>4</v>
      </c>
      <c r="AG8" s="6">
        <f t="shared" si="1"/>
        <v>37</v>
      </c>
      <c r="AH8" s="6">
        <f t="shared" si="2"/>
        <v>23</v>
      </c>
      <c r="AI8" s="6">
        <f t="shared" si="3"/>
        <v>12</v>
      </c>
      <c r="AJ8" s="8"/>
    </row>
    <row r="9" spans="1:36" ht="24.75" customHeight="1">
      <c r="A9" s="19" t="s">
        <v>3</v>
      </c>
      <c r="B9" s="11">
        <v>42</v>
      </c>
      <c r="C9" s="3" t="s">
        <v>20</v>
      </c>
      <c r="D9" s="3" t="s">
        <v>23</v>
      </c>
      <c r="E9" s="20" t="s">
        <v>174</v>
      </c>
      <c r="F9" s="21">
        <v>36150</v>
      </c>
      <c r="G9" s="22"/>
      <c r="H9" s="4"/>
      <c r="I9" s="23">
        <v>37</v>
      </c>
      <c r="J9" s="23">
        <v>44</v>
      </c>
      <c r="K9" s="5">
        <v>81</v>
      </c>
      <c r="L9" s="6">
        <v>74</v>
      </c>
      <c r="M9" s="6">
        <v>155</v>
      </c>
      <c r="N9" s="6">
        <v>6</v>
      </c>
      <c r="O9" s="6">
        <v>4</v>
      </c>
      <c r="P9" s="6">
        <v>3</v>
      </c>
      <c r="Q9" s="6">
        <v>4</v>
      </c>
      <c r="R9" s="6">
        <v>4</v>
      </c>
      <c r="S9" s="6">
        <v>5</v>
      </c>
      <c r="T9" s="6">
        <v>4</v>
      </c>
      <c r="U9" s="6">
        <v>3</v>
      </c>
      <c r="V9" s="6">
        <v>6</v>
      </c>
      <c r="W9" s="6">
        <f t="shared" si="0"/>
        <v>39</v>
      </c>
      <c r="X9" s="6">
        <v>3</v>
      </c>
      <c r="Y9" s="6">
        <v>5</v>
      </c>
      <c r="Z9" s="6">
        <v>5</v>
      </c>
      <c r="AA9" s="6">
        <v>4</v>
      </c>
      <c r="AB9" s="6">
        <v>4</v>
      </c>
      <c r="AC9" s="6">
        <v>2</v>
      </c>
      <c r="AD9" s="6">
        <v>4</v>
      </c>
      <c r="AE9" s="6">
        <v>4</v>
      </c>
      <c r="AF9" s="6">
        <v>4</v>
      </c>
      <c r="AG9" s="6">
        <f t="shared" si="1"/>
        <v>35</v>
      </c>
      <c r="AH9" s="6">
        <f t="shared" si="2"/>
        <v>22</v>
      </c>
      <c r="AI9" s="6">
        <f t="shared" si="3"/>
        <v>12</v>
      </c>
      <c r="AJ9" s="8"/>
    </row>
    <row r="10" spans="1:36" ht="24.75" customHeight="1">
      <c r="A10" s="19" t="s">
        <v>4</v>
      </c>
      <c r="B10" s="11">
        <v>40</v>
      </c>
      <c r="C10" s="3" t="s">
        <v>20</v>
      </c>
      <c r="D10" s="3" t="s">
        <v>24</v>
      </c>
      <c r="E10" s="20" t="s">
        <v>174</v>
      </c>
      <c r="F10" s="21">
        <v>36006</v>
      </c>
      <c r="G10" s="24"/>
      <c r="H10" s="23"/>
      <c r="I10" s="23">
        <v>38</v>
      </c>
      <c r="J10" s="23">
        <v>43</v>
      </c>
      <c r="K10" s="5">
        <v>81</v>
      </c>
      <c r="L10" s="6">
        <v>75</v>
      </c>
      <c r="M10" s="6">
        <v>156</v>
      </c>
      <c r="N10" s="6">
        <v>5</v>
      </c>
      <c r="O10" s="6">
        <v>4</v>
      </c>
      <c r="P10" s="6">
        <v>4</v>
      </c>
      <c r="Q10" s="6">
        <v>4</v>
      </c>
      <c r="R10" s="6">
        <v>5</v>
      </c>
      <c r="S10" s="6">
        <v>3</v>
      </c>
      <c r="T10" s="6">
        <v>5</v>
      </c>
      <c r="U10" s="6">
        <v>3</v>
      </c>
      <c r="V10" s="6">
        <v>4</v>
      </c>
      <c r="W10" s="6">
        <f t="shared" si="0"/>
        <v>37</v>
      </c>
      <c r="X10" s="6">
        <v>4</v>
      </c>
      <c r="Y10" s="6">
        <v>5</v>
      </c>
      <c r="Z10" s="6">
        <v>4</v>
      </c>
      <c r="AA10" s="6">
        <v>3</v>
      </c>
      <c r="AB10" s="6">
        <v>5</v>
      </c>
      <c r="AC10" s="6">
        <v>3</v>
      </c>
      <c r="AD10" s="6">
        <v>5</v>
      </c>
      <c r="AE10" s="6">
        <v>4</v>
      </c>
      <c r="AF10" s="6">
        <v>5</v>
      </c>
      <c r="AG10" s="6">
        <f t="shared" si="1"/>
        <v>38</v>
      </c>
      <c r="AH10" s="6">
        <f t="shared" si="2"/>
        <v>25</v>
      </c>
      <c r="AI10" s="6">
        <f t="shared" si="3"/>
        <v>14</v>
      </c>
      <c r="AJ10" s="8"/>
    </row>
    <row r="11" spans="1:36" ht="24.75" customHeight="1">
      <c r="A11" s="19" t="s">
        <v>5</v>
      </c>
      <c r="B11" s="11">
        <v>33</v>
      </c>
      <c r="C11" s="3" t="s">
        <v>20</v>
      </c>
      <c r="D11" s="3" t="s">
        <v>90</v>
      </c>
      <c r="E11" s="10" t="s">
        <v>174</v>
      </c>
      <c r="F11" s="25">
        <v>35562</v>
      </c>
      <c r="G11" s="24"/>
      <c r="H11" s="23" t="s">
        <v>175</v>
      </c>
      <c r="I11" s="23">
        <v>40</v>
      </c>
      <c r="J11" s="23">
        <v>43</v>
      </c>
      <c r="K11" s="5">
        <v>83</v>
      </c>
      <c r="L11" s="6">
        <v>74</v>
      </c>
      <c r="M11" s="6">
        <v>157</v>
      </c>
      <c r="N11" s="6">
        <v>5</v>
      </c>
      <c r="O11" s="6">
        <v>4</v>
      </c>
      <c r="P11" s="6">
        <v>3</v>
      </c>
      <c r="Q11" s="6">
        <v>4</v>
      </c>
      <c r="R11" s="6">
        <v>5</v>
      </c>
      <c r="S11" s="6">
        <v>4</v>
      </c>
      <c r="T11" s="6">
        <v>4</v>
      </c>
      <c r="U11" s="6">
        <v>3</v>
      </c>
      <c r="V11" s="6">
        <v>5</v>
      </c>
      <c r="W11" s="6">
        <f t="shared" si="0"/>
        <v>37</v>
      </c>
      <c r="X11" s="6">
        <v>4</v>
      </c>
      <c r="Y11" s="6">
        <v>5</v>
      </c>
      <c r="Z11" s="6">
        <v>4</v>
      </c>
      <c r="AA11" s="6">
        <v>2</v>
      </c>
      <c r="AB11" s="6">
        <v>5</v>
      </c>
      <c r="AC11" s="6">
        <v>4</v>
      </c>
      <c r="AD11" s="6">
        <v>4</v>
      </c>
      <c r="AE11" s="6">
        <v>4</v>
      </c>
      <c r="AF11" s="6">
        <v>5</v>
      </c>
      <c r="AG11" s="6">
        <f t="shared" si="1"/>
        <v>37</v>
      </c>
      <c r="AH11" s="6">
        <f t="shared" si="2"/>
        <v>24</v>
      </c>
      <c r="AI11" s="6">
        <f t="shared" si="3"/>
        <v>13</v>
      </c>
      <c r="AJ11" s="8"/>
    </row>
    <row r="12" spans="1:36" ht="24.75" customHeight="1">
      <c r="A12" s="19" t="s">
        <v>6</v>
      </c>
      <c r="B12" s="11">
        <v>28</v>
      </c>
      <c r="C12" s="3" t="s">
        <v>20</v>
      </c>
      <c r="D12" s="3" t="s">
        <v>26</v>
      </c>
      <c r="E12" s="20" t="s">
        <v>174</v>
      </c>
      <c r="F12" s="21">
        <v>35933</v>
      </c>
      <c r="G12" s="22"/>
      <c r="H12" s="4"/>
      <c r="I12" s="23">
        <v>36</v>
      </c>
      <c r="J12" s="23">
        <v>42</v>
      </c>
      <c r="K12" s="5">
        <v>78</v>
      </c>
      <c r="L12" s="6">
        <v>79</v>
      </c>
      <c r="M12" s="6">
        <v>157</v>
      </c>
      <c r="N12" s="6">
        <v>5</v>
      </c>
      <c r="O12" s="6">
        <v>4</v>
      </c>
      <c r="P12" s="6">
        <v>3</v>
      </c>
      <c r="Q12" s="6">
        <v>8</v>
      </c>
      <c r="R12" s="6">
        <v>4</v>
      </c>
      <c r="S12" s="6">
        <v>4</v>
      </c>
      <c r="T12" s="6">
        <v>5</v>
      </c>
      <c r="U12" s="6">
        <v>3</v>
      </c>
      <c r="V12" s="6">
        <v>4</v>
      </c>
      <c r="W12" s="6">
        <f t="shared" si="0"/>
        <v>40</v>
      </c>
      <c r="X12" s="6">
        <v>4</v>
      </c>
      <c r="Y12" s="6">
        <v>5</v>
      </c>
      <c r="Z12" s="6">
        <v>4</v>
      </c>
      <c r="AA12" s="6">
        <v>3</v>
      </c>
      <c r="AB12" s="6">
        <v>5</v>
      </c>
      <c r="AC12" s="6">
        <v>3</v>
      </c>
      <c r="AD12" s="6">
        <v>4</v>
      </c>
      <c r="AE12" s="6">
        <v>6</v>
      </c>
      <c r="AF12" s="6">
        <v>5</v>
      </c>
      <c r="AG12" s="6">
        <f t="shared" si="1"/>
        <v>39</v>
      </c>
      <c r="AH12" s="6">
        <f t="shared" si="2"/>
        <v>26</v>
      </c>
      <c r="AI12" s="6">
        <f t="shared" si="3"/>
        <v>15</v>
      </c>
      <c r="AJ12" s="8"/>
    </row>
    <row r="13" spans="1:36" ht="24.75" customHeight="1">
      <c r="A13" s="19" t="s">
        <v>7</v>
      </c>
      <c r="B13" s="11">
        <v>43</v>
      </c>
      <c r="C13" s="3" t="s">
        <v>20</v>
      </c>
      <c r="D13" s="3" t="s">
        <v>176</v>
      </c>
      <c r="E13" s="20" t="s">
        <v>174</v>
      </c>
      <c r="F13" s="21">
        <v>36165</v>
      </c>
      <c r="G13" s="22"/>
      <c r="H13" s="4">
        <v>0</v>
      </c>
      <c r="I13" s="23">
        <v>38</v>
      </c>
      <c r="J13" s="23">
        <v>42</v>
      </c>
      <c r="K13" s="5">
        <v>80</v>
      </c>
      <c r="L13" s="6">
        <v>78</v>
      </c>
      <c r="M13" s="6">
        <v>158</v>
      </c>
      <c r="N13" s="6">
        <v>5</v>
      </c>
      <c r="O13" s="6">
        <v>4</v>
      </c>
      <c r="P13" s="6">
        <v>3</v>
      </c>
      <c r="Q13" s="6">
        <v>5</v>
      </c>
      <c r="R13" s="6">
        <v>6</v>
      </c>
      <c r="S13" s="6">
        <v>4</v>
      </c>
      <c r="T13" s="6">
        <v>4</v>
      </c>
      <c r="U13" s="6">
        <v>3</v>
      </c>
      <c r="V13" s="6">
        <v>6</v>
      </c>
      <c r="W13" s="6">
        <f t="shared" si="0"/>
        <v>40</v>
      </c>
      <c r="X13" s="6">
        <v>5</v>
      </c>
      <c r="Y13" s="6">
        <v>5</v>
      </c>
      <c r="Z13" s="6">
        <v>4</v>
      </c>
      <c r="AA13" s="6">
        <v>3</v>
      </c>
      <c r="AB13" s="6">
        <v>5</v>
      </c>
      <c r="AC13" s="6">
        <v>3</v>
      </c>
      <c r="AD13" s="6">
        <v>4</v>
      </c>
      <c r="AE13" s="6">
        <v>5</v>
      </c>
      <c r="AF13" s="6">
        <v>4</v>
      </c>
      <c r="AG13" s="6">
        <f t="shared" si="1"/>
        <v>38</v>
      </c>
      <c r="AH13" s="6">
        <f t="shared" si="2"/>
        <v>24</v>
      </c>
      <c r="AI13" s="6">
        <f t="shared" si="3"/>
        <v>13</v>
      </c>
      <c r="AJ13" s="8"/>
    </row>
    <row r="14" spans="1:36" ht="24.75" customHeight="1">
      <c r="A14" s="19" t="s">
        <v>8</v>
      </c>
      <c r="B14" s="11">
        <v>103</v>
      </c>
      <c r="C14" s="3" t="s">
        <v>20</v>
      </c>
      <c r="D14" s="3" t="s">
        <v>30</v>
      </c>
      <c r="E14" s="20"/>
      <c r="F14" s="21"/>
      <c r="G14" s="22"/>
      <c r="H14" s="4"/>
      <c r="I14" s="23">
        <v>40</v>
      </c>
      <c r="J14" s="23">
        <v>43</v>
      </c>
      <c r="K14" s="5">
        <v>83</v>
      </c>
      <c r="L14" s="6">
        <v>77</v>
      </c>
      <c r="M14" s="6">
        <v>160</v>
      </c>
      <c r="N14" s="6">
        <v>5</v>
      </c>
      <c r="O14" s="6">
        <v>5</v>
      </c>
      <c r="P14" s="6">
        <v>3</v>
      </c>
      <c r="Q14" s="6">
        <v>4</v>
      </c>
      <c r="R14" s="6">
        <v>4</v>
      </c>
      <c r="S14" s="6">
        <v>6</v>
      </c>
      <c r="T14" s="6">
        <v>4</v>
      </c>
      <c r="U14" s="6">
        <v>3</v>
      </c>
      <c r="V14" s="6">
        <v>4</v>
      </c>
      <c r="W14" s="6">
        <f t="shared" si="0"/>
        <v>38</v>
      </c>
      <c r="X14" s="6">
        <v>4</v>
      </c>
      <c r="Y14" s="6">
        <v>5</v>
      </c>
      <c r="Z14" s="6">
        <v>3</v>
      </c>
      <c r="AA14" s="6">
        <v>3</v>
      </c>
      <c r="AB14" s="6">
        <v>4</v>
      </c>
      <c r="AC14" s="6">
        <v>5</v>
      </c>
      <c r="AD14" s="6">
        <v>5</v>
      </c>
      <c r="AE14" s="6">
        <v>6</v>
      </c>
      <c r="AF14" s="6">
        <v>4</v>
      </c>
      <c r="AG14" s="6">
        <f t="shared" si="1"/>
        <v>39</v>
      </c>
      <c r="AH14" s="6">
        <f t="shared" si="2"/>
        <v>27</v>
      </c>
      <c r="AI14" s="6">
        <f t="shared" si="3"/>
        <v>15</v>
      </c>
      <c r="AJ14" s="8"/>
    </row>
    <row r="15" spans="1:36" ht="24.75" customHeight="1">
      <c r="A15" s="19" t="s">
        <v>9</v>
      </c>
      <c r="B15" s="11">
        <v>34</v>
      </c>
      <c r="C15" s="3" t="s">
        <v>20</v>
      </c>
      <c r="D15" s="3" t="s">
        <v>22</v>
      </c>
      <c r="E15" s="20" t="s">
        <v>174</v>
      </c>
      <c r="F15" s="21">
        <v>35655</v>
      </c>
      <c r="G15" s="24"/>
      <c r="H15" s="23"/>
      <c r="I15" s="23">
        <v>39</v>
      </c>
      <c r="J15" s="23">
        <v>39</v>
      </c>
      <c r="K15" s="5">
        <v>78</v>
      </c>
      <c r="L15" s="6">
        <v>82</v>
      </c>
      <c r="M15" s="6">
        <v>160</v>
      </c>
      <c r="N15" s="6">
        <v>5</v>
      </c>
      <c r="O15" s="6">
        <v>4</v>
      </c>
      <c r="P15" s="6">
        <v>4</v>
      </c>
      <c r="Q15" s="6">
        <v>4</v>
      </c>
      <c r="R15" s="6">
        <v>4</v>
      </c>
      <c r="S15" s="6">
        <v>4</v>
      </c>
      <c r="T15" s="6">
        <v>4</v>
      </c>
      <c r="U15" s="6">
        <v>3</v>
      </c>
      <c r="V15" s="6">
        <v>5</v>
      </c>
      <c r="W15" s="6">
        <f t="shared" si="0"/>
        <v>37</v>
      </c>
      <c r="X15" s="6">
        <v>5</v>
      </c>
      <c r="Y15" s="6">
        <v>7</v>
      </c>
      <c r="Z15" s="6">
        <v>5</v>
      </c>
      <c r="AA15" s="6">
        <v>5</v>
      </c>
      <c r="AB15" s="6">
        <v>4</v>
      </c>
      <c r="AC15" s="6">
        <v>4</v>
      </c>
      <c r="AD15" s="6">
        <v>6</v>
      </c>
      <c r="AE15" s="6">
        <v>6</v>
      </c>
      <c r="AF15" s="6">
        <v>3</v>
      </c>
      <c r="AG15" s="6">
        <f t="shared" si="1"/>
        <v>45</v>
      </c>
      <c r="AH15" s="6">
        <f t="shared" si="2"/>
        <v>28</v>
      </c>
      <c r="AI15" s="6">
        <f t="shared" si="3"/>
        <v>15</v>
      </c>
      <c r="AJ15" s="8"/>
    </row>
    <row r="16" spans="1:36" ht="24.75" customHeight="1">
      <c r="A16" s="19" t="s">
        <v>10</v>
      </c>
      <c r="B16" s="11">
        <v>36</v>
      </c>
      <c r="C16" s="3" t="s">
        <v>20</v>
      </c>
      <c r="D16" s="3" t="s">
        <v>87</v>
      </c>
      <c r="E16" s="20" t="s">
        <v>174</v>
      </c>
      <c r="F16" s="21">
        <v>35897</v>
      </c>
      <c r="G16" s="24"/>
      <c r="H16" s="23"/>
      <c r="I16" s="23">
        <v>39</v>
      </c>
      <c r="J16" s="23">
        <v>39</v>
      </c>
      <c r="K16" s="5">
        <v>78</v>
      </c>
      <c r="L16" s="6">
        <v>83</v>
      </c>
      <c r="M16" s="6">
        <v>161</v>
      </c>
      <c r="N16" s="6">
        <v>7</v>
      </c>
      <c r="O16" s="6">
        <v>4</v>
      </c>
      <c r="P16" s="6">
        <v>3</v>
      </c>
      <c r="Q16" s="6">
        <v>7</v>
      </c>
      <c r="R16" s="6">
        <v>4</v>
      </c>
      <c r="S16" s="6">
        <v>3</v>
      </c>
      <c r="T16" s="6">
        <v>6</v>
      </c>
      <c r="U16" s="6">
        <v>3</v>
      </c>
      <c r="V16" s="6">
        <v>4</v>
      </c>
      <c r="W16" s="6">
        <f t="shared" si="0"/>
        <v>41</v>
      </c>
      <c r="X16" s="6">
        <v>4</v>
      </c>
      <c r="Y16" s="6">
        <v>6</v>
      </c>
      <c r="Z16" s="6">
        <v>4</v>
      </c>
      <c r="AA16" s="6">
        <v>4</v>
      </c>
      <c r="AB16" s="6">
        <v>5</v>
      </c>
      <c r="AC16" s="6">
        <v>4</v>
      </c>
      <c r="AD16" s="6">
        <v>4</v>
      </c>
      <c r="AE16" s="6">
        <v>6</v>
      </c>
      <c r="AF16" s="6">
        <v>5</v>
      </c>
      <c r="AG16" s="6">
        <f t="shared" si="1"/>
        <v>42</v>
      </c>
      <c r="AH16" s="6">
        <f t="shared" si="2"/>
        <v>28</v>
      </c>
      <c r="AI16" s="6">
        <f t="shared" si="3"/>
        <v>15</v>
      </c>
      <c r="AJ16" s="8"/>
    </row>
    <row r="17" spans="1:36" ht="24.75" customHeight="1">
      <c r="A17" s="19" t="s">
        <v>11</v>
      </c>
      <c r="B17" s="11">
        <v>106</v>
      </c>
      <c r="C17" s="3" t="s">
        <v>20</v>
      </c>
      <c r="D17" s="3" t="s">
        <v>89</v>
      </c>
      <c r="E17" s="20"/>
      <c r="F17" s="21"/>
      <c r="G17" s="22"/>
      <c r="H17" s="4"/>
      <c r="I17" s="23">
        <v>41</v>
      </c>
      <c r="J17" s="23">
        <v>40</v>
      </c>
      <c r="K17" s="5">
        <v>81</v>
      </c>
      <c r="L17" s="6">
        <v>84</v>
      </c>
      <c r="M17" s="6">
        <v>165</v>
      </c>
      <c r="N17" s="6">
        <v>5</v>
      </c>
      <c r="O17" s="6">
        <v>6</v>
      </c>
      <c r="P17" s="6">
        <v>3</v>
      </c>
      <c r="Q17" s="6">
        <v>5</v>
      </c>
      <c r="R17" s="6">
        <v>5</v>
      </c>
      <c r="S17" s="6">
        <v>5</v>
      </c>
      <c r="T17" s="6">
        <v>5</v>
      </c>
      <c r="U17" s="6">
        <v>4</v>
      </c>
      <c r="V17" s="6">
        <v>4</v>
      </c>
      <c r="W17" s="6">
        <f t="shared" si="0"/>
        <v>42</v>
      </c>
      <c r="X17" s="6">
        <v>4</v>
      </c>
      <c r="Y17" s="6">
        <v>5</v>
      </c>
      <c r="Z17" s="6">
        <v>5</v>
      </c>
      <c r="AA17" s="6">
        <v>4</v>
      </c>
      <c r="AB17" s="6">
        <v>5</v>
      </c>
      <c r="AC17" s="6">
        <v>3</v>
      </c>
      <c r="AD17" s="6">
        <v>6</v>
      </c>
      <c r="AE17" s="6">
        <v>5</v>
      </c>
      <c r="AF17" s="6">
        <v>5</v>
      </c>
      <c r="AG17" s="6">
        <f t="shared" si="1"/>
        <v>42</v>
      </c>
      <c r="AH17" s="6">
        <f t="shared" si="2"/>
        <v>28</v>
      </c>
      <c r="AI17" s="6">
        <f t="shared" si="3"/>
        <v>16</v>
      </c>
      <c r="AJ17" s="8"/>
    </row>
    <row r="18" spans="1:36" ht="24.75" customHeight="1">
      <c r="A18" s="19" t="s">
        <v>12</v>
      </c>
      <c r="B18" s="11">
        <v>27</v>
      </c>
      <c r="C18" s="3" t="s">
        <v>20</v>
      </c>
      <c r="D18" s="3" t="s">
        <v>91</v>
      </c>
      <c r="E18" s="20" t="s">
        <v>174</v>
      </c>
      <c r="F18" s="21">
        <v>35287</v>
      </c>
      <c r="G18" s="22"/>
      <c r="H18" s="4"/>
      <c r="I18" s="23">
        <v>43</v>
      </c>
      <c r="J18" s="23">
        <v>41</v>
      </c>
      <c r="K18" s="5">
        <v>84</v>
      </c>
      <c r="L18" s="6">
        <v>82</v>
      </c>
      <c r="M18" s="6">
        <v>166</v>
      </c>
      <c r="N18" s="6">
        <v>5</v>
      </c>
      <c r="O18" s="6">
        <v>5</v>
      </c>
      <c r="P18" s="6">
        <v>3</v>
      </c>
      <c r="Q18" s="6">
        <v>5</v>
      </c>
      <c r="R18" s="6">
        <v>6</v>
      </c>
      <c r="S18" s="6">
        <v>4</v>
      </c>
      <c r="T18" s="6">
        <v>4</v>
      </c>
      <c r="U18" s="6">
        <v>3</v>
      </c>
      <c r="V18" s="6">
        <v>6</v>
      </c>
      <c r="W18" s="6">
        <f t="shared" si="0"/>
        <v>41</v>
      </c>
      <c r="X18" s="6">
        <v>4</v>
      </c>
      <c r="Y18" s="6">
        <v>4</v>
      </c>
      <c r="Z18" s="6">
        <v>5</v>
      </c>
      <c r="AA18" s="6">
        <v>4</v>
      </c>
      <c r="AB18" s="6">
        <v>5</v>
      </c>
      <c r="AC18" s="6">
        <v>4</v>
      </c>
      <c r="AD18" s="6">
        <v>4</v>
      </c>
      <c r="AE18" s="6">
        <v>6</v>
      </c>
      <c r="AF18" s="6">
        <v>5</v>
      </c>
      <c r="AG18" s="6">
        <f t="shared" si="1"/>
        <v>41</v>
      </c>
      <c r="AH18" s="6">
        <f t="shared" si="2"/>
        <v>28</v>
      </c>
      <c r="AI18" s="6">
        <f t="shared" si="3"/>
        <v>15</v>
      </c>
      <c r="AJ18" s="8"/>
    </row>
    <row r="19" spans="1:36" ht="24.75" customHeight="1">
      <c r="A19" s="19" t="s">
        <v>13</v>
      </c>
      <c r="B19" s="11">
        <v>31</v>
      </c>
      <c r="C19" s="3" t="s">
        <v>20</v>
      </c>
      <c r="D19" s="3" t="s">
        <v>27</v>
      </c>
      <c r="E19" s="20" t="s">
        <v>174</v>
      </c>
      <c r="F19" s="21">
        <v>35362</v>
      </c>
      <c r="G19" s="22"/>
      <c r="H19" s="4"/>
      <c r="I19" s="23">
        <v>43</v>
      </c>
      <c r="J19" s="23">
        <v>44</v>
      </c>
      <c r="K19" s="5">
        <v>87</v>
      </c>
      <c r="L19" s="6">
        <v>89</v>
      </c>
      <c r="M19" s="6">
        <v>176</v>
      </c>
      <c r="N19" s="6">
        <v>5</v>
      </c>
      <c r="O19" s="6">
        <v>5</v>
      </c>
      <c r="P19" s="6">
        <v>4</v>
      </c>
      <c r="Q19" s="6">
        <v>4</v>
      </c>
      <c r="R19" s="6">
        <v>6</v>
      </c>
      <c r="S19" s="6">
        <v>4</v>
      </c>
      <c r="T19" s="6">
        <v>5</v>
      </c>
      <c r="U19" s="6">
        <v>4</v>
      </c>
      <c r="V19" s="6">
        <v>5</v>
      </c>
      <c r="W19" s="6">
        <f t="shared" si="0"/>
        <v>42</v>
      </c>
      <c r="X19" s="6">
        <v>5</v>
      </c>
      <c r="Y19" s="6">
        <v>5</v>
      </c>
      <c r="Z19" s="6">
        <v>5</v>
      </c>
      <c r="AA19" s="6">
        <v>4</v>
      </c>
      <c r="AB19" s="6">
        <v>6</v>
      </c>
      <c r="AC19" s="6">
        <v>4</v>
      </c>
      <c r="AD19" s="6">
        <v>5</v>
      </c>
      <c r="AE19" s="6">
        <v>6</v>
      </c>
      <c r="AF19" s="6">
        <v>7</v>
      </c>
      <c r="AG19" s="6">
        <f t="shared" si="1"/>
        <v>47</v>
      </c>
      <c r="AH19" s="6">
        <f t="shared" si="2"/>
        <v>32</v>
      </c>
      <c r="AI19" s="6">
        <f t="shared" si="3"/>
        <v>18</v>
      </c>
      <c r="AJ19" s="8"/>
    </row>
    <row r="20" spans="1:36" ht="24.75" customHeight="1">
      <c r="A20" s="19" t="s">
        <v>14</v>
      </c>
      <c r="B20" s="11">
        <v>41</v>
      </c>
      <c r="C20" s="3" t="s">
        <v>20</v>
      </c>
      <c r="D20" s="3" t="s">
        <v>28</v>
      </c>
      <c r="E20" s="20" t="s">
        <v>174</v>
      </c>
      <c r="F20" s="21">
        <v>36076</v>
      </c>
      <c r="G20" s="24"/>
      <c r="H20" s="23"/>
      <c r="I20" s="23">
        <v>46</v>
      </c>
      <c r="J20" s="23">
        <v>44</v>
      </c>
      <c r="K20" s="5">
        <v>90</v>
      </c>
      <c r="L20" s="6">
        <v>87</v>
      </c>
      <c r="M20" s="69">
        <v>177</v>
      </c>
      <c r="N20" s="6">
        <v>6</v>
      </c>
      <c r="O20" s="6">
        <v>4</v>
      </c>
      <c r="P20" s="6">
        <v>4</v>
      </c>
      <c r="Q20" s="6">
        <v>6</v>
      </c>
      <c r="R20" s="6">
        <v>4</v>
      </c>
      <c r="S20" s="6">
        <v>6</v>
      </c>
      <c r="T20" s="6">
        <v>5</v>
      </c>
      <c r="U20" s="6">
        <v>3</v>
      </c>
      <c r="V20" s="6">
        <v>6</v>
      </c>
      <c r="W20" s="6">
        <f t="shared" si="0"/>
        <v>44</v>
      </c>
      <c r="X20" s="6">
        <v>4</v>
      </c>
      <c r="Y20" s="6">
        <v>7</v>
      </c>
      <c r="Z20" s="6">
        <v>5</v>
      </c>
      <c r="AA20" s="6">
        <v>4</v>
      </c>
      <c r="AB20" s="6">
        <v>4</v>
      </c>
      <c r="AC20" s="6">
        <v>2</v>
      </c>
      <c r="AD20" s="6">
        <v>6</v>
      </c>
      <c r="AE20" s="6">
        <v>6</v>
      </c>
      <c r="AF20" s="6">
        <v>5</v>
      </c>
      <c r="AG20" s="6">
        <f t="shared" si="1"/>
        <v>43</v>
      </c>
      <c r="AH20" s="6">
        <f t="shared" si="2"/>
        <v>27</v>
      </c>
      <c r="AI20" s="6">
        <f t="shared" si="3"/>
        <v>17</v>
      </c>
      <c r="AJ20" s="8"/>
    </row>
    <row r="21" spans="1:36" ht="24.75" customHeight="1">
      <c r="A21" s="19" t="s">
        <v>15</v>
      </c>
      <c r="B21" s="11">
        <v>44</v>
      </c>
      <c r="C21" s="3" t="s">
        <v>20</v>
      </c>
      <c r="D21" s="3" t="s">
        <v>177</v>
      </c>
      <c r="E21" s="20" t="s">
        <v>174</v>
      </c>
      <c r="F21" s="21">
        <v>36190</v>
      </c>
      <c r="G21" s="22"/>
      <c r="H21" s="4">
        <v>0</v>
      </c>
      <c r="I21" s="23">
        <v>47</v>
      </c>
      <c r="J21" s="23">
        <v>43</v>
      </c>
      <c r="K21" s="5">
        <v>90</v>
      </c>
      <c r="L21" s="6">
        <v>89</v>
      </c>
      <c r="M21" s="6">
        <v>179</v>
      </c>
      <c r="N21" s="6">
        <v>6</v>
      </c>
      <c r="O21" s="6">
        <v>4</v>
      </c>
      <c r="P21" s="6">
        <v>3</v>
      </c>
      <c r="Q21" s="6">
        <v>7</v>
      </c>
      <c r="R21" s="6">
        <v>6</v>
      </c>
      <c r="S21" s="6">
        <v>6</v>
      </c>
      <c r="T21" s="6">
        <v>5</v>
      </c>
      <c r="U21" s="6">
        <v>4</v>
      </c>
      <c r="V21" s="6">
        <v>6</v>
      </c>
      <c r="W21" s="6">
        <f t="shared" si="0"/>
        <v>47</v>
      </c>
      <c r="X21" s="6">
        <v>5</v>
      </c>
      <c r="Y21" s="6">
        <v>5</v>
      </c>
      <c r="Z21" s="6">
        <v>5</v>
      </c>
      <c r="AA21" s="6">
        <v>3</v>
      </c>
      <c r="AB21" s="6">
        <v>5</v>
      </c>
      <c r="AC21" s="6">
        <v>3</v>
      </c>
      <c r="AD21" s="6">
        <v>6</v>
      </c>
      <c r="AE21" s="6">
        <v>6</v>
      </c>
      <c r="AF21" s="6">
        <v>4</v>
      </c>
      <c r="AG21" s="6">
        <f t="shared" si="1"/>
        <v>42</v>
      </c>
      <c r="AH21" s="6">
        <f t="shared" si="2"/>
        <v>27</v>
      </c>
      <c r="AI21" s="6">
        <f t="shared" si="3"/>
        <v>16</v>
      </c>
      <c r="AJ21" s="8"/>
    </row>
    <row r="22" spans="1:36" ht="24.75" customHeight="1">
      <c r="A22" s="19" t="s">
        <v>16</v>
      </c>
      <c r="B22" s="11">
        <v>29</v>
      </c>
      <c r="C22" s="3" t="s">
        <v>20</v>
      </c>
      <c r="D22" s="3" t="s">
        <v>29</v>
      </c>
      <c r="E22" s="10" t="s">
        <v>174</v>
      </c>
      <c r="F22" s="25">
        <v>35308</v>
      </c>
      <c r="G22" s="24"/>
      <c r="H22" s="23">
        <v>0</v>
      </c>
      <c r="I22" s="23">
        <v>40</v>
      </c>
      <c r="J22" s="23">
        <v>52</v>
      </c>
      <c r="K22" s="5">
        <v>92</v>
      </c>
      <c r="L22" s="6">
        <v>92</v>
      </c>
      <c r="M22" s="6">
        <v>184</v>
      </c>
      <c r="N22" s="6">
        <v>7</v>
      </c>
      <c r="O22" s="6">
        <v>4</v>
      </c>
      <c r="P22" s="6">
        <v>4</v>
      </c>
      <c r="Q22" s="6">
        <v>11</v>
      </c>
      <c r="R22" s="6">
        <v>4</v>
      </c>
      <c r="S22" s="6">
        <v>5</v>
      </c>
      <c r="T22" s="6">
        <v>5</v>
      </c>
      <c r="U22" s="6">
        <v>2</v>
      </c>
      <c r="V22" s="6">
        <v>7</v>
      </c>
      <c r="W22" s="6">
        <f t="shared" si="0"/>
        <v>49</v>
      </c>
      <c r="X22" s="6">
        <v>5</v>
      </c>
      <c r="Y22" s="6">
        <v>5</v>
      </c>
      <c r="Z22" s="6">
        <v>5</v>
      </c>
      <c r="AA22" s="6">
        <v>3</v>
      </c>
      <c r="AB22" s="6">
        <v>5</v>
      </c>
      <c r="AC22" s="6">
        <v>4</v>
      </c>
      <c r="AD22" s="6">
        <v>5</v>
      </c>
      <c r="AE22" s="6">
        <v>6</v>
      </c>
      <c r="AF22" s="6">
        <v>5</v>
      </c>
      <c r="AG22" s="6">
        <f t="shared" si="1"/>
        <v>43</v>
      </c>
      <c r="AH22" s="6">
        <f t="shared" si="2"/>
        <v>28</v>
      </c>
      <c r="AI22" s="6">
        <f t="shared" si="3"/>
        <v>16</v>
      </c>
      <c r="AJ22" s="8"/>
    </row>
    <row r="23" spans="1:36" ht="24.75" customHeight="1">
      <c r="A23" s="19" t="s">
        <v>17</v>
      </c>
      <c r="B23" s="11">
        <v>24</v>
      </c>
      <c r="C23" s="3" t="s">
        <v>20</v>
      </c>
      <c r="D23" s="3" t="s">
        <v>178</v>
      </c>
      <c r="E23" s="20" t="s">
        <v>174</v>
      </c>
      <c r="F23" s="21">
        <v>35274</v>
      </c>
      <c r="G23" s="24"/>
      <c r="H23" s="23"/>
      <c r="I23" s="23">
        <v>44</v>
      </c>
      <c r="J23" s="23">
        <v>52</v>
      </c>
      <c r="K23" s="5">
        <v>96</v>
      </c>
      <c r="L23" s="6">
        <v>93</v>
      </c>
      <c r="M23" s="6">
        <v>189</v>
      </c>
      <c r="N23" s="6">
        <v>6</v>
      </c>
      <c r="O23" s="6">
        <v>5</v>
      </c>
      <c r="P23" s="6">
        <v>4</v>
      </c>
      <c r="Q23" s="6">
        <v>7</v>
      </c>
      <c r="R23" s="6">
        <v>6</v>
      </c>
      <c r="S23" s="6">
        <v>5</v>
      </c>
      <c r="T23" s="6">
        <v>6</v>
      </c>
      <c r="U23" s="6">
        <v>4</v>
      </c>
      <c r="V23" s="6">
        <v>6</v>
      </c>
      <c r="W23" s="6">
        <f t="shared" si="0"/>
        <v>49</v>
      </c>
      <c r="X23" s="6">
        <v>5</v>
      </c>
      <c r="Y23" s="6">
        <v>5</v>
      </c>
      <c r="Z23" s="6">
        <v>6</v>
      </c>
      <c r="AA23" s="6">
        <v>4</v>
      </c>
      <c r="AB23" s="6">
        <v>6</v>
      </c>
      <c r="AC23" s="6">
        <v>3</v>
      </c>
      <c r="AD23" s="6">
        <v>5</v>
      </c>
      <c r="AE23" s="6">
        <v>6</v>
      </c>
      <c r="AF23" s="6">
        <v>4</v>
      </c>
      <c r="AG23" s="6">
        <f t="shared" si="1"/>
        <v>44</v>
      </c>
      <c r="AH23" s="6">
        <f t="shared" si="2"/>
        <v>28</v>
      </c>
      <c r="AI23" s="6">
        <f t="shared" si="3"/>
        <v>15</v>
      </c>
      <c r="AJ23" s="8"/>
    </row>
    <row r="24" spans="1:36" ht="24.75" customHeight="1">
      <c r="A24" s="19" t="s">
        <v>18</v>
      </c>
      <c r="B24" s="11">
        <v>23</v>
      </c>
      <c r="C24" s="3" t="s">
        <v>20</v>
      </c>
      <c r="D24" s="3" t="s">
        <v>179</v>
      </c>
      <c r="E24" s="20" t="s">
        <v>174</v>
      </c>
      <c r="F24" s="21">
        <v>35255</v>
      </c>
      <c r="G24" s="22"/>
      <c r="H24" s="4"/>
      <c r="I24" s="23">
        <v>54</v>
      </c>
      <c r="J24" s="23">
        <v>49</v>
      </c>
      <c r="K24" s="5">
        <v>103</v>
      </c>
      <c r="L24" s="6">
        <v>99</v>
      </c>
      <c r="M24" s="6">
        <v>202</v>
      </c>
      <c r="N24" s="6">
        <v>7</v>
      </c>
      <c r="O24" s="6">
        <v>6</v>
      </c>
      <c r="P24" s="6">
        <v>8</v>
      </c>
      <c r="Q24" s="6">
        <v>6</v>
      </c>
      <c r="R24" s="6">
        <v>6</v>
      </c>
      <c r="S24" s="6">
        <v>4</v>
      </c>
      <c r="T24" s="6">
        <v>4</v>
      </c>
      <c r="U24" s="6">
        <v>4</v>
      </c>
      <c r="V24" s="6">
        <v>5</v>
      </c>
      <c r="W24" s="6">
        <f t="shared" si="0"/>
        <v>50</v>
      </c>
      <c r="X24" s="6">
        <v>4</v>
      </c>
      <c r="Y24" s="6">
        <v>6</v>
      </c>
      <c r="Z24" s="6">
        <v>5</v>
      </c>
      <c r="AA24" s="6">
        <v>5</v>
      </c>
      <c r="AB24" s="6">
        <v>5</v>
      </c>
      <c r="AC24" s="6">
        <v>4</v>
      </c>
      <c r="AD24" s="6">
        <v>7</v>
      </c>
      <c r="AE24" s="6">
        <v>8</v>
      </c>
      <c r="AF24" s="6">
        <v>5</v>
      </c>
      <c r="AG24" s="6">
        <f t="shared" si="1"/>
        <v>49</v>
      </c>
      <c r="AH24" s="6">
        <f t="shared" si="2"/>
        <v>34</v>
      </c>
      <c r="AI24" s="6">
        <f t="shared" si="3"/>
        <v>20</v>
      </c>
      <c r="AJ24" s="8"/>
    </row>
    <row r="25" spans="1:36" ht="24.75" customHeight="1">
      <c r="A25" s="19" t="s">
        <v>19</v>
      </c>
      <c r="B25" s="11">
        <v>32</v>
      </c>
      <c r="C25" s="3" t="s">
        <v>20</v>
      </c>
      <c r="D25" s="3" t="s">
        <v>92</v>
      </c>
      <c r="E25" s="20" t="s">
        <v>174</v>
      </c>
      <c r="F25" s="21">
        <v>35370</v>
      </c>
      <c r="G25" s="24"/>
      <c r="H25" s="23"/>
      <c r="I25" s="23">
        <v>49</v>
      </c>
      <c r="J25" s="23">
        <v>56</v>
      </c>
      <c r="K25" s="5">
        <v>105</v>
      </c>
      <c r="L25" s="6">
        <v>98</v>
      </c>
      <c r="M25" s="6">
        <v>203</v>
      </c>
      <c r="N25" s="6">
        <v>7</v>
      </c>
      <c r="O25" s="6">
        <v>5</v>
      </c>
      <c r="P25" s="6">
        <v>3</v>
      </c>
      <c r="Q25" s="6">
        <v>6</v>
      </c>
      <c r="R25" s="6">
        <v>6</v>
      </c>
      <c r="S25" s="6">
        <v>5</v>
      </c>
      <c r="T25" s="6">
        <v>6</v>
      </c>
      <c r="U25" s="6">
        <v>8</v>
      </c>
      <c r="V25" s="6">
        <v>5</v>
      </c>
      <c r="W25" s="6">
        <f t="shared" si="0"/>
        <v>51</v>
      </c>
      <c r="X25" s="6">
        <v>6</v>
      </c>
      <c r="Y25" s="6">
        <v>7</v>
      </c>
      <c r="Z25" s="6">
        <v>6</v>
      </c>
      <c r="AA25" s="6">
        <v>3</v>
      </c>
      <c r="AB25" s="6">
        <v>6</v>
      </c>
      <c r="AC25" s="6">
        <v>3</v>
      </c>
      <c r="AD25" s="6">
        <v>5</v>
      </c>
      <c r="AE25" s="6">
        <v>6</v>
      </c>
      <c r="AF25" s="6">
        <v>5</v>
      </c>
      <c r="AG25" s="6">
        <f t="shared" si="1"/>
        <v>47</v>
      </c>
      <c r="AH25" s="6">
        <f t="shared" si="2"/>
        <v>28</v>
      </c>
      <c r="AI25" s="6">
        <f t="shared" si="3"/>
        <v>16</v>
      </c>
      <c r="AJ25" s="8"/>
    </row>
    <row r="26" spans="1:36" ht="24.75" customHeight="1">
      <c r="A26" s="19" t="s">
        <v>78</v>
      </c>
      <c r="B26" s="11">
        <v>37</v>
      </c>
      <c r="C26" s="3" t="s">
        <v>20</v>
      </c>
      <c r="D26" s="3" t="s">
        <v>180</v>
      </c>
      <c r="E26" s="20" t="s">
        <v>174</v>
      </c>
      <c r="F26" s="21">
        <v>35937</v>
      </c>
      <c r="G26" s="22"/>
      <c r="H26" s="4" t="s">
        <v>181</v>
      </c>
      <c r="I26" s="23">
        <v>46</v>
      </c>
      <c r="J26" s="23">
        <v>42</v>
      </c>
      <c r="K26" s="5">
        <v>88</v>
      </c>
      <c r="L26" s="6" t="s">
        <v>163</v>
      </c>
      <c r="M26" s="6" t="e">
        <v>#VALUE!</v>
      </c>
      <c r="N26" s="6"/>
      <c r="O26" s="6"/>
      <c r="P26" s="6"/>
      <c r="Q26" s="6"/>
      <c r="R26" s="6"/>
      <c r="S26" s="6"/>
      <c r="T26" s="6"/>
      <c r="U26" s="6"/>
      <c r="V26" s="6"/>
      <c r="W26" s="6">
        <f t="shared" si="0"/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6">
        <f t="shared" si="1"/>
        <v>0</v>
      </c>
      <c r="AH26" s="6">
        <f t="shared" si="2"/>
        <v>0</v>
      </c>
      <c r="AI26" s="6">
        <f t="shared" si="3"/>
        <v>0</v>
      </c>
      <c r="AJ26" s="8"/>
    </row>
    <row r="27" spans="1:36" ht="24.75" customHeight="1">
      <c r="A27" s="19" t="s">
        <v>79</v>
      </c>
      <c r="B27" s="11"/>
      <c r="C27" s="3" t="s">
        <v>53</v>
      </c>
      <c r="D27" s="3" t="s">
        <v>53</v>
      </c>
      <c r="E27" s="20"/>
      <c r="F27" s="21"/>
      <c r="G27" s="22"/>
      <c r="H27" s="4"/>
      <c r="I27" s="23">
        <v>0</v>
      </c>
      <c r="J27" s="23">
        <v>0</v>
      </c>
      <c r="K27" s="5">
        <v>0</v>
      </c>
      <c r="L27" s="6">
        <v>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f t="shared" si="0"/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8"/>
    </row>
    <row r="28" spans="1:36" ht="24.75" customHeight="1">
      <c r="A28" s="19" t="s">
        <v>80</v>
      </c>
      <c r="B28" s="11"/>
      <c r="C28" s="3" t="s">
        <v>53</v>
      </c>
      <c r="D28" s="3" t="s">
        <v>53</v>
      </c>
      <c r="E28" s="20"/>
      <c r="F28" s="21"/>
      <c r="G28" s="22"/>
      <c r="H28" s="4"/>
      <c r="I28" s="23">
        <v>0</v>
      </c>
      <c r="J28" s="23">
        <v>0</v>
      </c>
      <c r="K28" s="5">
        <v>0</v>
      </c>
      <c r="L28" s="6">
        <v>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f t="shared" si="0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8"/>
    </row>
    <row r="29" spans="1:36" ht="24.75" customHeight="1">
      <c r="A29" s="19"/>
      <c r="B29" s="11"/>
      <c r="C29" s="3" t="s">
        <v>53</v>
      </c>
      <c r="D29" s="3" t="s">
        <v>53</v>
      </c>
      <c r="E29" s="20"/>
      <c r="F29" s="21"/>
      <c r="G29" s="22"/>
      <c r="H29" s="4"/>
      <c r="I29" s="23">
        <v>0</v>
      </c>
      <c r="J29" s="23">
        <v>0</v>
      </c>
      <c r="K29" s="5">
        <v>0</v>
      </c>
      <c r="L29" s="6">
        <v>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f t="shared" si="0"/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8"/>
    </row>
    <row r="30" spans="1:36" ht="24.75" customHeight="1">
      <c r="A30" s="19" t="s">
        <v>164</v>
      </c>
      <c r="B30" s="11">
        <v>50</v>
      </c>
      <c r="C30" s="3" t="s">
        <v>31</v>
      </c>
      <c r="D30" s="3" t="s">
        <v>32</v>
      </c>
      <c r="E30" s="10" t="s">
        <v>174</v>
      </c>
      <c r="F30" s="25">
        <v>36387</v>
      </c>
      <c r="G30" s="24"/>
      <c r="H30" s="23">
        <v>0</v>
      </c>
      <c r="I30" s="23">
        <v>37</v>
      </c>
      <c r="J30" s="23">
        <v>40</v>
      </c>
      <c r="K30" s="5">
        <v>77</v>
      </c>
      <c r="L30" s="6">
        <v>77</v>
      </c>
      <c r="M30" s="6">
        <v>154</v>
      </c>
      <c r="N30" s="6">
        <v>5</v>
      </c>
      <c r="O30" s="6">
        <v>5</v>
      </c>
      <c r="P30" s="6">
        <v>3</v>
      </c>
      <c r="Q30" s="6">
        <v>4</v>
      </c>
      <c r="R30" s="6">
        <v>4</v>
      </c>
      <c r="S30" s="6">
        <v>4</v>
      </c>
      <c r="T30" s="6">
        <v>5</v>
      </c>
      <c r="U30" s="6">
        <v>3</v>
      </c>
      <c r="V30" s="6">
        <v>4</v>
      </c>
      <c r="W30" s="6">
        <f t="shared" si="0"/>
        <v>37</v>
      </c>
      <c r="X30" s="6">
        <v>5</v>
      </c>
      <c r="Y30" s="6">
        <v>5</v>
      </c>
      <c r="Z30" s="6">
        <v>4</v>
      </c>
      <c r="AA30" s="6">
        <v>2</v>
      </c>
      <c r="AB30" s="6">
        <v>4</v>
      </c>
      <c r="AC30" s="6">
        <v>4</v>
      </c>
      <c r="AD30" s="6">
        <v>5</v>
      </c>
      <c r="AE30" s="6">
        <v>5</v>
      </c>
      <c r="AF30" s="6">
        <v>6</v>
      </c>
      <c r="AG30" s="6">
        <f aca="true" t="shared" si="4" ref="AG30:AG61">SUM(X30:AF30)</f>
        <v>40</v>
      </c>
      <c r="AH30" s="6">
        <f aca="true" t="shared" si="5" ref="AH30:AH61">SUM(AA30:AF30)</f>
        <v>26</v>
      </c>
      <c r="AI30" s="6">
        <f aca="true" t="shared" si="6" ref="AI30:AI79">SUM(AD30:AF30)</f>
        <v>16</v>
      </c>
      <c r="AJ30" s="8"/>
    </row>
    <row r="31" spans="1:36" ht="24.75" customHeight="1">
      <c r="A31" s="19" t="s">
        <v>0</v>
      </c>
      <c r="B31" s="11">
        <v>45</v>
      </c>
      <c r="C31" s="3" t="s">
        <v>31</v>
      </c>
      <c r="D31" s="3" t="s">
        <v>37</v>
      </c>
      <c r="E31" s="10"/>
      <c r="F31" s="25"/>
      <c r="G31" s="24"/>
      <c r="H31" s="23"/>
      <c r="I31" s="23">
        <v>41</v>
      </c>
      <c r="J31" s="23">
        <v>39</v>
      </c>
      <c r="K31" s="5">
        <v>80</v>
      </c>
      <c r="L31" s="6">
        <v>78</v>
      </c>
      <c r="M31" s="6">
        <v>158</v>
      </c>
      <c r="N31" s="6">
        <v>5</v>
      </c>
      <c r="O31" s="6">
        <v>4</v>
      </c>
      <c r="P31" s="6">
        <v>4</v>
      </c>
      <c r="Q31" s="6">
        <v>4</v>
      </c>
      <c r="R31" s="6">
        <v>5</v>
      </c>
      <c r="S31" s="6">
        <v>5</v>
      </c>
      <c r="T31" s="6">
        <v>4</v>
      </c>
      <c r="U31" s="6">
        <v>3</v>
      </c>
      <c r="V31" s="6">
        <v>4</v>
      </c>
      <c r="W31" s="6">
        <f t="shared" si="0"/>
        <v>38</v>
      </c>
      <c r="X31" s="6">
        <v>4</v>
      </c>
      <c r="Y31" s="6">
        <v>5</v>
      </c>
      <c r="Z31" s="6">
        <v>4</v>
      </c>
      <c r="AA31" s="6">
        <v>3</v>
      </c>
      <c r="AB31" s="6">
        <v>5</v>
      </c>
      <c r="AC31" s="6">
        <v>3</v>
      </c>
      <c r="AD31" s="6">
        <v>6</v>
      </c>
      <c r="AE31" s="6">
        <v>6</v>
      </c>
      <c r="AF31" s="6">
        <v>4</v>
      </c>
      <c r="AG31" s="6">
        <f t="shared" si="4"/>
        <v>40</v>
      </c>
      <c r="AH31" s="6">
        <f t="shared" si="5"/>
        <v>27</v>
      </c>
      <c r="AI31" s="6">
        <f t="shared" si="6"/>
        <v>16</v>
      </c>
      <c r="AJ31" s="8"/>
    </row>
    <row r="32" spans="1:36" ht="24.75" customHeight="1">
      <c r="A32" s="19" t="s">
        <v>1</v>
      </c>
      <c r="B32" s="11">
        <v>46</v>
      </c>
      <c r="C32" s="3" t="s">
        <v>31</v>
      </c>
      <c r="D32" s="3" t="s">
        <v>38</v>
      </c>
      <c r="E32" s="10" t="s">
        <v>174</v>
      </c>
      <c r="F32" s="25">
        <v>36303</v>
      </c>
      <c r="G32" s="24"/>
      <c r="H32" s="23"/>
      <c r="I32" s="23">
        <v>42</v>
      </c>
      <c r="J32" s="23">
        <v>42</v>
      </c>
      <c r="K32" s="5">
        <v>84</v>
      </c>
      <c r="L32" s="6">
        <v>77</v>
      </c>
      <c r="M32" s="6">
        <v>161</v>
      </c>
      <c r="N32" s="6">
        <v>4</v>
      </c>
      <c r="O32" s="6">
        <v>4</v>
      </c>
      <c r="P32" s="6">
        <v>3</v>
      </c>
      <c r="Q32" s="6">
        <v>5</v>
      </c>
      <c r="R32" s="6">
        <v>5</v>
      </c>
      <c r="S32" s="6">
        <v>5</v>
      </c>
      <c r="T32" s="6">
        <v>4</v>
      </c>
      <c r="U32" s="6">
        <v>3</v>
      </c>
      <c r="V32" s="6">
        <v>4</v>
      </c>
      <c r="W32" s="6">
        <f t="shared" si="0"/>
        <v>37</v>
      </c>
      <c r="X32" s="6">
        <v>6</v>
      </c>
      <c r="Y32" s="6">
        <v>5</v>
      </c>
      <c r="Z32" s="6">
        <v>4</v>
      </c>
      <c r="AA32" s="6">
        <v>3</v>
      </c>
      <c r="AB32" s="6">
        <v>4</v>
      </c>
      <c r="AC32" s="6">
        <v>3</v>
      </c>
      <c r="AD32" s="6">
        <v>5</v>
      </c>
      <c r="AE32" s="6">
        <v>5</v>
      </c>
      <c r="AF32" s="6">
        <v>5</v>
      </c>
      <c r="AG32" s="6">
        <f t="shared" si="4"/>
        <v>40</v>
      </c>
      <c r="AH32" s="6">
        <f t="shared" si="5"/>
        <v>25</v>
      </c>
      <c r="AI32" s="6">
        <f t="shared" si="6"/>
        <v>15</v>
      </c>
      <c r="AJ32" s="8"/>
    </row>
    <row r="33" spans="1:36" ht="24.75" customHeight="1">
      <c r="A33" s="19" t="s">
        <v>2</v>
      </c>
      <c r="B33" s="11">
        <v>64</v>
      </c>
      <c r="C33" s="3" t="s">
        <v>31</v>
      </c>
      <c r="D33" s="3" t="s">
        <v>33</v>
      </c>
      <c r="E33" s="10"/>
      <c r="F33" s="25"/>
      <c r="G33" s="24"/>
      <c r="H33" s="23"/>
      <c r="I33" s="23">
        <v>42</v>
      </c>
      <c r="J33" s="23">
        <v>39</v>
      </c>
      <c r="K33" s="5">
        <v>81</v>
      </c>
      <c r="L33" s="6">
        <v>80</v>
      </c>
      <c r="M33" s="6">
        <v>161</v>
      </c>
      <c r="N33" s="6">
        <v>5</v>
      </c>
      <c r="O33" s="6">
        <v>5</v>
      </c>
      <c r="P33" s="6">
        <v>3</v>
      </c>
      <c r="Q33" s="6">
        <v>6</v>
      </c>
      <c r="R33" s="6">
        <v>4</v>
      </c>
      <c r="S33" s="6">
        <v>5</v>
      </c>
      <c r="T33" s="6">
        <v>5</v>
      </c>
      <c r="U33" s="6">
        <v>3</v>
      </c>
      <c r="V33" s="6">
        <v>5</v>
      </c>
      <c r="W33" s="6">
        <f t="shared" si="0"/>
        <v>41</v>
      </c>
      <c r="X33" s="6">
        <v>4</v>
      </c>
      <c r="Y33" s="6">
        <v>4</v>
      </c>
      <c r="Z33" s="6">
        <v>5</v>
      </c>
      <c r="AA33" s="6">
        <v>3</v>
      </c>
      <c r="AB33" s="6">
        <v>5</v>
      </c>
      <c r="AC33" s="6">
        <v>4</v>
      </c>
      <c r="AD33" s="6">
        <v>3</v>
      </c>
      <c r="AE33" s="6">
        <v>6</v>
      </c>
      <c r="AF33" s="6">
        <v>5</v>
      </c>
      <c r="AG33" s="6">
        <f t="shared" si="4"/>
        <v>39</v>
      </c>
      <c r="AH33" s="6">
        <f t="shared" si="5"/>
        <v>26</v>
      </c>
      <c r="AI33" s="6">
        <f t="shared" si="6"/>
        <v>14</v>
      </c>
      <c r="AJ33" s="8"/>
    </row>
    <row r="34" spans="1:36" ht="24.75" customHeight="1">
      <c r="A34" s="19" t="s">
        <v>3</v>
      </c>
      <c r="B34" s="11">
        <v>57</v>
      </c>
      <c r="C34" s="3" t="s">
        <v>31</v>
      </c>
      <c r="D34" s="3" t="s">
        <v>36</v>
      </c>
      <c r="E34" s="10" t="e">
        <v>#N/A</v>
      </c>
      <c r="F34" s="25" t="e">
        <v>#N/A</v>
      </c>
      <c r="G34" s="24"/>
      <c r="H34" s="23"/>
      <c r="I34" s="23">
        <v>39</v>
      </c>
      <c r="J34" s="23">
        <v>39</v>
      </c>
      <c r="K34" s="5">
        <v>78</v>
      </c>
      <c r="L34" s="6">
        <v>83</v>
      </c>
      <c r="M34" s="6">
        <v>161</v>
      </c>
      <c r="N34" s="6">
        <v>5</v>
      </c>
      <c r="O34" s="6">
        <v>5</v>
      </c>
      <c r="P34" s="6">
        <v>3</v>
      </c>
      <c r="Q34" s="6">
        <v>5</v>
      </c>
      <c r="R34" s="6">
        <v>6</v>
      </c>
      <c r="S34" s="6">
        <v>5</v>
      </c>
      <c r="T34" s="6">
        <v>5</v>
      </c>
      <c r="U34" s="6">
        <v>3</v>
      </c>
      <c r="V34" s="6">
        <v>3</v>
      </c>
      <c r="W34" s="6">
        <f t="shared" si="0"/>
        <v>40</v>
      </c>
      <c r="X34" s="6">
        <v>3</v>
      </c>
      <c r="Y34" s="6">
        <v>6</v>
      </c>
      <c r="Z34" s="6">
        <v>7</v>
      </c>
      <c r="AA34" s="6">
        <v>3</v>
      </c>
      <c r="AB34" s="6">
        <v>5</v>
      </c>
      <c r="AC34" s="6">
        <v>3</v>
      </c>
      <c r="AD34" s="6">
        <v>5</v>
      </c>
      <c r="AE34" s="6">
        <v>6</v>
      </c>
      <c r="AF34" s="6">
        <v>5</v>
      </c>
      <c r="AG34" s="6">
        <f t="shared" si="4"/>
        <v>43</v>
      </c>
      <c r="AH34" s="6">
        <f t="shared" si="5"/>
        <v>27</v>
      </c>
      <c r="AI34" s="6">
        <f t="shared" si="6"/>
        <v>16</v>
      </c>
      <c r="AJ34" s="8"/>
    </row>
    <row r="35" spans="1:36" ht="24.75" customHeight="1">
      <c r="A35" s="19" t="s">
        <v>4</v>
      </c>
      <c r="B35" s="11">
        <v>52</v>
      </c>
      <c r="C35" s="3" t="s">
        <v>31</v>
      </c>
      <c r="D35" s="3" t="s">
        <v>34</v>
      </c>
      <c r="E35" s="10" t="s">
        <v>174</v>
      </c>
      <c r="F35" s="25">
        <v>36441</v>
      </c>
      <c r="G35" s="27"/>
      <c r="H35" s="28"/>
      <c r="I35" s="23">
        <v>44</v>
      </c>
      <c r="J35" s="23">
        <v>42</v>
      </c>
      <c r="K35" s="5">
        <v>86</v>
      </c>
      <c r="L35" s="6">
        <v>76</v>
      </c>
      <c r="M35" s="6">
        <v>162</v>
      </c>
      <c r="N35" s="6">
        <v>6</v>
      </c>
      <c r="O35" s="6">
        <v>4</v>
      </c>
      <c r="P35" s="6">
        <v>3</v>
      </c>
      <c r="Q35" s="6">
        <v>3</v>
      </c>
      <c r="R35" s="6">
        <v>3</v>
      </c>
      <c r="S35" s="6">
        <v>4</v>
      </c>
      <c r="T35" s="6">
        <v>3</v>
      </c>
      <c r="U35" s="6">
        <v>4</v>
      </c>
      <c r="V35" s="6">
        <v>5</v>
      </c>
      <c r="W35" s="6">
        <f t="shared" si="0"/>
        <v>35</v>
      </c>
      <c r="X35" s="6">
        <v>4</v>
      </c>
      <c r="Y35" s="6">
        <v>6</v>
      </c>
      <c r="Z35" s="6">
        <v>4</v>
      </c>
      <c r="AA35" s="6">
        <v>3</v>
      </c>
      <c r="AB35" s="6">
        <v>5</v>
      </c>
      <c r="AC35" s="6">
        <v>4</v>
      </c>
      <c r="AD35" s="6">
        <v>6</v>
      </c>
      <c r="AE35" s="6">
        <v>4</v>
      </c>
      <c r="AF35" s="6">
        <v>5</v>
      </c>
      <c r="AG35" s="6">
        <f t="shared" si="4"/>
        <v>41</v>
      </c>
      <c r="AH35" s="6">
        <f t="shared" si="5"/>
        <v>27</v>
      </c>
      <c r="AI35" s="6">
        <f t="shared" si="6"/>
        <v>15</v>
      </c>
      <c r="AJ35" s="8"/>
    </row>
    <row r="36" spans="1:36" ht="24.75" customHeight="1">
      <c r="A36" s="19" t="s">
        <v>5</v>
      </c>
      <c r="B36" s="11">
        <v>47</v>
      </c>
      <c r="C36" s="3" t="s">
        <v>31</v>
      </c>
      <c r="D36" s="3" t="s">
        <v>35</v>
      </c>
      <c r="E36" s="10" t="s">
        <v>174</v>
      </c>
      <c r="F36" s="25">
        <v>36323</v>
      </c>
      <c r="G36" s="24"/>
      <c r="H36" s="23" t="s">
        <v>181</v>
      </c>
      <c r="I36" s="23">
        <v>42</v>
      </c>
      <c r="J36" s="23">
        <v>42</v>
      </c>
      <c r="K36" s="5">
        <v>84</v>
      </c>
      <c r="L36" s="6">
        <v>79</v>
      </c>
      <c r="M36" s="7">
        <v>163</v>
      </c>
      <c r="N36" s="7">
        <v>6</v>
      </c>
      <c r="O36" s="7">
        <v>4</v>
      </c>
      <c r="P36" s="7">
        <v>4</v>
      </c>
      <c r="Q36" s="7">
        <v>4</v>
      </c>
      <c r="R36" s="7">
        <v>6</v>
      </c>
      <c r="S36" s="7">
        <v>4</v>
      </c>
      <c r="T36" s="7">
        <v>4</v>
      </c>
      <c r="U36" s="7">
        <v>2</v>
      </c>
      <c r="V36" s="7">
        <v>4</v>
      </c>
      <c r="W36" s="6">
        <f t="shared" si="0"/>
        <v>38</v>
      </c>
      <c r="X36" s="7">
        <v>4</v>
      </c>
      <c r="Y36" s="7">
        <v>5</v>
      </c>
      <c r="Z36" s="7">
        <v>5</v>
      </c>
      <c r="AA36" s="7">
        <v>3</v>
      </c>
      <c r="AB36" s="7">
        <v>4</v>
      </c>
      <c r="AC36" s="7">
        <v>3</v>
      </c>
      <c r="AD36" s="7">
        <v>6</v>
      </c>
      <c r="AE36" s="7">
        <v>6</v>
      </c>
      <c r="AF36" s="7">
        <v>5</v>
      </c>
      <c r="AG36" s="7">
        <f t="shared" si="4"/>
        <v>41</v>
      </c>
      <c r="AH36" s="7">
        <f t="shared" si="5"/>
        <v>27</v>
      </c>
      <c r="AI36" s="7">
        <f t="shared" si="6"/>
        <v>17</v>
      </c>
      <c r="AJ36" s="8"/>
    </row>
    <row r="37" spans="1:36" ht="24.75" customHeight="1">
      <c r="A37" s="19" t="s">
        <v>6</v>
      </c>
      <c r="B37" s="11">
        <v>59</v>
      </c>
      <c r="C37" s="3" t="s">
        <v>31</v>
      </c>
      <c r="D37" s="3" t="s">
        <v>182</v>
      </c>
      <c r="E37" s="10" t="e">
        <v>#N/A</v>
      </c>
      <c r="F37" s="25" t="e">
        <v>#N/A</v>
      </c>
      <c r="G37" s="24"/>
      <c r="H37" s="23"/>
      <c r="I37" s="23">
        <v>44</v>
      </c>
      <c r="J37" s="23">
        <v>42</v>
      </c>
      <c r="K37" s="5">
        <v>86</v>
      </c>
      <c r="L37" s="6">
        <v>78</v>
      </c>
      <c r="M37" s="6">
        <v>164</v>
      </c>
      <c r="N37" s="6">
        <v>4</v>
      </c>
      <c r="O37" s="6">
        <v>5</v>
      </c>
      <c r="P37" s="6">
        <v>3</v>
      </c>
      <c r="Q37" s="6">
        <v>5</v>
      </c>
      <c r="R37" s="6">
        <v>4</v>
      </c>
      <c r="S37" s="6">
        <v>6</v>
      </c>
      <c r="T37" s="6">
        <v>4</v>
      </c>
      <c r="U37" s="6">
        <v>3</v>
      </c>
      <c r="V37" s="6">
        <v>6</v>
      </c>
      <c r="W37" s="6">
        <f t="shared" si="0"/>
        <v>40</v>
      </c>
      <c r="X37" s="6">
        <v>5</v>
      </c>
      <c r="Y37" s="6">
        <v>6</v>
      </c>
      <c r="Z37" s="6">
        <v>4</v>
      </c>
      <c r="AA37" s="6">
        <v>3</v>
      </c>
      <c r="AB37" s="6">
        <v>4</v>
      </c>
      <c r="AC37" s="6">
        <v>3</v>
      </c>
      <c r="AD37" s="6">
        <v>4</v>
      </c>
      <c r="AE37" s="6">
        <v>5</v>
      </c>
      <c r="AF37" s="6">
        <v>4</v>
      </c>
      <c r="AG37" s="6">
        <f t="shared" si="4"/>
        <v>38</v>
      </c>
      <c r="AH37" s="6">
        <f t="shared" si="5"/>
        <v>23</v>
      </c>
      <c r="AI37" s="6">
        <f t="shared" si="6"/>
        <v>13</v>
      </c>
      <c r="AJ37" s="8"/>
    </row>
    <row r="38" spans="1:36" ht="24.75" customHeight="1">
      <c r="A38" s="19" t="s">
        <v>7</v>
      </c>
      <c r="B38" s="11">
        <v>68</v>
      </c>
      <c r="C38" s="3" t="s">
        <v>31</v>
      </c>
      <c r="D38" s="3" t="s">
        <v>93</v>
      </c>
      <c r="E38" s="10"/>
      <c r="F38" s="25"/>
      <c r="G38" s="24"/>
      <c r="H38" s="23"/>
      <c r="I38" s="23">
        <v>39</v>
      </c>
      <c r="J38" s="23">
        <v>45</v>
      </c>
      <c r="K38" s="5">
        <v>84</v>
      </c>
      <c r="L38" s="6">
        <v>82</v>
      </c>
      <c r="M38" s="6">
        <v>166</v>
      </c>
      <c r="N38" s="6">
        <v>5</v>
      </c>
      <c r="O38" s="6">
        <v>4</v>
      </c>
      <c r="P38" s="6">
        <v>3</v>
      </c>
      <c r="Q38" s="6">
        <v>5</v>
      </c>
      <c r="R38" s="6">
        <v>5</v>
      </c>
      <c r="S38" s="6">
        <v>3</v>
      </c>
      <c r="T38" s="6">
        <v>6</v>
      </c>
      <c r="U38" s="6">
        <v>4</v>
      </c>
      <c r="V38" s="6">
        <v>5</v>
      </c>
      <c r="W38" s="6">
        <f t="shared" si="0"/>
        <v>40</v>
      </c>
      <c r="X38" s="6">
        <v>3</v>
      </c>
      <c r="Y38" s="6">
        <v>5</v>
      </c>
      <c r="Z38" s="6">
        <v>5</v>
      </c>
      <c r="AA38" s="6">
        <v>3</v>
      </c>
      <c r="AB38" s="6">
        <v>6</v>
      </c>
      <c r="AC38" s="6">
        <v>4</v>
      </c>
      <c r="AD38" s="6">
        <v>5</v>
      </c>
      <c r="AE38" s="6">
        <v>5</v>
      </c>
      <c r="AF38" s="6">
        <v>6</v>
      </c>
      <c r="AG38" s="6">
        <f t="shared" si="4"/>
        <v>42</v>
      </c>
      <c r="AH38" s="6">
        <f t="shared" si="5"/>
        <v>29</v>
      </c>
      <c r="AI38" s="6">
        <f t="shared" si="6"/>
        <v>16</v>
      </c>
      <c r="AJ38" s="8"/>
    </row>
    <row r="39" spans="1:36" ht="24.75" customHeight="1">
      <c r="A39" s="19" t="s">
        <v>8</v>
      </c>
      <c r="B39" s="11">
        <v>74</v>
      </c>
      <c r="C39" s="3" t="s">
        <v>31</v>
      </c>
      <c r="D39" s="3" t="s">
        <v>183</v>
      </c>
      <c r="E39" s="10"/>
      <c r="F39" s="25"/>
      <c r="G39" s="24"/>
      <c r="H39" s="23"/>
      <c r="I39" s="23">
        <v>40</v>
      </c>
      <c r="J39" s="23">
        <v>42</v>
      </c>
      <c r="K39" s="5">
        <v>82</v>
      </c>
      <c r="L39" s="6">
        <v>88</v>
      </c>
      <c r="M39" s="6">
        <v>170</v>
      </c>
      <c r="N39" s="6">
        <v>5</v>
      </c>
      <c r="O39" s="6">
        <v>6</v>
      </c>
      <c r="P39" s="6">
        <v>2</v>
      </c>
      <c r="Q39" s="6">
        <v>4</v>
      </c>
      <c r="R39" s="6">
        <v>8</v>
      </c>
      <c r="S39" s="6">
        <v>4</v>
      </c>
      <c r="T39" s="6">
        <v>5</v>
      </c>
      <c r="U39" s="6">
        <v>4</v>
      </c>
      <c r="V39" s="6">
        <v>5</v>
      </c>
      <c r="W39" s="6">
        <f t="shared" si="0"/>
        <v>43</v>
      </c>
      <c r="X39" s="6">
        <v>5</v>
      </c>
      <c r="Y39" s="6">
        <v>7</v>
      </c>
      <c r="Z39" s="6">
        <v>6</v>
      </c>
      <c r="AA39" s="6">
        <v>2</v>
      </c>
      <c r="AB39" s="6">
        <v>6</v>
      </c>
      <c r="AC39" s="6">
        <v>3</v>
      </c>
      <c r="AD39" s="6">
        <v>6</v>
      </c>
      <c r="AE39" s="6">
        <v>5</v>
      </c>
      <c r="AF39" s="6">
        <v>5</v>
      </c>
      <c r="AG39" s="6">
        <f t="shared" si="4"/>
        <v>45</v>
      </c>
      <c r="AH39" s="6">
        <f t="shared" si="5"/>
        <v>27</v>
      </c>
      <c r="AI39" s="6">
        <f t="shared" si="6"/>
        <v>16</v>
      </c>
      <c r="AJ39" s="8"/>
    </row>
    <row r="40" spans="1:36" ht="24.75" customHeight="1">
      <c r="A40" s="19" t="s">
        <v>9</v>
      </c>
      <c r="B40" s="11">
        <v>73</v>
      </c>
      <c r="C40" s="3" t="s">
        <v>31</v>
      </c>
      <c r="D40" s="3" t="s">
        <v>39</v>
      </c>
      <c r="E40" s="10"/>
      <c r="F40" s="25"/>
      <c r="G40" s="24"/>
      <c r="H40" s="23"/>
      <c r="I40" s="23">
        <v>43</v>
      </c>
      <c r="J40" s="23">
        <v>42</v>
      </c>
      <c r="K40" s="5">
        <v>85</v>
      </c>
      <c r="L40" s="6">
        <v>86</v>
      </c>
      <c r="M40" s="6">
        <v>171</v>
      </c>
      <c r="N40" s="6">
        <v>6</v>
      </c>
      <c r="O40" s="6">
        <v>6</v>
      </c>
      <c r="P40" s="6">
        <v>3</v>
      </c>
      <c r="Q40" s="6">
        <v>4</v>
      </c>
      <c r="R40" s="6">
        <v>6</v>
      </c>
      <c r="S40" s="6">
        <v>5</v>
      </c>
      <c r="T40" s="6">
        <v>5</v>
      </c>
      <c r="U40" s="6">
        <v>3</v>
      </c>
      <c r="V40" s="6">
        <v>6</v>
      </c>
      <c r="W40" s="6">
        <f t="shared" si="0"/>
        <v>44</v>
      </c>
      <c r="X40" s="6">
        <v>6</v>
      </c>
      <c r="Y40" s="6">
        <v>6</v>
      </c>
      <c r="Z40" s="6">
        <v>4</v>
      </c>
      <c r="AA40" s="6">
        <v>4</v>
      </c>
      <c r="AB40" s="6">
        <v>4</v>
      </c>
      <c r="AC40" s="6">
        <v>3</v>
      </c>
      <c r="AD40" s="6">
        <v>4</v>
      </c>
      <c r="AE40" s="6">
        <v>6</v>
      </c>
      <c r="AF40" s="6">
        <v>5</v>
      </c>
      <c r="AG40" s="6">
        <f t="shared" si="4"/>
        <v>42</v>
      </c>
      <c r="AH40" s="6">
        <f t="shared" si="5"/>
        <v>26</v>
      </c>
      <c r="AI40" s="6">
        <f t="shared" si="6"/>
        <v>15</v>
      </c>
      <c r="AJ40" s="8"/>
    </row>
    <row r="41" spans="1:36" ht="24.75" customHeight="1">
      <c r="A41" s="19" t="s">
        <v>10</v>
      </c>
      <c r="B41" s="11">
        <v>105</v>
      </c>
      <c r="C41" s="3" t="s">
        <v>31</v>
      </c>
      <c r="D41" s="3" t="s">
        <v>184</v>
      </c>
      <c r="E41" s="10"/>
      <c r="F41" s="25"/>
      <c r="G41" s="24"/>
      <c r="H41" s="23"/>
      <c r="I41" s="23">
        <v>41</v>
      </c>
      <c r="J41" s="23">
        <v>46</v>
      </c>
      <c r="K41" s="5">
        <v>87</v>
      </c>
      <c r="L41" s="6">
        <v>85</v>
      </c>
      <c r="M41" s="6">
        <v>172</v>
      </c>
      <c r="N41" s="6">
        <v>6</v>
      </c>
      <c r="O41" s="6">
        <v>7</v>
      </c>
      <c r="P41" s="6">
        <v>4</v>
      </c>
      <c r="Q41" s="6">
        <v>5</v>
      </c>
      <c r="R41" s="6">
        <v>4</v>
      </c>
      <c r="S41" s="6">
        <v>5</v>
      </c>
      <c r="T41" s="6">
        <v>4</v>
      </c>
      <c r="U41" s="6">
        <v>4</v>
      </c>
      <c r="V41" s="6">
        <v>5</v>
      </c>
      <c r="W41" s="6">
        <f t="shared" si="0"/>
        <v>44</v>
      </c>
      <c r="X41" s="6">
        <v>5</v>
      </c>
      <c r="Y41" s="6">
        <v>5</v>
      </c>
      <c r="Z41" s="6">
        <v>4</v>
      </c>
      <c r="AA41" s="6">
        <v>4</v>
      </c>
      <c r="AB41" s="6">
        <v>4</v>
      </c>
      <c r="AC41" s="6">
        <v>4</v>
      </c>
      <c r="AD41" s="6">
        <v>3</v>
      </c>
      <c r="AE41" s="6">
        <v>7</v>
      </c>
      <c r="AF41" s="6">
        <v>5</v>
      </c>
      <c r="AG41" s="6">
        <f t="shared" si="4"/>
        <v>41</v>
      </c>
      <c r="AH41" s="6">
        <f t="shared" si="5"/>
        <v>27</v>
      </c>
      <c r="AI41" s="6">
        <f t="shared" si="6"/>
        <v>15</v>
      </c>
      <c r="AJ41" s="8"/>
    </row>
    <row r="42" spans="1:36" ht="24.75" customHeight="1">
      <c r="A42" s="19" t="s">
        <v>11</v>
      </c>
      <c r="B42" s="11">
        <v>72</v>
      </c>
      <c r="C42" s="3" t="s">
        <v>31</v>
      </c>
      <c r="D42" s="3" t="s">
        <v>40</v>
      </c>
      <c r="E42" s="10"/>
      <c r="F42" s="25"/>
      <c r="G42" s="24"/>
      <c r="H42" s="23"/>
      <c r="I42" s="23">
        <v>44</v>
      </c>
      <c r="J42" s="23">
        <v>45</v>
      </c>
      <c r="K42" s="5">
        <v>89</v>
      </c>
      <c r="L42" s="6">
        <v>84</v>
      </c>
      <c r="M42" s="6">
        <v>173</v>
      </c>
      <c r="N42" s="6">
        <v>5</v>
      </c>
      <c r="O42" s="6">
        <v>5</v>
      </c>
      <c r="P42" s="6">
        <v>3</v>
      </c>
      <c r="Q42" s="6">
        <v>5</v>
      </c>
      <c r="R42" s="6">
        <v>4</v>
      </c>
      <c r="S42" s="6">
        <v>5</v>
      </c>
      <c r="T42" s="6">
        <v>4</v>
      </c>
      <c r="U42" s="6">
        <v>5</v>
      </c>
      <c r="V42" s="6">
        <v>4</v>
      </c>
      <c r="W42" s="6">
        <f t="shared" si="0"/>
        <v>40</v>
      </c>
      <c r="X42" s="6">
        <v>5</v>
      </c>
      <c r="Y42" s="6">
        <v>7</v>
      </c>
      <c r="Z42" s="6">
        <v>5</v>
      </c>
      <c r="AA42" s="6">
        <v>4</v>
      </c>
      <c r="AB42" s="6">
        <v>5</v>
      </c>
      <c r="AC42" s="6">
        <v>4</v>
      </c>
      <c r="AD42" s="6">
        <v>4</v>
      </c>
      <c r="AE42" s="6">
        <v>5</v>
      </c>
      <c r="AF42" s="6">
        <v>5</v>
      </c>
      <c r="AG42" s="6">
        <f t="shared" si="4"/>
        <v>44</v>
      </c>
      <c r="AH42" s="6">
        <f t="shared" si="5"/>
        <v>27</v>
      </c>
      <c r="AI42" s="6">
        <f t="shared" si="6"/>
        <v>14</v>
      </c>
      <c r="AJ42" s="8"/>
    </row>
    <row r="43" spans="1:36" ht="24.75" customHeight="1">
      <c r="A43" s="19" t="s">
        <v>12</v>
      </c>
      <c r="B43" s="11">
        <v>65</v>
      </c>
      <c r="C43" s="3" t="s">
        <v>31</v>
      </c>
      <c r="D43" s="3" t="s">
        <v>41</v>
      </c>
      <c r="E43" s="10"/>
      <c r="F43" s="25"/>
      <c r="G43" s="24"/>
      <c r="H43" s="23"/>
      <c r="I43" s="23">
        <v>40</v>
      </c>
      <c r="J43" s="23">
        <v>43</v>
      </c>
      <c r="K43" s="5">
        <v>83</v>
      </c>
      <c r="L43" s="6">
        <v>93</v>
      </c>
      <c r="M43" s="6">
        <v>176</v>
      </c>
      <c r="N43" s="6">
        <v>6</v>
      </c>
      <c r="O43" s="6">
        <v>4</v>
      </c>
      <c r="P43" s="6">
        <v>3</v>
      </c>
      <c r="Q43" s="6">
        <v>5</v>
      </c>
      <c r="R43" s="6">
        <v>5</v>
      </c>
      <c r="S43" s="6">
        <v>3</v>
      </c>
      <c r="T43" s="6">
        <v>8</v>
      </c>
      <c r="U43" s="6">
        <v>4</v>
      </c>
      <c r="V43" s="6">
        <v>6</v>
      </c>
      <c r="W43" s="6">
        <f t="shared" si="0"/>
        <v>44</v>
      </c>
      <c r="X43" s="6">
        <v>8</v>
      </c>
      <c r="Y43" s="6">
        <v>6</v>
      </c>
      <c r="Z43" s="6">
        <v>4</v>
      </c>
      <c r="AA43" s="6">
        <v>7</v>
      </c>
      <c r="AB43" s="6">
        <v>5</v>
      </c>
      <c r="AC43" s="6">
        <v>3</v>
      </c>
      <c r="AD43" s="6">
        <v>5</v>
      </c>
      <c r="AE43" s="6">
        <v>5</v>
      </c>
      <c r="AF43" s="6">
        <v>6</v>
      </c>
      <c r="AG43" s="6">
        <f t="shared" si="4"/>
        <v>49</v>
      </c>
      <c r="AH43" s="6">
        <f t="shared" si="5"/>
        <v>31</v>
      </c>
      <c r="AI43" s="6">
        <f t="shared" si="6"/>
        <v>16</v>
      </c>
      <c r="AJ43" s="8"/>
    </row>
    <row r="44" spans="1:36" ht="24.75" customHeight="1">
      <c r="A44" s="19" t="s">
        <v>13</v>
      </c>
      <c r="B44" s="11">
        <v>55</v>
      </c>
      <c r="C44" s="3" t="s">
        <v>31</v>
      </c>
      <c r="D44" s="3" t="s">
        <v>185</v>
      </c>
      <c r="E44" s="10" t="e">
        <v>#N/A</v>
      </c>
      <c r="F44" s="25" t="e">
        <v>#N/A</v>
      </c>
      <c r="G44" s="24"/>
      <c r="H44" s="23"/>
      <c r="I44" s="23">
        <v>42</v>
      </c>
      <c r="J44" s="23">
        <v>52</v>
      </c>
      <c r="K44" s="5">
        <v>94</v>
      </c>
      <c r="L44" s="6">
        <v>84</v>
      </c>
      <c r="M44" s="6">
        <v>178</v>
      </c>
      <c r="N44" s="6">
        <v>6</v>
      </c>
      <c r="O44" s="6">
        <v>5</v>
      </c>
      <c r="P44" s="6">
        <v>4</v>
      </c>
      <c r="Q44" s="6">
        <v>4</v>
      </c>
      <c r="R44" s="6">
        <v>4</v>
      </c>
      <c r="S44" s="6">
        <v>5</v>
      </c>
      <c r="T44" s="6">
        <v>4</v>
      </c>
      <c r="U44" s="6">
        <v>3</v>
      </c>
      <c r="V44" s="6">
        <v>5</v>
      </c>
      <c r="W44" s="6">
        <f t="shared" si="0"/>
        <v>40</v>
      </c>
      <c r="X44" s="6">
        <v>5</v>
      </c>
      <c r="Y44" s="6">
        <v>6</v>
      </c>
      <c r="Z44" s="6">
        <v>5</v>
      </c>
      <c r="AA44" s="6">
        <v>4</v>
      </c>
      <c r="AB44" s="6">
        <v>6</v>
      </c>
      <c r="AC44" s="6">
        <v>3</v>
      </c>
      <c r="AD44" s="6">
        <v>4</v>
      </c>
      <c r="AE44" s="6">
        <v>6</v>
      </c>
      <c r="AF44" s="6">
        <v>5</v>
      </c>
      <c r="AG44" s="6">
        <f t="shared" si="4"/>
        <v>44</v>
      </c>
      <c r="AH44" s="6">
        <f t="shared" si="5"/>
        <v>28</v>
      </c>
      <c r="AI44" s="6">
        <f t="shared" si="6"/>
        <v>15</v>
      </c>
      <c r="AJ44" s="14"/>
    </row>
    <row r="45" spans="1:36" ht="24.75" customHeight="1">
      <c r="A45" s="19" t="s">
        <v>14</v>
      </c>
      <c r="B45" s="11">
        <v>51</v>
      </c>
      <c r="C45" s="3" t="s">
        <v>31</v>
      </c>
      <c r="D45" s="3" t="s">
        <v>94</v>
      </c>
      <c r="E45" s="10" t="s">
        <v>174</v>
      </c>
      <c r="F45" s="25">
        <v>36419</v>
      </c>
      <c r="G45" s="24"/>
      <c r="H45" s="23"/>
      <c r="I45" s="23">
        <v>44</v>
      </c>
      <c r="J45" s="23">
        <v>45</v>
      </c>
      <c r="K45" s="5">
        <v>89</v>
      </c>
      <c r="L45" s="6">
        <v>89</v>
      </c>
      <c r="M45" s="6">
        <v>178</v>
      </c>
      <c r="N45" s="6">
        <v>6</v>
      </c>
      <c r="O45" s="6">
        <v>6</v>
      </c>
      <c r="P45" s="6">
        <v>4</v>
      </c>
      <c r="Q45" s="6">
        <v>5</v>
      </c>
      <c r="R45" s="6">
        <v>4</v>
      </c>
      <c r="S45" s="6">
        <v>5</v>
      </c>
      <c r="T45" s="6">
        <v>5</v>
      </c>
      <c r="U45" s="6">
        <v>3</v>
      </c>
      <c r="V45" s="6">
        <v>5</v>
      </c>
      <c r="W45" s="6">
        <f t="shared" si="0"/>
        <v>43</v>
      </c>
      <c r="X45" s="6">
        <v>6</v>
      </c>
      <c r="Y45" s="6">
        <v>6</v>
      </c>
      <c r="Z45" s="6">
        <v>4</v>
      </c>
      <c r="AA45" s="6">
        <v>3</v>
      </c>
      <c r="AB45" s="6">
        <v>8</v>
      </c>
      <c r="AC45" s="6">
        <v>3</v>
      </c>
      <c r="AD45" s="6">
        <v>5</v>
      </c>
      <c r="AE45" s="6">
        <v>6</v>
      </c>
      <c r="AF45" s="6">
        <v>5</v>
      </c>
      <c r="AG45" s="6">
        <f t="shared" si="4"/>
        <v>46</v>
      </c>
      <c r="AH45" s="6">
        <f t="shared" si="5"/>
        <v>30</v>
      </c>
      <c r="AI45" s="6">
        <f t="shared" si="6"/>
        <v>16</v>
      </c>
      <c r="AJ45" s="8"/>
    </row>
    <row r="46" spans="1:36" ht="24.75" customHeight="1">
      <c r="A46" s="19" t="s">
        <v>15</v>
      </c>
      <c r="B46" s="11">
        <v>60</v>
      </c>
      <c r="C46" s="3" t="s">
        <v>31</v>
      </c>
      <c r="D46" s="3" t="s">
        <v>186</v>
      </c>
      <c r="E46" s="10" t="e">
        <v>#N/A</v>
      </c>
      <c r="F46" s="25" t="e">
        <v>#N/A</v>
      </c>
      <c r="G46" s="24"/>
      <c r="H46" s="23"/>
      <c r="I46" s="23">
        <v>42</v>
      </c>
      <c r="J46" s="23">
        <v>47</v>
      </c>
      <c r="K46" s="5">
        <v>89</v>
      </c>
      <c r="L46" s="6">
        <v>89</v>
      </c>
      <c r="M46" s="6">
        <v>178</v>
      </c>
      <c r="N46" s="6">
        <v>6</v>
      </c>
      <c r="O46" s="6">
        <v>5</v>
      </c>
      <c r="P46" s="6">
        <v>4</v>
      </c>
      <c r="Q46" s="6">
        <v>6</v>
      </c>
      <c r="R46" s="6">
        <v>5</v>
      </c>
      <c r="S46" s="6">
        <v>4</v>
      </c>
      <c r="T46" s="6">
        <v>4</v>
      </c>
      <c r="U46" s="6">
        <v>3</v>
      </c>
      <c r="V46" s="6">
        <v>6</v>
      </c>
      <c r="W46" s="6">
        <f t="shared" si="0"/>
        <v>43</v>
      </c>
      <c r="X46" s="6">
        <v>4</v>
      </c>
      <c r="Y46" s="6">
        <v>6</v>
      </c>
      <c r="Z46" s="6">
        <v>6</v>
      </c>
      <c r="AA46" s="6">
        <v>4</v>
      </c>
      <c r="AB46" s="6">
        <v>5</v>
      </c>
      <c r="AC46" s="6">
        <v>4</v>
      </c>
      <c r="AD46" s="6">
        <v>5</v>
      </c>
      <c r="AE46" s="6">
        <v>7</v>
      </c>
      <c r="AF46" s="6">
        <v>5</v>
      </c>
      <c r="AG46" s="6">
        <f t="shared" si="4"/>
        <v>46</v>
      </c>
      <c r="AH46" s="6">
        <f t="shared" si="5"/>
        <v>30</v>
      </c>
      <c r="AI46" s="6">
        <f t="shared" si="6"/>
        <v>17</v>
      </c>
      <c r="AJ46" s="8"/>
    </row>
    <row r="47" spans="1:36" ht="24.75" customHeight="1">
      <c r="A47" s="19" t="s">
        <v>16</v>
      </c>
      <c r="B47" s="11">
        <v>70</v>
      </c>
      <c r="C47" s="3" t="s">
        <v>31</v>
      </c>
      <c r="D47" s="3" t="s">
        <v>96</v>
      </c>
      <c r="E47" s="10"/>
      <c r="F47" s="25"/>
      <c r="G47" s="24"/>
      <c r="H47" s="23"/>
      <c r="I47" s="23">
        <v>46</v>
      </c>
      <c r="J47" s="23">
        <v>48</v>
      </c>
      <c r="K47" s="5">
        <v>94</v>
      </c>
      <c r="L47" s="6">
        <v>86</v>
      </c>
      <c r="M47" s="6">
        <v>180</v>
      </c>
      <c r="N47" s="6">
        <v>5</v>
      </c>
      <c r="O47" s="6">
        <v>4</v>
      </c>
      <c r="P47" s="6">
        <v>3</v>
      </c>
      <c r="Q47" s="6">
        <v>6</v>
      </c>
      <c r="R47" s="6">
        <v>3</v>
      </c>
      <c r="S47" s="6">
        <v>7</v>
      </c>
      <c r="T47" s="6">
        <v>4</v>
      </c>
      <c r="U47" s="6">
        <v>4</v>
      </c>
      <c r="V47" s="6">
        <v>8</v>
      </c>
      <c r="W47" s="6">
        <f t="shared" si="0"/>
        <v>44</v>
      </c>
      <c r="X47" s="6">
        <v>4</v>
      </c>
      <c r="Y47" s="6">
        <v>6</v>
      </c>
      <c r="Z47" s="6">
        <v>4</v>
      </c>
      <c r="AA47" s="6">
        <v>4</v>
      </c>
      <c r="AB47" s="6">
        <v>5</v>
      </c>
      <c r="AC47" s="6">
        <v>4</v>
      </c>
      <c r="AD47" s="6">
        <v>4</v>
      </c>
      <c r="AE47" s="6">
        <v>5</v>
      </c>
      <c r="AF47" s="6">
        <v>6</v>
      </c>
      <c r="AG47" s="6">
        <f t="shared" si="4"/>
        <v>42</v>
      </c>
      <c r="AH47" s="6">
        <f t="shared" si="5"/>
        <v>28</v>
      </c>
      <c r="AI47" s="6">
        <f t="shared" si="6"/>
        <v>15</v>
      </c>
      <c r="AJ47" s="8"/>
    </row>
    <row r="48" spans="1:36" ht="24.75" customHeight="1">
      <c r="A48" s="19" t="s">
        <v>17</v>
      </c>
      <c r="B48" s="11">
        <v>62</v>
      </c>
      <c r="C48" s="3" t="s">
        <v>31</v>
      </c>
      <c r="D48" s="3" t="s">
        <v>97</v>
      </c>
      <c r="E48" s="10" t="e">
        <v>#N/A</v>
      </c>
      <c r="F48" s="25" t="e">
        <v>#N/A</v>
      </c>
      <c r="G48" s="24"/>
      <c r="H48" s="23"/>
      <c r="I48" s="23">
        <v>45</v>
      </c>
      <c r="J48" s="23">
        <v>49</v>
      </c>
      <c r="K48" s="5">
        <v>94</v>
      </c>
      <c r="L48" s="6">
        <v>86</v>
      </c>
      <c r="M48" s="6">
        <v>180</v>
      </c>
      <c r="N48" s="6">
        <v>7</v>
      </c>
      <c r="O48" s="6">
        <v>5</v>
      </c>
      <c r="P48" s="6">
        <v>3</v>
      </c>
      <c r="Q48" s="6">
        <v>5</v>
      </c>
      <c r="R48" s="6">
        <v>5</v>
      </c>
      <c r="S48" s="6">
        <v>3</v>
      </c>
      <c r="T48" s="6">
        <v>5</v>
      </c>
      <c r="U48" s="6">
        <v>4</v>
      </c>
      <c r="V48" s="6">
        <v>7</v>
      </c>
      <c r="W48" s="6">
        <f t="shared" si="0"/>
        <v>44</v>
      </c>
      <c r="X48" s="6">
        <v>5</v>
      </c>
      <c r="Y48" s="6">
        <v>5</v>
      </c>
      <c r="Z48" s="6">
        <v>4</v>
      </c>
      <c r="AA48" s="6">
        <v>4</v>
      </c>
      <c r="AB48" s="6">
        <v>5</v>
      </c>
      <c r="AC48" s="6">
        <v>2</v>
      </c>
      <c r="AD48" s="6">
        <v>5</v>
      </c>
      <c r="AE48" s="6">
        <v>7</v>
      </c>
      <c r="AF48" s="6">
        <v>5</v>
      </c>
      <c r="AG48" s="6">
        <f t="shared" si="4"/>
        <v>42</v>
      </c>
      <c r="AH48" s="6">
        <f t="shared" si="5"/>
        <v>28</v>
      </c>
      <c r="AI48" s="6">
        <f t="shared" si="6"/>
        <v>17</v>
      </c>
      <c r="AJ48" s="8"/>
    </row>
    <row r="49" spans="1:36" ht="24.75" customHeight="1">
      <c r="A49" s="19" t="s">
        <v>18</v>
      </c>
      <c r="B49" s="11">
        <v>75</v>
      </c>
      <c r="C49" s="3" t="s">
        <v>31</v>
      </c>
      <c r="D49" s="3" t="s">
        <v>42</v>
      </c>
      <c r="E49" s="10"/>
      <c r="F49" s="25"/>
      <c r="G49" s="24"/>
      <c r="H49" s="23"/>
      <c r="I49" s="23">
        <v>43</v>
      </c>
      <c r="J49" s="23">
        <v>48</v>
      </c>
      <c r="K49" s="5">
        <v>91</v>
      </c>
      <c r="L49" s="6">
        <v>92</v>
      </c>
      <c r="M49" s="6">
        <v>183</v>
      </c>
      <c r="N49" s="6">
        <v>5</v>
      </c>
      <c r="O49" s="6">
        <v>6</v>
      </c>
      <c r="P49" s="6">
        <v>4</v>
      </c>
      <c r="Q49" s="6">
        <v>4</v>
      </c>
      <c r="R49" s="6">
        <v>5</v>
      </c>
      <c r="S49" s="6">
        <v>5</v>
      </c>
      <c r="T49" s="6">
        <v>4</v>
      </c>
      <c r="U49" s="6">
        <v>3</v>
      </c>
      <c r="V49" s="6">
        <v>5</v>
      </c>
      <c r="W49" s="6">
        <f t="shared" si="0"/>
        <v>41</v>
      </c>
      <c r="X49" s="6">
        <v>7</v>
      </c>
      <c r="Y49" s="6">
        <v>8</v>
      </c>
      <c r="Z49" s="6">
        <v>5</v>
      </c>
      <c r="AA49" s="6">
        <v>4</v>
      </c>
      <c r="AB49" s="6">
        <v>4</v>
      </c>
      <c r="AC49" s="6">
        <v>3</v>
      </c>
      <c r="AD49" s="6">
        <v>8</v>
      </c>
      <c r="AE49" s="6">
        <v>6</v>
      </c>
      <c r="AF49" s="6">
        <v>6</v>
      </c>
      <c r="AG49" s="6">
        <f t="shared" si="4"/>
        <v>51</v>
      </c>
      <c r="AH49" s="6">
        <f t="shared" si="5"/>
        <v>31</v>
      </c>
      <c r="AI49" s="6">
        <f t="shared" si="6"/>
        <v>20</v>
      </c>
      <c r="AJ49" s="8"/>
    </row>
    <row r="50" spans="1:36" ht="24.75" customHeight="1">
      <c r="A50" s="19" t="s">
        <v>19</v>
      </c>
      <c r="B50" s="11">
        <v>66</v>
      </c>
      <c r="C50" s="3" t="s">
        <v>31</v>
      </c>
      <c r="D50" s="3" t="s">
        <v>43</v>
      </c>
      <c r="E50" s="10"/>
      <c r="F50" s="25"/>
      <c r="G50" s="24"/>
      <c r="H50" s="23"/>
      <c r="I50" s="23">
        <v>42</v>
      </c>
      <c r="J50" s="23">
        <v>47</v>
      </c>
      <c r="K50" s="5">
        <v>89</v>
      </c>
      <c r="L50" s="6">
        <v>94</v>
      </c>
      <c r="M50" s="6">
        <v>183</v>
      </c>
      <c r="N50" s="6">
        <v>5</v>
      </c>
      <c r="O50" s="6">
        <v>5</v>
      </c>
      <c r="P50" s="6">
        <v>3</v>
      </c>
      <c r="Q50" s="6">
        <v>5</v>
      </c>
      <c r="R50" s="6">
        <v>10</v>
      </c>
      <c r="S50" s="6">
        <v>4</v>
      </c>
      <c r="T50" s="6">
        <v>5</v>
      </c>
      <c r="U50" s="6">
        <v>3</v>
      </c>
      <c r="V50" s="6">
        <v>6</v>
      </c>
      <c r="W50" s="6">
        <f t="shared" si="0"/>
        <v>46</v>
      </c>
      <c r="X50" s="6">
        <v>4</v>
      </c>
      <c r="Y50" s="6">
        <v>6</v>
      </c>
      <c r="Z50" s="6">
        <v>5</v>
      </c>
      <c r="AA50" s="6">
        <v>4</v>
      </c>
      <c r="AB50" s="6">
        <v>6</v>
      </c>
      <c r="AC50" s="6">
        <v>5</v>
      </c>
      <c r="AD50" s="6">
        <v>6</v>
      </c>
      <c r="AE50" s="6">
        <v>6</v>
      </c>
      <c r="AF50" s="6">
        <v>6</v>
      </c>
      <c r="AG50" s="6">
        <f t="shared" si="4"/>
        <v>48</v>
      </c>
      <c r="AH50" s="6">
        <f t="shared" si="5"/>
        <v>33</v>
      </c>
      <c r="AI50" s="6">
        <f t="shared" si="6"/>
        <v>18</v>
      </c>
      <c r="AJ50" s="8"/>
    </row>
    <row r="51" spans="1:36" ht="24.75" customHeight="1">
      <c r="A51" s="19" t="s">
        <v>78</v>
      </c>
      <c r="B51" s="11">
        <v>49</v>
      </c>
      <c r="C51" s="3" t="s">
        <v>31</v>
      </c>
      <c r="D51" s="3" t="s">
        <v>187</v>
      </c>
      <c r="E51" s="10" t="s">
        <v>174</v>
      </c>
      <c r="F51" s="25">
        <v>36351</v>
      </c>
      <c r="G51" s="24"/>
      <c r="H51" s="23">
        <v>0</v>
      </c>
      <c r="I51" s="23">
        <v>52</v>
      </c>
      <c r="J51" s="23">
        <v>43</v>
      </c>
      <c r="K51" s="5">
        <v>95</v>
      </c>
      <c r="L51" s="6">
        <v>90</v>
      </c>
      <c r="M51" s="6">
        <v>185</v>
      </c>
      <c r="N51" s="6">
        <v>6</v>
      </c>
      <c r="O51" s="6">
        <v>4</v>
      </c>
      <c r="P51" s="6">
        <v>5</v>
      </c>
      <c r="Q51" s="6">
        <v>5</v>
      </c>
      <c r="R51" s="6">
        <v>6</v>
      </c>
      <c r="S51" s="6">
        <v>8</v>
      </c>
      <c r="T51" s="6">
        <v>5</v>
      </c>
      <c r="U51" s="6">
        <v>4</v>
      </c>
      <c r="V51" s="6">
        <v>5</v>
      </c>
      <c r="W51" s="6">
        <f t="shared" si="0"/>
        <v>48</v>
      </c>
      <c r="X51" s="6">
        <v>5</v>
      </c>
      <c r="Y51" s="6">
        <v>5</v>
      </c>
      <c r="Z51" s="6">
        <v>4</v>
      </c>
      <c r="AA51" s="6">
        <v>5</v>
      </c>
      <c r="AB51" s="6">
        <v>4</v>
      </c>
      <c r="AC51" s="6">
        <v>4</v>
      </c>
      <c r="AD51" s="6">
        <v>4</v>
      </c>
      <c r="AE51" s="6">
        <v>7</v>
      </c>
      <c r="AF51" s="6">
        <v>4</v>
      </c>
      <c r="AG51" s="6">
        <f t="shared" si="4"/>
        <v>42</v>
      </c>
      <c r="AH51" s="6">
        <f t="shared" si="5"/>
        <v>28</v>
      </c>
      <c r="AI51" s="6">
        <f t="shared" si="6"/>
        <v>15</v>
      </c>
      <c r="AJ51" s="14"/>
    </row>
    <row r="52" spans="1:36" ht="24.75" customHeight="1">
      <c r="A52" s="19" t="s">
        <v>79</v>
      </c>
      <c r="B52" s="11">
        <v>58</v>
      </c>
      <c r="C52" s="3" t="s">
        <v>31</v>
      </c>
      <c r="D52" s="3" t="s">
        <v>188</v>
      </c>
      <c r="E52" s="10" t="e">
        <v>#N/A</v>
      </c>
      <c r="F52" s="25" t="e">
        <v>#N/A</v>
      </c>
      <c r="G52" s="24"/>
      <c r="H52" s="23" t="e">
        <v>#N/A</v>
      </c>
      <c r="I52" s="23">
        <v>51</v>
      </c>
      <c r="J52" s="23">
        <v>47</v>
      </c>
      <c r="K52" s="5">
        <v>98</v>
      </c>
      <c r="L52" s="6">
        <v>90</v>
      </c>
      <c r="M52" s="6">
        <v>188</v>
      </c>
      <c r="N52" s="6">
        <v>6</v>
      </c>
      <c r="O52" s="6">
        <v>4</v>
      </c>
      <c r="P52" s="6">
        <v>3</v>
      </c>
      <c r="Q52" s="6">
        <v>7</v>
      </c>
      <c r="R52" s="6">
        <v>7</v>
      </c>
      <c r="S52" s="6">
        <v>4</v>
      </c>
      <c r="T52" s="6">
        <v>5</v>
      </c>
      <c r="U52" s="6">
        <v>4</v>
      </c>
      <c r="V52" s="6">
        <v>5</v>
      </c>
      <c r="W52" s="6">
        <f t="shared" si="0"/>
        <v>45</v>
      </c>
      <c r="X52" s="6">
        <v>6</v>
      </c>
      <c r="Y52" s="6">
        <v>5</v>
      </c>
      <c r="Z52" s="6">
        <v>6</v>
      </c>
      <c r="AA52" s="6">
        <v>4</v>
      </c>
      <c r="AB52" s="6">
        <v>4</v>
      </c>
      <c r="AC52" s="6">
        <v>4</v>
      </c>
      <c r="AD52" s="6">
        <v>6</v>
      </c>
      <c r="AE52" s="6">
        <v>6</v>
      </c>
      <c r="AF52" s="6">
        <v>4</v>
      </c>
      <c r="AG52" s="6">
        <f t="shared" si="4"/>
        <v>45</v>
      </c>
      <c r="AH52" s="6">
        <f t="shared" si="5"/>
        <v>28</v>
      </c>
      <c r="AI52" s="6">
        <f t="shared" si="6"/>
        <v>16</v>
      </c>
      <c r="AJ52" s="8"/>
    </row>
    <row r="53" spans="1:36" ht="24.75" customHeight="1">
      <c r="A53" s="19" t="s">
        <v>80</v>
      </c>
      <c r="B53" s="11">
        <v>56</v>
      </c>
      <c r="C53" s="3" t="s">
        <v>31</v>
      </c>
      <c r="D53" s="3" t="s">
        <v>189</v>
      </c>
      <c r="E53" s="10" t="e">
        <v>#N/A</v>
      </c>
      <c r="F53" s="25" t="e">
        <v>#N/A</v>
      </c>
      <c r="G53" s="24"/>
      <c r="H53" s="23" t="e">
        <v>#N/A</v>
      </c>
      <c r="I53" s="23">
        <v>46</v>
      </c>
      <c r="J53" s="23">
        <v>45</v>
      </c>
      <c r="K53" s="5">
        <v>91</v>
      </c>
      <c r="L53" s="6">
        <v>97</v>
      </c>
      <c r="M53" s="6">
        <v>188</v>
      </c>
      <c r="N53" s="6">
        <v>5</v>
      </c>
      <c r="O53" s="6">
        <v>5</v>
      </c>
      <c r="P53" s="6">
        <v>5</v>
      </c>
      <c r="Q53" s="6">
        <v>4</v>
      </c>
      <c r="R53" s="6">
        <v>7</v>
      </c>
      <c r="S53" s="6">
        <v>6</v>
      </c>
      <c r="T53" s="6">
        <v>6</v>
      </c>
      <c r="U53" s="6">
        <v>4</v>
      </c>
      <c r="V53" s="6">
        <v>6</v>
      </c>
      <c r="W53" s="6">
        <f t="shared" si="0"/>
        <v>48</v>
      </c>
      <c r="X53" s="6">
        <v>6</v>
      </c>
      <c r="Y53" s="6">
        <v>7</v>
      </c>
      <c r="Z53" s="6">
        <v>5</v>
      </c>
      <c r="AA53" s="6">
        <v>4</v>
      </c>
      <c r="AB53" s="6">
        <v>5</v>
      </c>
      <c r="AC53" s="6">
        <v>4</v>
      </c>
      <c r="AD53" s="6">
        <v>4</v>
      </c>
      <c r="AE53" s="6">
        <v>7</v>
      </c>
      <c r="AF53" s="6">
        <v>7</v>
      </c>
      <c r="AG53" s="6">
        <f t="shared" si="4"/>
        <v>49</v>
      </c>
      <c r="AH53" s="6">
        <f t="shared" si="5"/>
        <v>31</v>
      </c>
      <c r="AI53" s="6">
        <f t="shared" si="6"/>
        <v>18</v>
      </c>
      <c r="AJ53" s="8"/>
    </row>
    <row r="54" spans="1:36" ht="24.75" customHeight="1">
      <c r="A54" s="19" t="s">
        <v>81</v>
      </c>
      <c r="B54" s="11">
        <v>71</v>
      </c>
      <c r="C54" s="3" t="s">
        <v>31</v>
      </c>
      <c r="D54" s="3" t="s">
        <v>190</v>
      </c>
      <c r="E54" s="10"/>
      <c r="F54" s="25"/>
      <c r="G54" s="24"/>
      <c r="H54" s="23"/>
      <c r="I54" s="23">
        <v>47</v>
      </c>
      <c r="J54" s="23">
        <v>49</v>
      </c>
      <c r="K54" s="5">
        <v>96</v>
      </c>
      <c r="L54" s="6">
        <v>94</v>
      </c>
      <c r="M54" s="6">
        <v>190</v>
      </c>
      <c r="N54" s="6">
        <v>6</v>
      </c>
      <c r="O54" s="6">
        <v>5</v>
      </c>
      <c r="P54" s="6">
        <v>5</v>
      </c>
      <c r="Q54" s="6">
        <v>5</v>
      </c>
      <c r="R54" s="6">
        <v>5</v>
      </c>
      <c r="S54" s="6">
        <v>5</v>
      </c>
      <c r="T54" s="6">
        <v>5</v>
      </c>
      <c r="U54" s="6">
        <v>5</v>
      </c>
      <c r="V54" s="6">
        <v>6</v>
      </c>
      <c r="W54" s="6">
        <f t="shared" si="0"/>
        <v>47</v>
      </c>
      <c r="X54" s="6">
        <v>5</v>
      </c>
      <c r="Y54" s="6">
        <v>7</v>
      </c>
      <c r="Z54" s="6">
        <v>6</v>
      </c>
      <c r="AA54" s="6">
        <v>5</v>
      </c>
      <c r="AB54" s="6">
        <v>5</v>
      </c>
      <c r="AC54" s="6">
        <v>3</v>
      </c>
      <c r="AD54" s="6">
        <v>5</v>
      </c>
      <c r="AE54" s="6">
        <v>6</v>
      </c>
      <c r="AF54" s="6">
        <v>5</v>
      </c>
      <c r="AG54" s="6">
        <f t="shared" si="4"/>
        <v>47</v>
      </c>
      <c r="AH54" s="6">
        <f t="shared" si="5"/>
        <v>29</v>
      </c>
      <c r="AI54" s="6">
        <f t="shared" si="6"/>
        <v>16</v>
      </c>
      <c r="AJ54" s="8"/>
    </row>
    <row r="55" spans="1:36" ht="24.75" customHeight="1">
      <c r="A55" s="19" t="s">
        <v>82</v>
      </c>
      <c r="B55" s="11">
        <v>69</v>
      </c>
      <c r="C55" s="3" t="s">
        <v>31</v>
      </c>
      <c r="D55" s="3" t="s">
        <v>95</v>
      </c>
      <c r="E55" s="10"/>
      <c r="F55" s="25"/>
      <c r="G55" s="24"/>
      <c r="H55" s="23"/>
      <c r="I55" s="23">
        <v>46</v>
      </c>
      <c r="J55" s="23">
        <v>48</v>
      </c>
      <c r="K55" s="5">
        <v>94</v>
      </c>
      <c r="L55" s="6">
        <v>99</v>
      </c>
      <c r="M55" s="6">
        <v>193</v>
      </c>
      <c r="N55" s="6">
        <v>5</v>
      </c>
      <c r="O55" s="6">
        <v>6</v>
      </c>
      <c r="P55" s="6">
        <v>3</v>
      </c>
      <c r="Q55" s="6">
        <v>6</v>
      </c>
      <c r="R55" s="6">
        <v>11</v>
      </c>
      <c r="S55" s="6">
        <v>5</v>
      </c>
      <c r="T55" s="6">
        <v>5</v>
      </c>
      <c r="U55" s="6">
        <v>4</v>
      </c>
      <c r="V55" s="6">
        <v>7</v>
      </c>
      <c r="W55" s="6">
        <f t="shared" si="0"/>
        <v>52</v>
      </c>
      <c r="X55" s="6">
        <v>5</v>
      </c>
      <c r="Y55" s="6">
        <v>6</v>
      </c>
      <c r="Z55" s="6">
        <v>5</v>
      </c>
      <c r="AA55" s="6">
        <v>4</v>
      </c>
      <c r="AB55" s="6">
        <v>5</v>
      </c>
      <c r="AC55" s="6">
        <v>3</v>
      </c>
      <c r="AD55" s="6">
        <v>6</v>
      </c>
      <c r="AE55" s="6">
        <v>7</v>
      </c>
      <c r="AF55" s="6">
        <v>6</v>
      </c>
      <c r="AG55" s="6">
        <f t="shared" si="4"/>
        <v>47</v>
      </c>
      <c r="AH55" s="6">
        <f t="shared" si="5"/>
        <v>31</v>
      </c>
      <c r="AI55" s="6">
        <f t="shared" si="6"/>
        <v>19</v>
      </c>
      <c r="AJ55" s="8"/>
    </row>
    <row r="56" spans="1:36" ht="24.75" customHeight="1">
      <c r="A56" s="19" t="s">
        <v>83</v>
      </c>
      <c r="B56" s="11">
        <v>61</v>
      </c>
      <c r="C56" s="3" t="s">
        <v>31</v>
      </c>
      <c r="D56" s="3" t="s">
        <v>191</v>
      </c>
      <c r="E56" s="10" t="e">
        <v>#N/A</v>
      </c>
      <c r="F56" s="25" t="e">
        <v>#N/A</v>
      </c>
      <c r="G56" s="24"/>
      <c r="H56" s="23"/>
      <c r="I56" s="23">
        <v>55</v>
      </c>
      <c r="J56" s="23">
        <v>47</v>
      </c>
      <c r="K56" s="5">
        <v>102</v>
      </c>
      <c r="L56" s="6">
        <v>92</v>
      </c>
      <c r="M56" s="6">
        <v>194</v>
      </c>
      <c r="N56" s="6">
        <v>7</v>
      </c>
      <c r="O56" s="6">
        <v>5</v>
      </c>
      <c r="P56" s="6">
        <v>4</v>
      </c>
      <c r="Q56" s="6">
        <v>6</v>
      </c>
      <c r="R56" s="6">
        <v>7</v>
      </c>
      <c r="S56" s="6">
        <v>5</v>
      </c>
      <c r="T56" s="6">
        <v>5</v>
      </c>
      <c r="U56" s="6">
        <v>3</v>
      </c>
      <c r="V56" s="6">
        <v>7</v>
      </c>
      <c r="W56" s="6">
        <f t="shared" si="0"/>
        <v>49</v>
      </c>
      <c r="X56" s="6">
        <v>4</v>
      </c>
      <c r="Y56" s="6">
        <v>5</v>
      </c>
      <c r="Z56" s="6">
        <v>5</v>
      </c>
      <c r="AA56" s="6">
        <v>4</v>
      </c>
      <c r="AB56" s="6">
        <v>5</v>
      </c>
      <c r="AC56" s="6">
        <v>4</v>
      </c>
      <c r="AD56" s="6">
        <v>5</v>
      </c>
      <c r="AE56" s="6">
        <v>6</v>
      </c>
      <c r="AF56" s="6">
        <v>5</v>
      </c>
      <c r="AG56" s="6">
        <f t="shared" si="4"/>
        <v>43</v>
      </c>
      <c r="AH56" s="6">
        <f t="shared" si="5"/>
        <v>29</v>
      </c>
      <c r="AI56" s="6">
        <f t="shared" si="6"/>
        <v>16</v>
      </c>
      <c r="AJ56" s="8"/>
    </row>
    <row r="57" spans="1:36" ht="24.75" customHeight="1">
      <c r="A57" s="19" t="s">
        <v>84</v>
      </c>
      <c r="B57" s="11">
        <v>54</v>
      </c>
      <c r="C57" s="3" t="s">
        <v>31</v>
      </c>
      <c r="D57" s="3" t="s">
        <v>192</v>
      </c>
      <c r="E57" s="10" t="e">
        <v>#N/A</v>
      </c>
      <c r="F57" s="25" t="e">
        <v>#N/A</v>
      </c>
      <c r="G57" s="24"/>
      <c r="H57" s="23"/>
      <c r="I57" s="23">
        <v>49</v>
      </c>
      <c r="J57" s="23">
        <v>50</v>
      </c>
      <c r="K57" s="5">
        <v>99</v>
      </c>
      <c r="L57" s="6">
        <v>104</v>
      </c>
      <c r="M57" s="6">
        <v>203</v>
      </c>
      <c r="N57" s="6">
        <v>6</v>
      </c>
      <c r="O57" s="6">
        <v>5</v>
      </c>
      <c r="P57" s="6">
        <v>5</v>
      </c>
      <c r="Q57" s="6">
        <v>7</v>
      </c>
      <c r="R57" s="6">
        <v>7</v>
      </c>
      <c r="S57" s="6">
        <v>6</v>
      </c>
      <c r="T57" s="6">
        <v>5</v>
      </c>
      <c r="U57" s="6">
        <v>3</v>
      </c>
      <c r="V57" s="6">
        <v>8</v>
      </c>
      <c r="W57" s="6">
        <f t="shared" si="0"/>
        <v>52</v>
      </c>
      <c r="X57" s="6">
        <v>7</v>
      </c>
      <c r="Y57" s="6">
        <v>8</v>
      </c>
      <c r="Z57" s="6">
        <v>5</v>
      </c>
      <c r="AA57" s="6">
        <v>3</v>
      </c>
      <c r="AB57" s="6">
        <v>6</v>
      </c>
      <c r="AC57" s="6">
        <v>4</v>
      </c>
      <c r="AD57" s="6">
        <v>6</v>
      </c>
      <c r="AE57" s="6">
        <v>7</v>
      </c>
      <c r="AF57" s="6">
        <v>6</v>
      </c>
      <c r="AG57" s="6">
        <f t="shared" si="4"/>
        <v>52</v>
      </c>
      <c r="AH57" s="6">
        <f t="shared" si="5"/>
        <v>32</v>
      </c>
      <c r="AI57" s="6">
        <f t="shared" si="6"/>
        <v>19</v>
      </c>
      <c r="AJ57" s="8"/>
    </row>
    <row r="58" spans="1:36" ht="24.75" customHeight="1">
      <c r="A58" s="19" t="s">
        <v>165</v>
      </c>
      <c r="B58" s="11">
        <v>53</v>
      </c>
      <c r="C58" s="3" t="s">
        <v>31</v>
      </c>
      <c r="D58" s="3" t="s">
        <v>193</v>
      </c>
      <c r="E58" s="10" t="s">
        <v>174</v>
      </c>
      <c r="F58" s="25">
        <v>36478</v>
      </c>
      <c r="G58" s="24"/>
      <c r="H58" s="23"/>
      <c r="I58" s="23">
        <v>56</v>
      </c>
      <c r="J58" s="23">
        <v>56</v>
      </c>
      <c r="K58" s="5">
        <v>112</v>
      </c>
      <c r="L58" s="6">
        <v>108</v>
      </c>
      <c r="M58" s="6">
        <v>220</v>
      </c>
      <c r="N58" s="6">
        <v>7</v>
      </c>
      <c r="O58" s="6">
        <v>5</v>
      </c>
      <c r="P58" s="6">
        <v>4</v>
      </c>
      <c r="Q58" s="6">
        <v>7</v>
      </c>
      <c r="R58" s="6">
        <v>6</v>
      </c>
      <c r="S58" s="6">
        <v>7</v>
      </c>
      <c r="T58" s="6">
        <v>5</v>
      </c>
      <c r="U58" s="6">
        <v>4</v>
      </c>
      <c r="V58" s="6">
        <v>4</v>
      </c>
      <c r="W58" s="6">
        <f t="shared" si="0"/>
        <v>49</v>
      </c>
      <c r="X58" s="6">
        <v>7</v>
      </c>
      <c r="Y58" s="6">
        <v>9</v>
      </c>
      <c r="Z58" s="6">
        <v>6</v>
      </c>
      <c r="AA58" s="6">
        <v>6</v>
      </c>
      <c r="AB58" s="6">
        <v>7</v>
      </c>
      <c r="AC58" s="6">
        <v>5</v>
      </c>
      <c r="AD58" s="6">
        <v>6</v>
      </c>
      <c r="AE58" s="6">
        <v>7</v>
      </c>
      <c r="AF58" s="6">
        <v>6</v>
      </c>
      <c r="AG58" s="6">
        <f t="shared" si="4"/>
        <v>59</v>
      </c>
      <c r="AH58" s="6">
        <f t="shared" si="5"/>
        <v>37</v>
      </c>
      <c r="AI58" s="6">
        <f t="shared" si="6"/>
        <v>19</v>
      </c>
      <c r="AJ58" s="8"/>
    </row>
    <row r="59" spans="1:36" ht="24.75" customHeight="1">
      <c r="A59" s="19" t="s">
        <v>166</v>
      </c>
      <c r="B59" s="11">
        <v>76</v>
      </c>
      <c r="C59" s="3" t="s">
        <v>31</v>
      </c>
      <c r="D59" s="3" t="s">
        <v>70</v>
      </c>
      <c r="E59" s="10"/>
      <c r="F59" s="25"/>
      <c r="G59" s="24"/>
      <c r="H59" s="23"/>
      <c r="I59" s="23">
        <v>56</v>
      </c>
      <c r="J59" s="23">
        <v>59</v>
      </c>
      <c r="K59" s="5">
        <v>115</v>
      </c>
      <c r="L59" s="6">
        <v>108</v>
      </c>
      <c r="M59" s="6">
        <v>223</v>
      </c>
      <c r="N59" s="6">
        <v>7</v>
      </c>
      <c r="O59" s="6">
        <v>4</v>
      </c>
      <c r="P59" s="6">
        <v>4</v>
      </c>
      <c r="Q59" s="6">
        <v>7</v>
      </c>
      <c r="R59" s="6">
        <v>9</v>
      </c>
      <c r="S59" s="6">
        <v>6</v>
      </c>
      <c r="T59" s="6">
        <v>6</v>
      </c>
      <c r="U59" s="6">
        <v>4</v>
      </c>
      <c r="V59" s="6">
        <v>7</v>
      </c>
      <c r="W59" s="6">
        <f t="shared" si="0"/>
        <v>54</v>
      </c>
      <c r="X59" s="6">
        <v>5</v>
      </c>
      <c r="Y59" s="6">
        <v>8</v>
      </c>
      <c r="Z59" s="6">
        <v>6</v>
      </c>
      <c r="AA59" s="6">
        <v>3</v>
      </c>
      <c r="AB59" s="6">
        <v>8</v>
      </c>
      <c r="AC59" s="6">
        <v>5</v>
      </c>
      <c r="AD59" s="6">
        <v>7</v>
      </c>
      <c r="AE59" s="6">
        <v>7</v>
      </c>
      <c r="AF59" s="6">
        <v>5</v>
      </c>
      <c r="AG59" s="6">
        <f t="shared" si="4"/>
        <v>54</v>
      </c>
      <c r="AH59" s="6">
        <f t="shared" si="5"/>
        <v>35</v>
      </c>
      <c r="AI59" s="6">
        <f t="shared" si="6"/>
        <v>19</v>
      </c>
      <c r="AJ59" s="8"/>
    </row>
    <row r="60" spans="1:36" ht="24.75" customHeight="1">
      <c r="A60" s="19" t="s">
        <v>167</v>
      </c>
      <c r="B60" s="11">
        <v>77</v>
      </c>
      <c r="C60" s="3" t="s">
        <v>31</v>
      </c>
      <c r="D60" s="3" t="s">
        <v>194</v>
      </c>
      <c r="E60" s="10"/>
      <c r="F60" s="25"/>
      <c r="G60" s="24"/>
      <c r="H60" s="23"/>
      <c r="I60" s="23">
        <v>76</v>
      </c>
      <c r="J60" s="23">
        <v>72</v>
      </c>
      <c r="K60" s="5">
        <v>148</v>
      </c>
      <c r="L60" s="6">
        <v>127</v>
      </c>
      <c r="M60" s="6">
        <v>275</v>
      </c>
      <c r="N60" s="6">
        <v>6</v>
      </c>
      <c r="O60" s="6">
        <v>7</v>
      </c>
      <c r="P60" s="6">
        <v>5</v>
      </c>
      <c r="Q60" s="6">
        <v>5</v>
      </c>
      <c r="R60" s="6">
        <v>8</v>
      </c>
      <c r="S60" s="6">
        <v>6</v>
      </c>
      <c r="T60" s="6">
        <v>8</v>
      </c>
      <c r="U60" s="6">
        <v>8</v>
      </c>
      <c r="V60" s="6">
        <v>7</v>
      </c>
      <c r="W60" s="6">
        <f t="shared" si="0"/>
        <v>60</v>
      </c>
      <c r="X60" s="6">
        <v>11</v>
      </c>
      <c r="Y60" s="6">
        <v>8</v>
      </c>
      <c r="Z60" s="6">
        <v>8</v>
      </c>
      <c r="AA60" s="6">
        <v>5</v>
      </c>
      <c r="AB60" s="6">
        <v>11</v>
      </c>
      <c r="AC60" s="6">
        <v>5</v>
      </c>
      <c r="AD60" s="6">
        <v>5</v>
      </c>
      <c r="AE60" s="6">
        <v>7</v>
      </c>
      <c r="AF60" s="6">
        <v>7</v>
      </c>
      <c r="AG60" s="6">
        <f t="shared" si="4"/>
        <v>67</v>
      </c>
      <c r="AH60" s="6">
        <f t="shared" si="5"/>
        <v>40</v>
      </c>
      <c r="AI60" s="6">
        <f t="shared" si="6"/>
        <v>19</v>
      </c>
      <c r="AJ60" s="8"/>
    </row>
    <row r="61" spans="1:36" ht="24.75" customHeight="1">
      <c r="A61" s="19" t="s">
        <v>168</v>
      </c>
      <c r="B61" s="11">
        <v>63</v>
      </c>
      <c r="C61" s="3" t="s">
        <v>31</v>
      </c>
      <c r="D61" s="3" t="s">
        <v>44</v>
      </c>
      <c r="E61" s="10" t="e">
        <v>#N/A</v>
      </c>
      <c r="F61" s="25" t="e">
        <v>#N/A</v>
      </c>
      <c r="G61" s="24"/>
      <c r="H61" s="23" t="e">
        <v>#N/A</v>
      </c>
      <c r="I61" s="23">
        <v>54</v>
      </c>
      <c r="J61" s="23">
        <v>51</v>
      </c>
      <c r="K61" s="5">
        <v>105</v>
      </c>
      <c r="L61" s="6" t="s">
        <v>169</v>
      </c>
      <c r="M61" s="6" t="e">
        <v>#VALUE!</v>
      </c>
      <c r="N61" s="6"/>
      <c r="O61" s="6"/>
      <c r="P61" s="6"/>
      <c r="Q61" s="6"/>
      <c r="R61" s="6"/>
      <c r="S61" s="6"/>
      <c r="T61" s="6"/>
      <c r="U61" s="6"/>
      <c r="V61" s="6"/>
      <c r="W61" s="6">
        <f t="shared" si="0"/>
        <v>0</v>
      </c>
      <c r="X61" s="6"/>
      <c r="Y61" s="6"/>
      <c r="Z61" s="6"/>
      <c r="AA61" s="6"/>
      <c r="AB61" s="6"/>
      <c r="AC61" s="6"/>
      <c r="AD61" s="6"/>
      <c r="AE61" s="6"/>
      <c r="AF61" s="6"/>
      <c r="AG61" s="6">
        <f t="shared" si="4"/>
        <v>0</v>
      </c>
      <c r="AH61" s="6">
        <f t="shared" si="5"/>
        <v>0</v>
      </c>
      <c r="AI61" s="6">
        <f t="shared" si="6"/>
        <v>0</v>
      </c>
      <c r="AJ61" s="8"/>
    </row>
    <row r="62" spans="1:36" ht="24.75" customHeight="1">
      <c r="A62" s="19"/>
      <c r="B62" s="11"/>
      <c r="C62" s="3" t="s">
        <v>53</v>
      </c>
      <c r="D62" s="3" t="s">
        <v>53</v>
      </c>
      <c r="E62" s="10"/>
      <c r="F62" s="25"/>
      <c r="G62" s="24"/>
      <c r="H62" s="23"/>
      <c r="I62" s="23">
        <v>0</v>
      </c>
      <c r="J62" s="23">
        <v>0</v>
      </c>
      <c r="K62" s="5">
        <v>0</v>
      </c>
      <c r="L62" s="6">
        <v>0</v>
      </c>
      <c r="M62" s="6">
        <v>0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f t="shared" si="6"/>
        <v>0</v>
      </c>
      <c r="AJ62" s="8"/>
    </row>
    <row r="63" spans="1:36" ht="24.75" customHeight="1">
      <c r="A63" s="19"/>
      <c r="B63" s="11"/>
      <c r="C63" s="3" t="s">
        <v>53</v>
      </c>
      <c r="D63" s="3" t="s">
        <v>53</v>
      </c>
      <c r="E63" s="10"/>
      <c r="F63" s="25"/>
      <c r="G63" s="24"/>
      <c r="H63" s="23"/>
      <c r="I63" s="23">
        <v>0</v>
      </c>
      <c r="J63" s="23">
        <v>0</v>
      </c>
      <c r="K63" s="5">
        <v>0</v>
      </c>
      <c r="L63" s="6">
        <v>0</v>
      </c>
      <c r="M63" s="6">
        <v>0</v>
      </c>
      <c r="N63" s="6"/>
      <c r="O63" s="6"/>
      <c r="P63" s="6"/>
      <c r="Q63" s="6"/>
      <c r="R63" s="6"/>
      <c r="S63" s="6"/>
      <c r="T63" s="6"/>
      <c r="U63" s="6"/>
      <c r="V63" s="6"/>
      <c r="W63" s="6">
        <f aca="true" t="shared" si="7" ref="W63:W73">SUM(N63:V63)</f>
        <v>0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f t="shared" si="6"/>
        <v>0</v>
      </c>
      <c r="AJ63" s="14"/>
    </row>
    <row r="64" spans="1:36" ht="24.75" customHeight="1">
      <c r="A64" s="19" t="s">
        <v>162</v>
      </c>
      <c r="B64" s="11">
        <v>81</v>
      </c>
      <c r="C64" s="3" t="s">
        <v>45</v>
      </c>
      <c r="D64" s="3" t="s">
        <v>46</v>
      </c>
      <c r="E64" s="10" t="e">
        <v>#N/A</v>
      </c>
      <c r="F64" s="25" t="e">
        <v>#N/A</v>
      </c>
      <c r="G64" s="24"/>
      <c r="H64" s="23"/>
      <c r="I64" s="23">
        <v>41</v>
      </c>
      <c r="J64" s="23">
        <v>42</v>
      </c>
      <c r="K64" s="5">
        <v>83</v>
      </c>
      <c r="L64" s="6">
        <v>84</v>
      </c>
      <c r="M64" s="6">
        <v>167</v>
      </c>
      <c r="N64" s="6">
        <v>5</v>
      </c>
      <c r="O64" s="6">
        <v>3</v>
      </c>
      <c r="P64" s="6">
        <v>4</v>
      </c>
      <c r="Q64" s="6">
        <v>5</v>
      </c>
      <c r="R64" s="6">
        <v>5</v>
      </c>
      <c r="S64" s="6">
        <v>5</v>
      </c>
      <c r="T64" s="6">
        <v>5</v>
      </c>
      <c r="U64" s="6">
        <v>4</v>
      </c>
      <c r="V64" s="6">
        <v>6</v>
      </c>
      <c r="W64" s="6">
        <f t="shared" si="7"/>
        <v>42</v>
      </c>
      <c r="X64" s="6">
        <v>5</v>
      </c>
      <c r="Y64" s="6">
        <v>5</v>
      </c>
      <c r="Z64" s="6">
        <v>5</v>
      </c>
      <c r="AA64" s="6">
        <v>3</v>
      </c>
      <c r="AB64" s="6">
        <v>6</v>
      </c>
      <c r="AC64" s="6">
        <v>4</v>
      </c>
      <c r="AD64" s="6">
        <v>4</v>
      </c>
      <c r="AE64" s="6">
        <v>5</v>
      </c>
      <c r="AF64" s="6">
        <v>5</v>
      </c>
      <c r="AG64" s="6">
        <f aca="true" t="shared" si="8" ref="AG64:AG73">SUM(X64:AF64)</f>
        <v>42</v>
      </c>
      <c r="AH64" s="7">
        <f aca="true" t="shared" si="9" ref="AH64:AH79">SUM(AA64:AF64)</f>
        <v>27</v>
      </c>
      <c r="AI64" s="6">
        <f t="shared" si="6"/>
        <v>14</v>
      </c>
      <c r="AJ64" s="14"/>
    </row>
    <row r="65" spans="1:36" ht="24.75" customHeight="1">
      <c r="A65" s="19" t="s">
        <v>0</v>
      </c>
      <c r="B65" s="11">
        <v>82</v>
      </c>
      <c r="C65" s="3" t="s">
        <v>45</v>
      </c>
      <c r="D65" s="3" t="s">
        <v>47</v>
      </c>
      <c r="E65" s="10" t="e">
        <v>#N/A</v>
      </c>
      <c r="F65" s="25" t="e">
        <v>#N/A</v>
      </c>
      <c r="G65" s="24"/>
      <c r="H65" s="23"/>
      <c r="I65" s="23">
        <v>48</v>
      </c>
      <c r="J65" s="23">
        <v>43</v>
      </c>
      <c r="K65" s="5">
        <v>91</v>
      </c>
      <c r="L65" s="6">
        <v>87</v>
      </c>
      <c r="M65" s="6">
        <v>178</v>
      </c>
      <c r="N65" s="6">
        <v>7</v>
      </c>
      <c r="O65" s="6">
        <v>4</v>
      </c>
      <c r="P65" s="6">
        <v>5</v>
      </c>
      <c r="Q65" s="6">
        <v>4</v>
      </c>
      <c r="R65" s="6">
        <v>8</v>
      </c>
      <c r="S65" s="6">
        <v>4</v>
      </c>
      <c r="T65" s="6">
        <v>5</v>
      </c>
      <c r="U65" s="6">
        <v>4</v>
      </c>
      <c r="V65" s="6">
        <v>6</v>
      </c>
      <c r="W65" s="6">
        <f t="shared" si="7"/>
        <v>47</v>
      </c>
      <c r="X65" s="6">
        <v>5</v>
      </c>
      <c r="Y65" s="6">
        <v>6</v>
      </c>
      <c r="Z65" s="6">
        <v>4</v>
      </c>
      <c r="AA65" s="6">
        <v>3</v>
      </c>
      <c r="AB65" s="6">
        <v>5</v>
      </c>
      <c r="AC65" s="6">
        <v>3</v>
      </c>
      <c r="AD65" s="6">
        <v>5</v>
      </c>
      <c r="AE65" s="6">
        <v>5</v>
      </c>
      <c r="AF65" s="6">
        <v>4</v>
      </c>
      <c r="AG65" s="6">
        <f t="shared" si="8"/>
        <v>40</v>
      </c>
      <c r="AH65" s="7">
        <f t="shared" si="9"/>
        <v>25</v>
      </c>
      <c r="AI65" s="6">
        <f t="shared" si="6"/>
        <v>14</v>
      </c>
      <c r="AJ65" s="14"/>
    </row>
    <row r="66" spans="1:36" ht="24.75" customHeight="1">
      <c r="A66" s="19" t="s">
        <v>1</v>
      </c>
      <c r="B66" s="11">
        <v>85</v>
      </c>
      <c r="C66" s="3" t="s">
        <v>45</v>
      </c>
      <c r="D66" s="3" t="s">
        <v>48</v>
      </c>
      <c r="E66" s="10" t="e">
        <v>#N/A</v>
      </c>
      <c r="F66" s="25" t="e">
        <v>#N/A</v>
      </c>
      <c r="G66" s="24"/>
      <c r="H66" s="23" t="e">
        <v>#N/A</v>
      </c>
      <c r="I66" s="23">
        <v>50</v>
      </c>
      <c r="J66" s="23">
        <v>51</v>
      </c>
      <c r="K66" s="5">
        <v>101</v>
      </c>
      <c r="L66" s="6">
        <v>103</v>
      </c>
      <c r="M66" s="6">
        <v>204</v>
      </c>
      <c r="N66" s="6">
        <v>9</v>
      </c>
      <c r="O66" s="6">
        <v>7</v>
      </c>
      <c r="P66" s="6">
        <v>4</v>
      </c>
      <c r="Q66" s="6">
        <v>5</v>
      </c>
      <c r="R66" s="6">
        <v>5</v>
      </c>
      <c r="S66" s="6">
        <v>6</v>
      </c>
      <c r="T66" s="6">
        <v>5</v>
      </c>
      <c r="U66" s="6">
        <v>4</v>
      </c>
      <c r="V66" s="6">
        <v>6</v>
      </c>
      <c r="W66" s="6">
        <f t="shared" si="7"/>
        <v>51</v>
      </c>
      <c r="X66" s="6">
        <v>5</v>
      </c>
      <c r="Y66" s="6">
        <v>6</v>
      </c>
      <c r="Z66" s="6">
        <v>8</v>
      </c>
      <c r="AA66" s="6">
        <v>5</v>
      </c>
      <c r="AB66" s="6">
        <v>7</v>
      </c>
      <c r="AC66" s="6">
        <v>3</v>
      </c>
      <c r="AD66" s="6">
        <v>6</v>
      </c>
      <c r="AE66" s="6">
        <v>7</v>
      </c>
      <c r="AF66" s="6">
        <v>5</v>
      </c>
      <c r="AG66" s="6">
        <f t="shared" si="8"/>
        <v>52</v>
      </c>
      <c r="AH66" s="7">
        <f t="shared" si="9"/>
        <v>33</v>
      </c>
      <c r="AI66" s="6">
        <f t="shared" si="6"/>
        <v>18</v>
      </c>
      <c r="AJ66" s="14"/>
    </row>
    <row r="67" spans="1:36" ht="24.75" customHeight="1">
      <c r="A67" s="19" t="s">
        <v>2</v>
      </c>
      <c r="B67" s="11">
        <v>78</v>
      </c>
      <c r="C67" s="3" t="s">
        <v>45</v>
      </c>
      <c r="D67" s="3" t="s">
        <v>195</v>
      </c>
      <c r="E67" s="10" t="e">
        <v>#N/A</v>
      </c>
      <c r="F67" s="25" t="e">
        <v>#N/A</v>
      </c>
      <c r="G67" s="24"/>
      <c r="H67" s="23" t="e">
        <v>#N/A</v>
      </c>
      <c r="I67" s="23">
        <v>55</v>
      </c>
      <c r="J67" s="23">
        <v>50</v>
      </c>
      <c r="K67" s="5">
        <v>105</v>
      </c>
      <c r="L67" s="6">
        <v>102</v>
      </c>
      <c r="M67" s="6">
        <v>207</v>
      </c>
      <c r="N67" s="7">
        <v>8</v>
      </c>
      <c r="O67" s="7">
        <v>5</v>
      </c>
      <c r="P67" s="7">
        <v>4</v>
      </c>
      <c r="Q67" s="7">
        <v>3</v>
      </c>
      <c r="R67" s="7">
        <v>11</v>
      </c>
      <c r="S67" s="7">
        <v>7</v>
      </c>
      <c r="T67" s="7">
        <v>5</v>
      </c>
      <c r="U67" s="7">
        <v>3</v>
      </c>
      <c r="V67" s="7">
        <v>5</v>
      </c>
      <c r="W67" s="7">
        <f t="shared" si="7"/>
        <v>51</v>
      </c>
      <c r="X67" s="7">
        <v>5</v>
      </c>
      <c r="Y67" s="7">
        <v>7</v>
      </c>
      <c r="Z67" s="7">
        <v>5</v>
      </c>
      <c r="AA67" s="7">
        <v>5</v>
      </c>
      <c r="AB67" s="7">
        <v>5</v>
      </c>
      <c r="AC67" s="7">
        <v>5</v>
      </c>
      <c r="AD67" s="7">
        <v>5</v>
      </c>
      <c r="AE67" s="7">
        <v>6</v>
      </c>
      <c r="AF67" s="7">
        <v>8</v>
      </c>
      <c r="AG67" s="7">
        <f t="shared" si="8"/>
        <v>51</v>
      </c>
      <c r="AH67" s="7">
        <f t="shared" si="9"/>
        <v>34</v>
      </c>
      <c r="AI67" s="6">
        <f t="shared" si="6"/>
        <v>19</v>
      </c>
      <c r="AJ67" s="14"/>
    </row>
    <row r="68" spans="1:36" ht="24.75" customHeight="1">
      <c r="A68" s="19" t="s">
        <v>3</v>
      </c>
      <c r="B68" s="11">
        <v>84</v>
      </c>
      <c r="C68" s="3" t="s">
        <v>45</v>
      </c>
      <c r="D68" s="3" t="s">
        <v>196</v>
      </c>
      <c r="E68" s="10" t="e">
        <v>#N/A</v>
      </c>
      <c r="F68" s="25" t="e">
        <v>#N/A</v>
      </c>
      <c r="G68" s="24"/>
      <c r="H68" s="23"/>
      <c r="I68" s="23">
        <v>57</v>
      </c>
      <c r="J68" s="23">
        <v>51</v>
      </c>
      <c r="K68" s="5">
        <v>108</v>
      </c>
      <c r="L68" s="6">
        <v>108</v>
      </c>
      <c r="M68" s="6">
        <v>216</v>
      </c>
      <c r="N68" s="7">
        <v>7</v>
      </c>
      <c r="O68" s="7">
        <v>7</v>
      </c>
      <c r="P68" s="7">
        <v>5</v>
      </c>
      <c r="Q68" s="7">
        <v>6</v>
      </c>
      <c r="R68" s="7">
        <v>6</v>
      </c>
      <c r="S68" s="7">
        <v>7</v>
      </c>
      <c r="T68" s="7">
        <v>6</v>
      </c>
      <c r="U68" s="7">
        <v>4</v>
      </c>
      <c r="V68" s="7">
        <v>8</v>
      </c>
      <c r="W68" s="6">
        <f t="shared" si="7"/>
        <v>56</v>
      </c>
      <c r="X68" s="7">
        <v>7</v>
      </c>
      <c r="Y68" s="7">
        <v>6</v>
      </c>
      <c r="Z68" s="7">
        <v>5</v>
      </c>
      <c r="AA68" s="7">
        <v>5</v>
      </c>
      <c r="AB68" s="7">
        <v>5</v>
      </c>
      <c r="AC68" s="7">
        <v>3</v>
      </c>
      <c r="AD68" s="7">
        <v>7</v>
      </c>
      <c r="AE68" s="7">
        <v>7</v>
      </c>
      <c r="AF68" s="7">
        <v>7</v>
      </c>
      <c r="AG68" s="6">
        <f t="shared" si="8"/>
        <v>52</v>
      </c>
      <c r="AH68" s="7">
        <f t="shared" si="9"/>
        <v>34</v>
      </c>
      <c r="AI68" s="6">
        <f t="shared" si="6"/>
        <v>21</v>
      </c>
      <c r="AJ68" s="14"/>
    </row>
    <row r="69" spans="1:36" ht="24.75" customHeight="1">
      <c r="A69" s="19" t="s">
        <v>4</v>
      </c>
      <c r="B69" s="11">
        <v>80</v>
      </c>
      <c r="C69" s="3" t="s">
        <v>45</v>
      </c>
      <c r="D69" s="3" t="s">
        <v>197</v>
      </c>
      <c r="E69" s="10" t="e">
        <v>#N/A</v>
      </c>
      <c r="F69" s="25" t="e">
        <v>#N/A</v>
      </c>
      <c r="G69" s="24"/>
      <c r="H69" s="23" t="e">
        <v>#N/A</v>
      </c>
      <c r="I69" s="23">
        <v>57</v>
      </c>
      <c r="J69" s="23">
        <v>57</v>
      </c>
      <c r="K69" s="5">
        <v>114</v>
      </c>
      <c r="L69" s="6">
        <v>104</v>
      </c>
      <c r="M69" s="6">
        <v>218</v>
      </c>
      <c r="N69" s="6">
        <v>6</v>
      </c>
      <c r="O69" s="6">
        <v>5</v>
      </c>
      <c r="P69" s="6">
        <v>4</v>
      </c>
      <c r="Q69" s="6">
        <v>7</v>
      </c>
      <c r="R69" s="6">
        <v>8</v>
      </c>
      <c r="S69" s="6">
        <v>8</v>
      </c>
      <c r="T69" s="6">
        <v>7</v>
      </c>
      <c r="U69" s="6">
        <v>3</v>
      </c>
      <c r="V69" s="6">
        <v>6</v>
      </c>
      <c r="W69" s="6">
        <f t="shared" si="7"/>
        <v>54</v>
      </c>
      <c r="X69" s="6">
        <v>6</v>
      </c>
      <c r="Y69" s="6">
        <v>6</v>
      </c>
      <c r="Z69" s="6">
        <v>4</v>
      </c>
      <c r="AA69" s="6">
        <v>5</v>
      </c>
      <c r="AB69" s="6">
        <v>6</v>
      </c>
      <c r="AC69" s="6">
        <v>3</v>
      </c>
      <c r="AD69" s="6">
        <v>6</v>
      </c>
      <c r="AE69" s="6">
        <v>7</v>
      </c>
      <c r="AF69" s="6">
        <v>7</v>
      </c>
      <c r="AG69" s="6">
        <f t="shared" si="8"/>
        <v>50</v>
      </c>
      <c r="AH69" s="7">
        <f t="shared" si="9"/>
        <v>34</v>
      </c>
      <c r="AI69" s="6">
        <f t="shared" si="6"/>
        <v>20</v>
      </c>
      <c r="AJ69" s="14"/>
    </row>
    <row r="70" spans="1:36" ht="24.75" customHeight="1">
      <c r="A70" s="19" t="s">
        <v>5</v>
      </c>
      <c r="B70" s="11">
        <v>79</v>
      </c>
      <c r="C70" s="3" t="s">
        <v>45</v>
      </c>
      <c r="D70" s="3" t="s">
        <v>198</v>
      </c>
      <c r="E70" s="10" t="e">
        <v>#N/A</v>
      </c>
      <c r="F70" s="25" t="e">
        <v>#N/A</v>
      </c>
      <c r="G70" s="24"/>
      <c r="H70" s="23"/>
      <c r="I70" s="23">
        <v>62</v>
      </c>
      <c r="J70" s="23">
        <v>49</v>
      </c>
      <c r="K70" s="5">
        <v>111</v>
      </c>
      <c r="L70" s="6">
        <v>111</v>
      </c>
      <c r="M70" s="6">
        <v>222</v>
      </c>
      <c r="N70" s="6">
        <v>8</v>
      </c>
      <c r="O70" s="6">
        <v>6</v>
      </c>
      <c r="P70" s="6">
        <v>5</v>
      </c>
      <c r="Q70" s="6">
        <v>7</v>
      </c>
      <c r="R70" s="6">
        <v>10</v>
      </c>
      <c r="S70" s="6">
        <v>4</v>
      </c>
      <c r="T70" s="6">
        <v>5</v>
      </c>
      <c r="U70" s="6">
        <v>4</v>
      </c>
      <c r="V70" s="6">
        <v>6</v>
      </c>
      <c r="W70" s="6">
        <f t="shared" si="7"/>
        <v>55</v>
      </c>
      <c r="X70" s="6">
        <v>5</v>
      </c>
      <c r="Y70" s="6">
        <v>7</v>
      </c>
      <c r="Z70" s="6">
        <v>6</v>
      </c>
      <c r="AA70" s="6">
        <v>6</v>
      </c>
      <c r="AB70" s="6">
        <v>5</v>
      </c>
      <c r="AC70" s="6">
        <v>5</v>
      </c>
      <c r="AD70" s="6">
        <v>8</v>
      </c>
      <c r="AE70" s="6">
        <v>7</v>
      </c>
      <c r="AF70" s="6">
        <v>7</v>
      </c>
      <c r="AG70" s="6">
        <f t="shared" si="8"/>
        <v>56</v>
      </c>
      <c r="AH70" s="7">
        <f t="shared" si="9"/>
        <v>38</v>
      </c>
      <c r="AI70" s="6">
        <f t="shared" si="6"/>
        <v>22</v>
      </c>
      <c r="AJ70" s="14"/>
    </row>
    <row r="71" spans="1:36" ht="24.75" customHeight="1">
      <c r="A71" s="19" t="s">
        <v>170</v>
      </c>
      <c r="B71" s="11">
        <v>86</v>
      </c>
      <c r="C71" s="3" t="s">
        <v>45</v>
      </c>
      <c r="D71" s="3" t="s">
        <v>98</v>
      </c>
      <c r="E71" s="10"/>
      <c r="F71" s="25"/>
      <c r="G71" s="24"/>
      <c r="H71" s="23"/>
      <c r="I71" s="23">
        <v>59</v>
      </c>
      <c r="J71" s="23">
        <v>55</v>
      </c>
      <c r="K71" s="5">
        <v>114</v>
      </c>
      <c r="L71" s="6">
        <v>110</v>
      </c>
      <c r="M71" s="6">
        <v>224</v>
      </c>
      <c r="N71" s="7">
        <v>7</v>
      </c>
      <c r="O71" s="7">
        <v>7</v>
      </c>
      <c r="P71" s="7">
        <v>6</v>
      </c>
      <c r="Q71" s="7">
        <v>6</v>
      </c>
      <c r="R71" s="7">
        <v>6</v>
      </c>
      <c r="S71" s="7">
        <v>7</v>
      </c>
      <c r="T71" s="7">
        <v>6</v>
      </c>
      <c r="U71" s="7">
        <v>4</v>
      </c>
      <c r="V71" s="7">
        <v>8</v>
      </c>
      <c r="W71" s="6">
        <f t="shared" si="7"/>
        <v>57</v>
      </c>
      <c r="X71" s="7">
        <v>5</v>
      </c>
      <c r="Y71" s="7">
        <v>6</v>
      </c>
      <c r="Z71" s="7">
        <v>7</v>
      </c>
      <c r="AA71" s="7">
        <v>6</v>
      </c>
      <c r="AB71" s="7">
        <v>5</v>
      </c>
      <c r="AC71" s="7">
        <v>3</v>
      </c>
      <c r="AD71" s="7">
        <v>7</v>
      </c>
      <c r="AE71" s="7">
        <v>7</v>
      </c>
      <c r="AF71" s="7">
        <v>7</v>
      </c>
      <c r="AG71" s="6">
        <f t="shared" si="8"/>
        <v>53</v>
      </c>
      <c r="AH71" s="7">
        <f t="shared" si="9"/>
        <v>35</v>
      </c>
      <c r="AI71" s="6">
        <f t="shared" si="6"/>
        <v>21</v>
      </c>
      <c r="AJ71" s="14"/>
    </row>
    <row r="72" spans="1:36" ht="24.75" customHeight="1">
      <c r="A72" s="19" t="s">
        <v>7</v>
      </c>
      <c r="B72" s="11">
        <v>87</v>
      </c>
      <c r="C72" s="3" t="s">
        <v>45</v>
      </c>
      <c r="D72" s="3" t="s">
        <v>199</v>
      </c>
      <c r="E72" s="10"/>
      <c r="F72" s="25"/>
      <c r="G72" s="24"/>
      <c r="H72" s="23"/>
      <c r="I72" s="23">
        <v>57</v>
      </c>
      <c r="J72" s="23">
        <v>61</v>
      </c>
      <c r="K72" s="5">
        <v>118</v>
      </c>
      <c r="L72" s="6">
        <v>109</v>
      </c>
      <c r="M72" s="6">
        <v>227</v>
      </c>
      <c r="N72" s="6">
        <v>6</v>
      </c>
      <c r="O72" s="6">
        <v>5</v>
      </c>
      <c r="P72" s="6">
        <v>3</v>
      </c>
      <c r="Q72" s="6">
        <v>5</v>
      </c>
      <c r="R72" s="6">
        <v>8</v>
      </c>
      <c r="S72" s="6">
        <v>7</v>
      </c>
      <c r="T72" s="6">
        <v>7</v>
      </c>
      <c r="U72" s="6">
        <v>4</v>
      </c>
      <c r="V72" s="6">
        <v>8</v>
      </c>
      <c r="W72" s="6">
        <f t="shared" si="7"/>
        <v>53</v>
      </c>
      <c r="X72" s="6">
        <v>6</v>
      </c>
      <c r="Y72" s="6">
        <v>7</v>
      </c>
      <c r="Z72" s="6">
        <v>7</v>
      </c>
      <c r="AA72" s="6">
        <v>5</v>
      </c>
      <c r="AB72" s="6">
        <v>6</v>
      </c>
      <c r="AC72" s="6">
        <v>5</v>
      </c>
      <c r="AD72" s="6">
        <v>5</v>
      </c>
      <c r="AE72" s="6">
        <v>8</v>
      </c>
      <c r="AF72" s="6">
        <v>7</v>
      </c>
      <c r="AG72" s="6">
        <f t="shared" si="8"/>
        <v>56</v>
      </c>
      <c r="AH72" s="7">
        <f t="shared" si="9"/>
        <v>36</v>
      </c>
      <c r="AI72" s="6">
        <f t="shared" si="6"/>
        <v>20</v>
      </c>
      <c r="AJ72" s="14"/>
    </row>
    <row r="73" spans="1:36" ht="24.75" customHeight="1">
      <c r="A73" s="19" t="s">
        <v>8</v>
      </c>
      <c r="B73" s="11">
        <v>83</v>
      </c>
      <c r="C73" s="3" t="s">
        <v>45</v>
      </c>
      <c r="D73" s="3" t="s">
        <v>49</v>
      </c>
      <c r="E73" s="10" t="e">
        <v>#N/A</v>
      </c>
      <c r="F73" s="25" t="e">
        <v>#N/A</v>
      </c>
      <c r="G73" s="24"/>
      <c r="H73" s="23"/>
      <c r="I73" s="23">
        <v>71</v>
      </c>
      <c r="J73" s="23">
        <v>85</v>
      </c>
      <c r="K73" s="5">
        <v>156</v>
      </c>
      <c r="L73" s="6">
        <v>131</v>
      </c>
      <c r="M73" s="6">
        <v>287</v>
      </c>
      <c r="N73" s="7">
        <v>8</v>
      </c>
      <c r="O73" s="7">
        <v>7</v>
      </c>
      <c r="P73" s="7">
        <v>4</v>
      </c>
      <c r="Q73" s="7">
        <v>7</v>
      </c>
      <c r="R73" s="7">
        <v>9</v>
      </c>
      <c r="S73" s="7">
        <v>9</v>
      </c>
      <c r="T73" s="7">
        <v>9</v>
      </c>
      <c r="U73" s="7">
        <v>5</v>
      </c>
      <c r="V73" s="7">
        <v>9</v>
      </c>
      <c r="W73" s="6">
        <f t="shared" si="7"/>
        <v>67</v>
      </c>
      <c r="X73" s="7">
        <v>8</v>
      </c>
      <c r="Y73" s="7">
        <v>9</v>
      </c>
      <c r="Z73" s="7">
        <v>7</v>
      </c>
      <c r="AA73" s="7">
        <v>5</v>
      </c>
      <c r="AB73" s="7">
        <v>6</v>
      </c>
      <c r="AC73" s="7">
        <v>6</v>
      </c>
      <c r="AD73" s="7">
        <v>8</v>
      </c>
      <c r="AE73" s="7">
        <v>8</v>
      </c>
      <c r="AF73" s="7">
        <v>7</v>
      </c>
      <c r="AG73" s="6">
        <f t="shared" si="8"/>
        <v>64</v>
      </c>
      <c r="AH73" s="7">
        <f t="shared" si="9"/>
        <v>40</v>
      </c>
      <c r="AI73" s="6">
        <f t="shared" si="6"/>
        <v>23</v>
      </c>
      <c r="AJ73" s="14"/>
    </row>
    <row r="74" spans="1:36" ht="24.75" customHeight="1">
      <c r="A74" s="19"/>
      <c r="B74" s="10"/>
      <c r="C74" s="3" t="s">
        <v>53</v>
      </c>
      <c r="D74" s="3" t="s">
        <v>53</v>
      </c>
      <c r="E74" s="10"/>
      <c r="F74" s="25"/>
      <c r="G74" s="24"/>
      <c r="H74" s="23"/>
      <c r="I74" s="23">
        <v>0</v>
      </c>
      <c r="J74" s="23">
        <v>0</v>
      </c>
      <c r="K74" s="5">
        <v>0</v>
      </c>
      <c r="L74" s="6">
        <v>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>
        <f t="shared" si="9"/>
        <v>0</v>
      </c>
      <c r="AI74" s="7">
        <f t="shared" si="6"/>
        <v>0</v>
      </c>
      <c r="AJ74" s="14"/>
    </row>
    <row r="75" spans="1:36" ht="24.75" customHeight="1">
      <c r="A75" s="19" t="s">
        <v>162</v>
      </c>
      <c r="B75" s="32">
        <v>88</v>
      </c>
      <c r="C75" s="3" t="s">
        <v>50</v>
      </c>
      <c r="D75" s="3" t="s">
        <v>200</v>
      </c>
      <c r="E75" s="10" t="e">
        <v>#N/A</v>
      </c>
      <c r="F75" s="25" t="e">
        <v>#N/A</v>
      </c>
      <c r="G75" s="24"/>
      <c r="H75" s="23"/>
      <c r="I75" s="23">
        <v>48</v>
      </c>
      <c r="J75" s="23">
        <v>46</v>
      </c>
      <c r="K75" s="5">
        <v>94</v>
      </c>
      <c r="L75" s="6">
        <v>87</v>
      </c>
      <c r="M75" s="6">
        <v>181</v>
      </c>
      <c r="N75" s="6">
        <v>4</v>
      </c>
      <c r="O75" s="6">
        <v>5</v>
      </c>
      <c r="P75" s="6">
        <v>3</v>
      </c>
      <c r="Q75" s="6">
        <v>5</v>
      </c>
      <c r="R75" s="6">
        <v>5</v>
      </c>
      <c r="S75" s="6">
        <v>6</v>
      </c>
      <c r="T75" s="6">
        <v>6</v>
      </c>
      <c r="U75" s="6">
        <v>4</v>
      </c>
      <c r="V75" s="6">
        <v>6</v>
      </c>
      <c r="W75" s="6">
        <f>SUM(N75:V75)</f>
        <v>44</v>
      </c>
      <c r="X75" s="6">
        <v>5</v>
      </c>
      <c r="Y75" s="6">
        <v>5</v>
      </c>
      <c r="Z75" s="6">
        <v>5</v>
      </c>
      <c r="AA75" s="6">
        <v>3</v>
      </c>
      <c r="AB75" s="6">
        <v>6</v>
      </c>
      <c r="AC75" s="6">
        <v>3</v>
      </c>
      <c r="AD75" s="6">
        <v>4</v>
      </c>
      <c r="AE75" s="6">
        <v>7</v>
      </c>
      <c r="AF75" s="6">
        <v>5</v>
      </c>
      <c r="AG75" s="6">
        <f>SUM(X75:AF75)</f>
        <v>43</v>
      </c>
      <c r="AH75" s="7">
        <f t="shared" si="9"/>
        <v>28</v>
      </c>
      <c r="AI75" s="7">
        <f t="shared" si="6"/>
        <v>16</v>
      </c>
      <c r="AJ75" s="14"/>
    </row>
    <row r="76" spans="1:36" ht="24.75" customHeight="1">
      <c r="A76" s="19" t="s">
        <v>0</v>
      </c>
      <c r="B76" s="32">
        <v>89</v>
      </c>
      <c r="C76" s="3" t="s">
        <v>50</v>
      </c>
      <c r="D76" s="3" t="s">
        <v>99</v>
      </c>
      <c r="E76" s="10" t="e">
        <v>#N/A</v>
      </c>
      <c r="F76" s="25" t="e">
        <v>#N/A</v>
      </c>
      <c r="G76" s="24"/>
      <c r="H76" s="23"/>
      <c r="I76" s="23">
        <v>46</v>
      </c>
      <c r="J76" s="23">
        <v>49</v>
      </c>
      <c r="K76" s="5">
        <v>95</v>
      </c>
      <c r="L76" s="6">
        <v>90</v>
      </c>
      <c r="M76" s="6">
        <v>185</v>
      </c>
      <c r="N76" s="6">
        <v>7</v>
      </c>
      <c r="O76" s="6">
        <v>5</v>
      </c>
      <c r="P76" s="6">
        <v>4</v>
      </c>
      <c r="Q76" s="6">
        <v>5</v>
      </c>
      <c r="R76" s="6">
        <v>6</v>
      </c>
      <c r="S76" s="6">
        <v>4</v>
      </c>
      <c r="T76" s="6">
        <v>6</v>
      </c>
      <c r="U76" s="6">
        <v>4</v>
      </c>
      <c r="V76" s="6">
        <v>5</v>
      </c>
      <c r="W76" s="6">
        <f>SUM(N76:V76)</f>
        <v>46</v>
      </c>
      <c r="X76" s="6">
        <v>4</v>
      </c>
      <c r="Y76" s="6">
        <v>5</v>
      </c>
      <c r="Z76" s="6">
        <v>7</v>
      </c>
      <c r="AA76" s="6">
        <v>3</v>
      </c>
      <c r="AB76" s="6">
        <v>5</v>
      </c>
      <c r="AC76" s="6">
        <v>3</v>
      </c>
      <c r="AD76" s="6">
        <v>6</v>
      </c>
      <c r="AE76" s="6">
        <v>7</v>
      </c>
      <c r="AF76" s="6">
        <v>4</v>
      </c>
      <c r="AG76" s="6">
        <f>SUM(X76:AF76)</f>
        <v>44</v>
      </c>
      <c r="AH76" s="7">
        <f t="shared" si="9"/>
        <v>28</v>
      </c>
      <c r="AI76" s="7">
        <f t="shared" si="6"/>
        <v>17</v>
      </c>
      <c r="AJ76" s="14"/>
    </row>
    <row r="77" spans="1:36" ht="24.75" customHeight="1">
      <c r="A77" s="19" t="s">
        <v>1</v>
      </c>
      <c r="B77" s="32">
        <v>90</v>
      </c>
      <c r="C77" s="3" t="s">
        <v>50</v>
      </c>
      <c r="D77" s="3" t="s">
        <v>51</v>
      </c>
      <c r="E77" s="10" t="e">
        <v>#N/A</v>
      </c>
      <c r="F77" s="25" t="e">
        <v>#N/A</v>
      </c>
      <c r="G77" s="24"/>
      <c r="H77" s="23"/>
      <c r="I77" s="23">
        <v>47</v>
      </c>
      <c r="J77" s="23">
        <v>48</v>
      </c>
      <c r="K77" s="5">
        <v>95</v>
      </c>
      <c r="L77" s="6">
        <v>100</v>
      </c>
      <c r="M77" s="6">
        <v>195</v>
      </c>
      <c r="N77" s="6">
        <v>6</v>
      </c>
      <c r="O77" s="6">
        <v>5</v>
      </c>
      <c r="P77" s="6">
        <v>6</v>
      </c>
      <c r="Q77" s="6">
        <v>7</v>
      </c>
      <c r="R77" s="6">
        <v>5</v>
      </c>
      <c r="S77" s="6">
        <v>5</v>
      </c>
      <c r="T77" s="6">
        <v>6</v>
      </c>
      <c r="U77" s="6">
        <v>4</v>
      </c>
      <c r="V77" s="6">
        <v>8</v>
      </c>
      <c r="W77" s="6">
        <f>SUM(N77:V77)</f>
        <v>52</v>
      </c>
      <c r="X77" s="6">
        <v>5</v>
      </c>
      <c r="Y77" s="6">
        <v>7</v>
      </c>
      <c r="Z77" s="6">
        <v>6</v>
      </c>
      <c r="AA77" s="6">
        <v>4</v>
      </c>
      <c r="AB77" s="6">
        <v>5</v>
      </c>
      <c r="AC77" s="6">
        <v>3</v>
      </c>
      <c r="AD77" s="6">
        <v>5</v>
      </c>
      <c r="AE77" s="6">
        <v>7</v>
      </c>
      <c r="AF77" s="6">
        <v>6</v>
      </c>
      <c r="AG77" s="6">
        <f>SUM(X77:AF77)</f>
        <v>48</v>
      </c>
      <c r="AH77" s="7">
        <f t="shared" si="9"/>
        <v>30</v>
      </c>
      <c r="AI77" s="7">
        <f t="shared" si="6"/>
        <v>18</v>
      </c>
      <c r="AJ77" s="14"/>
    </row>
    <row r="78" spans="1:36" ht="24.75" customHeight="1">
      <c r="A78" s="19" t="s">
        <v>171</v>
      </c>
      <c r="B78" s="32">
        <v>91</v>
      </c>
      <c r="C78" s="3" t="s">
        <v>50</v>
      </c>
      <c r="D78" s="3" t="s">
        <v>52</v>
      </c>
      <c r="E78" s="10" t="e">
        <v>#N/A</v>
      </c>
      <c r="F78" s="25" t="e">
        <v>#N/A</v>
      </c>
      <c r="G78" s="24"/>
      <c r="H78" s="23"/>
      <c r="I78" s="23">
        <v>47</v>
      </c>
      <c r="J78" s="23">
        <v>57</v>
      </c>
      <c r="K78" s="5">
        <v>104</v>
      </c>
      <c r="L78" s="6">
        <v>97</v>
      </c>
      <c r="M78" s="6">
        <v>201</v>
      </c>
      <c r="N78" s="6">
        <v>7</v>
      </c>
      <c r="O78" s="6">
        <v>8</v>
      </c>
      <c r="P78" s="6">
        <v>3</v>
      </c>
      <c r="Q78" s="6">
        <v>6</v>
      </c>
      <c r="R78" s="6">
        <v>6</v>
      </c>
      <c r="S78" s="6">
        <v>5</v>
      </c>
      <c r="T78" s="6">
        <v>6</v>
      </c>
      <c r="U78" s="6">
        <v>4</v>
      </c>
      <c r="V78" s="6">
        <v>6</v>
      </c>
      <c r="W78" s="6">
        <f>SUM(N78:V78)</f>
        <v>51</v>
      </c>
      <c r="X78" s="6">
        <v>5</v>
      </c>
      <c r="Y78" s="6">
        <v>5</v>
      </c>
      <c r="Z78" s="6">
        <v>6</v>
      </c>
      <c r="AA78" s="6">
        <v>3</v>
      </c>
      <c r="AB78" s="6">
        <v>5</v>
      </c>
      <c r="AC78" s="6">
        <v>3</v>
      </c>
      <c r="AD78" s="6">
        <v>6</v>
      </c>
      <c r="AE78" s="6">
        <v>7</v>
      </c>
      <c r="AF78" s="6">
        <v>6</v>
      </c>
      <c r="AG78" s="6">
        <f>SUM(X78:AF78)</f>
        <v>46</v>
      </c>
      <c r="AH78" s="7">
        <f t="shared" si="9"/>
        <v>30</v>
      </c>
      <c r="AI78" s="7">
        <f t="shared" si="6"/>
        <v>19</v>
      </c>
      <c r="AJ78" s="14"/>
    </row>
    <row r="79" spans="1:36" ht="24.75" customHeight="1">
      <c r="A79" s="19" t="s">
        <v>172</v>
      </c>
      <c r="B79" s="32"/>
      <c r="C79" s="3" t="s">
        <v>53</v>
      </c>
      <c r="D79" s="3" t="s">
        <v>53</v>
      </c>
      <c r="E79" s="10" t="s">
        <v>53</v>
      </c>
      <c r="F79" s="25" t="s">
        <v>53</v>
      </c>
      <c r="G79" s="24"/>
      <c r="H79" s="23"/>
      <c r="I79" s="23">
        <v>0</v>
      </c>
      <c r="J79" s="23">
        <v>0</v>
      </c>
      <c r="K79" s="5">
        <v>0</v>
      </c>
      <c r="L79" s="6">
        <v>0</v>
      </c>
      <c r="M79" s="6">
        <v>0</v>
      </c>
      <c r="N79" s="6"/>
      <c r="O79" s="6"/>
      <c r="P79" s="6"/>
      <c r="Q79" s="6"/>
      <c r="R79" s="6"/>
      <c r="S79" s="6"/>
      <c r="T79" s="6"/>
      <c r="U79" s="6"/>
      <c r="V79" s="6"/>
      <c r="W79" s="6">
        <f>SUM(N79:V79)</f>
        <v>0</v>
      </c>
      <c r="X79" s="6"/>
      <c r="Y79" s="6"/>
      <c r="Z79" s="6"/>
      <c r="AA79" s="6"/>
      <c r="AB79" s="6"/>
      <c r="AC79" s="6"/>
      <c r="AD79" s="6"/>
      <c r="AE79" s="6"/>
      <c r="AF79" s="6"/>
      <c r="AG79" s="6">
        <f>SUM(X79:AF79)</f>
        <v>0</v>
      </c>
      <c r="AH79" s="7">
        <f t="shared" si="9"/>
        <v>0</v>
      </c>
      <c r="AI79" s="6">
        <f t="shared" si="6"/>
        <v>0</v>
      </c>
      <c r="AJ79" s="14"/>
    </row>
    <row r="80" spans="1:36" ht="24.75" customHeight="1">
      <c r="A80" s="19"/>
      <c r="B80" s="32"/>
      <c r="C80" s="3" t="s">
        <v>53</v>
      </c>
      <c r="D80" s="3" t="s">
        <v>53</v>
      </c>
      <c r="E80" s="10"/>
      <c r="F80" s="25"/>
      <c r="G80" s="24"/>
      <c r="H80" s="23"/>
      <c r="I80" s="23">
        <v>0</v>
      </c>
      <c r="J80" s="23">
        <v>0</v>
      </c>
      <c r="K80" s="5">
        <v>0</v>
      </c>
      <c r="L80" s="6">
        <v>0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14"/>
    </row>
    <row r="81" spans="1:36" ht="24.75" customHeight="1">
      <c r="A81" s="19"/>
      <c r="B81" s="32"/>
      <c r="C81" s="3" t="s">
        <v>53</v>
      </c>
      <c r="D81" s="3" t="s">
        <v>53</v>
      </c>
      <c r="E81" s="10" t="s">
        <v>53</v>
      </c>
      <c r="F81" s="25" t="s">
        <v>53</v>
      </c>
      <c r="G81" s="24"/>
      <c r="H81" s="23"/>
      <c r="I81" s="23">
        <v>0</v>
      </c>
      <c r="J81" s="23">
        <v>0</v>
      </c>
      <c r="K81" s="5">
        <v>0</v>
      </c>
      <c r="L81" s="6">
        <v>0</v>
      </c>
      <c r="M81" s="6">
        <v>0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>
        <f aca="true" t="shared" si="10" ref="AG81:AG97">SUM(X81:AF81)</f>
        <v>0</v>
      </c>
      <c r="AH81" s="6">
        <f aca="true" t="shared" si="11" ref="AH81:AH97">SUM(AA81:AF81)</f>
        <v>0</v>
      </c>
      <c r="AI81" s="6">
        <f aca="true" t="shared" si="12" ref="AI81:AI97">SUM(AD81:AF81)</f>
        <v>0</v>
      </c>
      <c r="AJ81" s="14"/>
    </row>
    <row r="82" spans="1:36" ht="24.75" customHeight="1">
      <c r="A82" s="19"/>
      <c r="B82" s="32"/>
      <c r="C82" s="3" t="s">
        <v>53</v>
      </c>
      <c r="D82" s="3" t="s">
        <v>53</v>
      </c>
      <c r="E82" s="10" t="s">
        <v>53</v>
      </c>
      <c r="F82" s="25" t="s">
        <v>53</v>
      </c>
      <c r="G82" s="24"/>
      <c r="H82" s="23"/>
      <c r="I82" s="23">
        <v>0</v>
      </c>
      <c r="J82" s="23">
        <v>0</v>
      </c>
      <c r="K82" s="5">
        <v>0</v>
      </c>
      <c r="L82" s="6">
        <v>0</v>
      </c>
      <c r="M82" s="6">
        <v>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>
        <f t="shared" si="10"/>
        <v>0</v>
      </c>
      <c r="AH82" s="6">
        <f t="shared" si="11"/>
        <v>0</v>
      </c>
      <c r="AI82" s="6">
        <f t="shared" si="12"/>
        <v>0</v>
      </c>
      <c r="AJ82" s="14"/>
    </row>
    <row r="83" spans="1:36" ht="24.75" customHeight="1">
      <c r="A83" s="19" t="s">
        <v>162</v>
      </c>
      <c r="B83" s="11">
        <v>4</v>
      </c>
      <c r="C83" s="3" t="s">
        <v>54</v>
      </c>
      <c r="D83" s="3" t="s">
        <v>55</v>
      </c>
      <c r="E83" s="10" t="s">
        <v>201</v>
      </c>
      <c r="F83" s="25">
        <v>35685</v>
      </c>
      <c r="G83" s="24"/>
      <c r="H83" s="23"/>
      <c r="I83" s="23">
        <v>38</v>
      </c>
      <c r="J83" s="23">
        <v>40</v>
      </c>
      <c r="K83" s="5">
        <v>78</v>
      </c>
      <c r="L83" s="6">
        <v>76</v>
      </c>
      <c r="M83" s="6">
        <v>154</v>
      </c>
      <c r="N83" s="7">
        <v>5</v>
      </c>
      <c r="O83" s="7">
        <v>4</v>
      </c>
      <c r="P83" s="7">
        <v>4</v>
      </c>
      <c r="Q83" s="7">
        <v>5</v>
      </c>
      <c r="R83" s="7">
        <v>4</v>
      </c>
      <c r="S83" s="7">
        <v>4</v>
      </c>
      <c r="T83" s="7">
        <v>4</v>
      </c>
      <c r="U83" s="7">
        <v>2</v>
      </c>
      <c r="V83" s="7">
        <v>4</v>
      </c>
      <c r="W83" s="6">
        <f aca="true" t="shared" si="13" ref="W83:W97">SUM(N83:V83)</f>
        <v>36</v>
      </c>
      <c r="X83" s="7">
        <v>4</v>
      </c>
      <c r="Y83" s="7">
        <v>5</v>
      </c>
      <c r="Z83" s="7">
        <v>4</v>
      </c>
      <c r="AA83" s="7">
        <v>3</v>
      </c>
      <c r="AB83" s="7">
        <v>5</v>
      </c>
      <c r="AC83" s="7">
        <v>3</v>
      </c>
      <c r="AD83" s="7">
        <v>5</v>
      </c>
      <c r="AE83" s="7">
        <v>6</v>
      </c>
      <c r="AF83" s="7">
        <v>5</v>
      </c>
      <c r="AG83" s="7">
        <f t="shared" si="10"/>
        <v>40</v>
      </c>
      <c r="AH83" s="7">
        <f t="shared" si="11"/>
        <v>27</v>
      </c>
      <c r="AI83" s="7">
        <f t="shared" si="12"/>
        <v>16</v>
      </c>
      <c r="AJ83" s="14"/>
    </row>
    <row r="84" spans="1:36" ht="24.75" customHeight="1">
      <c r="A84" s="19" t="s">
        <v>0</v>
      </c>
      <c r="B84" s="11">
        <v>5</v>
      </c>
      <c r="C84" s="3" t="s">
        <v>54</v>
      </c>
      <c r="D84" s="3" t="s">
        <v>100</v>
      </c>
      <c r="E84" s="10" t="s">
        <v>201</v>
      </c>
      <c r="F84" s="25">
        <v>35953</v>
      </c>
      <c r="G84" s="24"/>
      <c r="H84" s="23"/>
      <c r="I84" s="23">
        <v>36</v>
      </c>
      <c r="J84" s="23">
        <v>38</v>
      </c>
      <c r="K84" s="5">
        <v>74</v>
      </c>
      <c r="L84" s="6">
        <v>80</v>
      </c>
      <c r="M84" s="6">
        <v>154</v>
      </c>
      <c r="N84" s="6">
        <v>5</v>
      </c>
      <c r="O84" s="6">
        <v>7</v>
      </c>
      <c r="P84" s="6">
        <v>4</v>
      </c>
      <c r="Q84" s="6">
        <v>4</v>
      </c>
      <c r="R84" s="6">
        <v>4</v>
      </c>
      <c r="S84" s="6">
        <v>4</v>
      </c>
      <c r="T84" s="6">
        <v>4</v>
      </c>
      <c r="U84" s="6">
        <v>3</v>
      </c>
      <c r="V84" s="6">
        <v>6</v>
      </c>
      <c r="W84" s="6">
        <f t="shared" si="13"/>
        <v>41</v>
      </c>
      <c r="X84" s="6">
        <v>5</v>
      </c>
      <c r="Y84" s="6">
        <v>5</v>
      </c>
      <c r="Z84" s="6">
        <v>4</v>
      </c>
      <c r="AA84" s="6">
        <v>4</v>
      </c>
      <c r="AB84" s="6">
        <v>5</v>
      </c>
      <c r="AC84" s="6">
        <v>2</v>
      </c>
      <c r="AD84" s="6">
        <v>5</v>
      </c>
      <c r="AE84" s="6">
        <v>5</v>
      </c>
      <c r="AF84" s="6">
        <v>4</v>
      </c>
      <c r="AG84" s="6">
        <f t="shared" si="10"/>
        <v>39</v>
      </c>
      <c r="AH84" s="6">
        <f t="shared" si="11"/>
        <v>25</v>
      </c>
      <c r="AI84" s="6">
        <f t="shared" si="12"/>
        <v>14</v>
      </c>
      <c r="AJ84" s="14"/>
    </row>
    <row r="85" spans="1:36" ht="24.75" customHeight="1">
      <c r="A85" s="19" t="s">
        <v>1</v>
      </c>
      <c r="B85" s="11">
        <v>3</v>
      </c>
      <c r="C85" s="3" t="s">
        <v>54</v>
      </c>
      <c r="D85" s="3" t="s">
        <v>101</v>
      </c>
      <c r="E85" s="10" t="s">
        <v>201</v>
      </c>
      <c r="F85" s="25">
        <v>35451</v>
      </c>
      <c r="G85" s="24"/>
      <c r="H85" s="23"/>
      <c r="I85" s="23">
        <v>40</v>
      </c>
      <c r="J85" s="23">
        <v>42</v>
      </c>
      <c r="K85" s="5">
        <v>82</v>
      </c>
      <c r="L85" s="6">
        <v>78</v>
      </c>
      <c r="M85" s="7">
        <v>160</v>
      </c>
      <c r="N85" s="7">
        <v>6</v>
      </c>
      <c r="O85" s="7">
        <v>3</v>
      </c>
      <c r="P85" s="7">
        <v>3</v>
      </c>
      <c r="Q85" s="7">
        <v>5</v>
      </c>
      <c r="R85" s="7">
        <v>4</v>
      </c>
      <c r="S85" s="7">
        <v>4</v>
      </c>
      <c r="T85" s="7">
        <v>4</v>
      </c>
      <c r="U85" s="7">
        <v>3</v>
      </c>
      <c r="V85" s="7">
        <v>5</v>
      </c>
      <c r="W85" s="6">
        <f t="shared" si="13"/>
        <v>37</v>
      </c>
      <c r="X85" s="7">
        <v>4</v>
      </c>
      <c r="Y85" s="7">
        <v>5</v>
      </c>
      <c r="Z85" s="7">
        <v>6</v>
      </c>
      <c r="AA85" s="7">
        <v>3</v>
      </c>
      <c r="AB85" s="7">
        <v>5</v>
      </c>
      <c r="AC85" s="7">
        <v>3</v>
      </c>
      <c r="AD85" s="7">
        <v>4</v>
      </c>
      <c r="AE85" s="7">
        <v>5</v>
      </c>
      <c r="AF85" s="7">
        <v>6</v>
      </c>
      <c r="AG85" s="7">
        <f t="shared" si="10"/>
        <v>41</v>
      </c>
      <c r="AH85" s="7">
        <f t="shared" si="11"/>
        <v>26</v>
      </c>
      <c r="AI85" s="7">
        <f t="shared" si="12"/>
        <v>15</v>
      </c>
      <c r="AJ85" s="14"/>
    </row>
    <row r="86" spans="1:36" ht="24.75" customHeight="1">
      <c r="A86" s="19" t="s">
        <v>2</v>
      </c>
      <c r="B86" s="11">
        <v>6</v>
      </c>
      <c r="C86" s="3" t="s">
        <v>54</v>
      </c>
      <c r="D86" s="3" t="s">
        <v>202</v>
      </c>
      <c r="E86" s="10" t="s">
        <v>201</v>
      </c>
      <c r="F86" s="25">
        <v>36031</v>
      </c>
      <c r="G86" s="24"/>
      <c r="H86" s="23"/>
      <c r="I86" s="23">
        <v>40</v>
      </c>
      <c r="J86" s="23">
        <v>43</v>
      </c>
      <c r="K86" s="5">
        <v>83</v>
      </c>
      <c r="L86" s="6">
        <v>82</v>
      </c>
      <c r="M86" s="6">
        <v>165</v>
      </c>
      <c r="N86" s="7">
        <v>6</v>
      </c>
      <c r="O86" s="7">
        <v>4</v>
      </c>
      <c r="P86" s="7">
        <v>2</v>
      </c>
      <c r="Q86" s="7">
        <v>6</v>
      </c>
      <c r="R86" s="7">
        <v>4</v>
      </c>
      <c r="S86" s="7">
        <v>4</v>
      </c>
      <c r="T86" s="7">
        <v>4</v>
      </c>
      <c r="U86" s="7">
        <v>3</v>
      </c>
      <c r="V86" s="7">
        <v>6</v>
      </c>
      <c r="W86" s="6">
        <f t="shared" si="13"/>
        <v>39</v>
      </c>
      <c r="X86" s="7">
        <v>6</v>
      </c>
      <c r="Y86" s="7">
        <v>5</v>
      </c>
      <c r="Z86" s="7">
        <v>4</v>
      </c>
      <c r="AA86" s="7">
        <v>3</v>
      </c>
      <c r="AB86" s="7">
        <v>6</v>
      </c>
      <c r="AC86" s="7">
        <v>3</v>
      </c>
      <c r="AD86" s="7">
        <v>5</v>
      </c>
      <c r="AE86" s="7">
        <v>6</v>
      </c>
      <c r="AF86" s="7">
        <v>5</v>
      </c>
      <c r="AG86" s="7">
        <f t="shared" si="10"/>
        <v>43</v>
      </c>
      <c r="AH86" s="7">
        <f t="shared" si="11"/>
        <v>28</v>
      </c>
      <c r="AI86" s="7">
        <f t="shared" si="12"/>
        <v>16</v>
      </c>
      <c r="AJ86" s="14"/>
    </row>
    <row r="87" spans="1:36" ht="24.75" customHeight="1">
      <c r="A87" s="19" t="s">
        <v>172</v>
      </c>
      <c r="B87" s="11">
        <v>1</v>
      </c>
      <c r="C87" s="3" t="s">
        <v>54</v>
      </c>
      <c r="D87" s="3" t="s">
        <v>203</v>
      </c>
      <c r="E87" s="10" t="s">
        <v>201</v>
      </c>
      <c r="F87" s="25">
        <v>35297</v>
      </c>
      <c r="G87" s="24"/>
      <c r="H87" s="23"/>
      <c r="I87" s="23">
        <v>44</v>
      </c>
      <c r="J87" s="23">
        <v>46</v>
      </c>
      <c r="K87" s="5">
        <v>90</v>
      </c>
      <c r="L87" s="6">
        <v>86</v>
      </c>
      <c r="M87" s="6">
        <v>176</v>
      </c>
      <c r="N87" s="6">
        <v>7</v>
      </c>
      <c r="O87" s="6">
        <v>4</v>
      </c>
      <c r="P87" s="6">
        <v>4</v>
      </c>
      <c r="Q87" s="6">
        <v>5</v>
      </c>
      <c r="R87" s="6">
        <v>4</v>
      </c>
      <c r="S87" s="6">
        <v>4</v>
      </c>
      <c r="T87" s="6">
        <v>5</v>
      </c>
      <c r="U87" s="6">
        <v>3</v>
      </c>
      <c r="V87" s="6">
        <v>5</v>
      </c>
      <c r="W87" s="6">
        <f t="shared" si="13"/>
        <v>41</v>
      </c>
      <c r="X87" s="6">
        <v>5</v>
      </c>
      <c r="Y87" s="6">
        <v>5</v>
      </c>
      <c r="Z87" s="6">
        <v>5</v>
      </c>
      <c r="AA87" s="6">
        <v>5</v>
      </c>
      <c r="AB87" s="6">
        <v>4</v>
      </c>
      <c r="AC87" s="6">
        <v>3</v>
      </c>
      <c r="AD87" s="6">
        <v>6</v>
      </c>
      <c r="AE87" s="6">
        <v>6</v>
      </c>
      <c r="AF87" s="6">
        <v>6</v>
      </c>
      <c r="AG87" s="6">
        <f t="shared" si="10"/>
        <v>45</v>
      </c>
      <c r="AH87" s="6">
        <f t="shared" si="11"/>
        <v>30</v>
      </c>
      <c r="AI87" s="6">
        <f t="shared" si="12"/>
        <v>18</v>
      </c>
      <c r="AJ87" s="14"/>
    </row>
    <row r="88" spans="1:36" ht="24.75" customHeight="1">
      <c r="A88" s="19" t="s">
        <v>173</v>
      </c>
      <c r="B88" s="11">
        <v>2</v>
      </c>
      <c r="C88" s="3" t="s">
        <v>54</v>
      </c>
      <c r="D88" s="3" t="s">
        <v>204</v>
      </c>
      <c r="E88" s="10" t="s">
        <v>201</v>
      </c>
      <c r="F88" s="25">
        <v>35346</v>
      </c>
      <c r="G88" s="24"/>
      <c r="H88" s="23"/>
      <c r="I88" s="23">
        <v>43</v>
      </c>
      <c r="J88" s="23">
        <v>44</v>
      </c>
      <c r="K88" s="5">
        <v>87</v>
      </c>
      <c r="L88" s="6">
        <v>90</v>
      </c>
      <c r="M88" s="6">
        <v>177</v>
      </c>
      <c r="N88" s="6">
        <v>5</v>
      </c>
      <c r="O88" s="6">
        <v>5</v>
      </c>
      <c r="P88" s="6">
        <v>5</v>
      </c>
      <c r="Q88" s="6">
        <v>4</v>
      </c>
      <c r="R88" s="6">
        <v>6</v>
      </c>
      <c r="S88" s="6">
        <v>5</v>
      </c>
      <c r="T88" s="6">
        <v>5</v>
      </c>
      <c r="U88" s="6">
        <v>3</v>
      </c>
      <c r="V88" s="6">
        <v>5</v>
      </c>
      <c r="W88" s="6">
        <f t="shared" si="13"/>
        <v>43</v>
      </c>
      <c r="X88" s="6">
        <v>6</v>
      </c>
      <c r="Y88" s="6">
        <v>7</v>
      </c>
      <c r="Z88" s="6">
        <v>5</v>
      </c>
      <c r="AA88" s="6">
        <v>4</v>
      </c>
      <c r="AB88" s="6">
        <v>5</v>
      </c>
      <c r="AC88" s="6">
        <v>3</v>
      </c>
      <c r="AD88" s="6">
        <v>5</v>
      </c>
      <c r="AE88" s="6">
        <v>6</v>
      </c>
      <c r="AF88" s="6">
        <v>6</v>
      </c>
      <c r="AG88" s="6">
        <f t="shared" si="10"/>
        <v>47</v>
      </c>
      <c r="AH88" s="6">
        <f t="shared" si="11"/>
        <v>29</v>
      </c>
      <c r="AI88" s="6">
        <f t="shared" si="12"/>
        <v>17</v>
      </c>
      <c r="AJ88" s="14"/>
    </row>
    <row r="89" spans="1:36" ht="24.75" customHeight="1">
      <c r="A89" s="19" t="s">
        <v>5</v>
      </c>
      <c r="B89" s="11">
        <v>7</v>
      </c>
      <c r="C89" s="3" t="s">
        <v>54</v>
      </c>
      <c r="D89" s="3" t="s">
        <v>205</v>
      </c>
      <c r="E89" s="10"/>
      <c r="F89" s="25"/>
      <c r="G89" s="24"/>
      <c r="H89" s="23"/>
      <c r="I89" s="23">
        <v>46</v>
      </c>
      <c r="J89" s="23">
        <v>52</v>
      </c>
      <c r="K89" s="5">
        <v>98</v>
      </c>
      <c r="L89" s="6">
        <v>98</v>
      </c>
      <c r="M89" s="6">
        <v>196</v>
      </c>
      <c r="N89" s="6">
        <v>6</v>
      </c>
      <c r="O89" s="6">
        <v>5</v>
      </c>
      <c r="P89" s="6">
        <v>3</v>
      </c>
      <c r="Q89" s="6">
        <v>6</v>
      </c>
      <c r="R89" s="6">
        <v>5</v>
      </c>
      <c r="S89" s="6">
        <v>6</v>
      </c>
      <c r="T89" s="6">
        <v>4</v>
      </c>
      <c r="U89" s="6">
        <v>4</v>
      </c>
      <c r="V89" s="6">
        <v>5</v>
      </c>
      <c r="W89" s="6">
        <f t="shared" si="13"/>
        <v>44</v>
      </c>
      <c r="X89" s="6">
        <v>5</v>
      </c>
      <c r="Y89" s="6">
        <v>5</v>
      </c>
      <c r="Z89" s="6">
        <v>7</v>
      </c>
      <c r="AA89" s="6">
        <v>5</v>
      </c>
      <c r="AB89" s="6">
        <v>6</v>
      </c>
      <c r="AC89" s="6">
        <v>4</v>
      </c>
      <c r="AD89" s="6">
        <v>7</v>
      </c>
      <c r="AE89" s="6">
        <v>7</v>
      </c>
      <c r="AF89" s="6">
        <v>8</v>
      </c>
      <c r="AG89" s="6">
        <f t="shared" si="10"/>
        <v>54</v>
      </c>
      <c r="AH89" s="6">
        <f t="shared" si="11"/>
        <v>37</v>
      </c>
      <c r="AI89" s="6">
        <f t="shared" si="12"/>
        <v>22</v>
      </c>
      <c r="AJ89" s="14"/>
    </row>
    <row r="90" spans="1:36" ht="24.75" customHeight="1">
      <c r="A90" s="19"/>
      <c r="B90" s="11"/>
      <c r="C90" s="3" t="s">
        <v>53</v>
      </c>
      <c r="D90" s="3" t="s">
        <v>53</v>
      </c>
      <c r="E90" s="10" t="s">
        <v>53</v>
      </c>
      <c r="F90" s="25" t="s">
        <v>53</v>
      </c>
      <c r="G90" s="24"/>
      <c r="H90" s="23"/>
      <c r="I90" s="23">
        <v>0</v>
      </c>
      <c r="J90" s="23">
        <v>0</v>
      </c>
      <c r="K90" s="5">
        <v>0</v>
      </c>
      <c r="L90" s="6">
        <v>0</v>
      </c>
      <c r="M90" s="7">
        <v>0</v>
      </c>
      <c r="N90" s="7"/>
      <c r="O90" s="7"/>
      <c r="P90" s="7"/>
      <c r="Q90" s="7"/>
      <c r="R90" s="7"/>
      <c r="S90" s="7"/>
      <c r="T90" s="7"/>
      <c r="U90" s="7"/>
      <c r="V90" s="7"/>
      <c r="W90" s="7">
        <f t="shared" si="13"/>
        <v>0</v>
      </c>
      <c r="X90" s="7"/>
      <c r="Y90" s="7"/>
      <c r="Z90" s="7"/>
      <c r="AA90" s="7"/>
      <c r="AB90" s="7"/>
      <c r="AC90" s="7"/>
      <c r="AD90" s="7"/>
      <c r="AE90" s="7"/>
      <c r="AF90" s="7"/>
      <c r="AG90" s="7">
        <f t="shared" si="10"/>
        <v>0</v>
      </c>
      <c r="AH90" s="7">
        <f t="shared" si="11"/>
        <v>0</v>
      </c>
      <c r="AI90" s="7">
        <f t="shared" si="12"/>
        <v>0</v>
      </c>
      <c r="AJ90" s="14"/>
    </row>
    <row r="91" spans="1:36" ht="24.75" customHeight="1">
      <c r="A91" s="33"/>
      <c r="B91" s="11"/>
      <c r="C91" s="3" t="s">
        <v>53</v>
      </c>
      <c r="D91" s="3" t="s">
        <v>53</v>
      </c>
      <c r="E91" s="10" t="s">
        <v>53</v>
      </c>
      <c r="F91" s="25" t="s">
        <v>53</v>
      </c>
      <c r="G91" s="24"/>
      <c r="H91" s="23"/>
      <c r="I91" s="23">
        <v>0</v>
      </c>
      <c r="J91" s="23">
        <v>0</v>
      </c>
      <c r="K91" s="5">
        <v>0</v>
      </c>
      <c r="L91" s="6">
        <v>0</v>
      </c>
      <c r="M91" s="6">
        <v>0</v>
      </c>
      <c r="N91" s="6"/>
      <c r="O91" s="6"/>
      <c r="P91" s="6"/>
      <c r="Q91" s="6"/>
      <c r="R91" s="6"/>
      <c r="S91" s="6"/>
      <c r="T91" s="6"/>
      <c r="U91" s="6"/>
      <c r="V91" s="6"/>
      <c r="W91" s="6">
        <f t="shared" si="13"/>
        <v>0</v>
      </c>
      <c r="X91" s="6"/>
      <c r="Y91" s="6"/>
      <c r="Z91" s="6"/>
      <c r="AA91" s="6"/>
      <c r="AB91" s="6"/>
      <c r="AC91" s="6"/>
      <c r="AD91" s="6"/>
      <c r="AE91" s="6"/>
      <c r="AF91" s="6"/>
      <c r="AG91" s="6">
        <f t="shared" si="10"/>
        <v>0</v>
      </c>
      <c r="AH91" s="6">
        <f t="shared" si="11"/>
        <v>0</v>
      </c>
      <c r="AI91" s="6">
        <f t="shared" si="12"/>
        <v>0</v>
      </c>
      <c r="AJ91" s="14"/>
    </row>
    <row r="92" spans="1:36" ht="24.75" customHeight="1">
      <c r="A92" s="19" t="s">
        <v>162</v>
      </c>
      <c r="B92" s="11">
        <v>10</v>
      </c>
      <c r="C92" s="3" t="s">
        <v>56</v>
      </c>
      <c r="D92" s="3" t="s">
        <v>102</v>
      </c>
      <c r="E92" s="10" t="s">
        <v>201</v>
      </c>
      <c r="F92" s="25">
        <v>36644</v>
      </c>
      <c r="G92" s="24"/>
      <c r="H92" s="23"/>
      <c r="I92" s="23">
        <v>40</v>
      </c>
      <c r="J92" s="23">
        <v>43</v>
      </c>
      <c r="K92" s="5">
        <v>83</v>
      </c>
      <c r="L92" s="6">
        <v>77</v>
      </c>
      <c r="M92" s="6">
        <v>160</v>
      </c>
      <c r="N92" s="6">
        <v>4</v>
      </c>
      <c r="O92" s="6">
        <v>4</v>
      </c>
      <c r="P92" s="6">
        <v>4</v>
      </c>
      <c r="Q92" s="6">
        <v>4</v>
      </c>
      <c r="R92" s="6">
        <v>5</v>
      </c>
      <c r="S92" s="6">
        <v>5</v>
      </c>
      <c r="T92" s="6">
        <v>5</v>
      </c>
      <c r="U92" s="6">
        <v>2</v>
      </c>
      <c r="V92" s="6">
        <v>6</v>
      </c>
      <c r="W92" s="6">
        <f t="shared" si="13"/>
        <v>39</v>
      </c>
      <c r="X92" s="6">
        <v>4</v>
      </c>
      <c r="Y92" s="6">
        <v>4</v>
      </c>
      <c r="Z92" s="6">
        <v>5</v>
      </c>
      <c r="AA92" s="6">
        <v>3</v>
      </c>
      <c r="AB92" s="6">
        <v>5</v>
      </c>
      <c r="AC92" s="6">
        <v>3</v>
      </c>
      <c r="AD92" s="6">
        <v>5</v>
      </c>
      <c r="AE92" s="6">
        <v>5</v>
      </c>
      <c r="AF92" s="6">
        <v>4</v>
      </c>
      <c r="AG92" s="6">
        <f t="shared" si="10"/>
        <v>38</v>
      </c>
      <c r="AH92" s="6">
        <f t="shared" si="11"/>
        <v>25</v>
      </c>
      <c r="AI92" s="6">
        <f t="shared" si="12"/>
        <v>14</v>
      </c>
      <c r="AJ92" s="14"/>
    </row>
    <row r="93" spans="1:36" ht="24.75" customHeight="1">
      <c r="A93" s="19" t="s">
        <v>0</v>
      </c>
      <c r="B93" s="11">
        <v>104</v>
      </c>
      <c r="C93" s="3" t="s">
        <v>56</v>
      </c>
      <c r="D93" s="3" t="s">
        <v>59</v>
      </c>
      <c r="E93" s="10" t="e">
        <v>#N/A</v>
      </c>
      <c r="F93" s="25" t="e">
        <v>#N/A</v>
      </c>
      <c r="G93" s="24"/>
      <c r="H93" s="23"/>
      <c r="I93" s="23">
        <v>42</v>
      </c>
      <c r="J93" s="23">
        <v>42</v>
      </c>
      <c r="K93" s="5">
        <v>84</v>
      </c>
      <c r="L93" s="6">
        <v>81</v>
      </c>
      <c r="M93" s="6">
        <v>165</v>
      </c>
      <c r="N93" s="6">
        <v>5</v>
      </c>
      <c r="O93" s="6">
        <v>3</v>
      </c>
      <c r="P93" s="6">
        <v>4</v>
      </c>
      <c r="Q93" s="6">
        <v>4</v>
      </c>
      <c r="R93" s="6">
        <v>4</v>
      </c>
      <c r="S93" s="6">
        <v>6</v>
      </c>
      <c r="T93" s="6">
        <v>5</v>
      </c>
      <c r="U93" s="6">
        <v>3</v>
      </c>
      <c r="V93" s="6">
        <v>4</v>
      </c>
      <c r="W93" s="6">
        <f t="shared" si="13"/>
        <v>38</v>
      </c>
      <c r="X93" s="6">
        <v>4</v>
      </c>
      <c r="Y93" s="6">
        <v>6</v>
      </c>
      <c r="Z93" s="6">
        <v>5</v>
      </c>
      <c r="AA93" s="6">
        <v>3</v>
      </c>
      <c r="AB93" s="6">
        <v>5</v>
      </c>
      <c r="AC93" s="6">
        <v>4</v>
      </c>
      <c r="AD93" s="6">
        <v>5</v>
      </c>
      <c r="AE93" s="6">
        <v>7</v>
      </c>
      <c r="AF93" s="6">
        <v>4</v>
      </c>
      <c r="AG93" s="6">
        <f t="shared" si="10"/>
        <v>43</v>
      </c>
      <c r="AH93" s="6">
        <f t="shared" si="11"/>
        <v>28</v>
      </c>
      <c r="AI93" s="6">
        <f t="shared" si="12"/>
        <v>16</v>
      </c>
      <c r="AJ93" s="14"/>
    </row>
    <row r="94" spans="1:36" ht="24.75" customHeight="1">
      <c r="A94" s="19" t="s">
        <v>1</v>
      </c>
      <c r="B94" s="11">
        <v>13</v>
      </c>
      <c r="C94" s="3" t="s">
        <v>56</v>
      </c>
      <c r="D94" s="3" t="s">
        <v>57</v>
      </c>
      <c r="E94" s="10" t="s">
        <v>201</v>
      </c>
      <c r="F94" s="25">
        <v>36988</v>
      </c>
      <c r="G94" s="24"/>
      <c r="H94" s="23"/>
      <c r="I94" s="23">
        <v>48</v>
      </c>
      <c r="J94" s="23">
        <v>45</v>
      </c>
      <c r="K94" s="5">
        <v>93</v>
      </c>
      <c r="L94" s="6">
        <v>85</v>
      </c>
      <c r="M94" s="6">
        <v>178</v>
      </c>
      <c r="N94" s="6">
        <v>5</v>
      </c>
      <c r="O94" s="6">
        <v>4</v>
      </c>
      <c r="P94" s="6">
        <v>4</v>
      </c>
      <c r="Q94" s="6">
        <v>5</v>
      </c>
      <c r="R94" s="6">
        <v>8</v>
      </c>
      <c r="S94" s="6">
        <v>4</v>
      </c>
      <c r="T94" s="6">
        <v>4</v>
      </c>
      <c r="U94" s="6">
        <v>3</v>
      </c>
      <c r="V94" s="6">
        <v>4</v>
      </c>
      <c r="W94" s="6">
        <f t="shared" si="13"/>
        <v>41</v>
      </c>
      <c r="X94" s="6">
        <v>5</v>
      </c>
      <c r="Y94" s="6">
        <v>5</v>
      </c>
      <c r="Z94" s="6">
        <v>4</v>
      </c>
      <c r="AA94" s="6">
        <v>3</v>
      </c>
      <c r="AB94" s="6">
        <v>6</v>
      </c>
      <c r="AC94" s="6">
        <v>3</v>
      </c>
      <c r="AD94" s="6">
        <v>6</v>
      </c>
      <c r="AE94" s="6">
        <v>6</v>
      </c>
      <c r="AF94" s="6">
        <v>6</v>
      </c>
      <c r="AG94" s="6">
        <f t="shared" si="10"/>
        <v>44</v>
      </c>
      <c r="AH94" s="6">
        <f t="shared" si="11"/>
        <v>30</v>
      </c>
      <c r="AI94" s="6">
        <f t="shared" si="12"/>
        <v>18</v>
      </c>
      <c r="AJ94" s="14"/>
    </row>
    <row r="95" spans="1:36" ht="24.75" customHeight="1">
      <c r="A95" s="19" t="s">
        <v>2</v>
      </c>
      <c r="B95" s="11">
        <v>11</v>
      </c>
      <c r="C95" s="3" t="s">
        <v>56</v>
      </c>
      <c r="D95" s="3" t="s">
        <v>58</v>
      </c>
      <c r="E95" s="10" t="s">
        <v>201</v>
      </c>
      <c r="F95" s="25">
        <v>36769</v>
      </c>
      <c r="G95" s="24"/>
      <c r="H95" s="23"/>
      <c r="I95" s="23">
        <v>46</v>
      </c>
      <c r="J95" s="23">
        <v>47</v>
      </c>
      <c r="K95" s="5">
        <v>93</v>
      </c>
      <c r="L95" s="6">
        <v>89</v>
      </c>
      <c r="M95" s="6">
        <v>182</v>
      </c>
      <c r="N95" s="6">
        <v>5</v>
      </c>
      <c r="O95" s="6">
        <v>4</v>
      </c>
      <c r="P95" s="6">
        <v>4</v>
      </c>
      <c r="Q95" s="6">
        <v>6</v>
      </c>
      <c r="R95" s="6">
        <v>5</v>
      </c>
      <c r="S95" s="6">
        <v>6</v>
      </c>
      <c r="T95" s="6">
        <v>5</v>
      </c>
      <c r="U95" s="6">
        <v>3</v>
      </c>
      <c r="V95" s="6">
        <v>6</v>
      </c>
      <c r="W95" s="6">
        <f t="shared" si="13"/>
        <v>44</v>
      </c>
      <c r="X95" s="6">
        <v>5</v>
      </c>
      <c r="Y95" s="6">
        <v>6</v>
      </c>
      <c r="Z95" s="6">
        <v>5</v>
      </c>
      <c r="AA95" s="6">
        <v>3</v>
      </c>
      <c r="AB95" s="6">
        <v>5</v>
      </c>
      <c r="AC95" s="6">
        <v>4</v>
      </c>
      <c r="AD95" s="6">
        <v>6</v>
      </c>
      <c r="AE95" s="6">
        <v>6</v>
      </c>
      <c r="AF95" s="6">
        <v>5</v>
      </c>
      <c r="AG95" s="6">
        <f t="shared" si="10"/>
        <v>45</v>
      </c>
      <c r="AH95" s="6">
        <f t="shared" si="11"/>
        <v>29</v>
      </c>
      <c r="AI95" s="6">
        <f t="shared" si="12"/>
        <v>17</v>
      </c>
      <c r="AJ95" s="14"/>
    </row>
    <row r="96" spans="1:36" ht="24.75" customHeight="1">
      <c r="A96" s="19" t="s">
        <v>3</v>
      </c>
      <c r="B96" s="11">
        <v>12</v>
      </c>
      <c r="C96" s="3" t="s">
        <v>56</v>
      </c>
      <c r="D96" s="3" t="s">
        <v>60</v>
      </c>
      <c r="E96" s="10" t="s">
        <v>201</v>
      </c>
      <c r="F96" s="25">
        <v>36947</v>
      </c>
      <c r="G96" s="24"/>
      <c r="H96" s="23"/>
      <c r="I96" s="23">
        <v>49</v>
      </c>
      <c r="J96" s="23">
        <v>50</v>
      </c>
      <c r="K96" s="5">
        <v>99</v>
      </c>
      <c r="L96" s="6">
        <v>95</v>
      </c>
      <c r="M96" s="6">
        <v>194</v>
      </c>
      <c r="N96" s="6">
        <v>6</v>
      </c>
      <c r="O96" s="6">
        <v>6</v>
      </c>
      <c r="P96" s="6">
        <v>3</v>
      </c>
      <c r="Q96" s="6">
        <v>5</v>
      </c>
      <c r="R96" s="6">
        <v>5</v>
      </c>
      <c r="S96" s="6">
        <v>5</v>
      </c>
      <c r="T96" s="6">
        <v>5</v>
      </c>
      <c r="U96" s="6">
        <v>4</v>
      </c>
      <c r="V96" s="6">
        <v>6</v>
      </c>
      <c r="W96" s="6">
        <f t="shared" si="13"/>
        <v>45</v>
      </c>
      <c r="X96" s="6">
        <v>6</v>
      </c>
      <c r="Y96" s="6">
        <v>7</v>
      </c>
      <c r="Z96" s="6">
        <v>6</v>
      </c>
      <c r="AA96" s="6">
        <v>3</v>
      </c>
      <c r="AB96" s="6">
        <v>5</v>
      </c>
      <c r="AC96" s="6">
        <v>4</v>
      </c>
      <c r="AD96" s="6">
        <v>6</v>
      </c>
      <c r="AE96" s="6">
        <v>7</v>
      </c>
      <c r="AF96" s="6">
        <v>6</v>
      </c>
      <c r="AG96" s="6">
        <f t="shared" si="10"/>
        <v>50</v>
      </c>
      <c r="AH96" s="6">
        <f t="shared" si="11"/>
        <v>31</v>
      </c>
      <c r="AI96" s="6">
        <f t="shared" si="12"/>
        <v>19</v>
      </c>
      <c r="AJ96" s="14"/>
    </row>
    <row r="97" spans="1:36" ht="24.75" customHeight="1">
      <c r="A97" s="19"/>
      <c r="B97" s="11"/>
      <c r="C97" s="3" t="s">
        <v>53</v>
      </c>
      <c r="D97" s="3" t="s">
        <v>53</v>
      </c>
      <c r="E97" s="10" t="s">
        <v>53</v>
      </c>
      <c r="F97" s="25" t="s">
        <v>53</v>
      </c>
      <c r="G97" s="24"/>
      <c r="H97" s="23"/>
      <c r="I97" s="23">
        <v>0</v>
      </c>
      <c r="J97" s="23">
        <v>0</v>
      </c>
      <c r="K97" s="5">
        <v>0</v>
      </c>
      <c r="L97" s="6">
        <v>0</v>
      </c>
      <c r="M97" s="6">
        <v>0</v>
      </c>
      <c r="N97" s="6"/>
      <c r="O97" s="6"/>
      <c r="P97" s="6"/>
      <c r="Q97" s="6"/>
      <c r="R97" s="6"/>
      <c r="S97" s="6"/>
      <c r="T97" s="6"/>
      <c r="U97" s="6"/>
      <c r="V97" s="7"/>
      <c r="W97" s="7">
        <f t="shared" si="13"/>
        <v>0</v>
      </c>
      <c r="X97" s="7"/>
      <c r="Y97" s="7"/>
      <c r="Z97" s="6"/>
      <c r="AA97" s="6"/>
      <c r="AB97" s="6"/>
      <c r="AC97" s="6"/>
      <c r="AD97" s="6"/>
      <c r="AE97" s="6"/>
      <c r="AF97" s="6"/>
      <c r="AG97" s="6">
        <f t="shared" si="10"/>
        <v>0</v>
      </c>
      <c r="AH97" s="6">
        <f t="shared" si="11"/>
        <v>0</v>
      </c>
      <c r="AI97" s="6">
        <f t="shared" si="12"/>
        <v>0</v>
      </c>
      <c r="AJ97" s="14"/>
    </row>
    <row r="98" spans="1:36" ht="24.75" customHeight="1">
      <c r="A98" s="19"/>
      <c r="B98" s="11"/>
      <c r="C98" s="3" t="s">
        <v>53</v>
      </c>
      <c r="D98" s="3" t="s">
        <v>53</v>
      </c>
      <c r="E98" s="10"/>
      <c r="F98" s="25"/>
      <c r="G98" s="24"/>
      <c r="H98" s="23"/>
      <c r="I98" s="23">
        <v>0</v>
      </c>
      <c r="J98" s="23">
        <v>0</v>
      </c>
      <c r="K98" s="5">
        <v>0</v>
      </c>
      <c r="L98" s="6">
        <v>0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14"/>
    </row>
    <row r="99" spans="1:36" s="16" customFormat="1" ht="24.75" customHeight="1">
      <c r="A99" s="19"/>
      <c r="B99" s="11"/>
      <c r="C99" s="3" t="s">
        <v>53</v>
      </c>
      <c r="D99" s="3" t="s">
        <v>53</v>
      </c>
      <c r="E99" s="10"/>
      <c r="F99" s="25"/>
      <c r="G99" s="24"/>
      <c r="H99" s="23"/>
      <c r="I99" s="23">
        <v>0</v>
      </c>
      <c r="J99" s="23">
        <v>0</v>
      </c>
      <c r="K99" s="5">
        <v>0</v>
      </c>
      <c r="L99" s="6">
        <v>0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14"/>
    </row>
    <row r="100" spans="1:36" ht="24.75" customHeight="1">
      <c r="A100" s="19" t="s">
        <v>162</v>
      </c>
      <c r="B100" s="11">
        <v>16</v>
      </c>
      <c r="C100" s="3" t="s">
        <v>61</v>
      </c>
      <c r="D100" s="3" t="s">
        <v>62</v>
      </c>
      <c r="E100" s="10"/>
      <c r="F100" s="25"/>
      <c r="G100" s="24"/>
      <c r="H100" s="23"/>
      <c r="I100" s="23">
        <v>47</v>
      </c>
      <c r="J100" s="23">
        <v>48</v>
      </c>
      <c r="K100" s="5">
        <v>95</v>
      </c>
      <c r="L100" s="6">
        <v>87</v>
      </c>
      <c r="M100" s="6">
        <v>182</v>
      </c>
      <c r="N100" s="6">
        <v>9</v>
      </c>
      <c r="O100" s="6">
        <v>3</v>
      </c>
      <c r="P100" s="6">
        <v>3</v>
      </c>
      <c r="Q100" s="6">
        <v>5</v>
      </c>
      <c r="R100" s="6">
        <v>4</v>
      </c>
      <c r="S100" s="6">
        <v>5</v>
      </c>
      <c r="T100" s="6">
        <v>5</v>
      </c>
      <c r="U100" s="6">
        <v>4</v>
      </c>
      <c r="V100" s="6">
        <v>7</v>
      </c>
      <c r="W100" s="6">
        <f>SUM(N100:V100)</f>
        <v>45</v>
      </c>
      <c r="X100" s="6">
        <v>5</v>
      </c>
      <c r="Y100" s="6">
        <v>6</v>
      </c>
      <c r="Z100" s="6">
        <v>3</v>
      </c>
      <c r="AA100" s="6">
        <v>3</v>
      </c>
      <c r="AB100" s="6">
        <v>5</v>
      </c>
      <c r="AC100" s="6">
        <v>4</v>
      </c>
      <c r="AD100" s="6">
        <v>5</v>
      </c>
      <c r="AE100" s="6">
        <v>6</v>
      </c>
      <c r="AF100" s="6">
        <v>5</v>
      </c>
      <c r="AG100" s="6">
        <f>SUM(X100:AF100)</f>
        <v>42</v>
      </c>
      <c r="AH100" s="6">
        <f>SUM(AA100:AF100)</f>
        <v>28</v>
      </c>
      <c r="AI100" s="6">
        <f>SUM(AD100:AF100)</f>
        <v>16</v>
      </c>
      <c r="AJ100" s="14"/>
    </row>
    <row r="101" spans="1:36" ht="24.75" customHeight="1">
      <c r="A101" s="19" t="s">
        <v>0</v>
      </c>
      <c r="B101" s="11">
        <v>17</v>
      </c>
      <c r="C101" s="3" t="s">
        <v>61</v>
      </c>
      <c r="D101" s="3" t="s">
        <v>63</v>
      </c>
      <c r="E101" s="10" t="s">
        <v>201</v>
      </c>
      <c r="F101" s="25">
        <v>37527</v>
      </c>
      <c r="G101" s="24"/>
      <c r="H101" s="23"/>
      <c r="I101" s="23">
        <v>45</v>
      </c>
      <c r="J101" s="23">
        <v>50</v>
      </c>
      <c r="K101" s="5">
        <v>95</v>
      </c>
      <c r="L101" s="6">
        <v>92</v>
      </c>
      <c r="M101" s="6">
        <v>187</v>
      </c>
      <c r="N101" s="6">
        <v>6</v>
      </c>
      <c r="O101" s="6">
        <v>4</v>
      </c>
      <c r="P101" s="6">
        <v>5</v>
      </c>
      <c r="Q101" s="6">
        <v>5</v>
      </c>
      <c r="R101" s="6">
        <v>5</v>
      </c>
      <c r="S101" s="6">
        <v>6</v>
      </c>
      <c r="T101" s="6">
        <v>5</v>
      </c>
      <c r="U101" s="6">
        <v>4</v>
      </c>
      <c r="V101" s="6">
        <v>6</v>
      </c>
      <c r="W101" s="6">
        <f>SUM(N101:V101)</f>
        <v>46</v>
      </c>
      <c r="X101" s="6">
        <v>6</v>
      </c>
      <c r="Y101" s="6">
        <v>6</v>
      </c>
      <c r="Z101" s="6">
        <v>5</v>
      </c>
      <c r="AA101" s="6">
        <v>3</v>
      </c>
      <c r="AB101" s="6">
        <v>6</v>
      </c>
      <c r="AC101" s="6">
        <v>4</v>
      </c>
      <c r="AD101" s="6">
        <v>5</v>
      </c>
      <c r="AE101" s="6">
        <v>6</v>
      </c>
      <c r="AF101" s="6">
        <v>5</v>
      </c>
      <c r="AG101" s="6">
        <f>SUM(X101:AF101)</f>
        <v>46</v>
      </c>
      <c r="AH101" s="6">
        <f>SUM(AA101:AF101)</f>
        <v>29</v>
      </c>
      <c r="AI101" s="6">
        <f>SUM(AD101:AF101)</f>
        <v>16</v>
      </c>
      <c r="AJ101" s="14"/>
    </row>
    <row r="102" spans="1:36" ht="24.75" customHeight="1">
      <c r="A102" s="19" t="s">
        <v>1</v>
      </c>
      <c r="B102" s="11">
        <v>18</v>
      </c>
      <c r="C102" s="3" t="s">
        <v>61</v>
      </c>
      <c r="D102" s="3" t="s">
        <v>74</v>
      </c>
      <c r="E102" s="10"/>
      <c r="F102" s="25"/>
      <c r="G102" s="24"/>
      <c r="H102" s="23"/>
      <c r="I102" s="23">
        <v>51</v>
      </c>
      <c r="J102" s="23">
        <v>55</v>
      </c>
      <c r="K102" s="5">
        <v>106</v>
      </c>
      <c r="L102" s="6">
        <v>108</v>
      </c>
      <c r="M102" s="6">
        <v>214</v>
      </c>
      <c r="N102" s="6">
        <v>7</v>
      </c>
      <c r="O102" s="6">
        <v>5</v>
      </c>
      <c r="P102" s="6">
        <v>4</v>
      </c>
      <c r="Q102" s="6">
        <v>7</v>
      </c>
      <c r="R102" s="6">
        <v>7</v>
      </c>
      <c r="S102" s="6">
        <v>6</v>
      </c>
      <c r="T102" s="6">
        <v>6</v>
      </c>
      <c r="U102" s="6">
        <v>4</v>
      </c>
      <c r="V102" s="6">
        <v>6</v>
      </c>
      <c r="W102" s="6">
        <f>SUM(N102:V102)</f>
        <v>52</v>
      </c>
      <c r="X102" s="6">
        <v>6</v>
      </c>
      <c r="Y102" s="6">
        <v>8</v>
      </c>
      <c r="Z102" s="6">
        <v>6</v>
      </c>
      <c r="AA102" s="6">
        <v>6</v>
      </c>
      <c r="AB102" s="6">
        <v>7</v>
      </c>
      <c r="AC102" s="6">
        <v>4</v>
      </c>
      <c r="AD102" s="6">
        <v>6</v>
      </c>
      <c r="AE102" s="6">
        <v>7</v>
      </c>
      <c r="AF102" s="6">
        <v>6</v>
      </c>
      <c r="AG102" s="6">
        <f>SUM(X102:AF102)</f>
        <v>56</v>
      </c>
      <c r="AH102" s="6">
        <f>SUM(AA102:AF102)</f>
        <v>36</v>
      </c>
      <c r="AI102" s="6">
        <f>SUM(AD102:AF102)</f>
        <v>19</v>
      </c>
      <c r="AJ102" s="14"/>
    </row>
    <row r="103" spans="1:36" ht="24.75" customHeight="1">
      <c r="A103" s="19"/>
      <c r="B103" s="11"/>
      <c r="C103" s="3" t="s">
        <v>53</v>
      </c>
      <c r="D103" s="3" t="s">
        <v>53</v>
      </c>
      <c r="E103" s="10"/>
      <c r="F103" s="25"/>
      <c r="G103" s="24"/>
      <c r="H103" s="23"/>
      <c r="I103" s="23"/>
      <c r="J103" s="23"/>
      <c r="K103" s="5"/>
      <c r="L103" s="6">
        <v>0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14"/>
    </row>
    <row r="104" spans="1:36" ht="24.75" customHeight="1">
      <c r="A104" s="19"/>
      <c r="B104" s="11"/>
      <c r="C104" s="3" t="s">
        <v>53</v>
      </c>
      <c r="D104" s="3" t="s">
        <v>53</v>
      </c>
      <c r="E104" s="10"/>
      <c r="F104" s="25"/>
      <c r="G104" s="24"/>
      <c r="H104" s="23"/>
      <c r="I104" s="23">
        <v>0</v>
      </c>
      <c r="J104" s="23">
        <v>0</v>
      </c>
      <c r="K104" s="5">
        <v>0</v>
      </c>
      <c r="L104" s="6">
        <v>0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>
        <f aca="true" t="shared" si="14" ref="W104:W121">SUM(N104:V104)</f>
        <v>0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14"/>
    </row>
    <row r="105" spans="1:36" ht="24.75" customHeight="1">
      <c r="A105" s="19"/>
      <c r="B105" s="11"/>
      <c r="C105" s="3" t="s">
        <v>53</v>
      </c>
      <c r="D105" s="3" t="s">
        <v>53</v>
      </c>
      <c r="E105" s="10"/>
      <c r="F105" s="25"/>
      <c r="G105" s="24"/>
      <c r="H105" s="23"/>
      <c r="I105" s="23">
        <v>0</v>
      </c>
      <c r="J105" s="23">
        <v>0</v>
      </c>
      <c r="K105" s="5">
        <v>0</v>
      </c>
      <c r="L105" s="6">
        <v>0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7">
        <f t="shared" si="14"/>
        <v>0</v>
      </c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14"/>
    </row>
    <row r="106" spans="1:36" ht="24.75" customHeight="1">
      <c r="A106" s="19" t="s">
        <v>162</v>
      </c>
      <c r="B106" s="11">
        <v>21</v>
      </c>
      <c r="C106" s="3" t="s">
        <v>64</v>
      </c>
      <c r="D106" s="3" t="s">
        <v>65</v>
      </c>
      <c r="E106" s="10"/>
      <c r="F106" s="25"/>
      <c r="G106" s="24"/>
      <c r="H106" s="23"/>
      <c r="I106" s="23">
        <v>53</v>
      </c>
      <c r="J106" s="23">
        <v>57</v>
      </c>
      <c r="K106" s="5">
        <v>110</v>
      </c>
      <c r="L106" s="6">
        <v>102</v>
      </c>
      <c r="M106" s="6">
        <v>212</v>
      </c>
      <c r="N106" s="6">
        <v>7</v>
      </c>
      <c r="O106" s="6">
        <v>5</v>
      </c>
      <c r="P106" s="6">
        <v>3</v>
      </c>
      <c r="Q106" s="6">
        <v>6</v>
      </c>
      <c r="R106" s="6">
        <v>5</v>
      </c>
      <c r="S106" s="6">
        <v>6</v>
      </c>
      <c r="T106" s="6">
        <v>5</v>
      </c>
      <c r="U106" s="6">
        <v>3</v>
      </c>
      <c r="V106" s="6">
        <v>9</v>
      </c>
      <c r="W106" s="6">
        <f>SUM(N106:V106)</f>
        <v>49</v>
      </c>
      <c r="X106" s="6">
        <v>6</v>
      </c>
      <c r="Y106" s="6">
        <v>7</v>
      </c>
      <c r="Z106" s="6">
        <v>5</v>
      </c>
      <c r="AA106" s="6">
        <v>4</v>
      </c>
      <c r="AB106" s="6">
        <v>6</v>
      </c>
      <c r="AC106" s="6">
        <v>6</v>
      </c>
      <c r="AD106" s="6">
        <v>5</v>
      </c>
      <c r="AE106" s="6">
        <v>7</v>
      </c>
      <c r="AF106" s="6">
        <v>7</v>
      </c>
      <c r="AG106" s="6">
        <f>SUM(X106:AF106)</f>
        <v>53</v>
      </c>
      <c r="AH106" s="6">
        <f>SUM(AA106:AF106)</f>
        <v>35</v>
      </c>
      <c r="AI106" s="6">
        <f>SUM(AD106:AF106)</f>
        <v>19</v>
      </c>
      <c r="AJ106" s="14"/>
    </row>
    <row r="107" spans="1:36" ht="24.75" customHeight="1">
      <c r="A107" s="19" t="s">
        <v>0</v>
      </c>
      <c r="B107" s="11">
        <v>22</v>
      </c>
      <c r="C107" s="3" t="s">
        <v>64</v>
      </c>
      <c r="D107" s="3" t="s">
        <v>206</v>
      </c>
      <c r="E107" s="10"/>
      <c r="F107" s="25"/>
      <c r="G107" s="24"/>
      <c r="H107" s="23"/>
      <c r="I107" s="23">
        <v>61</v>
      </c>
      <c r="J107" s="23">
        <v>67</v>
      </c>
      <c r="K107" s="5">
        <v>128</v>
      </c>
      <c r="L107" s="6">
        <v>124</v>
      </c>
      <c r="M107" s="6">
        <v>252</v>
      </c>
      <c r="N107" s="6">
        <v>8</v>
      </c>
      <c r="O107" s="6">
        <v>6</v>
      </c>
      <c r="P107" s="6">
        <v>5</v>
      </c>
      <c r="Q107" s="6">
        <v>8</v>
      </c>
      <c r="R107" s="6">
        <v>8</v>
      </c>
      <c r="S107" s="6">
        <v>6</v>
      </c>
      <c r="T107" s="6">
        <v>7</v>
      </c>
      <c r="U107" s="6">
        <v>3</v>
      </c>
      <c r="V107" s="6">
        <v>9</v>
      </c>
      <c r="W107" s="6">
        <f>SUM(N107:V107)</f>
        <v>60</v>
      </c>
      <c r="X107" s="6">
        <v>5</v>
      </c>
      <c r="Y107" s="6">
        <v>10</v>
      </c>
      <c r="Z107" s="6">
        <v>9</v>
      </c>
      <c r="AA107" s="6">
        <v>4</v>
      </c>
      <c r="AB107" s="6">
        <v>8</v>
      </c>
      <c r="AC107" s="6">
        <v>5</v>
      </c>
      <c r="AD107" s="6">
        <v>8</v>
      </c>
      <c r="AE107" s="6">
        <v>9</v>
      </c>
      <c r="AF107" s="6">
        <v>6</v>
      </c>
      <c r="AG107" s="6">
        <f>SUM(X107:AF107)</f>
        <v>64</v>
      </c>
      <c r="AH107" s="6">
        <f>SUM(AA107:AF107)</f>
        <v>40</v>
      </c>
      <c r="AI107" s="6">
        <f>SUM(AD107:AF107)</f>
        <v>23</v>
      </c>
      <c r="AJ107" s="14"/>
    </row>
    <row r="108" spans="1:36" ht="24.75" customHeight="1">
      <c r="A108" s="19"/>
      <c r="B108" s="11"/>
      <c r="C108" s="3" t="s">
        <v>53</v>
      </c>
      <c r="D108" s="3" t="s">
        <v>53</v>
      </c>
      <c r="E108" s="10"/>
      <c r="F108" s="25"/>
      <c r="G108" s="24"/>
      <c r="H108" s="23"/>
      <c r="I108" s="23">
        <v>0</v>
      </c>
      <c r="J108" s="23">
        <v>0</v>
      </c>
      <c r="K108" s="5">
        <v>0</v>
      </c>
      <c r="L108" s="6">
        <v>0</v>
      </c>
      <c r="M108" s="6">
        <v>0</v>
      </c>
      <c r="N108" s="6"/>
      <c r="O108" s="6"/>
      <c r="P108" s="6"/>
      <c r="Q108" s="6"/>
      <c r="R108" s="6"/>
      <c r="S108" s="6"/>
      <c r="T108" s="6"/>
      <c r="U108" s="6"/>
      <c r="V108" s="6"/>
      <c r="W108" s="6">
        <f>SUM(N108:V108)</f>
        <v>0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>
        <f>SUM(X108:AF108)</f>
        <v>0</v>
      </c>
      <c r="AH108" s="6">
        <f>SUM(AA108:AF108)</f>
        <v>0</v>
      </c>
      <c r="AI108" s="6">
        <f>SUM(AD108:AF108)</f>
        <v>0</v>
      </c>
      <c r="AJ108" s="14"/>
    </row>
    <row r="109" spans="1:36" ht="21">
      <c r="A109" s="19"/>
      <c r="B109" s="11"/>
      <c r="C109" s="3" t="s">
        <v>53</v>
      </c>
      <c r="D109" s="3" t="s">
        <v>53</v>
      </c>
      <c r="E109" s="10"/>
      <c r="F109" s="25"/>
      <c r="G109" s="24"/>
      <c r="H109" s="23"/>
      <c r="I109" s="23">
        <v>0</v>
      </c>
      <c r="J109" s="23">
        <v>0</v>
      </c>
      <c r="K109" s="5">
        <v>0</v>
      </c>
      <c r="L109" s="6">
        <v>0</v>
      </c>
      <c r="M109" s="6"/>
      <c r="N109" s="6"/>
      <c r="O109" s="6"/>
      <c r="P109" s="6"/>
      <c r="Q109" s="6"/>
      <c r="R109" s="6"/>
      <c r="S109" s="6"/>
      <c r="T109" s="6"/>
      <c r="U109" s="7"/>
      <c r="V109" s="7"/>
      <c r="W109" s="6">
        <f t="shared" si="14"/>
        <v>0</v>
      </c>
      <c r="X109" s="7"/>
      <c r="Y109" s="7"/>
      <c r="Z109" s="6"/>
      <c r="AA109" s="6"/>
      <c r="AB109" s="6"/>
      <c r="AC109" s="6"/>
      <c r="AD109" s="6"/>
      <c r="AE109" s="6"/>
      <c r="AF109" s="6"/>
      <c r="AG109" s="6"/>
      <c r="AH109" s="6">
        <f>SUM(AA109:AF109)</f>
        <v>0</v>
      </c>
      <c r="AI109" s="6">
        <f>SUM(AD109:AF109)</f>
        <v>0</v>
      </c>
      <c r="AJ109" s="14"/>
    </row>
    <row r="110" spans="1:36" ht="21">
      <c r="A110" s="19"/>
      <c r="B110" s="11"/>
      <c r="C110" s="3" t="s">
        <v>53</v>
      </c>
      <c r="D110" s="3" t="s">
        <v>53</v>
      </c>
      <c r="E110" s="10" t="s">
        <v>53</v>
      </c>
      <c r="F110" s="25" t="s">
        <v>53</v>
      </c>
      <c r="G110" s="24"/>
      <c r="H110" s="23"/>
      <c r="I110" s="23">
        <v>0</v>
      </c>
      <c r="J110" s="23">
        <v>0</v>
      </c>
      <c r="K110" s="5">
        <v>0</v>
      </c>
      <c r="L110" s="6">
        <v>0</v>
      </c>
      <c r="M110" s="6">
        <v>0</v>
      </c>
      <c r="N110" s="6"/>
      <c r="O110" s="6"/>
      <c r="P110" s="6"/>
      <c r="Q110" s="6"/>
      <c r="R110" s="6"/>
      <c r="S110" s="6"/>
      <c r="T110" s="6"/>
      <c r="U110" s="6"/>
      <c r="V110" s="6"/>
      <c r="W110" s="6">
        <f t="shared" si="14"/>
        <v>0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>
        <f aca="true" t="shared" si="15" ref="AG110:AG121">SUM(X110:AF110)</f>
        <v>0</v>
      </c>
      <c r="AH110" s="6">
        <f>SUM(AA110:AF110)</f>
        <v>0</v>
      </c>
      <c r="AI110" s="6">
        <f>SUM(AD110:AF110)</f>
        <v>0</v>
      </c>
      <c r="AJ110" s="14"/>
    </row>
    <row r="111" spans="1:36" ht="21">
      <c r="A111" s="70" t="s">
        <v>85</v>
      </c>
      <c r="B111" s="71"/>
      <c r="C111" s="72"/>
      <c r="D111" s="72"/>
      <c r="E111" s="10"/>
      <c r="F111" s="25"/>
      <c r="G111" s="24"/>
      <c r="H111" s="23"/>
      <c r="I111" s="23">
        <v>0</v>
      </c>
      <c r="J111" s="23">
        <v>0</v>
      </c>
      <c r="K111" s="5">
        <v>0</v>
      </c>
      <c r="L111" s="6">
        <v>0</v>
      </c>
      <c r="M111" s="7">
        <v>0</v>
      </c>
      <c r="N111" s="7"/>
      <c r="O111" s="7"/>
      <c r="P111" s="7"/>
      <c r="Q111" s="7"/>
      <c r="R111" s="7"/>
      <c r="S111" s="7"/>
      <c r="T111" s="7"/>
      <c r="U111" s="7"/>
      <c r="V111" s="7"/>
      <c r="W111" s="6">
        <f t="shared" si="14"/>
        <v>0</v>
      </c>
      <c r="X111" s="7"/>
      <c r="Y111" s="7"/>
      <c r="Z111" s="7"/>
      <c r="AA111" s="7"/>
      <c r="AB111" s="7"/>
      <c r="AC111" s="7"/>
      <c r="AD111" s="7"/>
      <c r="AE111" s="7"/>
      <c r="AF111" s="7"/>
      <c r="AG111" s="7">
        <f t="shared" si="15"/>
        <v>0</v>
      </c>
      <c r="AH111" s="6">
        <f aca="true" t="shared" si="16" ref="AH111:AH121">SUM(AA111:AF111)</f>
        <v>0</v>
      </c>
      <c r="AI111" s="6">
        <f aca="true" t="shared" si="17" ref="AI111:AI121">SUM(AD111:AF111)</f>
        <v>0</v>
      </c>
      <c r="AJ111" s="14"/>
    </row>
    <row r="112" spans="1:36" ht="21">
      <c r="A112" s="73" t="s">
        <v>162</v>
      </c>
      <c r="B112" s="11">
        <v>93</v>
      </c>
      <c r="C112" s="3" t="s">
        <v>207</v>
      </c>
      <c r="D112" s="3" t="s">
        <v>208</v>
      </c>
      <c r="E112" s="10" t="s">
        <v>201</v>
      </c>
      <c r="F112" s="25">
        <v>36295</v>
      </c>
      <c r="G112" s="24"/>
      <c r="H112" s="23"/>
      <c r="I112" s="23">
        <v>52</v>
      </c>
      <c r="J112" s="23">
        <v>55</v>
      </c>
      <c r="K112" s="5">
        <v>107</v>
      </c>
      <c r="L112" s="6">
        <v>105</v>
      </c>
      <c r="M112" s="6">
        <v>212</v>
      </c>
      <c r="N112" s="6">
        <v>8</v>
      </c>
      <c r="O112" s="6">
        <v>7</v>
      </c>
      <c r="P112" s="6">
        <v>6</v>
      </c>
      <c r="Q112" s="6">
        <v>6</v>
      </c>
      <c r="R112" s="6">
        <v>5</v>
      </c>
      <c r="S112" s="6">
        <v>5</v>
      </c>
      <c r="T112" s="6">
        <v>5</v>
      </c>
      <c r="U112" s="6">
        <v>5</v>
      </c>
      <c r="V112" s="6">
        <v>6</v>
      </c>
      <c r="W112" s="6">
        <f t="shared" si="14"/>
        <v>53</v>
      </c>
      <c r="X112" s="6">
        <v>6</v>
      </c>
      <c r="Y112" s="6">
        <v>6</v>
      </c>
      <c r="Z112" s="6">
        <v>6</v>
      </c>
      <c r="AA112" s="6">
        <v>5</v>
      </c>
      <c r="AB112" s="6">
        <v>6</v>
      </c>
      <c r="AC112" s="6">
        <v>5</v>
      </c>
      <c r="AD112" s="6">
        <v>6</v>
      </c>
      <c r="AE112" s="6">
        <v>6</v>
      </c>
      <c r="AF112" s="6">
        <v>6</v>
      </c>
      <c r="AG112" s="6">
        <f t="shared" si="15"/>
        <v>52</v>
      </c>
      <c r="AH112" s="6">
        <f t="shared" si="16"/>
        <v>34</v>
      </c>
      <c r="AI112" s="6">
        <f t="shared" si="17"/>
        <v>18</v>
      </c>
      <c r="AJ112" s="14"/>
    </row>
    <row r="113" spans="1:36" ht="21">
      <c r="A113" s="73" t="s">
        <v>0</v>
      </c>
      <c r="B113" s="11">
        <v>14</v>
      </c>
      <c r="C113" s="3" t="s">
        <v>207</v>
      </c>
      <c r="D113" s="3" t="s">
        <v>209</v>
      </c>
      <c r="E113" s="10"/>
      <c r="F113" s="25"/>
      <c r="G113" s="24"/>
      <c r="H113" s="23"/>
      <c r="I113" s="23">
        <v>62</v>
      </c>
      <c r="J113" s="23">
        <v>63</v>
      </c>
      <c r="K113" s="5">
        <v>125</v>
      </c>
      <c r="L113" s="6">
        <v>144</v>
      </c>
      <c r="M113" s="6">
        <v>269</v>
      </c>
      <c r="N113" s="6">
        <v>11</v>
      </c>
      <c r="O113" s="6">
        <v>6</v>
      </c>
      <c r="P113" s="6">
        <v>5</v>
      </c>
      <c r="Q113" s="6">
        <v>13</v>
      </c>
      <c r="R113" s="6">
        <v>8</v>
      </c>
      <c r="S113" s="6">
        <v>7</v>
      </c>
      <c r="T113" s="6">
        <v>9</v>
      </c>
      <c r="U113" s="6">
        <v>4</v>
      </c>
      <c r="V113" s="6">
        <v>6</v>
      </c>
      <c r="W113" s="6">
        <f t="shared" si="14"/>
        <v>69</v>
      </c>
      <c r="X113" s="6">
        <v>11</v>
      </c>
      <c r="Y113" s="6">
        <v>10</v>
      </c>
      <c r="Z113" s="6">
        <v>6</v>
      </c>
      <c r="AA113" s="6">
        <v>6</v>
      </c>
      <c r="AB113" s="6">
        <v>8</v>
      </c>
      <c r="AC113" s="6">
        <v>4</v>
      </c>
      <c r="AD113" s="6">
        <v>8</v>
      </c>
      <c r="AE113" s="6">
        <v>11</v>
      </c>
      <c r="AF113" s="6">
        <v>11</v>
      </c>
      <c r="AG113" s="6">
        <f t="shared" si="15"/>
        <v>75</v>
      </c>
      <c r="AH113" s="6">
        <f t="shared" si="16"/>
        <v>48</v>
      </c>
      <c r="AI113" s="6">
        <f t="shared" si="17"/>
        <v>30</v>
      </c>
      <c r="AJ113" s="14"/>
    </row>
    <row r="114" spans="1:36" ht="21">
      <c r="A114" s="73" t="s">
        <v>1</v>
      </c>
      <c r="B114" s="11">
        <v>95</v>
      </c>
      <c r="C114" s="3" t="s">
        <v>73</v>
      </c>
      <c r="D114" s="3" t="s">
        <v>103</v>
      </c>
      <c r="E114" s="10" t="s">
        <v>201</v>
      </c>
      <c r="F114" s="25">
        <v>37673</v>
      </c>
      <c r="G114" s="24"/>
      <c r="H114" s="23"/>
      <c r="I114" s="23">
        <v>71</v>
      </c>
      <c r="J114" s="23">
        <v>71</v>
      </c>
      <c r="K114" s="5">
        <v>142</v>
      </c>
      <c r="L114" s="6">
        <v>150</v>
      </c>
      <c r="M114" s="6">
        <v>292</v>
      </c>
      <c r="N114" s="6">
        <v>8</v>
      </c>
      <c r="O114" s="6">
        <v>8</v>
      </c>
      <c r="P114" s="6">
        <v>13</v>
      </c>
      <c r="Q114" s="6">
        <v>9</v>
      </c>
      <c r="R114" s="6">
        <v>7</v>
      </c>
      <c r="S114" s="6">
        <v>7</v>
      </c>
      <c r="T114" s="6">
        <v>7</v>
      </c>
      <c r="U114" s="6">
        <v>5</v>
      </c>
      <c r="V114" s="6">
        <v>11</v>
      </c>
      <c r="W114" s="6">
        <f t="shared" si="14"/>
        <v>75</v>
      </c>
      <c r="X114" s="6">
        <v>9</v>
      </c>
      <c r="Y114" s="6">
        <v>8</v>
      </c>
      <c r="Z114" s="6">
        <v>10</v>
      </c>
      <c r="AA114" s="6">
        <v>5</v>
      </c>
      <c r="AB114" s="6">
        <v>11</v>
      </c>
      <c r="AC114" s="6">
        <v>8</v>
      </c>
      <c r="AD114" s="6">
        <v>10</v>
      </c>
      <c r="AE114" s="6">
        <v>9</v>
      </c>
      <c r="AF114" s="6">
        <v>5</v>
      </c>
      <c r="AG114" s="6">
        <f t="shared" si="15"/>
        <v>75</v>
      </c>
      <c r="AH114" s="6">
        <f t="shared" si="16"/>
        <v>48</v>
      </c>
      <c r="AI114" s="6">
        <f t="shared" si="17"/>
        <v>24</v>
      </c>
      <c r="AJ114" s="14"/>
    </row>
    <row r="115" spans="1:36" ht="21">
      <c r="A115" s="73" t="s">
        <v>2</v>
      </c>
      <c r="B115" s="11">
        <v>96</v>
      </c>
      <c r="C115" s="3" t="s">
        <v>210</v>
      </c>
      <c r="D115" s="3" t="s">
        <v>66</v>
      </c>
      <c r="E115" s="10" t="s">
        <v>174</v>
      </c>
      <c r="F115" s="25">
        <v>35711</v>
      </c>
      <c r="G115" s="24"/>
      <c r="H115" s="23"/>
      <c r="I115" s="23">
        <v>46</v>
      </c>
      <c r="J115" s="23">
        <v>45</v>
      </c>
      <c r="K115" s="5">
        <v>91</v>
      </c>
      <c r="L115" s="6">
        <v>102</v>
      </c>
      <c r="M115" s="6">
        <v>193</v>
      </c>
      <c r="N115" s="6">
        <v>6</v>
      </c>
      <c r="O115" s="6">
        <v>6</v>
      </c>
      <c r="P115" s="6">
        <v>4</v>
      </c>
      <c r="Q115" s="6">
        <v>6</v>
      </c>
      <c r="R115" s="6">
        <v>9</v>
      </c>
      <c r="S115" s="6">
        <v>5</v>
      </c>
      <c r="T115" s="6">
        <v>6</v>
      </c>
      <c r="U115" s="6">
        <v>5</v>
      </c>
      <c r="V115" s="6">
        <v>5</v>
      </c>
      <c r="W115" s="6">
        <f t="shared" si="14"/>
        <v>52</v>
      </c>
      <c r="X115" s="6">
        <v>5</v>
      </c>
      <c r="Y115" s="6">
        <v>6</v>
      </c>
      <c r="Z115" s="6">
        <v>5</v>
      </c>
      <c r="AA115" s="6">
        <v>4</v>
      </c>
      <c r="AB115" s="6">
        <v>7</v>
      </c>
      <c r="AC115" s="6">
        <v>5</v>
      </c>
      <c r="AD115" s="6">
        <v>7</v>
      </c>
      <c r="AE115" s="6">
        <v>6</v>
      </c>
      <c r="AF115" s="6">
        <v>5</v>
      </c>
      <c r="AG115" s="6">
        <f t="shared" si="15"/>
        <v>50</v>
      </c>
      <c r="AH115" s="6">
        <f t="shared" si="16"/>
        <v>34</v>
      </c>
      <c r="AI115" s="6">
        <f t="shared" si="17"/>
        <v>18</v>
      </c>
      <c r="AJ115" s="14"/>
    </row>
    <row r="116" spans="1:36" ht="21">
      <c r="A116" s="73" t="s">
        <v>3</v>
      </c>
      <c r="B116" s="11">
        <v>97</v>
      </c>
      <c r="C116" s="3" t="s">
        <v>67</v>
      </c>
      <c r="D116" s="3" t="s">
        <v>104</v>
      </c>
      <c r="E116" s="10" t="s">
        <v>174</v>
      </c>
      <c r="F116" s="25">
        <v>37019</v>
      </c>
      <c r="G116" s="24"/>
      <c r="H116" s="23"/>
      <c r="I116" s="23">
        <v>54</v>
      </c>
      <c r="J116" s="23">
        <v>49</v>
      </c>
      <c r="K116" s="5">
        <v>103</v>
      </c>
      <c r="L116" s="6">
        <v>115</v>
      </c>
      <c r="M116" s="6">
        <v>218</v>
      </c>
      <c r="N116" s="6">
        <v>8</v>
      </c>
      <c r="O116" s="6">
        <v>5</v>
      </c>
      <c r="P116" s="6">
        <v>5</v>
      </c>
      <c r="Q116" s="6">
        <v>10</v>
      </c>
      <c r="R116" s="6">
        <v>6</v>
      </c>
      <c r="S116" s="6">
        <v>8</v>
      </c>
      <c r="T116" s="6">
        <v>5</v>
      </c>
      <c r="U116" s="6">
        <v>3</v>
      </c>
      <c r="V116" s="6">
        <v>8</v>
      </c>
      <c r="W116" s="6">
        <f t="shared" si="14"/>
        <v>58</v>
      </c>
      <c r="X116" s="6">
        <v>6</v>
      </c>
      <c r="Y116" s="6">
        <v>8</v>
      </c>
      <c r="Z116" s="6">
        <v>5</v>
      </c>
      <c r="AA116" s="6">
        <v>3</v>
      </c>
      <c r="AB116" s="6">
        <v>7</v>
      </c>
      <c r="AC116" s="6">
        <v>5</v>
      </c>
      <c r="AD116" s="6">
        <v>8</v>
      </c>
      <c r="AE116" s="6">
        <v>8</v>
      </c>
      <c r="AF116" s="6">
        <v>7</v>
      </c>
      <c r="AG116" s="6">
        <f t="shared" si="15"/>
        <v>57</v>
      </c>
      <c r="AH116" s="6">
        <f t="shared" si="16"/>
        <v>38</v>
      </c>
      <c r="AI116" s="6">
        <f t="shared" si="17"/>
        <v>23</v>
      </c>
      <c r="AJ116" s="14"/>
    </row>
    <row r="117" spans="1:36" ht="21">
      <c r="A117" s="73" t="s">
        <v>4</v>
      </c>
      <c r="B117" s="11">
        <v>99</v>
      </c>
      <c r="C117" s="3" t="s">
        <v>67</v>
      </c>
      <c r="D117" s="3" t="s">
        <v>68</v>
      </c>
      <c r="E117" s="10"/>
      <c r="F117" s="25"/>
      <c r="G117" s="24"/>
      <c r="H117" s="23"/>
      <c r="I117" s="23">
        <v>61</v>
      </c>
      <c r="J117" s="23">
        <v>51</v>
      </c>
      <c r="K117" s="5">
        <v>112</v>
      </c>
      <c r="L117" s="6">
        <v>132</v>
      </c>
      <c r="M117" s="6">
        <v>244</v>
      </c>
      <c r="N117" s="6">
        <v>9</v>
      </c>
      <c r="O117" s="6">
        <v>11</v>
      </c>
      <c r="P117" s="6">
        <v>7</v>
      </c>
      <c r="Q117" s="6">
        <v>6</v>
      </c>
      <c r="R117" s="6">
        <v>6</v>
      </c>
      <c r="S117" s="6">
        <v>8</v>
      </c>
      <c r="T117" s="6">
        <v>8</v>
      </c>
      <c r="U117" s="6">
        <v>6</v>
      </c>
      <c r="V117" s="6">
        <v>8</v>
      </c>
      <c r="W117" s="6">
        <f t="shared" si="14"/>
        <v>69</v>
      </c>
      <c r="X117" s="6">
        <v>10</v>
      </c>
      <c r="Y117" s="6">
        <v>8</v>
      </c>
      <c r="Z117" s="6">
        <v>5</v>
      </c>
      <c r="AA117" s="6">
        <v>5</v>
      </c>
      <c r="AB117" s="6">
        <v>7</v>
      </c>
      <c r="AC117" s="6">
        <v>6</v>
      </c>
      <c r="AD117" s="6">
        <v>9</v>
      </c>
      <c r="AE117" s="6">
        <v>6</v>
      </c>
      <c r="AF117" s="6">
        <v>7</v>
      </c>
      <c r="AG117" s="6">
        <f t="shared" si="15"/>
        <v>63</v>
      </c>
      <c r="AH117" s="6">
        <f t="shared" si="16"/>
        <v>40</v>
      </c>
      <c r="AI117" s="6">
        <f t="shared" si="17"/>
        <v>22</v>
      </c>
      <c r="AJ117" s="14"/>
    </row>
    <row r="118" spans="1:36" ht="21">
      <c r="A118" s="73" t="s">
        <v>5</v>
      </c>
      <c r="B118" s="11">
        <v>98</v>
      </c>
      <c r="C118" s="3" t="s">
        <v>67</v>
      </c>
      <c r="D118" s="3" t="s">
        <v>69</v>
      </c>
      <c r="E118" s="10" t="s">
        <v>174</v>
      </c>
      <c r="F118" s="25">
        <v>37184</v>
      </c>
      <c r="G118" s="24"/>
      <c r="H118" s="23"/>
      <c r="I118" s="23">
        <v>64</v>
      </c>
      <c r="J118" s="23">
        <v>56</v>
      </c>
      <c r="K118" s="5">
        <v>120</v>
      </c>
      <c r="L118" s="6">
        <v>114</v>
      </c>
      <c r="M118" s="6">
        <v>234</v>
      </c>
      <c r="N118" s="6">
        <v>8</v>
      </c>
      <c r="O118" s="6">
        <v>7</v>
      </c>
      <c r="P118" s="6">
        <v>6</v>
      </c>
      <c r="Q118" s="6">
        <v>5</v>
      </c>
      <c r="R118" s="6">
        <v>6</v>
      </c>
      <c r="S118" s="6">
        <v>7</v>
      </c>
      <c r="T118" s="6">
        <v>6</v>
      </c>
      <c r="U118" s="6">
        <v>4</v>
      </c>
      <c r="V118" s="6">
        <v>7</v>
      </c>
      <c r="W118" s="6">
        <f t="shared" si="14"/>
        <v>56</v>
      </c>
      <c r="X118" s="6">
        <v>6</v>
      </c>
      <c r="Y118" s="6">
        <v>7</v>
      </c>
      <c r="Z118" s="6">
        <v>7</v>
      </c>
      <c r="AA118" s="6">
        <v>4</v>
      </c>
      <c r="AB118" s="6">
        <v>6</v>
      </c>
      <c r="AC118" s="6">
        <v>8</v>
      </c>
      <c r="AD118" s="6">
        <v>7</v>
      </c>
      <c r="AE118" s="6">
        <v>6</v>
      </c>
      <c r="AF118" s="6">
        <v>7</v>
      </c>
      <c r="AG118" s="6">
        <f t="shared" si="15"/>
        <v>58</v>
      </c>
      <c r="AH118" s="6">
        <f t="shared" si="16"/>
        <v>38</v>
      </c>
      <c r="AI118" s="6">
        <f t="shared" si="17"/>
        <v>20</v>
      </c>
      <c r="AJ118" s="14"/>
    </row>
    <row r="119" spans="1:36" ht="21">
      <c r="A119" s="73" t="s">
        <v>6</v>
      </c>
      <c r="B119" s="11">
        <v>100</v>
      </c>
      <c r="C119" s="3" t="s">
        <v>105</v>
      </c>
      <c r="D119" s="3" t="s">
        <v>211</v>
      </c>
      <c r="E119" s="10" t="s">
        <v>174</v>
      </c>
      <c r="F119" s="25">
        <v>37731</v>
      </c>
      <c r="G119" s="24"/>
      <c r="H119" s="23"/>
      <c r="I119" s="23">
        <v>64</v>
      </c>
      <c r="J119" s="23">
        <v>72</v>
      </c>
      <c r="K119" s="5">
        <v>136</v>
      </c>
      <c r="L119" s="6">
        <v>138</v>
      </c>
      <c r="M119" s="6">
        <v>274</v>
      </c>
      <c r="N119" s="6">
        <v>9</v>
      </c>
      <c r="O119" s="6">
        <v>7</v>
      </c>
      <c r="P119" s="6">
        <v>6</v>
      </c>
      <c r="Q119" s="6">
        <v>7</v>
      </c>
      <c r="R119" s="6">
        <v>11</v>
      </c>
      <c r="S119" s="6">
        <v>8</v>
      </c>
      <c r="T119" s="6">
        <v>7</v>
      </c>
      <c r="U119" s="6">
        <v>5</v>
      </c>
      <c r="V119" s="6">
        <v>9</v>
      </c>
      <c r="W119" s="6">
        <f t="shared" si="14"/>
        <v>69</v>
      </c>
      <c r="X119" s="6">
        <v>8</v>
      </c>
      <c r="Y119" s="6">
        <v>8</v>
      </c>
      <c r="Z119" s="6">
        <v>9</v>
      </c>
      <c r="AA119" s="6">
        <v>7</v>
      </c>
      <c r="AB119" s="6">
        <v>8</v>
      </c>
      <c r="AC119" s="6">
        <v>5</v>
      </c>
      <c r="AD119" s="6">
        <v>8</v>
      </c>
      <c r="AE119" s="6">
        <v>9</v>
      </c>
      <c r="AF119" s="6">
        <v>7</v>
      </c>
      <c r="AG119" s="6">
        <f t="shared" si="15"/>
        <v>69</v>
      </c>
      <c r="AH119" s="6">
        <f t="shared" si="16"/>
        <v>44</v>
      </c>
      <c r="AI119" s="6">
        <f t="shared" si="17"/>
        <v>24</v>
      </c>
      <c r="AJ119" s="14"/>
    </row>
    <row r="120" spans="1:36" ht="21">
      <c r="A120" s="73" t="s">
        <v>7</v>
      </c>
      <c r="B120" s="11">
        <v>101</v>
      </c>
      <c r="C120" s="3" t="s">
        <v>71</v>
      </c>
      <c r="D120" s="3" t="s">
        <v>72</v>
      </c>
      <c r="E120" s="10"/>
      <c r="F120" s="25"/>
      <c r="G120" s="24"/>
      <c r="H120" s="23"/>
      <c r="I120" s="23">
        <v>77</v>
      </c>
      <c r="J120" s="23">
        <v>79</v>
      </c>
      <c r="K120" s="5">
        <v>156</v>
      </c>
      <c r="L120" s="6">
        <v>149</v>
      </c>
      <c r="M120" s="6">
        <v>305</v>
      </c>
      <c r="N120" s="6">
        <v>9</v>
      </c>
      <c r="O120" s="6">
        <v>9</v>
      </c>
      <c r="P120" s="6">
        <v>7</v>
      </c>
      <c r="Q120" s="6">
        <v>9</v>
      </c>
      <c r="R120" s="6">
        <v>7</v>
      </c>
      <c r="S120" s="6">
        <v>8</v>
      </c>
      <c r="T120" s="6">
        <v>8</v>
      </c>
      <c r="U120" s="6">
        <v>5</v>
      </c>
      <c r="V120" s="6">
        <v>9</v>
      </c>
      <c r="W120" s="6">
        <f t="shared" si="14"/>
        <v>71</v>
      </c>
      <c r="X120" s="6">
        <v>9</v>
      </c>
      <c r="Y120" s="6">
        <v>12</v>
      </c>
      <c r="Z120" s="6">
        <v>8</v>
      </c>
      <c r="AA120" s="6">
        <v>5</v>
      </c>
      <c r="AB120" s="6">
        <v>9</v>
      </c>
      <c r="AC120" s="6">
        <v>6</v>
      </c>
      <c r="AD120" s="6">
        <v>9</v>
      </c>
      <c r="AE120" s="6">
        <v>12</v>
      </c>
      <c r="AF120" s="6">
        <v>8</v>
      </c>
      <c r="AG120" s="6">
        <f t="shared" si="15"/>
        <v>78</v>
      </c>
      <c r="AH120" s="6">
        <f t="shared" si="16"/>
        <v>49</v>
      </c>
      <c r="AI120" s="6">
        <f t="shared" si="17"/>
        <v>29</v>
      </c>
      <c r="AJ120" s="14"/>
    </row>
    <row r="121" spans="1:36" ht="21">
      <c r="A121" s="73" t="s">
        <v>8</v>
      </c>
      <c r="B121" s="11"/>
      <c r="C121" s="3">
        <f>IF(B121="","",VLOOKUP(B121,'[2]球員資料表'!$A$2:$O$108,2,FALSE))</f>
      </c>
      <c r="D121" s="3">
        <f>IF(B121="","",VLOOKUP(B121,'[2]球員資料表'!$A$2:$O$108,3,FALSE))</f>
      </c>
      <c r="E121" s="10">
        <f>IF(B121="","",VLOOKUP(B121,'[2]球員資料表'!$A$2:$O$137,5,FALSE))</f>
      </c>
      <c r="F121" s="25">
        <f>IF(B121="","",VLOOKUP(B121,'[2]球員資料表'!$A$2:$O$137,6,FALSE))</f>
      </c>
      <c r="G121" s="24"/>
      <c r="H121" s="23"/>
      <c r="I121" s="23">
        <f>W121</f>
        <v>0</v>
      </c>
      <c r="J121" s="23">
        <f>AG121</f>
        <v>0</v>
      </c>
      <c r="K121" s="5">
        <f>J121+I121</f>
        <v>0</v>
      </c>
      <c r="L121" s="6"/>
      <c r="M121" s="6">
        <f>K121+L121</f>
        <v>0</v>
      </c>
      <c r="N121" s="6"/>
      <c r="O121" s="6"/>
      <c r="P121" s="6"/>
      <c r="Q121" s="6"/>
      <c r="R121" s="6"/>
      <c r="S121" s="6"/>
      <c r="T121" s="6"/>
      <c r="U121" s="6"/>
      <c r="V121" s="6"/>
      <c r="W121" s="7">
        <f t="shared" si="14"/>
        <v>0</v>
      </c>
      <c r="X121" s="6"/>
      <c r="Y121" s="6"/>
      <c r="Z121" s="6"/>
      <c r="AA121" s="6"/>
      <c r="AB121" s="6"/>
      <c r="AC121" s="6"/>
      <c r="AD121" s="6"/>
      <c r="AE121" s="6"/>
      <c r="AF121" s="6"/>
      <c r="AG121" s="6">
        <f t="shared" si="15"/>
        <v>0</v>
      </c>
      <c r="AH121" s="6">
        <f t="shared" si="16"/>
        <v>0</v>
      </c>
      <c r="AI121" s="6">
        <f t="shared" si="17"/>
        <v>0</v>
      </c>
      <c r="AJ121" s="14"/>
    </row>
    <row r="122" spans="1:36" ht="21.75" thickBot="1">
      <c r="A122" s="74"/>
      <c r="B122" s="12"/>
      <c r="C122" s="75">
        <f>IF(B122="","",VLOOKUP(B122,'[2]球員資料表'!$A$2:$O$105,2,FALSE))</f>
      </c>
      <c r="D122" s="75">
        <f>IF(B122="","",VLOOKUP(B122,'[2]球員資料表'!$A$2:$O$105,3,FALSE))</f>
      </c>
      <c r="E122" s="29"/>
      <c r="F122" s="30"/>
      <c r="G122" s="31"/>
      <c r="H122" s="26"/>
      <c r="I122" s="26"/>
      <c r="J122" s="26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5"/>
    </row>
  </sheetData>
  <sheetProtection/>
  <mergeCells count="13">
    <mergeCell ref="F3:F4"/>
    <mergeCell ref="A3:A4"/>
    <mergeCell ref="B3:B4"/>
    <mergeCell ref="C3:C4"/>
    <mergeCell ref="D3:D4"/>
    <mergeCell ref="E3:E4"/>
    <mergeCell ref="AJ3:AJ4"/>
    <mergeCell ref="G3:G4"/>
    <mergeCell ref="H3:H4"/>
    <mergeCell ref="I3:K3"/>
    <mergeCell ref="L3:L4"/>
    <mergeCell ref="M3:M4"/>
    <mergeCell ref="N3:AI3"/>
  </mergeCells>
  <printOptions horizontalCentered="1"/>
  <pageMargins left="0.35433070866141736" right="0.35433070866141736" top="0.3937007874015748" bottom="0.4330708661417323" header="0.2755905511811024" footer="0.11811023622047245"/>
  <pageSetup horizontalDpi="360" verticalDpi="360" orientation="landscape" paperSize="9" scale="57" r:id="rId2"/>
  <rowBreaks count="4" manualBreakCount="4">
    <brk id="29" max="35" man="1"/>
    <brk id="63" max="35" man="1"/>
    <brk id="91" max="35" man="1"/>
    <brk id="1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7"/>
  <sheetViews>
    <sheetView view="pageBreakPreview" zoomScale="80" zoomScaleSheetLayoutView="80" zoomScalePageLayoutView="0" workbookViewId="0" topLeftCell="A1">
      <pane ySplit="4" topLeftCell="A92" activePane="bottomLeft" state="frozen"/>
      <selection pane="topLeft" activeCell="A1" sqref="A1"/>
      <selection pane="bottomLeft" activeCell="A1" sqref="A1:IV16384"/>
    </sheetView>
  </sheetViews>
  <sheetFormatPr defaultColWidth="9.00390625" defaultRowHeight="15.75"/>
  <cols>
    <col min="1" max="1" width="6.125" style="18" customWidth="1"/>
    <col min="2" max="2" width="5.50390625" style="17" customWidth="1"/>
    <col min="3" max="3" width="11.125" style="1" customWidth="1"/>
    <col min="4" max="4" width="13.50390625" style="1" customWidth="1"/>
    <col min="5" max="5" width="4.00390625" style="1" hidden="1" customWidth="1"/>
    <col min="6" max="6" width="13.00390625" style="1" hidden="1" customWidth="1"/>
    <col min="7" max="7" width="4.375" style="1" hidden="1" customWidth="1"/>
    <col min="8" max="8" width="0.12890625" style="1" customWidth="1"/>
    <col min="9" max="10" width="7.25390625" style="1" customWidth="1"/>
    <col min="11" max="11" width="9.50390625" style="1" customWidth="1"/>
    <col min="12" max="12" width="8.625" style="1" customWidth="1"/>
    <col min="13" max="13" width="10.00390625" style="1" customWidth="1"/>
    <col min="14" max="14" width="5.00390625" style="1" customWidth="1"/>
    <col min="15" max="35" width="5.50390625" style="1" customWidth="1"/>
    <col min="36" max="36" width="15.625" style="1" customWidth="1"/>
    <col min="37" max="16384" width="9.00390625" style="9" customWidth="1"/>
  </cols>
  <sheetData>
    <row r="1" spans="1:36" s="1" customFormat="1" ht="56.25" customHeight="1">
      <c r="A1" s="182" t="s">
        <v>131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</row>
    <row r="2" spans="1:36" s="1" customFormat="1" ht="21.75" thickBot="1">
      <c r="A2" s="37" t="str">
        <f>'[3]編組表1'!A2</f>
        <v>比賽地點:高雄高爾夫球場 TEL:07-3701101</v>
      </c>
      <c r="D2" s="38"/>
      <c r="E2" s="38"/>
      <c r="F2" s="38"/>
      <c r="G2" s="38"/>
      <c r="H2" s="38"/>
      <c r="I2" s="38"/>
      <c r="J2" s="38"/>
      <c r="K2" s="39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 t="s">
        <v>132</v>
      </c>
    </row>
    <row r="3" spans="1:36" s="1" customFormat="1" ht="18" customHeight="1">
      <c r="A3" s="194" t="s">
        <v>133</v>
      </c>
      <c r="B3" s="196" t="s">
        <v>134</v>
      </c>
      <c r="C3" s="193" t="s">
        <v>75</v>
      </c>
      <c r="D3" s="193" t="s">
        <v>135</v>
      </c>
      <c r="E3" s="191" t="s">
        <v>76</v>
      </c>
      <c r="F3" s="193" t="s">
        <v>136</v>
      </c>
      <c r="G3" s="191" t="s">
        <v>137</v>
      </c>
      <c r="H3" s="191" t="s">
        <v>77</v>
      </c>
      <c r="I3" s="192" t="s">
        <v>138</v>
      </c>
      <c r="J3" s="192"/>
      <c r="K3" s="192"/>
      <c r="L3" s="192" t="s">
        <v>139</v>
      </c>
      <c r="M3" s="192" t="s">
        <v>140</v>
      </c>
      <c r="N3" s="192" t="s">
        <v>139</v>
      </c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89" t="s">
        <v>106</v>
      </c>
    </row>
    <row r="4" spans="1:36" s="1" customFormat="1" ht="18" customHeight="1">
      <c r="A4" s="195"/>
      <c r="B4" s="186"/>
      <c r="C4" s="183"/>
      <c r="D4" s="187"/>
      <c r="E4" s="188"/>
      <c r="F4" s="183"/>
      <c r="G4" s="188"/>
      <c r="H4" s="188"/>
      <c r="I4" s="35" t="s">
        <v>141</v>
      </c>
      <c r="J4" s="41" t="s">
        <v>142</v>
      </c>
      <c r="K4" s="34" t="s">
        <v>143</v>
      </c>
      <c r="L4" s="185"/>
      <c r="M4" s="185"/>
      <c r="N4" s="36">
        <v>1</v>
      </c>
      <c r="O4" s="36">
        <v>2</v>
      </c>
      <c r="P4" s="36">
        <v>3</v>
      </c>
      <c r="Q4" s="36">
        <v>4</v>
      </c>
      <c r="R4" s="36">
        <v>5</v>
      </c>
      <c r="S4" s="36">
        <v>6</v>
      </c>
      <c r="T4" s="36">
        <v>7</v>
      </c>
      <c r="U4" s="36">
        <v>8</v>
      </c>
      <c r="V4" s="36">
        <v>9</v>
      </c>
      <c r="W4" s="2" t="s">
        <v>141</v>
      </c>
      <c r="X4" s="36">
        <v>10</v>
      </c>
      <c r="Y4" s="36">
        <v>11</v>
      </c>
      <c r="Z4" s="36">
        <v>12</v>
      </c>
      <c r="AA4" s="36">
        <v>13</v>
      </c>
      <c r="AB4" s="36">
        <v>14</v>
      </c>
      <c r="AC4" s="36">
        <v>15</v>
      </c>
      <c r="AD4" s="36">
        <v>16</v>
      </c>
      <c r="AE4" s="36">
        <v>17</v>
      </c>
      <c r="AF4" s="36">
        <v>18</v>
      </c>
      <c r="AG4" s="2" t="s">
        <v>142</v>
      </c>
      <c r="AH4" s="2" t="s">
        <v>144</v>
      </c>
      <c r="AI4" s="2" t="s">
        <v>145</v>
      </c>
      <c r="AJ4" s="190"/>
    </row>
    <row r="5" spans="1:36" ht="24.75" customHeight="1">
      <c r="A5" s="19" t="s">
        <v>146</v>
      </c>
      <c r="B5" s="42">
        <v>17</v>
      </c>
      <c r="C5" s="3" t="s">
        <v>20</v>
      </c>
      <c r="D5" s="3" t="s">
        <v>152</v>
      </c>
      <c r="E5" s="20" t="str">
        <f>IF(B5="","",VLOOKUP(B5,'[3]球員資料表'!$A$2:$O$141,5,FALSE))</f>
        <v>男</v>
      </c>
      <c r="F5" s="21">
        <f>IF(B5="","",VLOOKUP(B5,'[3]球員資料表'!$A$2:$O$192,6,FALSE))</f>
        <v>35965</v>
      </c>
      <c r="G5" s="22"/>
      <c r="H5" s="4" t="str">
        <f>IF(B5="","",VLOOKUP(B5,'[3]球員資料表'!$A$2:$O$141,7,FALSE))</f>
        <v>高雄球場</v>
      </c>
      <c r="I5" s="23">
        <v>38</v>
      </c>
      <c r="J5" s="23">
        <v>32</v>
      </c>
      <c r="K5" s="6">
        <v>70</v>
      </c>
      <c r="L5" s="6">
        <f aca="true" t="shared" si="0" ref="L5:L68">W5+AG5</f>
        <v>75</v>
      </c>
      <c r="M5" s="6">
        <f aca="true" t="shared" si="1" ref="M5:M68">K5+L5</f>
        <v>145</v>
      </c>
      <c r="N5" s="6">
        <v>5</v>
      </c>
      <c r="O5" s="6">
        <v>3</v>
      </c>
      <c r="P5" s="6">
        <v>5</v>
      </c>
      <c r="Q5" s="6">
        <v>5</v>
      </c>
      <c r="R5" s="6">
        <v>5</v>
      </c>
      <c r="S5" s="6">
        <v>3</v>
      </c>
      <c r="T5" s="6">
        <v>4</v>
      </c>
      <c r="U5" s="6">
        <v>3</v>
      </c>
      <c r="V5" s="6">
        <v>4</v>
      </c>
      <c r="W5" s="6">
        <f aca="true" t="shared" si="2" ref="W5:W68">SUM(N5:V5)</f>
        <v>37</v>
      </c>
      <c r="X5" s="6">
        <v>5</v>
      </c>
      <c r="Y5" s="6">
        <v>4</v>
      </c>
      <c r="Z5" s="6">
        <v>3</v>
      </c>
      <c r="AA5" s="6">
        <v>5</v>
      </c>
      <c r="AB5" s="6">
        <v>4</v>
      </c>
      <c r="AC5" s="6">
        <v>4</v>
      </c>
      <c r="AD5" s="6">
        <v>4</v>
      </c>
      <c r="AE5" s="6">
        <v>5</v>
      </c>
      <c r="AF5" s="6">
        <v>4</v>
      </c>
      <c r="AG5" s="6">
        <f aca="true" t="shared" si="3" ref="AG5:AG68">SUM(X5:AF5)</f>
        <v>38</v>
      </c>
      <c r="AH5" s="6">
        <f aca="true" t="shared" si="4" ref="AH5:AH68">SUM(AA5:AF5)</f>
        <v>26</v>
      </c>
      <c r="AI5" s="6">
        <f aca="true" t="shared" si="5" ref="AI5:AI68">SUM(AD5:AF5)</f>
        <v>13</v>
      </c>
      <c r="AJ5" s="8"/>
    </row>
    <row r="6" spans="1:36" ht="24.75" customHeight="1">
      <c r="A6" s="19" t="s">
        <v>0</v>
      </c>
      <c r="B6" s="42">
        <v>2</v>
      </c>
      <c r="C6" s="3" t="s">
        <v>20</v>
      </c>
      <c r="D6" s="3" t="s">
        <v>107</v>
      </c>
      <c r="E6" s="20" t="str">
        <f>IF(B6="","",VLOOKUP(B6,'[3]球員資料表'!$A$2:$O$141,5,FALSE))</f>
        <v>男</v>
      </c>
      <c r="F6" s="21">
        <f>IF(B6="","",VLOOKUP(B6,'[3]球員資料表'!$A$2:$O$141,6,FALSE))</f>
        <v>35703</v>
      </c>
      <c r="G6" s="24"/>
      <c r="H6" s="23"/>
      <c r="I6" s="23">
        <v>37</v>
      </c>
      <c r="J6" s="23">
        <v>39</v>
      </c>
      <c r="K6" s="6">
        <v>76</v>
      </c>
      <c r="L6" s="6">
        <f t="shared" si="0"/>
        <v>72</v>
      </c>
      <c r="M6" s="6">
        <f t="shared" si="1"/>
        <v>148</v>
      </c>
      <c r="N6" s="6">
        <v>4</v>
      </c>
      <c r="O6" s="6">
        <v>4</v>
      </c>
      <c r="P6" s="6">
        <v>3</v>
      </c>
      <c r="Q6" s="6">
        <v>5</v>
      </c>
      <c r="R6" s="6">
        <v>4</v>
      </c>
      <c r="S6" s="6">
        <v>3</v>
      </c>
      <c r="T6" s="6">
        <v>4</v>
      </c>
      <c r="U6" s="6">
        <v>4</v>
      </c>
      <c r="V6" s="6">
        <v>3</v>
      </c>
      <c r="W6" s="6">
        <f t="shared" si="2"/>
        <v>34</v>
      </c>
      <c r="X6" s="6">
        <v>6</v>
      </c>
      <c r="Y6" s="6">
        <v>4</v>
      </c>
      <c r="Z6" s="6">
        <v>3</v>
      </c>
      <c r="AA6" s="6">
        <v>4</v>
      </c>
      <c r="AB6" s="6">
        <v>3</v>
      </c>
      <c r="AC6" s="6">
        <v>4</v>
      </c>
      <c r="AD6" s="6">
        <v>5</v>
      </c>
      <c r="AE6" s="6">
        <v>4</v>
      </c>
      <c r="AF6" s="6">
        <v>5</v>
      </c>
      <c r="AG6" s="6">
        <f t="shared" si="3"/>
        <v>38</v>
      </c>
      <c r="AH6" s="6">
        <f t="shared" si="4"/>
        <v>25</v>
      </c>
      <c r="AI6" s="6">
        <f t="shared" si="5"/>
        <v>14</v>
      </c>
      <c r="AJ6" s="8"/>
    </row>
    <row r="7" spans="1:36" ht="24.75" customHeight="1">
      <c r="A7" s="19" t="s">
        <v>1</v>
      </c>
      <c r="B7" s="42">
        <v>13</v>
      </c>
      <c r="C7" s="3" t="s">
        <v>20</v>
      </c>
      <c r="D7" s="3" t="s">
        <v>25</v>
      </c>
      <c r="E7" s="20" t="str">
        <f>IF(B7="","",VLOOKUP(B7,'[3]球員資料表'!$A$2:$O$141,5,FALSE))</f>
        <v>男</v>
      </c>
      <c r="F7" s="21">
        <f>IF(B7="","",VLOOKUP(B7,'[3]球員資料表'!$A$2:$O$141,6,FALSE))</f>
        <v>36006</v>
      </c>
      <c r="G7" s="22"/>
      <c r="H7" s="4">
        <f>IF(B7="","",VLOOKUP(B7,'[3]球員資料表'!$A$2:$O$141,7,FALSE))</f>
        <v>0</v>
      </c>
      <c r="I7" s="23">
        <v>37</v>
      </c>
      <c r="J7" s="23">
        <v>42</v>
      </c>
      <c r="K7" s="6">
        <v>79</v>
      </c>
      <c r="L7" s="6">
        <f t="shared" si="0"/>
        <v>74</v>
      </c>
      <c r="M7" s="6">
        <f t="shared" si="1"/>
        <v>153</v>
      </c>
      <c r="N7" s="6">
        <v>4</v>
      </c>
      <c r="O7" s="6">
        <v>5</v>
      </c>
      <c r="P7" s="6">
        <v>4</v>
      </c>
      <c r="Q7" s="6">
        <v>5</v>
      </c>
      <c r="R7" s="6">
        <v>5</v>
      </c>
      <c r="S7" s="6">
        <v>3</v>
      </c>
      <c r="T7" s="6">
        <v>5</v>
      </c>
      <c r="U7" s="6">
        <v>5</v>
      </c>
      <c r="V7" s="6">
        <v>3</v>
      </c>
      <c r="W7" s="6">
        <f t="shared" si="2"/>
        <v>39</v>
      </c>
      <c r="X7" s="6">
        <v>5</v>
      </c>
      <c r="Y7" s="6">
        <v>2</v>
      </c>
      <c r="Z7" s="6">
        <v>3</v>
      </c>
      <c r="AA7" s="6">
        <v>5</v>
      </c>
      <c r="AB7" s="6">
        <v>4</v>
      </c>
      <c r="AC7" s="6">
        <v>4</v>
      </c>
      <c r="AD7" s="6">
        <v>4</v>
      </c>
      <c r="AE7" s="6">
        <v>4</v>
      </c>
      <c r="AF7" s="6">
        <v>4</v>
      </c>
      <c r="AG7" s="6">
        <f t="shared" si="3"/>
        <v>35</v>
      </c>
      <c r="AH7" s="6">
        <f t="shared" si="4"/>
        <v>25</v>
      </c>
      <c r="AI7" s="6">
        <f t="shared" si="5"/>
        <v>12</v>
      </c>
      <c r="AJ7" s="8"/>
    </row>
    <row r="8" spans="1:36" ht="24.75" customHeight="1">
      <c r="A8" s="19" t="s">
        <v>2</v>
      </c>
      <c r="B8" s="42">
        <v>1</v>
      </c>
      <c r="C8" s="3" t="s">
        <v>20</v>
      </c>
      <c r="D8" s="3" t="s">
        <v>109</v>
      </c>
      <c r="E8" s="20" t="str">
        <f>IF(B8="","",VLOOKUP(B8,'[3]球員資料表'!$A$2:$O$141,5,FALSE))</f>
        <v>男</v>
      </c>
      <c r="F8" s="21">
        <f>IF(B8="","",VLOOKUP(B8,'[3]球員資料表'!$A$2:$O$141,6,FALSE))</f>
        <v>35683</v>
      </c>
      <c r="G8" s="22"/>
      <c r="H8" s="4" t="str">
        <f>IF(B8="","",VLOOKUP(B8,'[3]球員資料表'!$A$2:$O$141,7,FALSE))</f>
        <v>永安球場</v>
      </c>
      <c r="I8" s="23">
        <v>37</v>
      </c>
      <c r="J8" s="23">
        <v>42</v>
      </c>
      <c r="K8" s="6">
        <v>79</v>
      </c>
      <c r="L8" s="6">
        <f t="shared" si="0"/>
        <v>74</v>
      </c>
      <c r="M8" s="6">
        <f t="shared" si="1"/>
        <v>153</v>
      </c>
      <c r="N8" s="6">
        <v>5</v>
      </c>
      <c r="O8" s="6">
        <v>4</v>
      </c>
      <c r="P8" s="6">
        <v>6</v>
      </c>
      <c r="Q8" s="6">
        <v>5</v>
      </c>
      <c r="R8" s="6">
        <v>4</v>
      </c>
      <c r="S8" s="6">
        <v>2</v>
      </c>
      <c r="T8" s="6">
        <v>4</v>
      </c>
      <c r="U8" s="6">
        <v>4</v>
      </c>
      <c r="V8" s="6">
        <v>3</v>
      </c>
      <c r="W8" s="6">
        <f t="shared" si="2"/>
        <v>37</v>
      </c>
      <c r="X8" s="6">
        <v>4</v>
      </c>
      <c r="Y8" s="6">
        <v>4</v>
      </c>
      <c r="Z8" s="6">
        <v>3</v>
      </c>
      <c r="AA8" s="6">
        <v>4</v>
      </c>
      <c r="AB8" s="6">
        <v>4</v>
      </c>
      <c r="AC8" s="6">
        <v>5</v>
      </c>
      <c r="AD8" s="6">
        <v>3</v>
      </c>
      <c r="AE8" s="6">
        <v>5</v>
      </c>
      <c r="AF8" s="6">
        <v>5</v>
      </c>
      <c r="AG8" s="6">
        <f t="shared" si="3"/>
        <v>37</v>
      </c>
      <c r="AH8" s="6">
        <f t="shared" si="4"/>
        <v>26</v>
      </c>
      <c r="AI8" s="6">
        <f t="shared" si="5"/>
        <v>13</v>
      </c>
      <c r="AJ8" s="8"/>
    </row>
    <row r="9" spans="1:36" ht="24.75" customHeight="1">
      <c r="A9" s="19" t="s">
        <v>3</v>
      </c>
      <c r="B9" s="42">
        <v>20</v>
      </c>
      <c r="C9" s="3" t="s">
        <v>20</v>
      </c>
      <c r="D9" s="3" t="s">
        <v>91</v>
      </c>
      <c r="E9" s="20" t="str">
        <f>IF(B9="","",VLOOKUP(B9,'[3]球員資料表'!$A$2:$O$141,5,FALSE))</f>
        <v>男</v>
      </c>
      <c r="F9" s="21">
        <f>IF(B9="","",VLOOKUP(B9,'[3]球員資料表'!$A$2:$O$141,6,FALSE))</f>
        <v>35287</v>
      </c>
      <c r="G9" s="22"/>
      <c r="H9" s="4"/>
      <c r="I9" s="23">
        <v>40</v>
      </c>
      <c r="J9" s="23">
        <v>40</v>
      </c>
      <c r="K9" s="6">
        <v>80</v>
      </c>
      <c r="L9" s="6">
        <f t="shared" si="0"/>
        <v>76</v>
      </c>
      <c r="M9" s="6">
        <f t="shared" si="1"/>
        <v>156</v>
      </c>
      <c r="N9" s="6">
        <v>5</v>
      </c>
      <c r="O9" s="6">
        <v>4</v>
      </c>
      <c r="P9" s="6">
        <v>3</v>
      </c>
      <c r="Q9" s="6">
        <v>6</v>
      </c>
      <c r="R9" s="6">
        <v>5</v>
      </c>
      <c r="S9" s="6">
        <v>3</v>
      </c>
      <c r="T9" s="6">
        <v>5</v>
      </c>
      <c r="U9" s="6">
        <v>5</v>
      </c>
      <c r="V9" s="6">
        <v>3</v>
      </c>
      <c r="W9" s="6">
        <f t="shared" si="2"/>
        <v>39</v>
      </c>
      <c r="X9" s="6">
        <v>5</v>
      </c>
      <c r="Y9" s="6">
        <v>6</v>
      </c>
      <c r="Z9" s="6">
        <v>2</v>
      </c>
      <c r="AA9" s="6">
        <v>5</v>
      </c>
      <c r="AB9" s="6">
        <v>3</v>
      </c>
      <c r="AC9" s="6">
        <v>3</v>
      </c>
      <c r="AD9" s="6">
        <v>5</v>
      </c>
      <c r="AE9" s="6">
        <v>4</v>
      </c>
      <c r="AF9" s="6">
        <v>4</v>
      </c>
      <c r="AG9" s="6">
        <f t="shared" si="3"/>
        <v>37</v>
      </c>
      <c r="AH9" s="6">
        <f t="shared" si="4"/>
        <v>24</v>
      </c>
      <c r="AI9" s="6">
        <f t="shared" si="5"/>
        <v>13</v>
      </c>
      <c r="AJ9" s="8"/>
    </row>
    <row r="10" spans="1:36" ht="24.75" customHeight="1">
      <c r="A10" s="19" t="s">
        <v>4</v>
      </c>
      <c r="B10" s="42">
        <v>7</v>
      </c>
      <c r="C10" s="3" t="s">
        <v>20</v>
      </c>
      <c r="D10" s="3" t="s">
        <v>89</v>
      </c>
      <c r="E10" s="20" t="str">
        <f>IF(B10="","",VLOOKUP(B10,'[3]球員資料表'!$A$2:$O$141,5,FALSE))</f>
        <v>男</v>
      </c>
      <c r="F10" s="21">
        <f>IF(B10="","",VLOOKUP(B10,'[3]球員資料表'!$A$2:$O$141,6,FALSE))</f>
        <v>35473</v>
      </c>
      <c r="G10" s="22"/>
      <c r="H10" s="4"/>
      <c r="I10" s="23">
        <v>39</v>
      </c>
      <c r="J10" s="23">
        <v>41</v>
      </c>
      <c r="K10" s="6">
        <v>80</v>
      </c>
      <c r="L10" s="6">
        <f t="shared" si="0"/>
        <v>77</v>
      </c>
      <c r="M10" s="6">
        <f t="shared" si="1"/>
        <v>157</v>
      </c>
      <c r="N10" s="6">
        <v>5</v>
      </c>
      <c r="O10" s="6">
        <v>4</v>
      </c>
      <c r="P10" s="6">
        <v>4</v>
      </c>
      <c r="Q10" s="6">
        <v>4</v>
      </c>
      <c r="R10" s="6">
        <v>4</v>
      </c>
      <c r="S10" s="6">
        <v>3</v>
      </c>
      <c r="T10" s="6">
        <v>4</v>
      </c>
      <c r="U10" s="6">
        <v>4</v>
      </c>
      <c r="V10" s="6">
        <v>4</v>
      </c>
      <c r="W10" s="6">
        <f t="shared" si="2"/>
        <v>36</v>
      </c>
      <c r="X10" s="6">
        <v>5</v>
      </c>
      <c r="Y10" s="6">
        <v>5</v>
      </c>
      <c r="Z10" s="6">
        <v>3</v>
      </c>
      <c r="AA10" s="6">
        <v>4</v>
      </c>
      <c r="AB10" s="6">
        <v>3</v>
      </c>
      <c r="AC10" s="6">
        <v>4</v>
      </c>
      <c r="AD10" s="6">
        <v>6</v>
      </c>
      <c r="AE10" s="6">
        <v>6</v>
      </c>
      <c r="AF10" s="6">
        <v>5</v>
      </c>
      <c r="AG10" s="6">
        <f t="shared" si="3"/>
        <v>41</v>
      </c>
      <c r="AH10" s="6">
        <f t="shared" si="4"/>
        <v>28</v>
      </c>
      <c r="AI10" s="6">
        <f t="shared" si="5"/>
        <v>17</v>
      </c>
      <c r="AJ10" s="8"/>
    </row>
    <row r="11" spans="1:36" ht="24.75" customHeight="1">
      <c r="A11" s="19" t="s">
        <v>5</v>
      </c>
      <c r="B11" s="42">
        <v>5</v>
      </c>
      <c r="C11" s="43" t="s">
        <v>20</v>
      </c>
      <c r="D11" s="43" t="s">
        <v>30</v>
      </c>
      <c r="E11" s="10" t="str">
        <f>IF(B11="","",VLOOKUP(B11,'[3]球員資料表'!$A$2:$O$141,5,FALSE))</f>
        <v>男</v>
      </c>
      <c r="F11" s="25">
        <f>IF(B11="","",VLOOKUP(B11,'[3]球員資料表'!$A$2:$O$141,6,FALSE))</f>
        <v>35733</v>
      </c>
      <c r="G11" s="24"/>
      <c r="H11" s="23">
        <f>IF(B11="","",VLOOKUP(B11,'[3]球員資料表'!$A$2:$O$141,7,FALSE))</f>
        <v>0</v>
      </c>
      <c r="I11" s="23">
        <v>39</v>
      </c>
      <c r="J11" s="23">
        <v>39</v>
      </c>
      <c r="K11" s="6">
        <v>78</v>
      </c>
      <c r="L11" s="6">
        <f t="shared" si="0"/>
        <v>79</v>
      </c>
      <c r="M11" s="6">
        <f t="shared" si="1"/>
        <v>157</v>
      </c>
      <c r="N11" s="6">
        <v>4</v>
      </c>
      <c r="O11" s="6">
        <v>6</v>
      </c>
      <c r="P11" s="6">
        <v>3</v>
      </c>
      <c r="Q11" s="6">
        <v>5</v>
      </c>
      <c r="R11" s="6">
        <v>4</v>
      </c>
      <c r="S11" s="6">
        <v>4</v>
      </c>
      <c r="T11" s="6">
        <v>4</v>
      </c>
      <c r="U11" s="6">
        <v>4</v>
      </c>
      <c r="V11" s="6">
        <v>5</v>
      </c>
      <c r="W11" s="6">
        <f t="shared" si="2"/>
        <v>39</v>
      </c>
      <c r="X11" s="6">
        <v>6</v>
      </c>
      <c r="Y11" s="6">
        <v>4</v>
      </c>
      <c r="Z11" s="6">
        <v>3</v>
      </c>
      <c r="AA11" s="6">
        <v>7</v>
      </c>
      <c r="AB11" s="6">
        <v>3</v>
      </c>
      <c r="AC11" s="6">
        <v>5</v>
      </c>
      <c r="AD11" s="6">
        <v>4</v>
      </c>
      <c r="AE11" s="6">
        <v>4</v>
      </c>
      <c r="AF11" s="6">
        <v>4</v>
      </c>
      <c r="AG11" s="6">
        <f t="shared" si="3"/>
        <v>40</v>
      </c>
      <c r="AH11" s="6">
        <f t="shared" si="4"/>
        <v>27</v>
      </c>
      <c r="AI11" s="6">
        <f t="shared" si="5"/>
        <v>12</v>
      </c>
      <c r="AJ11" s="8"/>
    </row>
    <row r="12" spans="1:36" ht="24.75" customHeight="1">
      <c r="A12" s="19" t="s">
        <v>6</v>
      </c>
      <c r="B12" s="42">
        <v>92</v>
      </c>
      <c r="C12" s="3" t="s">
        <v>20</v>
      </c>
      <c r="D12" s="3" t="s">
        <v>111</v>
      </c>
      <c r="E12" s="20" t="str">
        <f>IF(B12="","",VLOOKUP(B12,'[3]球員資料表'!$A$2:$O$141,5,FALSE))</f>
        <v>男</v>
      </c>
      <c r="F12" s="21">
        <f>IF(B12="","",VLOOKUP(B12,'[3]球員資料表'!$A$2:$O$141,6,FALSE))</f>
        <v>35465</v>
      </c>
      <c r="G12" s="22"/>
      <c r="H12" s="4"/>
      <c r="I12" s="23">
        <v>40</v>
      </c>
      <c r="J12" s="23">
        <v>41</v>
      </c>
      <c r="K12" s="6">
        <v>81</v>
      </c>
      <c r="L12" s="6">
        <f t="shared" si="0"/>
        <v>77</v>
      </c>
      <c r="M12" s="6">
        <f t="shared" si="1"/>
        <v>158</v>
      </c>
      <c r="N12" s="6">
        <v>5</v>
      </c>
      <c r="O12" s="6">
        <v>5</v>
      </c>
      <c r="P12" s="6">
        <v>5</v>
      </c>
      <c r="Q12" s="6">
        <v>6</v>
      </c>
      <c r="R12" s="6">
        <v>3</v>
      </c>
      <c r="S12" s="6">
        <v>3</v>
      </c>
      <c r="T12" s="6">
        <v>4</v>
      </c>
      <c r="U12" s="6">
        <v>4</v>
      </c>
      <c r="V12" s="6">
        <v>4</v>
      </c>
      <c r="W12" s="6">
        <f t="shared" si="2"/>
        <v>39</v>
      </c>
      <c r="X12" s="6">
        <v>5</v>
      </c>
      <c r="Y12" s="6">
        <v>4</v>
      </c>
      <c r="Z12" s="6">
        <v>3</v>
      </c>
      <c r="AA12" s="6">
        <v>6</v>
      </c>
      <c r="AB12" s="6">
        <v>3</v>
      </c>
      <c r="AC12" s="6">
        <v>4</v>
      </c>
      <c r="AD12" s="6">
        <v>4</v>
      </c>
      <c r="AE12" s="6">
        <v>5</v>
      </c>
      <c r="AF12" s="6">
        <v>4</v>
      </c>
      <c r="AG12" s="6">
        <f t="shared" si="3"/>
        <v>38</v>
      </c>
      <c r="AH12" s="6">
        <f t="shared" si="4"/>
        <v>26</v>
      </c>
      <c r="AI12" s="6">
        <f t="shared" si="5"/>
        <v>13</v>
      </c>
      <c r="AJ12" s="8"/>
    </row>
    <row r="13" spans="1:36" ht="24.75" customHeight="1">
      <c r="A13" s="19" t="s">
        <v>7</v>
      </c>
      <c r="B13" s="42">
        <v>21</v>
      </c>
      <c r="C13" s="43" t="s">
        <v>20</v>
      </c>
      <c r="D13" s="43" t="s">
        <v>110</v>
      </c>
      <c r="E13" s="10" t="str">
        <f>IF(B13="","",VLOOKUP(B13,'[3]球員資料表'!$A$2:$O$141,5,FALSE))</f>
        <v>男</v>
      </c>
      <c r="F13" s="25">
        <f>IF(B13="","",VLOOKUP(B13,'[3]球員資料表'!$A$2:$O$141,6,FALSE))</f>
        <v>35304</v>
      </c>
      <c r="G13" s="24"/>
      <c r="H13" s="23" t="str">
        <f>IF(B13="","",VLOOKUP(B13,'[3]球員資料表'!$A$2:$O$141,7,FALSE))</f>
        <v>永安球場</v>
      </c>
      <c r="I13" s="23">
        <v>37</v>
      </c>
      <c r="J13" s="23">
        <v>43</v>
      </c>
      <c r="K13" s="6">
        <v>80</v>
      </c>
      <c r="L13" s="6">
        <f t="shared" si="0"/>
        <v>78</v>
      </c>
      <c r="M13" s="6">
        <f t="shared" si="1"/>
        <v>158</v>
      </c>
      <c r="N13" s="6">
        <v>5</v>
      </c>
      <c r="O13" s="6">
        <v>5</v>
      </c>
      <c r="P13" s="6">
        <v>4</v>
      </c>
      <c r="Q13" s="6">
        <v>5</v>
      </c>
      <c r="R13" s="6">
        <v>4</v>
      </c>
      <c r="S13" s="6">
        <v>4</v>
      </c>
      <c r="T13" s="6">
        <v>6</v>
      </c>
      <c r="U13" s="6">
        <v>4</v>
      </c>
      <c r="V13" s="6">
        <v>3</v>
      </c>
      <c r="W13" s="6">
        <f t="shared" si="2"/>
        <v>40</v>
      </c>
      <c r="X13" s="6">
        <v>4</v>
      </c>
      <c r="Y13" s="6">
        <v>5</v>
      </c>
      <c r="Z13" s="6">
        <v>3</v>
      </c>
      <c r="AA13" s="6">
        <v>4</v>
      </c>
      <c r="AB13" s="6">
        <v>3</v>
      </c>
      <c r="AC13" s="6">
        <v>3</v>
      </c>
      <c r="AD13" s="6">
        <v>5</v>
      </c>
      <c r="AE13" s="6">
        <v>6</v>
      </c>
      <c r="AF13" s="6">
        <v>5</v>
      </c>
      <c r="AG13" s="6">
        <f t="shared" si="3"/>
        <v>38</v>
      </c>
      <c r="AH13" s="6">
        <f t="shared" si="4"/>
        <v>26</v>
      </c>
      <c r="AI13" s="6">
        <f t="shared" si="5"/>
        <v>16</v>
      </c>
      <c r="AJ13" s="8"/>
    </row>
    <row r="14" spans="1:36" ht="24.75" customHeight="1">
      <c r="A14" s="19" t="s">
        <v>8</v>
      </c>
      <c r="B14" s="42">
        <v>16</v>
      </c>
      <c r="C14" s="3" t="s">
        <v>20</v>
      </c>
      <c r="D14" s="3" t="s">
        <v>108</v>
      </c>
      <c r="E14" s="20" t="str">
        <f>IF(B14="","",VLOOKUP(B14,'[3]球員資料表'!$A$2:$O$141,5,FALSE))</f>
        <v>男</v>
      </c>
      <c r="F14" s="21">
        <f>IF(B14="","",VLOOKUP(B14,'[3]球員資料表'!$A$2:$O$141,6,FALSE))</f>
        <v>35609</v>
      </c>
      <c r="G14" s="24"/>
      <c r="H14" s="23"/>
      <c r="I14" s="23">
        <v>36</v>
      </c>
      <c r="J14" s="23">
        <v>42</v>
      </c>
      <c r="K14" s="6">
        <v>78</v>
      </c>
      <c r="L14" s="6">
        <f t="shared" si="0"/>
        <v>80</v>
      </c>
      <c r="M14" s="6">
        <f t="shared" si="1"/>
        <v>158</v>
      </c>
      <c r="N14" s="6">
        <v>6</v>
      </c>
      <c r="O14" s="6">
        <v>5</v>
      </c>
      <c r="P14" s="6">
        <v>4</v>
      </c>
      <c r="Q14" s="6">
        <v>6</v>
      </c>
      <c r="R14" s="6">
        <v>4</v>
      </c>
      <c r="S14" s="6">
        <v>3</v>
      </c>
      <c r="T14" s="6">
        <v>4</v>
      </c>
      <c r="U14" s="6">
        <v>5</v>
      </c>
      <c r="V14" s="6">
        <v>3</v>
      </c>
      <c r="W14" s="6">
        <f t="shared" si="2"/>
        <v>40</v>
      </c>
      <c r="X14" s="6">
        <v>4</v>
      </c>
      <c r="Y14" s="6">
        <v>4</v>
      </c>
      <c r="Z14" s="6">
        <v>3</v>
      </c>
      <c r="AA14" s="6">
        <v>5</v>
      </c>
      <c r="AB14" s="6">
        <v>2</v>
      </c>
      <c r="AC14" s="6">
        <v>4</v>
      </c>
      <c r="AD14" s="6">
        <v>5</v>
      </c>
      <c r="AE14" s="6">
        <v>8</v>
      </c>
      <c r="AF14" s="6">
        <v>5</v>
      </c>
      <c r="AG14" s="6">
        <f t="shared" si="3"/>
        <v>40</v>
      </c>
      <c r="AH14" s="6">
        <f t="shared" si="4"/>
        <v>29</v>
      </c>
      <c r="AI14" s="6">
        <f t="shared" si="5"/>
        <v>18</v>
      </c>
      <c r="AJ14" s="8"/>
    </row>
    <row r="15" spans="1:36" ht="24.75" customHeight="1">
      <c r="A15" s="19" t="s">
        <v>9</v>
      </c>
      <c r="B15" s="42">
        <v>6</v>
      </c>
      <c r="C15" s="3" t="s">
        <v>20</v>
      </c>
      <c r="D15" s="3" t="s">
        <v>26</v>
      </c>
      <c r="E15" s="20" t="str">
        <f>IF(B15="","",VLOOKUP(B15,'[3]球員資料表'!$A$2:$O$141,5,FALSE))</f>
        <v>男</v>
      </c>
      <c r="F15" s="21">
        <f>IF(B15="","",VLOOKUP(B15,'[3]球員資料表'!$A$2:$O$141,6,FALSE))</f>
        <v>35933</v>
      </c>
      <c r="G15" s="24"/>
      <c r="H15" s="23"/>
      <c r="I15" s="23">
        <v>41</v>
      </c>
      <c r="J15" s="23">
        <v>37</v>
      </c>
      <c r="K15" s="6">
        <v>78</v>
      </c>
      <c r="L15" s="6">
        <f t="shared" si="0"/>
        <v>80</v>
      </c>
      <c r="M15" s="6">
        <f t="shared" si="1"/>
        <v>158</v>
      </c>
      <c r="N15" s="6">
        <v>6</v>
      </c>
      <c r="O15" s="6">
        <v>5</v>
      </c>
      <c r="P15" s="6">
        <v>5</v>
      </c>
      <c r="Q15" s="6">
        <v>4</v>
      </c>
      <c r="R15" s="6">
        <v>4</v>
      </c>
      <c r="S15" s="6">
        <v>3</v>
      </c>
      <c r="T15" s="6">
        <v>4</v>
      </c>
      <c r="U15" s="6">
        <v>4</v>
      </c>
      <c r="V15" s="6">
        <v>3</v>
      </c>
      <c r="W15" s="6">
        <f t="shared" si="2"/>
        <v>38</v>
      </c>
      <c r="X15" s="6">
        <v>5</v>
      </c>
      <c r="Y15" s="6">
        <v>6</v>
      </c>
      <c r="Z15" s="6">
        <v>3</v>
      </c>
      <c r="AA15" s="6">
        <v>6</v>
      </c>
      <c r="AB15" s="6">
        <v>3</v>
      </c>
      <c r="AC15" s="6">
        <v>5</v>
      </c>
      <c r="AD15" s="6">
        <v>5</v>
      </c>
      <c r="AE15" s="6">
        <v>4</v>
      </c>
      <c r="AF15" s="6">
        <v>5</v>
      </c>
      <c r="AG15" s="6">
        <f t="shared" si="3"/>
        <v>42</v>
      </c>
      <c r="AH15" s="6">
        <f t="shared" si="4"/>
        <v>28</v>
      </c>
      <c r="AI15" s="6">
        <f t="shared" si="5"/>
        <v>14</v>
      </c>
      <c r="AJ15" s="8"/>
    </row>
    <row r="16" spans="1:36" ht="24.75" customHeight="1">
      <c r="A16" s="19" t="s">
        <v>10</v>
      </c>
      <c r="B16" s="42">
        <v>11</v>
      </c>
      <c r="C16" s="3" t="s">
        <v>20</v>
      </c>
      <c r="D16" s="3" t="s">
        <v>22</v>
      </c>
      <c r="E16" s="20" t="str">
        <f>IF(B16="","",VLOOKUP(B16,'[3]球員資料表'!$A$2:$O$141,5,FALSE))</f>
        <v>男</v>
      </c>
      <c r="F16" s="21">
        <f>IF(B16="","",VLOOKUP(B16,'[3]球員資料表'!$A$2:$O$141,6,FALSE))</f>
        <v>35655</v>
      </c>
      <c r="G16" s="22"/>
      <c r="H16" s="4"/>
      <c r="I16" s="23">
        <v>41</v>
      </c>
      <c r="J16" s="23">
        <v>41</v>
      </c>
      <c r="K16" s="6">
        <v>82</v>
      </c>
      <c r="L16" s="6">
        <f t="shared" si="0"/>
        <v>79</v>
      </c>
      <c r="M16" s="6">
        <f t="shared" si="1"/>
        <v>161</v>
      </c>
      <c r="N16" s="6">
        <v>5</v>
      </c>
      <c r="O16" s="6">
        <v>4</v>
      </c>
      <c r="P16" s="6">
        <v>4</v>
      </c>
      <c r="Q16" s="6">
        <v>5</v>
      </c>
      <c r="R16" s="6">
        <v>4</v>
      </c>
      <c r="S16" s="6">
        <v>3</v>
      </c>
      <c r="T16" s="6">
        <v>4</v>
      </c>
      <c r="U16" s="6">
        <v>4</v>
      </c>
      <c r="V16" s="6">
        <v>4</v>
      </c>
      <c r="W16" s="6">
        <f t="shared" si="2"/>
        <v>37</v>
      </c>
      <c r="X16" s="6">
        <v>6</v>
      </c>
      <c r="Y16" s="6">
        <v>4</v>
      </c>
      <c r="Z16" s="6">
        <v>3</v>
      </c>
      <c r="AA16" s="6">
        <v>6</v>
      </c>
      <c r="AB16" s="6">
        <v>4</v>
      </c>
      <c r="AC16" s="6">
        <v>4</v>
      </c>
      <c r="AD16" s="6">
        <v>5</v>
      </c>
      <c r="AE16" s="6">
        <v>4</v>
      </c>
      <c r="AF16" s="6">
        <v>6</v>
      </c>
      <c r="AG16" s="6">
        <f t="shared" si="3"/>
        <v>42</v>
      </c>
      <c r="AH16" s="6">
        <f t="shared" si="4"/>
        <v>29</v>
      </c>
      <c r="AI16" s="6">
        <f t="shared" si="5"/>
        <v>15</v>
      </c>
      <c r="AJ16" s="8"/>
    </row>
    <row r="17" spans="1:36" ht="24.75" customHeight="1">
      <c r="A17" s="19" t="s">
        <v>11</v>
      </c>
      <c r="B17" s="42">
        <v>3</v>
      </c>
      <c r="C17" s="3" t="s">
        <v>20</v>
      </c>
      <c r="D17" s="3" t="s">
        <v>21</v>
      </c>
      <c r="E17" s="20" t="str">
        <f>IF(B17="","",VLOOKUP(B17,'[3]球員資料表'!$A$2:$O$141,5,FALSE))</f>
        <v>男</v>
      </c>
      <c r="F17" s="21">
        <f>IF(B17="","",VLOOKUP(B17,'[3]球員資料表'!$A$2:$O$141,6,FALSE))</f>
        <v>35316</v>
      </c>
      <c r="G17" s="24"/>
      <c r="H17" s="23"/>
      <c r="I17" s="23">
        <v>40</v>
      </c>
      <c r="J17" s="23">
        <v>42</v>
      </c>
      <c r="K17" s="6">
        <v>82</v>
      </c>
      <c r="L17" s="6">
        <f t="shared" si="0"/>
        <v>80</v>
      </c>
      <c r="M17" s="6">
        <f t="shared" si="1"/>
        <v>162</v>
      </c>
      <c r="N17" s="6">
        <v>6</v>
      </c>
      <c r="O17" s="6">
        <v>4</v>
      </c>
      <c r="P17" s="6">
        <v>5</v>
      </c>
      <c r="Q17" s="6">
        <v>5</v>
      </c>
      <c r="R17" s="6">
        <v>5</v>
      </c>
      <c r="S17" s="6">
        <v>3</v>
      </c>
      <c r="T17" s="6">
        <v>4</v>
      </c>
      <c r="U17" s="6">
        <v>6</v>
      </c>
      <c r="V17" s="6">
        <v>3</v>
      </c>
      <c r="W17" s="6">
        <f t="shared" si="2"/>
        <v>41</v>
      </c>
      <c r="X17" s="6">
        <v>4</v>
      </c>
      <c r="Y17" s="6">
        <v>4</v>
      </c>
      <c r="Z17" s="6">
        <v>3</v>
      </c>
      <c r="AA17" s="6">
        <v>6</v>
      </c>
      <c r="AB17" s="6">
        <v>4</v>
      </c>
      <c r="AC17" s="6">
        <v>4</v>
      </c>
      <c r="AD17" s="6">
        <v>4</v>
      </c>
      <c r="AE17" s="6">
        <v>6</v>
      </c>
      <c r="AF17" s="6">
        <v>4</v>
      </c>
      <c r="AG17" s="6">
        <f t="shared" si="3"/>
        <v>39</v>
      </c>
      <c r="AH17" s="6">
        <f t="shared" si="4"/>
        <v>28</v>
      </c>
      <c r="AI17" s="6">
        <f t="shared" si="5"/>
        <v>14</v>
      </c>
      <c r="AJ17" s="8"/>
    </row>
    <row r="18" spans="1:36" ht="24.75" customHeight="1">
      <c r="A18" s="19" t="s">
        <v>12</v>
      </c>
      <c r="B18" s="42">
        <v>4</v>
      </c>
      <c r="C18" s="3" t="s">
        <v>20</v>
      </c>
      <c r="D18" s="3" t="s">
        <v>86</v>
      </c>
      <c r="E18" s="20" t="str">
        <f>IF(B18="","",VLOOKUP(B18,'[3]球員資料表'!$A$2:$O$141,5,FALSE))</f>
        <v>男</v>
      </c>
      <c r="F18" s="21">
        <f>IF(B18="","",VLOOKUP(B18,'[3]球員資料表'!$A$2:$O$141,6,FALSE))</f>
        <v>35284</v>
      </c>
      <c r="G18" s="22"/>
      <c r="H18" s="4"/>
      <c r="I18" s="23">
        <v>42</v>
      </c>
      <c r="J18" s="23">
        <v>38</v>
      </c>
      <c r="K18" s="6">
        <v>80</v>
      </c>
      <c r="L18" s="6">
        <f t="shared" si="0"/>
        <v>82</v>
      </c>
      <c r="M18" s="6">
        <f t="shared" si="1"/>
        <v>162</v>
      </c>
      <c r="N18" s="6">
        <v>7</v>
      </c>
      <c r="O18" s="6">
        <v>4</v>
      </c>
      <c r="P18" s="6">
        <v>4</v>
      </c>
      <c r="Q18" s="6">
        <v>6</v>
      </c>
      <c r="R18" s="6">
        <v>5</v>
      </c>
      <c r="S18" s="6">
        <v>3</v>
      </c>
      <c r="T18" s="6">
        <v>4</v>
      </c>
      <c r="U18" s="6">
        <v>4</v>
      </c>
      <c r="V18" s="6">
        <v>3</v>
      </c>
      <c r="W18" s="6">
        <f t="shared" si="2"/>
        <v>40</v>
      </c>
      <c r="X18" s="6">
        <v>5</v>
      </c>
      <c r="Y18" s="6">
        <v>5</v>
      </c>
      <c r="Z18" s="6">
        <v>4</v>
      </c>
      <c r="AA18" s="6">
        <v>5</v>
      </c>
      <c r="AB18" s="6">
        <v>3</v>
      </c>
      <c r="AC18" s="6">
        <v>6</v>
      </c>
      <c r="AD18" s="6">
        <v>5</v>
      </c>
      <c r="AE18" s="6">
        <v>4</v>
      </c>
      <c r="AF18" s="6">
        <v>5</v>
      </c>
      <c r="AG18" s="6">
        <f t="shared" si="3"/>
        <v>42</v>
      </c>
      <c r="AH18" s="6">
        <f t="shared" si="4"/>
        <v>28</v>
      </c>
      <c r="AI18" s="6">
        <f t="shared" si="5"/>
        <v>14</v>
      </c>
      <c r="AJ18" s="8"/>
    </row>
    <row r="19" spans="1:36" ht="24.75" customHeight="1">
      <c r="A19" s="19" t="s">
        <v>13</v>
      </c>
      <c r="B19" s="42">
        <v>15</v>
      </c>
      <c r="C19" s="3" t="s">
        <v>20</v>
      </c>
      <c r="D19" s="3" t="s">
        <v>87</v>
      </c>
      <c r="E19" s="20" t="str">
        <f>IF(B19="","",VLOOKUP(B19,'[3]球員資料表'!$A$2:$O$141,5,FALSE))</f>
        <v>男</v>
      </c>
      <c r="F19" s="21">
        <f>IF(B19="","",VLOOKUP(B19,'[3]球員資料表'!$A$2:$O$141,6,FALSE))</f>
        <v>35897</v>
      </c>
      <c r="G19" s="24"/>
      <c r="H19" s="23"/>
      <c r="I19" s="23">
        <v>37</v>
      </c>
      <c r="J19" s="23">
        <v>48</v>
      </c>
      <c r="K19" s="6">
        <v>85</v>
      </c>
      <c r="L19" s="6">
        <f t="shared" si="0"/>
        <v>81</v>
      </c>
      <c r="M19" s="6">
        <f t="shared" si="1"/>
        <v>166</v>
      </c>
      <c r="N19" s="6">
        <v>6</v>
      </c>
      <c r="O19" s="6">
        <v>5</v>
      </c>
      <c r="P19" s="6">
        <v>4</v>
      </c>
      <c r="Q19" s="6">
        <v>6</v>
      </c>
      <c r="R19" s="6">
        <v>4</v>
      </c>
      <c r="S19" s="6">
        <v>2</v>
      </c>
      <c r="T19" s="6">
        <v>5</v>
      </c>
      <c r="U19" s="6">
        <v>5</v>
      </c>
      <c r="V19" s="6">
        <v>3</v>
      </c>
      <c r="W19" s="6">
        <f t="shared" si="2"/>
        <v>40</v>
      </c>
      <c r="X19" s="6">
        <v>7</v>
      </c>
      <c r="Y19" s="6">
        <v>5</v>
      </c>
      <c r="Z19" s="6">
        <v>4</v>
      </c>
      <c r="AA19" s="6">
        <v>5</v>
      </c>
      <c r="AB19" s="6">
        <v>3</v>
      </c>
      <c r="AC19" s="6">
        <v>3</v>
      </c>
      <c r="AD19" s="6">
        <v>4</v>
      </c>
      <c r="AE19" s="6">
        <v>5</v>
      </c>
      <c r="AF19" s="6">
        <v>5</v>
      </c>
      <c r="AG19" s="6">
        <f t="shared" si="3"/>
        <v>41</v>
      </c>
      <c r="AH19" s="6">
        <f t="shared" si="4"/>
        <v>25</v>
      </c>
      <c r="AI19" s="6">
        <f t="shared" si="5"/>
        <v>14</v>
      </c>
      <c r="AJ19" s="8"/>
    </row>
    <row r="20" spans="1:36" ht="24.75" customHeight="1">
      <c r="A20" s="19" t="s">
        <v>14</v>
      </c>
      <c r="B20" s="42">
        <v>8</v>
      </c>
      <c r="C20" s="3" t="s">
        <v>20</v>
      </c>
      <c r="D20" s="3" t="s">
        <v>90</v>
      </c>
      <c r="E20" s="20" t="str">
        <f>IF(B20="","",VLOOKUP(B20,'[3]球員資料表'!$A$2:$O$141,5,FALSE))</f>
        <v>男</v>
      </c>
      <c r="F20" s="21">
        <f>IF(B20="","",VLOOKUP(B20,'[3]球員資料表'!$A$2:$O$141,6,FALSE))</f>
        <v>35562</v>
      </c>
      <c r="G20" s="24"/>
      <c r="H20" s="23"/>
      <c r="I20" s="23">
        <v>41</v>
      </c>
      <c r="J20" s="23">
        <v>43</v>
      </c>
      <c r="K20" s="6">
        <v>84</v>
      </c>
      <c r="L20" s="6">
        <f t="shared" si="0"/>
        <v>82</v>
      </c>
      <c r="M20" s="6">
        <f t="shared" si="1"/>
        <v>166</v>
      </c>
      <c r="N20" s="6">
        <v>6</v>
      </c>
      <c r="O20" s="6">
        <v>5</v>
      </c>
      <c r="P20" s="6">
        <v>5</v>
      </c>
      <c r="Q20" s="6">
        <v>7</v>
      </c>
      <c r="R20" s="6">
        <v>5</v>
      </c>
      <c r="S20" s="6">
        <v>2</v>
      </c>
      <c r="T20" s="6">
        <v>4</v>
      </c>
      <c r="U20" s="6">
        <v>4</v>
      </c>
      <c r="V20" s="6">
        <v>3</v>
      </c>
      <c r="W20" s="6">
        <f t="shared" si="2"/>
        <v>41</v>
      </c>
      <c r="X20" s="6">
        <v>6</v>
      </c>
      <c r="Y20" s="6">
        <v>4</v>
      </c>
      <c r="Z20" s="6">
        <v>4</v>
      </c>
      <c r="AA20" s="6">
        <v>5</v>
      </c>
      <c r="AB20" s="6">
        <v>3</v>
      </c>
      <c r="AC20" s="6">
        <v>5</v>
      </c>
      <c r="AD20" s="6">
        <v>5</v>
      </c>
      <c r="AE20" s="6">
        <v>4</v>
      </c>
      <c r="AF20" s="6">
        <v>5</v>
      </c>
      <c r="AG20" s="6">
        <f t="shared" si="3"/>
        <v>41</v>
      </c>
      <c r="AH20" s="6">
        <f t="shared" si="4"/>
        <v>27</v>
      </c>
      <c r="AI20" s="6">
        <f t="shared" si="5"/>
        <v>14</v>
      </c>
      <c r="AJ20" s="8"/>
    </row>
    <row r="21" spans="1:36" ht="24.75" customHeight="1">
      <c r="A21" s="19" t="s">
        <v>15</v>
      </c>
      <c r="B21" s="42">
        <v>14</v>
      </c>
      <c r="C21" s="3" t="s">
        <v>20</v>
      </c>
      <c r="D21" s="3" t="s">
        <v>23</v>
      </c>
      <c r="E21" s="20" t="str">
        <f>IF(B21="","",VLOOKUP(B21,'[3]球員資料表'!$A$2:$O$141,5,FALSE))</f>
        <v>男</v>
      </c>
      <c r="F21" s="21">
        <f>IF(B21="","",VLOOKUP(B21,'[3]球員資料表'!$A$2:$O$141,6,FALSE))</f>
        <v>36150</v>
      </c>
      <c r="G21" s="24"/>
      <c r="H21" s="23"/>
      <c r="I21" s="23">
        <v>40</v>
      </c>
      <c r="J21" s="23">
        <v>42</v>
      </c>
      <c r="K21" s="6">
        <v>82</v>
      </c>
      <c r="L21" s="6">
        <f t="shared" si="0"/>
        <v>84</v>
      </c>
      <c r="M21" s="6">
        <f t="shared" si="1"/>
        <v>166</v>
      </c>
      <c r="N21" s="6">
        <v>6</v>
      </c>
      <c r="O21" s="6">
        <v>4</v>
      </c>
      <c r="P21" s="6">
        <v>4</v>
      </c>
      <c r="Q21" s="6">
        <v>5</v>
      </c>
      <c r="R21" s="6">
        <v>5</v>
      </c>
      <c r="S21" s="6">
        <v>3</v>
      </c>
      <c r="T21" s="6">
        <v>5</v>
      </c>
      <c r="U21" s="6">
        <v>5</v>
      </c>
      <c r="V21" s="6">
        <v>4</v>
      </c>
      <c r="W21" s="6">
        <f t="shared" si="2"/>
        <v>41</v>
      </c>
      <c r="X21" s="6">
        <v>6</v>
      </c>
      <c r="Y21" s="6">
        <v>5</v>
      </c>
      <c r="Z21" s="6">
        <v>3</v>
      </c>
      <c r="AA21" s="6">
        <v>6</v>
      </c>
      <c r="AB21" s="6">
        <v>3</v>
      </c>
      <c r="AC21" s="6">
        <v>5</v>
      </c>
      <c r="AD21" s="6">
        <v>5</v>
      </c>
      <c r="AE21" s="6">
        <v>6</v>
      </c>
      <c r="AF21" s="6">
        <v>4</v>
      </c>
      <c r="AG21" s="6">
        <f t="shared" si="3"/>
        <v>43</v>
      </c>
      <c r="AH21" s="6">
        <f t="shared" si="4"/>
        <v>29</v>
      </c>
      <c r="AI21" s="6">
        <f t="shared" si="5"/>
        <v>15</v>
      </c>
      <c r="AJ21" s="8"/>
    </row>
    <row r="22" spans="1:36" ht="24.75" customHeight="1">
      <c r="A22" s="19" t="s">
        <v>16</v>
      </c>
      <c r="B22" s="42">
        <v>10</v>
      </c>
      <c r="C22" s="3" t="s">
        <v>20</v>
      </c>
      <c r="D22" s="3" t="s">
        <v>27</v>
      </c>
      <c r="E22" s="20" t="str">
        <f>IF(B22="","",VLOOKUP(B22,'[3]球員資料表'!$A$2:$O$141,5,FALSE))</f>
        <v>男</v>
      </c>
      <c r="F22" s="21">
        <f>IF(B22="","",VLOOKUP(B22,'[3]球員資料表'!$A$2:$O$141,6,FALSE))</f>
        <v>35362</v>
      </c>
      <c r="G22" s="22"/>
      <c r="H22" s="4"/>
      <c r="I22" s="23">
        <v>41</v>
      </c>
      <c r="J22" s="23">
        <v>41</v>
      </c>
      <c r="K22" s="6">
        <v>82</v>
      </c>
      <c r="L22" s="6">
        <f t="shared" si="0"/>
        <v>84</v>
      </c>
      <c r="M22" s="6">
        <f t="shared" si="1"/>
        <v>166</v>
      </c>
      <c r="N22" s="6">
        <v>5</v>
      </c>
      <c r="O22" s="6">
        <v>5</v>
      </c>
      <c r="P22" s="6">
        <v>5</v>
      </c>
      <c r="Q22" s="6">
        <v>5</v>
      </c>
      <c r="R22" s="6">
        <v>4</v>
      </c>
      <c r="S22" s="6">
        <v>4</v>
      </c>
      <c r="T22" s="6">
        <v>4</v>
      </c>
      <c r="U22" s="6">
        <v>4</v>
      </c>
      <c r="V22" s="6">
        <v>3</v>
      </c>
      <c r="W22" s="6">
        <f t="shared" si="2"/>
        <v>39</v>
      </c>
      <c r="X22" s="6">
        <v>6</v>
      </c>
      <c r="Y22" s="6">
        <v>5</v>
      </c>
      <c r="Z22" s="6">
        <v>4</v>
      </c>
      <c r="AA22" s="6">
        <v>6</v>
      </c>
      <c r="AB22" s="6">
        <v>4</v>
      </c>
      <c r="AC22" s="6">
        <v>5</v>
      </c>
      <c r="AD22" s="6">
        <v>5</v>
      </c>
      <c r="AE22" s="6">
        <v>5</v>
      </c>
      <c r="AF22" s="6">
        <v>5</v>
      </c>
      <c r="AG22" s="6">
        <f t="shared" si="3"/>
        <v>45</v>
      </c>
      <c r="AH22" s="6">
        <f t="shared" si="4"/>
        <v>30</v>
      </c>
      <c r="AI22" s="6">
        <f t="shared" si="5"/>
        <v>15</v>
      </c>
      <c r="AJ22" s="8"/>
    </row>
    <row r="23" spans="1:36" ht="24.75" customHeight="1">
      <c r="A23" s="19" t="s">
        <v>17</v>
      </c>
      <c r="B23" s="42">
        <v>12</v>
      </c>
      <c r="C23" s="3" t="s">
        <v>20</v>
      </c>
      <c r="D23" s="3" t="s">
        <v>24</v>
      </c>
      <c r="E23" s="20" t="str">
        <f>IF(B23="","",VLOOKUP(B23,'[3]球員資料表'!$A$2:$O$141,5,FALSE))</f>
        <v>男</v>
      </c>
      <c r="F23" s="21">
        <f>IF(B23="","",VLOOKUP(B23,'[3]球員資料表'!$A$2:$O$141,6,FALSE))</f>
        <v>36006</v>
      </c>
      <c r="G23" s="24"/>
      <c r="H23" s="23"/>
      <c r="I23" s="23">
        <v>43</v>
      </c>
      <c r="J23" s="23">
        <v>43</v>
      </c>
      <c r="K23" s="6">
        <v>86</v>
      </c>
      <c r="L23" s="6">
        <f t="shared" si="0"/>
        <v>82</v>
      </c>
      <c r="M23" s="6">
        <f t="shared" si="1"/>
        <v>168</v>
      </c>
      <c r="N23" s="6">
        <v>5</v>
      </c>
      <c r="O23" s="6">
        <v>4</v>
      </c>
      <c r="P23" s="6">
        <v>6</v>
      </c>
      <c r="Q23" s="6">
        <v>5</v>
      </c>
      <c r="R23" s="6">
        <v>4</v>
      </c>
      <c r="S23" s="6">
        <v>3</v>
      </c>
      <c r="T23" s="6">
        <v>5</v>
      </c>
      <c r="U23" s="6">
        <v>4</v>
      </c>
      <c r="V23" s="6">
        <v>3</v>
      </c>
      <c r="W23" s="6">
        <f t="shared" si="2"/>
        <v>39</v>
      </c>
      <c r="X23" s="6">
        <v>8</v>
      </c>
      <c r="Y23" s="6">
        <v>6</v>
      </c>
      <c r="Z23" s="6">
        <v>4</v>
      </c>
      <c r="AA23" s="6">
        <v>5</v>
      </c>
      <c r="AB23" s="6">
        <v>3</v>
      </c>
      <c r="AC23" s="6">
        <v>5</v>
      </c>
      <c r="AD23" s="6">
        <v>4</v>
      </c>
      <c r="AE23" s="6">
        <v>4</v>
      </c>
      <c r="AF23" s="6">
        <v>4</v>
      </c>
      <c r="AG23" s="6">
        <f t="shared" si="3"/>
        <v>43</v>
      </c>
      <c r="AH23" s="6">
        <f t="shared" si="4"/>
        <v>25</v>
      </c>
      <c r="AI23" s="6">
        <f t="shared" si="5"/>
        <v>12</v>
      </c>
      <c r="AJ23" s="8"/>
    </row>
    <row r="24" spans="1:36" ht="24.75" customHeight="1">
      <c r="A24" s="19" t="s">
        <v>18</v>
      </c>
      <c r="B24" s="42">
        <v>9</v>
      </c>
      <c r="C24" s="3" t="s">
        <v>20</v>
      </c>
      <c r="D24" s="3" t="s">
        <v>29</v>
      </c>
      <c r="E24" s="20" t="str">
        <f>IF(B24="","",VLOOKUP(B24,'[3]球員資料表'!$A$2:$O$141,5,FALSE))</f>
        <v>男</v>
      </c>
      <c r="F24" s="21">
        <f>IF(B24="","",VLOOKUP(B24,'[3]球員資料表'!$A$2:$O$141,6,FALSE))</f>
        <v>35308</v>
      </c>
      <c r="G24" s="22"/>
      <c r="H24" s="4">
        <f>IF(B24="","",VLOOKUP(B24,'[3]球員資料表'!$A$2:$O$141,7,FALSE))</f>
        <v>0</v>
      </c>
      <c r="I24" s="23">
        <v>42</v>
      </c>
      <c r="J24" s="23">
        <v>45</v>
      </c>
      <c r="K24" s="6">
        <v>87</v>
      </c>
      <c r="L24" s="6">
        <f t="shared" si="0"/>
        <v>86</v>
      </c>
      <c r="M24" s="6">
        <f t="shared" si="1"/>
        <v>173</v>
      </c>
      <c r="N24" s="6">
        <v>7</v>
      </c>
      <c r="O24" s="6">
        <v>5</v>
      </c>
      <c r="P24" s="6">
        <v>4</v>
      </c>
      <c r="Q24" s="6">
        <v>5</v>
      </c>
      <c r="R24" s="6">
        <v>4</v>
      </c>
      <c r="S24" s="6">
        <v>3</v>
      </c>
      <c r="T24" s="6">
        <v>4</v>
      </c>
      <c r="U24" s="6">
        <v>4</v>
      </c>
      <c r="V24" s="6">
        <v>4</v>
      </c>
      <c r="W24" s="6">
        <f t="shared" si="2"/>
        <v>40</v>
      </c>
      <c r="X24" s="6">
        <v>6</v>
      </c>
      <c r="Y24" s="6">
        <v>6</v>
      </c>
      <c r="Z24" s="6">
        <v>4</v>
      </c>
      <c r="AA24" s="6">
        <v>6</v>
      </c>
      <c r="AB24" s="6">
        <v>3</v>
      </c>
      <c r="AC24" s="6">
        <v>4</v>
      </c>
      <c r="AD24" s="6">
        <v>6</v>
      </c>
      <c r="AE24" s="6">
        <v>5</v>
      </c>
      <c r="AF24" s="6">
        <v>6</v>
      </c>
      <c r="AG24" s="6">
        <f t="shared" si="3"/>
        <v>46</v>
      </c>
      <c r="AH24" s="6">
        <f t="shared" si="4"/>
        <v>30</v>
      </c>
      <c r="AI24" s="6">
        <f t="shared" si="5"/>
        <v>17</v>
      </c>
      <c r="AJ24" s="8"/>
    </row>
    <row r="25" spans="1:36" ht="24.75" customHeight="1">
      <c r="A25" s="19" t="s">
        <v>19</v>
      </c>
      <c r="B25" s="42">
        <v>22</v>
      </c>
      <c r="C25" s="3" t="s">
        <v>20</v>
      </c>
      <c r="D25" s="3" t="s">
        <v>92</v>
      </c>
      <c r="E25" s="20" t="str">
        <f>IF(B25="","",VLOOKUP(B25,'[3]球員資料表'!$A$2:$O$141,5,FALSE))</f>
        <v>男</v>
      </c>
      <c r="F25" s="21">
        <f>IF(B25="","",VLOOKUP(B25,'[3]球員資料表'!$A$2:$O$141,6,FALSE))</f>
        <v>35370</v>
      </c>
      <c r="G25" s="22"/>
      <c r="H25" s="4"/>
      <c r="I25" s="23">
        <v>42</v>
      </c>
      <c r="J25" s="23">
        <v>51</v>
      </c>
      <c r="K25" s="6">
        <v>93</v>
      </c>
      <c r="L25" s="6">
        <f t="shared" si="0"/>
        <v>90</v>
      </c>
      <c r="M25" s="6">
        <f t="shared" si="1"/>
        <v>183</v>
      </c>
      <c r="N25" s="6">
        <v>8</v>
      </c>
      <c r="O25" s="6">
        <v>4</v>
      </c>
      <c r="P25" s="6">
        <v>5</v>
      </c>
      <c r="Q25" s="6">
        <v>6</v>
      </c>
      <c r="R25" s="6">
        <v>4</v>
      </c>
      <c r="S25" s="6">
        <v>4</v>
      </c>
      <c r="T25" s="6">
        <v>5</v>
      </c>
      <c r="U25" s="6">
        <v>5</v>
      </c>
      <c r="V25" s="6">
        <v>4</v>
      </c>
      <c r="W25" s="6">
        <f t="shared" si="2"/>
        <v>45</v>
      </c>
      <c r="X25" s="6">
        <v>7</v>
      </c>
      <c r="Y25" s="6">
        <v>5</v>
      </c>
      <c r="Z25" s="6">
        <v>4</v>
      </c>
      <c r="AA25" s="6">
        <v>5</v>
      </c>
      <c r="AB25" s="6">
        <v>4</v>
      </c>
      <c r="AC25" s="6">
        <v>3</v>
      </c>
      <c r="AD25" s="6">
        <v>5</v>
      </c>
      <c r="AE25" s="6">
        <v>7</v>
      </c>
      <c r="AF25" s="6">
        <v>5</v>
      </c>
      <c r="AG25" s="6">
        <f t="shared" si="3"/>
        <v>45</v>
      </c>
      <c r="AH25" s="6">
        <f t="shared" si="4"/>
        <v>29</v>
      </c>
      <c r="AI25" s="6">
        <f t="shared" si="5"/>
        <v>17</v>
      </c>
      <c r="AJ25" s="8"/>
    </row>
    <row r="26" spans="1:36" ht="24.75" customHeight="1">
      <c r="A26" s="19" t="s">
        <v>78</v>
      </c>
      <c r="B26" s="42">
        <v>24</v>
      </c>
      <c r="C26" s="3" t="s">
        <v>20</v>
      </c>
      <c r="D26" s="3" t="s">
        <v>28</v>
      </c>
      <c r="E26" s="20" t="str">
        <f>IF(B26="","",VLOOKUP(B26,'[3]球員資料表'!$A$2:$O$141,5,FALSE))</f>
        <v>男</v>
      </c>
      <c r="F26" s="21">
        <f>IF(B26="","",VLOOKUP(B26,'[3]球員資料表'!$A$2:$O$141,6,FALSE))</f>
        <v>36076</v>
      </c>
      <c r="G26" s="22"/>
      <c r="H26" s="4"/>
      <c r="I26" s="23">
        <v>46</v>
      </c>
      <c r="J26" s="23">
        <v>46</v>
      </c>
      <c r="K26" s="6">
        <v>92</v>
      </c>
      <c r="L26" s="6">
        <f t="shared" si="0"/>
        <v>92</v>
      </c>
      <c r="M26" s="6">
        <f t="shared" si="1"/>
        <v>184</v>
      </c>
      <c r="N26" s="6">
        <v>6</v>
      </c>
      <c r="O26" s="6">
        <v>4</v>
      </c>
      <c r="P26" s="6">
        <v>4</v>
      </c>
      <c r="Q26" s="6">
        <v>6</v>
      </c>
      <c r="R26" s="6">
        <v>6</v>
      </c>
      <c r="S26" s="6">
        <v>5</v>
      </c>
      <c r="T26" s="6">
        <v>5</v>
      </c>
      <c r="U26" s="6">
        <v>5</v>
      </c>
      <c r="V26" s="6">
        <v>4</v>
      </c>
      <c r="W26" s="6">
        <f t="shared" si="2"/>
        <v>45</v>
      </c>
      <c r="X26" s="6">
        <v>6</v>
      </c>
      <c r="Y26" s="6">
        <v>4</v>
      </c>
      <c r="Z26" s="6">
        <v>4</v>
      </c>
      <c r="AA26" s="6">
        <v>8</v>
      </c>
      <c r="AB26" s="6">
        <v>3</v>
      </c>
      <c r="AC26" s="6">
        <v>5</v>
      </c>
      <c r="AD26" s="6">
        <v>6</v>
      </c>
      <c r="AE26" s="6">
        <v>6</v>
      </c>
      <c r="AF26" s="6">
        <v>5</v>
      </c>
      <c r="AG26" s="6">
        <f t="shared" si="3"/>
        <v>47</v>
      </c>
      <c r="AH26" s="6">
        <f t="shared" si="4"/>
        <v>33</v>
      </c>
      <c r="AI26" s="6">
        <f t="shared" si="5"/>
        <v>17</v>
      </c>
      <c r="AJ26" s="8"/>
    </row>
    <row r="27" spans="1:36" ht="24.75" customHeight="1">
      <c r="A27" s="19" t="s">
        <v>79</v>
      </c>
      <c r="B27" s="42">
        <v>23</v>
      </c>
      <c r="C27" s="3" t="s">
        <v>20</v>
      </c>
      <c r="D27" s="3" t="s">
        <v>66</v>
      </c>
      <c r="E27" s="20" t="str">
        <f>IF(B27="","",VLOOKUP(B27,'[3]球員資料表'!$A$2:$O$141,5,FALSE))</f>
        <v>男</v>
      </c>
      <c r="F27" s="21">
        <f>IF(B27="","",VLOOKUP(B27,'[3]球員資料表'!$A$2:$O$141,6,FALSE))</f>
        <v>35711</v>
      </c>
      <c r="G27" s="22"/>
      <c r="H27" s="4">
        <f>IF(B27="","",VLOOKUP(B27,'[3]球員資料表'!$A$2:$O$141,7,FALSE))</f>
        <v>0</v>
      </c>
      <c r="I27" s="23">
        <v>50</v>
      </c>
      <c r="J27" s="23">
        <v>51</v>
      </c>
      <c r="K27" s="6">
        <v>101</v>
      </c>
      <c r="L27" s="6">
        <f t="shared" si="0"/>
        <v>103</v>
      </c>
      <c r="M27" s="6">
        <f t="shared" si="1"/>
        <v>204</v>
      </c>
      <c r="N27" s="6">
        <v>6</v>
      </c>
      <c r="O27" s="6">
        <v>7</v>
      </c>
      <c r="P27" s="6">
        <v>5</v>
      </c>
      <c r="Q27" s="6">
        <v>7</v>
      </c>
      <c r="R27" s="6">
        <v>5</v>
      </c>
      <c r="S27" s="6">
        <v>4</v>
      </c>
      <c r="T27" s="6">
        <v>6</v>
      </c>
      <c r="U27" s="6">
        <v>6</v>
      </c>
      <c r="V27" s="6">
        <v>3</v>
      </c>
      <c r="W27" s="6">
        <f t="shared" si="2"/>
        <v>49</v>
      </c>
      <c r="X27" s="6">
        <v>8</v>
      </c>
      <c r="Y27" s="6">
        <v>8</v>
      </c>
      <c r="Z27" s="6">
        <v>3</v>
      </c>
      <c r="AA27" s="6">
        <v>7</v>
      </c>
      <c r="AB27" s="6">
        <v>3</v>
      </c>
      <c r="AC27" s="6">
        <v>5</v>
      </c>
      <c r="AD27" s="6">
        <v>6</v>
      </c>
      <c r="AE27" s="6">
        <v>6</v>
      </c>
      <c r="AF27" s="6">
        <v>8</v>
      </c>
      <c r="AG27" s="6">
        <f t="shared" si="3"/>
        <v>54</v>
      </c>
      <c r="AH27" s="6">
        <f t="shared" si="4"/>
        <v>35</v>
      </c>
      <c r="AI27" s="6">
        <f t="shared" si="5"/>
        <v>20</v>
      </c>
      <c r="AJ27" s="8"/>
    </row>
    <row r="28" spans="1:36" ht="24.75" customHeight="1">
      <c r="A28" s="19" t="s">
        <v>80</v>
      </c>
      <c r="B28" s="42"/>
      <c r="C28" s="43" t="s">
        <v>53</v>
      </c>
      <c r="D28" s="43" t="s">
        <v>53</v>
      </c>
      <c r="E28" s="10">
        <f>IF(B28="","",VLOOKUP(B28,'[3]球員資料表'!$A$2:$O$141,5,FALSE))</f>
      </c>
      <c r="F28" s="25">
        <f>IF(B28="","",VLOOKUP(B28,'[3]球員資料表'!$A$2:$O$141,6,FALSE))</f>
      </c>
      <c r="G28" s="24"/>
      <c r="H28" s="23">
        <f>IF(B28="","",VLOOKUP(B28,'[3]球員資料表'!$A$2:$O$141,7,FALSE))</f>
      </c>
      <c r="I28" s="23">
        <v>0</v>
      </c>
      <c r="J28" s="23">
        <v>0</v>
      </c>
      <c r="K28" s="6">
        <v>0</v>
      </c>
      <c r="L28" s="6">
        <f t="shared" si="0"/>
        <v>0</v>
      </c>
      <c r="M28" s="6">
        <f t="shared" si="1"/>
        <v>0</v>
      </c>
      <c r="N28" s="6"/>
      <c r="O28" s="6"/>
      <c r="P28" s="6"/>
      <c r="Q28" s="6"/>
      <c r="R28" s="6"/>
      <c r="S28" s="6"/>
      <c r="T28" s="6"/>
      <c r="U28" s="6"/>
      <c r="V28" s="6"/>
      <c r="W28" s="6">
        <f t="shared" si="2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>
        <f t="shared" si="3"/>
        <v>0</v>
      </c>
      <c r="AH28" s="6">
        <f t="shared" si="4"/>
        <v>0</v>
      </c>
      <c r="AI28" s="6">
        <f t="shared" si="5"/>
        <v>0</v>
      </c>
      <c r="AJ28" s="8"/>
    </row>
    <row r="29" spans="1:36" ht="24.75" customHeight="1">
      <c r="A29" s="19" t="s">
        <v>81</v>
      </c>
      <c r="B29" s="42"/>
      <c r="C29" s="3" t="s">
        <v>53</v>
      </c>
      <c r="D29" s="3" t="s">
        <v>53</v>
      </c>
      <c r="E29" s="20">
        <f>IF(B29="","",VLOOKUP(B29,'[3]球員資料表'!$A$2:$O$141,5,FALSE))</f>
      </c>
      <c r="F29" s="21">
        <f>IF(B29="","",VLOOKUP(B29,'[3]球員資料表'!$A$2:$O$141,6,FALSE))</f>
      </c>
      <c r="G29" s="22"/>
      <c r="H29" s="4"/>
      <c r="I29" s="23">
        <v>0</v>
      </c>
      <c r="J29" s="23">
        <v>0</v>
      </c>
      <c r="K29" s="6">
        <v>0</v>
      </c>
      <c r="L29" s="6">
        <f t="shared" si="0"/>
        <v>0</v>
      </c>
      <c r="M29" s="6">
        <f t="shared" si="1"/>
        <v>0</v>
      </c>
      <c r="N29" s="6"/>
      <c r="O29" s="6"/>
      <c r="P29" s="6"/>
      <c r="Q29" s="6"/>
      <c r="R29" s="6"/>
      <c r="S29" s="6"/>
      <c r="T29" s="6"/>
      <c r="U29" s="6"/>
      <c r="V29" s="6"/>
      <c r="W29" s="6">
        <f t="shared" si="2"/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>
        <f t="shared" si="3"/>
        <v>0</v>
      </c>
      <c r="AH29" s="6">
        <f t="shared" si="4"/>
        <v>0</v>
      </c>
      <c r="AI29" s="6">
        <f t="shared" si="5"/>
        <v>0</v>
      </c>
      <c r="AJ29" s="8"/>
    </row>
    <row r="30" spans="1:36" ht="24.75" customHeight="1">
      <c r="A30" s="19" t="s">
        <v>82</v>
      </c>
      <c r="B30" s="42"/>
      <c r="C30" s="3" t="s">
        <v>53</v>
      </c>
      <c r="D30" s="3" t="s">
        <v>53</v>
      </c>
      <c r="E30" s="20">
        <f>IF(B30="","",VLOOKUP(B30,'[3]球員資料表'!$A$2:$O$141,5,FALSE))</f>
      </c>
      <c r="F30" s="21">
        <f>IF(B30="","",VLOOKUP(B30,'[3]球員資料表'!$A$2:$O$141,6,FALSE))</f>
      </c>
      <c r="G30" s="24"/>
      <c r="H30" s="23"/>
      <c r="I30" s="23">
        <v>0</v>
      </c>
      <c r="J30" s="23">
        <v>0</v>
      </c>
      <c r="K30" s="6">
        <v>0</v>
      </c>
      <c r="L30" s="6">
        <f t="shared" si="0"/>
        <v>0</v>
      </c>
      <c r="M30" s="6">
        <f t="shared" si="1"/>
        <v>0</v>
      </c>
      <c r="N30" s="6"/>
      <c r="O30" s="6"/>
      <c r="P30" s="6"/>
      <c r="Q30" s="6"/>
      <c r="R30" s="6"/>
      <c r="S30" s="6"/>
      <c r="T30" s="6"/>
      <c r="U30" s="6"/>
      <c r="V30" s="6"/>
      <c r="W30" s="6">
        <f t="shared" si="2"/>
        <v>0</v>
      </c>
      <c r="X30" s="6"/>
      <c r="Y30" s="6"/>
      <c r="Z30" s="6"/>
      <c r="AA30" s="6"/>
      <c r="AB30" s="6"/>
      <c r="AC30" s="6"/>
      <c r="AD30" s="6"/>
      <c r="AE30" s="6"/>
      <c r="AF30" s="6"/>
      <c r="AG30" s="6">
        <f t="shared" si="3"/>
        <v>0</v>
      </c>
      <c r="AH30" s="6">
        <f t="shared" si="4"/>
        <v>0</v>
      </c>
      <c r="AI30" s="6">
        <f t="shared" si="5"/>
        <v>0</v>
      </c>
      <c r="AJ30" s="8"/>
    </row>
    <row r="31" spans="1:36" ht="24.75" customHeight="1">
      <c r="A31" s="19" t="s">
        <v>83</v>
      </c>
      <c r="B31" s="42"/>
      <c r="C31" s="3" t="s">
        <v>53</v>
      </c>
      <c r="D31" s="3" t="s">
        <v>53</v>
      </c>
      <c r="E31" s="20">
        <f>IF(B31="","",VLOOKUP(B31,'[3]球員資料表'!$A$2:$O$141,5,FALSE))</f>
      </c>
      <c r="F31" s="21">
        <f>IF(B31="","",VLOOKUP(B31,'[3]球員資料表'!$A$2:$O$141,6,FALSE))</f>
      </c>
      <c r="G31" s="24"/>
      <c r="H31" s="23"/>
      <c r="I31" s="23">
        <v>0</v>
      </c>
      <c r="J31" s="23">
        <v>0</v>
      </c>
      <c r="K31" s="6">
        <v>0</v>
      </c>
      <c r="L31" s="6">
        <f t="shared" si="0"/>
        <v>0</v>
      </c>
      <c r="M31" s="6">
        <f t="shared" si="1"/>
        <v>0</v>
      </c>
      <c r="N31" s="6"/>
      <c r="O31" s="6"/>
      <c r="P31" s="6"/>
      <c r="Q31" s="6"/>
      <c r="R31" s="6"/>
      <c r="S31" s="6"/>
      <c r="T31" s="6"/>
      <c r="U31" s="6"/>
      <c r="V31" s="6"/>
      <c r="W31" s="6">
        <f t="shared" si="2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>
        <f t="shared" si="3"/>
        <v>0</v>
      </c>
      <c r="AH31" s="6">
        <f t="shared" si="4"/>
        <v>0</v>
      </c>
      <c r="AI31" s="6">
        <f t="shared" si="5"/>
        <v>0</v>
      </c>
      <c r="AJ31" s="8"/>
    </row>
    <row r="32" spans="1:36" ht="24.75" customHeight="1">
      <c r="A32" s="19" t="s">
        <v>84</v>
      </c>
      <c r="B32" s="42"/>
      <c r="C32" s="3" t="s">
        <v>53</v>
      </c>
      <c r="D32" s="3" t="s">
        <v>53</v>
      </c>
      <c r="E32" s="20">
        <f>IF(B32="","",VLOOKUP(B32,'[3]球員資料表'!$A$2:$O$141,5,FALSE))</f>
      </c>
      <c r="F32" s="21">
        <f>IF(B32="","",VLOOKUP(B32,'[3]球員資料表'!$A$2:$O$141,6,FALSE))</f>
      </c>
      <c r="G32" s="24"/>
      <c r="H32" s="23"/>
      <c r="I32" s="23">
        <v>0</v>
      </c>
      <c r="J32" s="23">
        <v>0</v>
      </c>
      <c r="K32" s="6">
        <v>0</v>
      </c>
      <c r="L32" s="6">
        <f t="shared" si="0"/>
        <v>0</v>
      </c>
      <c r="M32" s="6">
        <f t="shared" si="1"/>
        <v>0</v>
      </c>
      <c r="N32" s="6"/>
      <c r="O32" s="6"/>
      <c r="P32" s="6"/>
      <c r="Q32" s="6"/>
      <c r="R32" s="6"/>
      <c r="S32" s="6"/>
      <c r="T32" s="6"/>
      <c r="U32" s="6"/>
      <c r="V32" s="6"/>
      <c r="W32" s="6">
        <f t="shared" si="2"/>
        <v>0</v>
      </c>
      <c r="X32" s="6"/>
      <c r="Y32" s="6"/>
      <c r="Z32" s="6"/>
      <c r="AA32" s="6"/>
      <c r="AB32" s="6"/>
      <c r="AC32" s="6"/>
      <c r="AD32" s="6"/>
      <c r="AE32" s="6"/>
      <c r="AF32" s="6"/>
      <c r="AG32" s="6">
        <f t="shared" si="3"/>
        <v>0</v>
      </c>
      <c r="AH32" s="6">
        <f t="shared" si="4"/>
        <v>0</v>
      </c>
      <c r="AI32" s="6">
        <f t="shared" si="5"/>
        <v>0</v>
      </c>
      <c r="AJ32" s="8"/>
    </row>
    <row r="33" spans="1:36" ht="24" customHeight="1">
      <c r="A33" s="19"/>
      <c r="B33" s="11"/>
      <c r="C33" s="43" t="s">
        <v>53</v>
      </c>
      <c r="D33" s="43" t="s">
        <v>53</v>
      </c>
      <c r="E33" s="10">
        <f>IF(B33="","",VLOOKUP(B33,'[3]球員資料表'!$A$2:$O$141,5,FALSE))</f>
      </c>
      <c r="F33" s="25">
        <f>IF(B33="","",VLOOKUP(B33,'[3]球員資料表'!$A$2:$O$141,6,FALSE))</f>
      </c>
      <c r="G33" s="24"/>
      <c r="H33" s="23">
        <f>IF(B33="","",VLOOKUP(B33,'[3]球員資料表'!$A$2:$O$141,7,FALSE))</f>
      </c>
      <c r="I33" s="23">
        <v>0</v>
      </c>
      <c r="J33" s="23">
        <v>0</v>
      </c>
      <c r="K33" s="6">
        <v>0</v>
      </c>
      <c r="L33" s="6">
        <f t="shared" si="0"/>
        <v>0</v>
      </c>
      <c r="M33" s="6">
        <f t="shared" si="1"/>
        <v>0</v>
      </c>
      <c r="N33" s="6"/>
      <c r="O33" s="6"/>
      <c r="P33" s="6"/>
      <c r="Q33" s="6"/>
      <c r="R33" s="6"/>
      <c r="S33" s="6"/>
      <c r="T33" s="6"/>
      <c r="U33" s="6"/>
      <c r="V33" s="6"/>
      <c r="W33" s="6">
        <f t="shared" si="2"/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>
        <f t="shared" si="3"/>
        <v>0</v>
      </c>
      <c r="AH33" s="6">
        <f t="shared" si="4"/>
        <v>0</v>
      </c>
      <c r="AI33" s="6">
        <f t="shared" si="5"/>
        <v>0</v>
      </c>
      <c r="AJ33" s="8"/>
    </row>
    <row r="34" spans="1:36" ht="24" customHeight="1">
      <c r="A34" s="19"/>
      <c r="B34" s="11"/>
      <c r="C34" s="43" t="s">
        <v>53</v>
      </c>
      <c r="D34" s="43" t="s">
        <v>53</v>
      </c>
      <c r="E34" s="10">
        <f>IF(B34="","",VLOOKUP(B34,'[3]球員資料表'!$A$2:$O$141,5,FALSE))</f>
      </c>
      <c r="F34" s="25">
        <f>IF(B34="","",VLOOKUP(B34,'[3]球員資料表'!$A$2:$O$141,6,FALSE))</f>
      </c>
      <c r="G34" s="24"/>
      <c r="H34" s="23">
        <f>IF(B34="","",VLOOKUP(B34,'[3]球員資料表'!$A$2:$O$141,7,FALSE))</f>
      </c>
      <c r="I34" s="23">
        <v>0</v>
      </c>
      <c r="J34" s="23">
        <v>0</v>
      </c>
      <c r="K34" s="6">
        <v>0</v>
      </c>
      <c r="L34" s="6">
        <f t="shared" si="0"/>
        <v>0</v>
      </c>
      <c r="M34" s="6">
        <f t="shared" si="1"/>
        <v>0</v>
      </c>
      <c r="N34" s="6"/>
      <c r="O34" s="6"/>
      <c r="P34" s="6"/>
      <c r="Q34" s="6"/>
      <c r="R34" s="6"/>
      <c r="S34" s="6"/>
      <c r="T34" s="6"/>
      <c r="U34" s="6"/>
      <c r="V34" s="6"/>
      <c r="W34" s="6">
        <f t="shared" si="2"/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>
        <f t="shared" si="3"/>
        <v>0</v>
      </c>
      <c r="AH34" s="6">
        <f t="shared" si="4"/>
        <v>0</v>
      </c>
      <c r="AI34" s="6">
        <f t="shared" si="5"/>
        <v>0</v>
      </c>
      <c r="AJ34" s="8"/>
    </row>
    <row r="35" spans="1:36" ht="24.75" customHeight="1">
      <c r="A35" s="19" t="s">
        <v>147</v>
      </c>
      <c r="B35" s="11">
        <v>36</v>
      </c>
      <c r="C35" s="43" t="s">
        <v>31</v>
      </c>
      <c r="D35" s="43" t="s">
        <v>37</v>
      </c>
      <c r="E35" s="10" t="str">
        <f>IF(B35="","",VLOOKUP(B35,'[3]球員資料表'!$A$2:$O$141,5,FALSE))</f>
        <v>男</v>
      </c>
      <c r="F35" s="25">
        <f>IF(B35="","",VLOOKUP(B35,'[3]球員資料表'!$A$2:$O$141,6,FALSE))</f>
        <v>36430</v>
      </c>
      <c r="G35" s="24"/>
      <c r="H35" s="23"/>
      <c r="I35" s="23">
        <v>36</v>
      </c>
      <c r="J35" s="23">
        <v>38</v>
      </c>
      <c r="K35" s="6">
        <v>74</v>
      </c>
      <c r="L35" s="6">
        <f t="shared" si="0"/>
        <v>75</v>
      </c>
      <c r="M35" s="6">
        <f t="shared" si="1"/>
        <v>149</v>
      </c>
      <c r="N35" s="6">
        <v>6</v>
      </c>
      <c r="O35" s="6">
        <v>4</v>
      </c>
      <c r="P35" s="6">
        <v>4</v>
      </c>
      <c r="Q35" s="6">
        <v>5</v>
      </c>
      <c r="R35" s="6">
        <v>6</v>
      </c>
      <c r="S35" s="6">
        <v>3</v>
      </c>
      <c r="T35" s="6">
        <v>4</v>
      </c>
      <c r="U35" s="6">
        <v>4</v>
      </c>
      <c r="V35" s="6">
        <v>3</v>
      </c>
      <c r="W35" s="6">
        <f t="shared" si="2"/>
        <v>39</v>
      </c>
      <c r="X35" s="6">
        <v>6</v>
      </c>
      <c r="Y35" s="6">
        <v>4</v>
      </c>
      <c r="Z35" s="6">
        <v>4</v>
      </c>
      <c r="AA35" s="6">
        <v>4</v>
      </c>
      <c r="AB35" s="6">
        <v>2</v>
      </c>
      <c r="AC35" s="6">
        <v>4</v>
      </c>
      <c r="AD35" s="6">
        <v>4</v>
      </c>
      <c r="AE35" s="6">
        <v>4</v>
      </c>
      <c r="AF35" s="6">
        <v>4</v>
      </c>
      <c r="AG35" s="6">
        <f t="shared" si="3"/>
        <v>36</v>
      </c>
      <c r="AH35" s="6">
        <f t="shared" si="4"/>
        <v>22</v>
      </c>
      <c r="AI35" s="6">
        <f t="shared" si="5"/>
        <v>12</v>
      </c>
      <c r="AJ35" s="8"/>
    </row>
    <row r="36" spans="1:36" ht="24.75" customHeight="1">
      <c r="A36" s="19" t="s">
        <v>0</v>
      </c>
      <c r="B36" s="11">
        <v>31</v>
      </c>
      <c r="C36" s="43" t="s">
        <v>31</v>
      </c>
      <c r="D36" s="43" t="s">
        <v>33</v>
      </c>
      <c r="E36" s="10" t="str">
        <f>IF(B36="","",VLOOKUP(B36,'[3]球員資料表'!$A$2:$O$141,5,FALSE))</f>
        <v>男</v>
      </c>
      <c r="F36" s="25">
        <f>IF(B36="","",VLOOKUP(B36,'[3]球員資料表'!$A$2:$O$141,6,FALSE))</f>
        <v>36786</v>
      </c>
      <c r="G36" s="27"/>
      <c r="H36" s="28"/>
      <c r="I36" s="23">
        <v>37</v>
      </c>
      <c r="J36" s="23">
        <v>45</v>
      </c>
      <c r="K36" s="6">
        <v>82</v>
      </c>
      <c r="L36" s="6">
        <f t="shared" si="0"/>
        <v>73</v>
      </c>
      <c r="M36" s="6">
        <f t="shared" si="1"/>
        <v>155</v>
      </c>
      <c r="N36" s="6">
        <v>5</v>
      </c>
      <c r="O36" s="6">
        <v>5</v>
      </c>
      <c r="P36" s="6">
        <v>4</v>
      </c>
      <c r="Q36" s="6">
        <v>4</v>
      </c>
      <c r="R36" s="6">
        <v>4</v>
      </c>
      <c r="S36" s="6">
        <v>3</v>
      </c>
      <c r="T36" s="6">
        <v>4</v>
      </c>
      <c r="U36" s="6">
        <v>5</v>
      </c>
      <c r="V36" s="6">
        <v>3</v>
      </c>
      <c r="W36" s="6">
        <f t="shared" si="2"/>
        <v>37</v>
      </c>
      <c r="X36" s="6">
        <v>6</v>
      </c>
      <c r="Y36" s="6">
        <v>5</v>
      </c>
      <c r="Z36" s="6">
        <v>3</v>
      </c>
      <c r="AA36" s="6">
        <v>6</v>
      </c>
      <c r="AB36" s="6">
        <v>3</v>
      </c>
      <c r="AC36" s="6">
        <v>3</v>
      </c>
      <c r="AD36" s="6">
        <v>4</v>
      </c>
      <c r="AE36" s="6">
        <v>3</v>
      </c>
      <c r="AF36" s="6">
        <v>3</v>
      </c>
      <c r="AG36" s="6">
        <f t="shared" si="3"/>
        <v>36</v>
      </c>
      <c r="AH36" s="6">
        <f t="shared" si="4"/>
        <v>22</v>
      </c>
      <c r="AI36" s="6">
        <f t="shared" si="5"/>
        <v>10</v>
      </c>
      <c r="AJ36" s="8"/>
    </row>
    <row r="37" spans="1:36" ht="24.75" customHeight="1">
      <c r="A37" s="19" t="s">
        <v>1</v>
      </c>
      <c r="B37" s="11">
        <v>26</v>
      </c>
      <c r="C37" s="43" t="s">
        <v>31</v>
      </c>
      <c r="D37" s="43" t="s">
        <v>113</v>
      </c>
      <c r="E37" s="10" t="str">
        <f>IF(B37="","",VLOOKUP(B37,'[3]球員資料表'!$A$2:$O$141,5,FALSE))</f>
        <v>男</v>
      </c>
      <c r="F37" s="25">
        <f>IF(B37="","",VLOOKUP(B37,'[3]球員資料表'!$A$2:$O$141,6,FALSE))</f>
        <v>36822</v>
      </c>
      <c r="G37" s="24"/>
      <c r="H37" s="23"/>
      <c r="I37" s="23">
        <v>43</v>
      </c>
      <c r="J37" s="23">
        <v>44</v>
      </c>
      <c r="K37" s="6">
        <v>87</v>
      </c>
      <c r="L37" s="6">
        <f t="shared" si="0"/>
        <v>76</v>
      </c>
      <c r="M37" s="6">
        <f t="shared" si="1"/>
        <v>163</v>
      </c>
      <c r="N37" s="6">
        <v>4</v>
      </c>
      <c r="O37" s="6">
        <v>4</v>
      </c>
      <c r="P37" s="6">
        <v>4</v>
      </c>
      <c r="Q37" s="6">
        <v>5</v>
      </c>
      <c r="R37" s="6">
        <v>5</v>
      </c>
      <c r="S37" s="6">
        <v>3</v>
      </c>
      <c r="T37" s="6">
        <v>4</v>
      </c>
      <c r="U37" s="6">
        <v>5</v>
      </c>
      <c r="V37" s="6">
        <v>3</v>
      </c>
      <c r="W37" s="6">
        <f t="shared" si="2"/>
        <v>37</v>
      </c>
      <c r="X37" s="6">
        <v>6</v>
      </c>
      <c r="Y37" s="6">
        <v>4</v>
      </c>
      <c r="Z37" s="6">
        <v>3</v>
      </c>
      <c r="AA37" s="6">
        <v>5</v>
      </c>
      <c r="AB37" s="6">
        <v>3</v>
      </c>
      <c r="AC37" s="6">
        <v>5</v>
      </c>
      <c r="AD37" s="6">
        <v>5</v>
      </c>
      <c r="AE37" s="6">
        <v>3</v>
      </c>
      <c r="AF37" s="6">
        <v>5</v>
      </c>
      <c r="AG37" s="6">
        <f t="shared" si="3"/>
        <v>39</v>
      </c>
      <c r="AH37" s="6">
        <f t="shared" si="4"/>
        <v>26</v>
      </c>
      <c r="AI37" s="6">
        <f t="shared" si="5"/>
        <v>13</v>
      </c>
      <c r="AJ37" s="8"/>
    </row>
    <row r="38" spans="1:36" ht="24.75" customHeight="1">
      <c r="A38" s="19" t="s">
        <v>2</v>
      </c>
      <c r="B38" s="11">
        <v>35</v>
      </c>
      <c r="C38" s="43" t="s">
        <v>31</v>
      </c>
      <c r="D38" s="43" t="s">
        <v>32</v>
      </c>
      <c r="E38" s="10" t="str">
        <f>IF(B38="","",VLOOKUP(B38,'[3]球員資料表'!$A$2:$O$141,5,FALSE))</f>
        <v>男</v>
      </c>
      <c r="F38" s="25">
        <f>IF(B38="","",VLOOKUP(B38,'[3]球員資料表'!$A$2:$O$141,6,FALSE))</f>
        <v>36387</v>
      </c>
      <c r="G38" s="24"/>
      <c r="H38" s="23"/>
      <c r="I38" s="23">
        <v>39</v>
      </c>
      <c r="J38" s="23">
        <v>41</v>
      </c>
      <c r="K38" s="6">
        <v>80</v>
      </c>
      <c r="L38" s="6">
        <f t="shared" si="0"/>
        <v>83</v>
      </c>
      <c r="M38" s="6">
        <f t="shared" si="1"/>
        <v>163</v>
      </c>
      <c r="N38" s="6">
        <v>6</v>
      </c>
      <c r="O38" s="6">
        <v>4</v>
      </c>
      <c r="P38" s="6">
        <v>4</v>
      </c>
      <c r="Q38" s="6">
        <v>5</v>
      </c>
      <c r="R38" s="6">
        <v>4</v>
      </c>
      <c r="S38" s="6">
        <v>3</v>
      </c>
      <c r="T38" s="6">
        <v>4</v>
      </c>
      <c r="U38" s="6">
        <v>6</v>
      </c>
      <c r="V38" s="6">
        <v>3</v>
      </c>
      <c r="W38" s="6">
        <f t="shared" si="2"/>
        <v>39</v>
      </c>
      <c r="X38" s="6">
        <v>7</v>
      </c>
      <c r="Y38" s="6">
        <v>4</v>
      </c>
      <c r="Z38" s="6">
        <v>3</v>
      </c>
      <c r="AA38" s="6">
        <v>7</v>
      </c>
      <c r="AB38" s="6">
        <v>4</v>
      </c>
      <c r="AC38" s="6">
        <v>6</v>
      </c>
      <c r="AD38" s="6">
        <v>4</v>
      </c>
      <c r="AE38" s="6">
        <v>5</v>
      </c>
      <c r="AF38" s="6">
        <v>4</v>
      </c>
      <c r="AG38" s="6">
        <f t="shared" si="3"/>
        <v>44</v>
      </c>
      <c r="AH38" s="6">
        <f t="shared" si="4"/>
        <v>30</v>
      </c>
      <c r="AI38" s="6">
        <f t="shared" si="5"/>
        <v>13</v>
      </c>
      <c r="AJ38" s="8"/>
    </row>
    <row r="39" spans="1:36" ht="24.75" customHeight="1">
      <c r="A39" s="19" t="s">
        <v>3</v>
      </c>
      <c r="B39" s="11">
        <v>34</v>
      </c>
      <c r="C39" s="43" t="s">
        <v>31</v>
      </c>
      <c r="D39" s="43" t="s">
        <v>38</v>
      </c>
      <c r="E39" s="10" t="str">
        <f>IF(B39="","",VLOOKUP(B39,'[3]球員資料表'!$A$2:$O$141,5,FALSE))</f>
        <v>男</v>
      </c>
      <c r="F39" s="25">
        <f>IF(B39="","",VLOOKUP(B39,'[3]球員資料表'!$A$2:$O$141,6,FALSE))</f>
        <v>36303</v>
      </c>
      <c r="G39" s="24"/>
      <c r="H39" s="23"/>
      <c r="I39" s="23">
        <v>40</v>
      </c>
      <c r="J39" s="23">
        <v>42</v>
      </c>
      <c r="K39" s="6">
        <v>82</v>
      </c>
      <c r="L39" s="6">
        <f t="shared" si="0"/>
        <v>82</v>
      </c>
      <c r="M39" s="6">
        <f t="shared" si="1"/>
        <v>164</v>
      </c>
      <c r="N39" s="6">
        <v>5</v>
      </c>
      <c r="O39" s="6">
        <v>4</v>
      </c>
      <c r="P39" s="6">
        <v>4</v>
      </c>
      <c r="Q39" s="6">
        <v>4</v>
      </c>
      <c r="R39" s="6">
        <v>5</v>
      </c>
      <c r="S39" s="6">
        <v>3</v>
      </c>
      <c r="T39" s="6">
        <v>4</v>
      </c>
      <c r="U39" s="6">
        <v>6</v>
      </c>
      <c r="V39" s="6">
        <v>4</v>
      </c>
      <c r="W39" s="6">
        <f t="shared" si="2"/>
        <v>39</v>
      </c>
      <c r="X39" s="6">
        <v>10</v>
      </c>
      <c r="Y39" s="6">
        <v>5</v>
      </c>
      <c r="Z39" s="6">
        <v>3</v>
      </c>
      <c r="AA39" s="6">
        <v>5</v>
      </c>
      <c r="AB39" s="6">
        <v>3</v>
      </c>
      <c r="AC39" s="6">
        <v>4</v>
      </c>
      <c r="AD39" s="6">
        <v>5</v>
      </c>
      <c r="AE39" s="6">
        <v>4</v>
      </c>
      <c r="AF39" s="6">
        <v>4</v>
      </c>
      <c r="AG39" s="6">
        <f t="shared" si="3"/>
        <v>43</v>
      </c>
      <c r="AH39" s="6">
        <f t="shared" si="4"/>
        <v>25</v>
      </c>
      <c r="AI39" s="6">
        <f t="shared" si="5"/>
        <v>13</v>
      </c>
      <c r="AJ39" s="8"/>
    </row>
    <row r="40" spans="1:36" ht="24.75" customHeight="1">
      <c r="A40" s="19" t="s">
        <v>4</v>
      </c>
      <c r="B40" s="11">
        <v>29</v>
      </c>
      <c r="C40" s="43" t="s">
        <v>31</v>
      </c>
      <c r="D40" s="43" t="s">
        <v>36</v>
      </c>
      <c r="E40" s="10" t="str">
        <f>IF(B40="","",VLOOKUP(B40,'[3]球員資料表'!$A$2:$O$141,5,FALSE))</f>
        <v>男</v>
      </c>
      <c r="F40" s="25">
        <f>IF(B40="","",VLOOKUP(B40,'[3]球員資料表'!$A$2:$O$141,6,FALSE))</f>
        <v>36641</v>
      </c>
      <c r="G40" s="24"/>
      <c r="H40" s="23" t="str">
        <f>IF(B40="","",VLOOKUP(B40,'[3]球員資料表'!$A$2:$O$141,7,FALSE))</f>
        <v>永安球場</v>
      </c>
      <c r="I40" s="23">
        <v>41</v>
      </c>
      <c r="J40" s="23">
        <v>41</v>
      </c>
      <c r="K40" s="6">
        <v>82</v>
      </c>
      <c r="L40" s="6">
        <f t="shared" si="0"/>
        <v>83</v>
      </c>
      <c r="M40" s="6">
        <f t="shared" si="1"/>
        <v>165</v>
      </c>
      <c r="N40" s="6">
        <v>6</v>
      </c>
      <c r="O40" s="6">
        <v>7</v>
      </c>
      <c r="P40" s="6">
        <v>4</v>
      </c>
      <c r="Q40" s="6">
        <v>5</v>
      </c>
      <c r="R40" s="6">
        <v>5</v>
      </c>
      <c r="S40" s="6">
        <v>3</v>
      </c>
      <c r="T40" s="6">
        <v>4</v>
      </c>
      <c r="U40" s="6">
        <v>4</v>
      </c>
      <c r="V40" s="6">
        <v>4</v>
      </c>
      <c r="W40" s="6">
        <f t="shared" si="2"/>
        <v>42</v>
      </c>
      <c r="X40" s="6">
        <v>7</v>
      </c>
      <c r="Y40" s="6">
        <v>4</v>
      </c>
      <c r="Z40" s="6">
        <v>4</v>
      </c>
      <c r="AA40" s="6">
        <v>5</v>
      </c>
      <c r="AB40" s="6">
        <v>3</v>
      </c>
      <c r="AC40" s="6">
        <v>4</v>
      </c>
      <c r="AD40" s="6">
        <v>5</v>
      </c>
      <c r="AE40" s="6">
        <v>4</v>
      </c>
      <c r="AF40" s="6">
        <v>5</v>
      </c>
      <c r="AG40" s="6">
        <f t="shared" si="3"/>
        <v>41</v>
      </c>
      <c r="AH40" s="6">
        <f t="shared" si="4"/>
        <v>26</v>
      </c>
      <c r="AI40" s="6">
        <f t="shared" si="5"/>
        <v>14</v>
      </c>
      <c r="AJ40" s="8"/>
    </row>
    <row r="41" spans="1:36" ht="24.75" customHeight="1">
      <c r="A41" s="19" t="s">
        <v>5</v>
      </c>
      <c r="B41" s="11">
        <v>25</v>
      </c>
      <c r="C41" s="43" t="s">
        <v>31</v>
      </c>
      <c r="D41" s="43" t="s">
        <v>112</v>
      </c>
      <c r="E41" s="10" t="str">
        <f>IF(B41="","",VLOOKUP(B41,'[3]球員資料表'!$A$2:$O$141,5,FALSE))</f>
        <v>男</v>
      </c>
      <c r="F41" s="25">
        <f>IF(B41="","",VLOOKUP(B41,'[3]球員資料表'!$A$2:$O$141,6,FALSE))</f>
        <v>36330</v>
      </c>
      <c r="G41" s="24"/>
      <c r="H41" s="23">
        <f>IF(B41="","",VLOOKUP(B41,'[3]球員資料表'!$A$2:$O$141,7,FALSE))</f>
        <v>0</v>
      </c>
      <c r="I41" s="23">
        <v>39</v>
      </c>
      <c r="J41" s="23">
        <v>43</v>
      </c>
      <c r="K41" s="6">
        <v>82</v>
      </c>
      <c r="L41" s="6">
        <f t="shared" si="0"/>
        <v>87</v>
      </c>
      <c r="M41" s="6">
        <f t="shared" si="1"/>
        <v>169</v>
      </c>
      <c r="N41" s="7">
        <v>6</v>
      </c>
      <c r="O41" s="7">
        <v>5</v>
      </c>
      <c r="P41" s="7">
        <v>4</v>
      </c>
      <c r="Q41" s="7">
        <v>7</v>
      </c>
      <c r="R41" s="7">
        <v>5</v>
      </c>
      <c r="S41" s="7">
        <v>3</v>
      </c>
      <c r="T41" s="7">
        <v>6</v>
      </c>
      <c r="U41" s="7">
        <v>7</v>
      </c>
      <c r="V41" s="7">
        <v>3</v>
      </c>
      <c r="W41" s="7">
        <f t="shared" si="2"/>
        <v>46</v>
      </c>
      <c r="X41" s="7">
        <v>5</v>
      </c>
      <c r="Y41" s="7">
        <v>5</v>
      </c>
      <c r="Z41" s="7">
        <v>4</v>
      </c>
      <c r="AA41" s="7">
        <v>6</v>
      </c>
      <c r="AB41" s="7">
        <v>3</v>
      </c>
      <c r="AC41" s="7">
        <v>5</v>
      </c>
      <c r="AD41" s="7">
        <v>5</v>
      </c>
      <c r="AE41" s="7">
        <v>4</v>
      </c>
      <c r="AF41" s="7">
        <v>4</v>
      </c>
      <c r="AG41" s="7">
        <f t="shared" si="3"/>
        <v>41</v>
      </c>
      <c r="AH41" s="7">
        <f t="shared" si="4"/>
        <v>27</v>
      </c>
      <c r="AI41" s="7">
        <f t="shared" si="5"/>
        <v>13</v>
      </c>
      <c r="AJ41" s="14"/>
    </row>
    <row r="42" spans="1:36" ht="24.75" customHeight="1">
      <c r="A42" s="19" t="s">
        <v>6</v>
      </c>
      <c r="B42" s="11">
        <v>40</v>
      </c>
      <c r="C42" s="43" t="s">
        <v>31</v>
      </c>
      <c r="D42" s="43" t="s">
        <v>40</v>
      </c>
      <c r="E42" s="10" t="str">
        <f>IF(B42="","",VLOOKUP(B42,'[3]球員資料表'!$A$2:$O$141,5,FALSE))</f>
        <v>男</v>
      </c>
      <c r="F42" s="25">
        <f>IF(B42="","",VLOOKUP(B42,'[3]球員資料表'!$A$2:$O$141,6,FALSE))</f>
        <v>37019</v>
      </c>
      <c r="G42" s="24"/>
      <c r="H42" s="23"/>
      <c r="I42" s="23">
        <v>44</v>
      </c>
      <c r="J42" s="23">
        <v>43</v>
      </c>
      <c r="K42" s="6">
        <v>87</v>
      </c>
      <c r="L42" s="6">
        <f t="shared" si="0"/>
        <v>85</v>
      </c>
      <c r="M42" s="6">
        <f t="shared" si="1"/>
        <v>172</v>
      </c>
      <c r="N42" s="6">
        <v>6</v>
      </c>
      <c r="O42" s="6">
        <v>5</v>
      </c>
      <c r="P42" s="6">
        <v>4</v>
      </c>
      <c r="Q42" s="6">
        <v>5</v>
      </c>
      <c r="R42" s="6">
        <v>5</v>
      </c>
      <c r="S42" s="6">
        <v>3</v>
      </c>
      <c r="T42" s="6">
        <v>5</v>
      </c>
      <c r="U42" s="6">
        <v>5</v>
      </c>
      <c r="V42" s="6">
        <v>4</v>
      </c>
      <c r="W42" s="6">
        <f t="shared" si="2"/>
        <v>42</v>
      </c>
      <c r="X42" s="6">
        <v>6</v>
      </c>
      <c r="Y42" s="6">
        <v>4</v>
      </c>
      <c r="Z42" s="6">
        <v>3</v>
      </c>
      <c r="AA42" s="6">
        <v>6</v>
      </c>
      <c r="AB42" s="6">
        <v>3</v>
      </c>
      <c r="AC42" s="6">
        <v>5</v>
      </c>
      <c r="AD42" s="6">
        <v>7</v>
      </c>
      <c r="AE42" s="6">
        <v>5</v>
      </c>
      <c r="AF42" s="6">
        <v>4</v>
      </c>
      <c r="AG42" s="6">
        <f t="shared" si="3"/>
        <v>43</v>
      </c>
      <c r="AH42" s="6">
        <f t="shared" si="4"/>
        <v>30</v>
      </c>
      <c r="AI42" s="6">
        <f t="shared" si="5"/>
        <v>16</v>
      </c>
      <c r="AJ42" s="8"/>
    </row>
    <row r="43" spans="1:36" ht="24.75" customHeight="1">
      <c r="A43" s="19" t="s">
        <v>7</v>
      </c>
      <c r="B43" s="11">
        <v>27</v>
      </c>
      <c r="C43" s="43" t="s">
        <v>31</v>
      </c>
      <c r="D43" s="43" t="s">
        <v>34</v>
      </c>
      <c r="E43" s="10" t="str">
        <f>IF(B43="","",VLOOKUP(B43,'[3]球員資料表'!$A$2:$O$141,5,FALSE))</f>
        <v>男</v>
      </c>
      <c r="F43" s="25">
        <f>IF(B43="","",VLOOKUP(B43,'[3]球員資料表'!$A$2:$O$141,6,FALSE))</f>
        <v>36441</v>
      </c>
      <c r="G43" s="27"/>
      <c r="H43" s="28" t="str">
        <f>IF(B43="","",VLOOKUP(B43,'[3]球員資料表'!$A$2:$O$141,7,FALSE))</f>
        <v>揮展練習場</v>
      </c>
      <c r="I43" s="23">
        <v>45</v>
      </c>
      <c r="J43" s="23">
        <v>41</v>
      </c>
      <c r="K43" s="6">
        <v>86</v>
      </c>
      <c r="L43" s="6">
        <f t="shared" si="0"/>
        <v>86</v>
      </c>
      <c r="M43" s="6">
        <f t="shared" si="1"/>
        <v>172</v>
      </c>
      <c r="N43" s="6">
        <v>7</v>
      </c>
      <c r="O43" s="6">
        <v>4</v>
      </c>
      <c r="P43" s="6">
        <v>4</v>
      </c>
      <c r="Q43" s="6">
        <v>6</v>
      </c>
      <c r="R43" s="6">
        <v>6</v>
      </c>
      <c r="S43" s="6">
        <v>3</v>
      </c>
      <c r="T43" s="6">
        <v>5</v>
      </c>
      <c r="U43" s="6">
        <v>5</v>
      </c>
      <c r="V43" s="6">
        <v>5</v>
      </c>
      <c r="W43" s="6">
        <f t="shared" si="2"/>
        <v>45</v>
      </c>
      <c r="X43" s="6">
        <v>6</v>
      </c>
      <c r="Y43" s="6">
        <v>4</v>
      </c>
      <c r="Z43" s="6">
        <v>4</v>
      </c>
      <c r="AA43" s="6">
        <v>5</v>
      </c>
      <c r="AB43" s="6">
        <v>3</v>
      </c>
      <c r="AC43" s="6">
        <v>5</v>
      </c>
      <c r="AD43" s="6">
        <v>5</v>
      </c>
      <c r="AE43" s="6">
        <v>5</v>
      </c>
      <c r="AF43" s="6">
        <v>4</v>
      </c>
      <c r="AG43" s="6">
        <f t="shared" si="3"/>
        <v>41</v>
      </c>
      <c r="AH43" s="6">
        <f t="shared" si="4"/>
        <v>27</v>
      </c>
      <c r="AI43" s="6">
        <f t="shared" si="5"/>
        <v>14</v>
      </c>
      <c r="AJ43" s="8"/>
    </row>
    <row r="44" spans="1:36" ht="24.75" customHeight="1">
      <c r="A44" s="19" t="s">
        <v>8</v>
      </c>
      <c r="B44" s="11">
        <v>33</v>
      </c>
      <c r="C44" s="43" t="s">
        <v>31</v>
      </c>
      <c r="D44" s="43" t="s">
        <v>41</v>
      </c>
      <c r="E44" s="10" t="str">
        <f>IF(B44="","",VLOOKUP(B44,'[3]球員資料表'!$A$2:$O$141,5,FALSE))</f>
        <v>男</v>
      </c>
      <c r="F44" s="25">
        <f>IF(B44="","",VLOOKUP(B44,'[3]球員資料表'!$A$2:$O$141,6,FALSE))</f>
        <v>36804</v>
      </c>
      <c r="G44" s="24"/>
      <c r="H44" s="23"/>
      <c r="I44" s="23">
        <v>42</v>
      </c>
      <c r="J44" s="23">
        <v>45</v>
      </c>
      <c r="K44" s="6">
        <v>87</v>
      </c>
      <c r="L44" s="6">
        <f t="shared" si="0"/>
        <v>88</v>
      </c>
      <c r="M44" s="6">
        <f t="shared" si="1"/>
        <v>175</v>
      </c>
      <c r="N44" s="6">
        <v>6</v>
      </c>
      <c r="O44" s="6">
        <v>5</v>
      </c>
      <c r="P44" s="6">
        <v>5</v>
      </c>
      <c r="Q44" s="6">
        <v>6</v>
      </c>
      <c r="R44" s="6">
        <v>5</v>
      </c>
      <c r="S44" s="6">
        <v>4</v>
      </c>
      <c r="T44" s="6">
        <v>6</v>
      </c>
      <c r="U44" s="6">
        <v>5</v>
      </c>
      <c r="V44" s="6">
        <v>3</v>
      </c>
      <c r="W44" s="6">
        <f t="shared" si="2"/>
        <v>45</v>
      </c>
      <c r="X44" s="6">
        <v>6</v>
      </c>
      <c r="Y44" s="6">
        <v>4</v>
      </c>
      <c r="Z44" s="6">
        <v>4</v>
      </c>
      <c r="AA44" s="6">
        <v>5</v>
      </c>
      <c r="AB44" s="6">
        <v>5</v>
      </c>
      <c r="AC44" s="6">
        <v>4</v>
      </c>
      <c r="AD44" s="6">
        <v>5</v>
      </c>
      <c r="AE44" s="6">
        <v>6</v>
      </c>
      <c r="AF44" s="6">
        <v>4</v>
      </c>
      <c r="AG44" s="6">
        <f t="shared" si="3"/>
        <v>43</v>
      </c>
      <c r="AH44" s="6">
        <f t="shared" si="4"/>
        <v>29</v>
      </c>
      <c r="AI44" s="6">
        <f t="shared" si="5"/>
        <v>15</v>
      </c>
      <c r="AJ44" s="8"/>
    </row>
    <row r="45" spans="1:36" ht="24.75" customHeight="1">
      <c r="A45" s="19" t="s">
        <v>9</v>
      </c>
      <c r="B45" s="11">
        <v>46</v>
      </c>
      <c r="C45" s="43" t="s">
        <v>31</v>
      </c>
      <c r="D45" s="43" t="s">
        <v>35</v>
      </c>
      <c r="E45" s="10" t="str">
        <f>IF(B45="","",VLOOKUP(B45,'[3]球員資料表'!$A$2:$O$141,5,FALSE))</f>
        <v>男</v>
      </c>
      <c r="F45" s="25">
        <f>IF(B45="","",VLOOKUP(B45,'[3]球員資料表'!$A$2:$O$141,6,FALSE))</f>
        <v>36323</v>
      </c>
      <c r="G45" s="24"/>
      <c r="H45" s="23" t="str">
        <f>IF(B45="","",VLOOKUP(B45,'[3]球員資料表'!$A$2:$O$141,7,FALSE))</f>
        <v>南一球場</v>
      </c>
      <c r="I45" s="23">
        <v>46</v>
      </c>
      <c r="J45" s="23">
        <v>43</v>
      </c>
      <c r="K45" s="6">
        <v>89</v>
      </c>
      <c r="L45" s="6">
        <f t="shared" si="0"/>
        <v>87</v>
      </c>
      <c r="M45" s="6">
        <f t="shared" si="1"/>
        <v>176</v>
      </c>
      <c r="N45" s="6">
        <v>6</v>
      </c>
      <c r="O45" s="6">
        <v>4</v>
      </c>
      <c r="P45" s="6">
        <v>4</v>
      </c>
      <c r="Q45" s="6">
        <v>6</v>
      </c>
      <c r="R45" s="6">
        <v>5</v>
      </c>
      <c r="S45" s="6">
        <v>3</v>
      </c>
      <c r="T45" s="6">
        <v>6</v>
      </c>
      <c r="U45" s="6">
        <v>5</v>
      </c>
      <c r="V45" s="6">
        <v>2</v>
      </c>
      <c r="W45" s="6">
        <f t="shared" si="2"/>
        <v>41</v>
      </c>
      <c r="X45" s="6">
        <v>7</v>
      </c>
      <c r="Y45" s="6">
        <v>5</v>
      </c>
      <c r="Z45" s="6">
        <v>4</v>
      </c>
      <c r="AA45" s="6">
        <v>5</v>
      </c>
      <c r="AB45" s="6">
        <v>3</v>
      </c>
      <c r="AC45" s="6">
        <v>5</v>
      </c>
      <c r="AD45" s="6">
        <v>7</v>
      </c>
      <c r="AE45" s="6">
        <v>3</v>
      </c>
      <c r="AF45" s="6">
        <v>7</v>
      </c>
      <c r="AG45" s="6">
        <f t="shared" si="3"/>
        <v>46</v>
      </c>
      <c r="AH45" s="6">
        <f t="shared" si="4"/>
        <v>30</v>
      </c>
      <c r="AI45" s="6">
        <f t="shared" si="5"/>
        <v>17</v>
      </c>
      <c r="AJ45" s="8"/>
    </row>
    <row r="46" spans="1:36" ht="24.75" customHeight="1">
      <c r="A46" s="19" t="s">
        <v>10</v>
      </c>
      <c r="B46" s="11">
        <v>41</v>
      </c>
      <c r="C46" s="43" t="s">
        <v>31</v>
      </c>
      <c r="D46" s="43" t="s">
        <v>43</v>
      </c>
      <c r="E46" s="10" t="str">
        <f>IF(B46="","",VLOOKUP(B46,'[3]球員資料表'!$A$2:$O$141,5,FALSE))</f>
        <v>男</v>
      </c>
      <c r="F46" s="25">
        <f>IF(B46="","",VLOOKUP(B46,'[3]球員資料表'!$A$2:$O$141,6,FALSE))</f>
        <v>36813</v>
      </c>
      <c r="G46" s="24"/>
      <c r="H46" s="23"/>
      <c r="I46" s="23">
        <v>44</v>
      </c>
      <c r="J46" s="23">
        <v>41</v>
      </c>
      <c r="K46" s="6">
        <v>85</v>
      </c>
      <c r="L46" s="6">
        <f t="shared" si="0"/>
        <v>93</v>
      </c>
      <c r="M46" s="6">
        <f t="shared" si="1"/>
        <v>178</v>
      </c>
      <c r="N46" s="6">
        <v>6</v>
      </c>
      <c r="O46" s="6">
        <v>5</v>
      </c>
      <c r="P46" s="6">
        <v>5</v>
      </c>
      <c r="Q46" s="6">
        <v>6</v>
      </c>
      <c r="R46" s="6">
        <v>5</v>
      </c>
      <c r="S46" s="6">
        <v>4</v>
      </c>
      <c r="T46" s="6">
        <v>5</v>
      </c>
      <c r="U46" s="6">
        <v>5</v>
      </c>
      <c r="V46" s="6">
        <v>4</v>
      </c>
      <c r="W46" s="6">
        <f t="shared" si="2"/>
        <v>45</v>
      </c>
      <c r="X46" s="6">
        <v>6</v>
      </c>
      <c r="Y46" s="6">
        <v>4</v>
      </c>
      <c r="Z46" s="6">
        <v>4</v>
      </c>
      <c r="AA46" s="6">
        <v>7</v>
      </c>
      <c r="AB46" s="6">
        <v>3</v>
      </c>
      <c r="AC46" s="6">
        <v>5</v>
      </c>
      <c r="AD46" s="6">
        <v>7</v>
      </c>
      <c r="AE46" s="6">
        <v>6</v>
      </c>
      <c r="AF46" s="6">
        <v>6</v>
      </c>
      <c r="AG46" s="6">
        <f t="shared" si="3"/>
        <v>48</v>
      </c>
      <c r="AH46" s="6">
        <f t="shared" si="4"/>
        <v>34</v>
      </c>
      <c r="AI46" s="6">
        <f t="shared" si="5"/>
        <v>19</v>
      </c>
      <c r="AJ46" s="8"/>
    </row>
    <row r="47" spans="1:36" ht="24.75" customHeight="1">
      <c r="A47" s="19" t="s">
        <v>11</v>
      </c>
      <c r="B47" s="11">
        <v>39</v>
      </c>
      <c r="C47" s="43" t="s">
        <v>31</v>
      </c>
      <c r="D47" s="43" t="s">
        <v>42</v>
      </c>
      <c r="E47" s="10" t="str">
        <f>IF(B47="","",VLOOKUP(B47,'[3]球員資料表'!$A$2:$O$141,5,FALSE))</f>
        <v>男</v>
      </c>
      <c r="F47" s="25">
        <f>IF(B47="","",VLOOKUP(B47,'[3]球員資料表'!$A$2:$O$141,6,FALSE))</f>
        <v>37166</v>
      </c>
      <c r="G47" s="27"/>
      <c r="H47" s="28"/>
      <c r="I47" s="23">
        <v>46</v>
      </c>
      <c r="J47" s="23">
        <v>51</v>
      </c>
      <c r="K47" s="6">
        <v>97</v>
      </c>
      <c r="L47" s="6">
        <f t="shared" si="0"/>
        <v>82</v>
      </c>
      <c r="M47" s="6">
        <f t="shared" si="1"/>
        <v>179</v>
      </c>
      <c r="N47" s="6">
        <v>6</v>
      </c>
      <c r="O47" s="6">
        <v>5</v>
      </c>
      <c r="P47" s="6">
        <v>5</v>
      </c>
      <c r="Q47" s="6">
        <v>6</v>
      </c>
      <c r="R47" s="6">
        <v>4</v>
      </c>
      <c r="S47" s="6">
        <v>3</v>
      </c>
      <c r="T47" s="6">
        <v>4</v>
      </c>
      <c r="U47" s="6">
        <v>4</v>
      </c>
      <c r="V47" s="6">
        <v>4</v>
      </c>
      <c r="W47" s="6">
        <f t="shared" si="2"/>
        <v>41</v>
      </c>
      <c r="X47" s="6">
        <v>5</v>
      </c>
      <c r="Y47" s="6">
        <v>4</v>
      </c>
      <c r="Z47" s="6">
        <v>4</v>
      </c>
      <c r="AA47" s="6">
        <v>5</v>
      </c>
      <c r="AB47" s="6">
        <v>4</v>
      </c>
      <c r="AC47" s="6">
        <v>5</v>
      </c>
      <c r="AD47" s="6">
        <v>5</v>
      </c>
      <c r="AE47" s="6">
        <v>5</v>
      </c>
      <c r="AF47" s="6">
        <v>4</v>
      </c>
      <c r="AG47" s="6">
        <f t="shared" si="3"/>
        <v>41</v>
      </c>
      <c r="AH47" s="6">
        <f t="shared" si="4"/>
        <v>28</v>
      </c>
      <c r="AI47" s="6">
        <f t="shared" si="5"/>
        <v>14</v>
      </c>
      <c r="AJ47" s="8"/>
    </row>
    <row r="48" spans="1:36" ht="24.75" customHeight="1">
      <c r="A48" s="19" t="s">
        <v>12</v>
      </c>
      <c r="B48" s="11">
        <v>91</v>
      </c>
      <c r="C48" s="43" t="s">
        <v>31</v>
      </c>
      <c r="D48" s="43" t="s">
        <v>93</v>
      </c>
      <c r="E48" s="10" t="str">
        <f>IF(B48="","",VLOOKUP(B48,'[3]球員資料表'!$A$2:$O$141,5,FALSE))</f>
        <v>男</v>
      </c>
      <c r="F48" s="25">
        <f>IF(B48="","",VLOOKUP(B48,'[3]球員資料表'!$A$2:$O$141,6,FALSE))</f>
        <v>36828</v>
      </c>
      <c r="G48" s="24"/>
      <c r="H48" s="23"/>
      <c r="I48" s="23">
        <v>44</v>
      </c>
      <c r="J48" s="23">
        <v>47</v>
      </c>
      <c r="K48" s="6">
        <v>91</v>
      </c>
      <c r="L48" s="6">
        <f t="shared" si="0"/>
        <v>88</v>
      </c>
      <c r="M48" s="6">
        <f t="shared" si="1"/>
        <v>179</v>
      </c>
      <c r="N48" s="6">
        <v>5</v>
      </c>
      <c r="O48" s="6">
        <v>4</v>
      </c>
      <c r="P48" s="6">
        <v>5</v>
      </c>
      <c r="Q48" s="6">
        <v>5</v>
      </c>
      <c r="R48" s="6">
        <v>5</v>
      </c>
      <c r="S48" s="6">
        <v>3</v>
      </c>
      <c r="T48" s="6">
        <v>5</v>
      </c>
      <c r="U48" s="6">
        <v>5</v>
      </c>
      <c r="V48" s="6">
        <v>4</v>
      </c>
      <c r="W48" s="6">
        <f t="shared" si="2"/>
        <v>41</v>
      </c>
      <c r="X48" s="6">
        <v>5</v>
      </c>
      <c r="Y48" s="6">
        <v>6</v>
      </c>
      <c r="Z48" s="6">
        <v>4</v>
      </c>
      <c r="AA48" s="6">
        <v>7</v>
      </c>
      <c r="AB48" s="6">
        <v>3</v>
      </c>
      <c r="AC48" s="6">
        <v>7</v>
      </c>
      <c r="AD48" s="6">
        <v>5</v>
      </c>
      <c r="AE48" s="6">
        <v>5</v>
      </c>
      <c r="AF48" s="6">
        <v>5</v>
      </c>
      <c r="AG48" s="6">
        <f t="shared" si="3"/>
        <v>47</v>
      </c>
      <c r="AH48" s="6">
        <f t="shared" si="4"/>
        <v>32</v>
      </c>
      <c r="AI48" s="6">
        <f t="shared" si="5"/>
        <v>15</v>
      </c>
      <c r="AJ48" s="8"/>
    </row>
    <row r="49" spans="1:36" ht="24.75" customHeight="1">
      <c r="A49" s="19" t="s">
        <v>13</v>
      </c>
      <c r="B49" s="11">
        <v>30</v>
      </c>
      <c r="C49" s="43" t="s">
        <v>31</v>
      </c>
      <c r="D49" s="43" t="s">
        <v>97</v>
      </c>
      <c r="E49" s="10" t="str">
        <f>IF(B49="","",VLOOKUP(B49,'[3]球員資料表'!$A$2:$O$141,5,FALSE))</f>
        <v>男</v>
      </c>
      <c r="F49" s="25">
        <f>IF(B49="","",VLOOKUP(B49,'[3]球員資料表'!$A$2:$O$141,6,FALSE))</f>
        <v>36764</v>
      </c>
      <c r="G49" s="24"/>
      <c r="H49" s="23">
        <f>IF(B49="","",VLOOKUP(B49,'[3]球員資料表'!$A$2:$O$141,7,FALSE))</f>
        <v>0</v>
      </c>
      <c r="I49" s="23">
        <v>45</v>
      </c>
      <c r="J49" s="23">
        <v>46</v>
      </c>
      <c r="K49" s="6">
        <v>91</v>
      </c>
      <c r="L49" s="6">
        <f t="shared" si="0"/>
        <v>90</v>
      </c>
      <c r="M49" s="6">
        <f t="shared" si="1"/>
        <v>181</v>
      </c>
      <c r="N49" s="6">
        <v>6</v>
      </c>
      <c r="O49" s="6">
        <v>5</v>
      </c>
      <c r="P49" s="6">
        <v>5</v>
      </c>
      <c r="Q49" s="6">
        <v>7</v>
      </c>
      <c r="R49" s="6">
        <v>5</v>
      </c>
      <c r="S49" s="6">
        <v>3</v>
      </c>
      <c r="T49" s="6">
        <v>6</v>
      </c>
      <c r="U49" s="6">
        <v>7</v>
      </c>
      <c r="V49" s="6">
        <v>3</v>
      </c>
      <c r="W49" s="6">
        <f t="shared" si="2"/>
        <v>47</v>
      </c>
      <c r="X49" s="6">
        <v>6</v>
      </c>
      <c r="Y49" s="6">
        <v>5</v>
      </c>
      <c r="Z49" s="6">
        <v>3</v>
      </c>
      <c r="AA49" s="6">
        <v>5</v>
      </c>
      <c r="AB49" s="6">
        <v>4</v>
      </c>
      <c r="AC49" s="6">
        <v>4</v>
      </c>
      <c r="AD49" s="6">
        <v>6</v>
      </c>
      <c r="AE49" s="6">
        <v>6</v>
      </c>
      <c r="AF49" s="6">
        <v>4</v>
      </c>
      <c r="AG49" s="6">
        <f t="shared" si="3"/>
        <v>43</v>
      </c>
      <c r="AH49" s="6">
        <f t="shared" si="4"/>
        <v>29</v>
      </c>
      <c r="AI49" s="6">
        <f t="shared" si="5"/>
        <v>16</v>
      </c>
      <c r="AJ49" s="8"/>
    </row>
    <row r="50" spans="1:36" ht="24.75" customHeight="1">
      <c r="A50" s="19" t="s">
        <v>14</v>
      </c>
      <c r="B50" s="11">
        <v>37</v>
      </c>
      <c r="C50" s="43" t="s">
        <v>31</v>
      </c>
      <c r="D50" s="43" t="s">
        <v>39</v>
      </c>
      <c r="E50" s="10" t="str">
        <f>IF(B50="","",VLOOKUP(B50,'[3]球員資料表'!$A$2:$O$141,5,FALSE))</f>
        <v>男</v>
      </c>
      <c r="F50" s="25">
        <f>IF(B50="","",VLOOKUP(B50,'[3]球員資料表'!$A$2:$O$141,6,FALSE))</f>
        <v>37044</v>
      </c>
      <c r="G50" s="24"/>
      <c r="H50" s="23">
        <f>IF(B50="","",VLOOKUP(B50,'[3]球員資料表'!$A$2:$O$141,7,FALSE))</f>
        <v>0</v>
      </c>
      <c r="I50" s="23">
        <v>46</v>
      </c>
      <c r="J50" s="23">
        <v>47</v>
      </c>
      <c r="K50" s="6">
        <v>93</v>
      </c>
      <c r="L50" s="6">
        <f t="shared" si="0"/>
        <v>89</v>
      </c>
      <c r="M50" s="6">
        <f t="shared" si="1"/>
        <v>182</v>
      </c>
      <c r="N50" s="6">
        <v>6</v>
      </c>
      <c r="O50" s="6">
        <v>4</v>
      </c>
      <c r="P50" s="6">
        <v>4</v>
      </c>
      <c r="Q50" s="6">
        <v>6</v>
      </c>
      <c r="R50" s="6">
        <v>5</v>
      </c>
      <c r="S50" s="6">
        <v>3</v>
      </c>
      <c r="T50" s="6">
        <v>5</v>
      </c>
      <c r="U50" s="6">
        <v>5</v>
      </c>
      <c r="V50" s="6">
        <v>5</v>
      </c>
      <c r="W50" s="6">
        <f t="shared" si="2"/>
        <v>43</v>
      </c>
      <c r="X50" s="6">
        <v>6</v>
      </c>
      <c r="Y50" s="6">
        <v>6</v>
      </c>
      <c r="Z50" s="6">
        <v>3</v>
      </c>
      <c r="AA50" s="6">
        <v>7</v>
      </c>
      <c r="AB50" s="6">
        <v>4</v>
      </c>
      <c r="AC50" s="6">
        <v>5</v>
      </c>
      <c r="AD50" s="6">
        <v>6</v>
      </c>
      <c r="AE50" s="6">
        <v>5</v>
      </c>
      <c r="AF50" s="6">
        <v>4</v>
      </c>
      <c r="AG50" s="6">
        <f t="shared" si="3"/>
        <v>46</v>
      </c>
      <c r="AH50" s="6">
        <f t="shared" si="4"/>
        <v>31</v>
      </c>
      <c r="AI50" s="6">
        <f t="shared" si="5"/>
        <v>15</v>
      </c>
      <c r="AJ50" s="8"/>
    </row>
    <row r="51" spans="1:36" ht="24.75" customHeight="1">
      <c r="A51" s="19" t="s">
        <v>15</v>
      </c>
      <c r="B51" s="11">
        <v>43</v>
      </c>
      <c r="C51" s="43" t="s">
        <v>31</v>
      </c>
      <c r="D51" s="43" t="s">
        <v>96</v>
      </c>
      <c r="E51" s="10" t="str">
        <f>IF(B51="","",VLOOKUP(B51,'[3]球員資料表'!$A$2:$O$141,5,FALSE))</f>
        <v>男</v>
      </c>
      <c r="F51" s="25">
        <f>IF(B51="","",VLOOKUP(B51,'[3]球員資料表'!$A$2:$O$141,6,FALSE))</f>
        <v>36918</v>
      </c>
      <c r="G51" s="24"/>
      <c r="H51" s="23">
        <f>IF(B51="","",VLOOKUP(B51,'[3]球員資料表'!$A$2:$O$141,7,FALSE))</f>
        <v>0</v>
      </c>
      <c r="I51" s="23">
        <v>43</v>
      </c>
      <c r="J51" s="23">
        <v>47</v>
      </c>
      <c r="K51" s="6">
        <v>90</v>
      </c>
      <c r="L51" s="6">
        <f t="shared" si="0"/>
        <v>97</v>
      </c>
      <c r="M51" s="6">
        <f t="shared" si="1"/>
        <v>187</v>
      </c>
      <c r="N51" s="6">
        <v>5</v>
      </c>
      <c r="O51" s="6">
        <v>5</v>
      </c>
      <c r="P51" s="6">
        <v>5</v>
      </c>
      <c r="Q51" s="6">
        <v>5</v>
      </c>
      <c r="R51" s="6">
        <v>6</v>
      </c>
      <c r="S51" s="6">
        <v>4</v>
      </c>
      <c r="T51" s="6">
        <v>6</v>
      </c>
      <c r="U51" s="6">
        <v>5</v>
      </c>
      <c r="V51" s="6">
        <v>6</v>
      </c>
      <c r="W51" s="6">
        <f t="shared" si="2"/>
        <v>47</v>
      </c>
      <c r="X51" s="6">
        <v>8</v>
      </c>
      <c r="Y51" s="6">
        <v>6</v>
      </c>
      <c r="Z51" s="6">
        <v>5</v>
      </c>
      <c r="AA51" s="6">
        <v>7</v>
      </c>
      <c r="AB51" s="6">
        <v>4</v>
      </c>
      <c r="AC51" s="6">
        <v>4</v>
      </c>
      <c r="AD51" s="6">
        <v>6</v>
      </c>
      <c r="AE51" s="6">
        <v>6</v>
      </c>
      <c r="AF51" s="6">
        <v>4</v>
      </c>
      <c r="AG51" s="6">
        <f t="shared" si="3"/>
        <v>50</v>
      </c>
      <c r="AH51" s="6">
        <f t="shared" si="4"/>
        <v>31</v>
      </c>
      <c r="AI51" s="6">
        <f t="shared" si="5"/>
        <v>16</v>
      </c>
      <c r="AJ51" s="14"/>
    </row>
    <row r="52" spans="1:36" ht="24.75" customHeight="1">
      <c r="A52" s="19" t="s">
        <v>16</v>
      </c>
      <c r="B52" s="11">
        <v>44</v>
      </c>
      <c r="C52" s="43" t="s">
        <v>31</v>
      </c>
      <c r="D52" s="43" t="s">
        <v>94</v>
      </c>
      <c r="E52" s="10" t="str">
        <f>IF(B52="","",VLOOKUP(B52,'[3]球員資料表'!$A$2:$O$141,5,FALSE))</f>
        <v>男</v>
      </c>
      <c r="F52" s="25">
        <f>IF(B52="","",VLOOKUP(B52,'[3]球員資料表'!$A$2:$O$141,6,FALSE))</f>
        <v>36419</v>
      </c>
      <c r="G52" s="24"/>
      <c r="H52" s="23">
        <f>IF(B52="","",VLOOKUP(B52,'[3]球員資料表'!$A$2:$O$141,7,FALSE))</f>
        <v>0</v>
      </c>
      <c r="I52" s="23">
        <v>45</v>
      </c>
      <c r="J52" s="23">
        <v>49</v>
      </c>
      <c r="K52" s="6">
        <v>94</v>
      </c>
      <c r="L52" s="6">
        <f t="shared" si="0"/>
        <v>95</v>
      </c>
      <c r="M52" s="6">
        <f t="shared" si="1"/>
        <v>189</v>
      </c>
      <c r="N52" s="6">
        <v>5</v>
      </c>
      <c r="O52" s="6">
        <v>5</v>
      </c>
      <c r="P52" s="6">
        <v>4</v>
      </c>
      <c r="Q52" s="6">
        <v>6</v>
      </c>
      <c r="R52" s="6">
        <v>4</v>
      </c>
      <c r="S52" s="6">
        <v>3</v>
      </c>
      <c r="T52" s="6">
        <v>5</v>
      </c>
      <c r="U52" s="6">
        <v>5</v>
      </c>
      <c r="V52" s="6">
        <v>4</v>
      </c>
      <c r="W52" s="6">
        <f t="shared" si="2"/>
        <v>41</v>
      </c>
      <c r="X52" s="6">
        <v>9</v>
      </c>
      <c r="Y52" s="6">
        <v>6</v>
      </c>
      <c r="Z52" s="6">
        <v>3</v>
      </c>
      <c r="AA52" s="6">
        <v>5</v>
      </c>
      <c r="AB52" s="6">
        <v>4</v>
      </c>
      <c r="AC52" s="6">
        <v>5</v>
      </c>
      <c r="AD52" s="6">
        <v>5</v>
      </c>
      <c r="AE52" s="6">
        <v>12</v>
      </c>
      <c r="AF52" s="6">
        <v>5</v>
      </c>
      <c r="AG52" s="6">
        <f t="shared" si="3"/>
        <v>54</v>
      </c>
      <c r="AH52" s="6">
        <f t="shared" si="4"/>
        <v>36</v>
      </c>
      <c r="AI52" s="6">
        <f t="shared" si="5"/>
        <v>22</v>
      </c>
      <c r="AJ52" s="8"/>
    </row>
    <row r="53" spans="1:36" ht="24.75" customHeight="1">
      <c r="A53" s="19" t="s">
        <v>17</v>
      </c>
      <c r="B53" s="11">
        <v>42</v>
      </c>
      <c r="C53" s="43" t="s">
        <v>31</v>
      </c>
      <c r="D53" s="43" t="s">
        <v>95</v>
      </c>
      <c r="E53" s="10" t="str">
        <f>IF(B53="","",VLOOKUP(B53,'[3]球員資料表'!$A$2:$O$141,5,FALSE))</f>
        <v>男</v>
      </c>
      <c r="F53" s="25">
        <f>IF(B53="","",VLOOKUP(B53,'[3]球員資料表'!$A$2:$O$141,6,FALSE))</f>
        <v>36918</v>
      </c>
      <c r="G53" s="27"/>
      <c r="H53" s="28"/>
      <c r="I53" s="23">
        <v>47</v>
      </c>
      <c r="J53" s="23">
        <v>49</v>
      </c>
      <c r="K53" s="6">
        <v>96</v>
      </c>
      <c r="L53" s="6">
        <f t="shared" si="0"/>
        <v>94</v>
      </c>
      <c r="M53" s="6">
        <f t="shared" si="1"/>
        <v>190</v>
      </c>
      <c r="N53" s="6">
        <v>5</v>
      </c>
      <c r="O53" s="6">
        <v>5</v>
      </c>
      <c r="P53" s="6">
        <v>5</v>
      </c>
      <c r="Q53" s="6">
        <v>6</v>
      </c>
      <c r="R53" s="6">
        <v>5</v>
      </c>
      <c r="S53" s="6">
        <v>6</v>
      </c>
      <c r="T53" s="6">
        <v>5</v>
      </c>
      <c r="U53" s="6">
        <v>4</v>
      </c>
      <c r="V53" s="6">
        <v>4</v>
      </c>
      <c r="W53" s="6">
        <f t="shared" si="2"/>
        <v>45</v>
      </c>
      <c r="X53" s="6">
        <v>7</v>
      </c>
      <c r="Y53" s="6">
        <v>5</v>
      </c>
      <c r="Z53" s="6">
        <v>5</v>
      </c>
      <c r="AA53" s="6">
        <v>6</v>
      </c>
      <c r="AB53" s="6">
        <v>3</v>
      </c>
      <c r="AC53" s="6">
        <v>4</v>
      </c>
      <c r="AD53" s="6">
        <v>8</v>
      </c>
      <c r="AE53" s="6">
        <v>7</v>
      </c>
      <c r="AF53" s="6">
        <v>4</v>
      </c>
      <c r="AG53" s="6">
        <f t="shared" si="3"/>
        <v>49</v>
      </c>
      <c r="AH53" s="6">
        <f t="shared" si="4"/>
        <v>32</v>
      </c>
      <c r="AI53" s="6">
        <f t="shared" si="5"/>
        <v>19</v>
      </c>
      <c r="AJ53" s="8"/>
    </row>
    <row r="54" spans="1:36" ht="24.75" customHeight="1">
      <c r="A54" s="19" t="s">
        <v>18</v>
      </c>
      <c r="B54" s="11">
        <v>45</v>
      </c>
      <c r="C54" s="43" t="s">
        <v>31</v>
      </c>
      <c r="D54" s="43" t="s">
        <v>44</v>
      </c>
      <c r="E54" s="10" t="str">
        <f>IF(B54="","",VLOOKUP(B54,'[3]球員資料表'!$A$2:$O$141,5,FALSE))</f>
        <v>男</v>
      </c>
      <c r="F54" s="25">
        <f>IF(B54="","",VLOOKUP(B54,'[3]球員資料表'!$A$2:$O$141,6,FALSE))</f>
        <v>36779</v>
      </c>
      <c r="G54" s="24"/>
      <c r="H54" s="23"/>
      <c r="I54" s="23">
        <v>44</v>
      </c>
      <c r="J54" s="23">
        <v>57</v>
      </c>
      <c r="K54" s="6">
        <v>101</v>
      </c>
      <c r="L54" s="6">
        <f t="shared" si="0"/>
        <v>91</v>
      </c>
      <c r="M54" s="6">
        <f t="shared" si="1"/>
        <v>192</v>
      </c>
      <c r="N54" s="6">
        <v>6</v>
      </c>
      <c r="O54" s="6">
        <v>5</v>
      </c>
      <c r="P54" s="6">
        <v>7</v>
      </c>
      <c r="Q54" s="6">
        <v>5</v>
      </c>
      <c r="R54" s="6">
        <v>5</v>
      </c>
      <c r="S54" s="6">
        <v>3</v>
      </c>
      <c r="T54" s="6">
        <v>4</v>
      </c>
      <c r="U54" s="6">
        <v>4</v>
      </c>
      <c r="V54" s="6">
        <v>3</v>
      </c>
      <c r="W54" s="6">
        <f t="shared" si="2"/>
        <v>42</v>
      </c>
      <c r="X54" s="6">
        <v>6</v>
      </c>
      <c r="Y54" s="6">
        <v>4</v>
      </c>
      <c r="Z54" s="6">
        <v>5</v>
      </c>
      <c r="AA54" s="6">
        <v>7</v>
      </c>
      <c r="AB54" s="6">
        <v>2</v>
      </c>
      <c r="AC54" s="6">
        <v>5</v>
      </c>
      <c r="AD54" s="6">
        <v>10</v>
      </c>
      <c r="AE54" s="6">
        <v>7</v>
      </c>
      <c r="AF54" s="6">
        <v>3</v>
      </c>
      <c r="AG54" s="6">
        <f t="shared" si="3"/>
        <v>49</v>
      </c>
      <c r="AH54" s="6">
        <f t="shared" si="4"/>
        <v>34</v>
      </c>
      <c r="AI54" s="6">
        <f t="shared" si="5"/>
        <v>20</v>
      </c>
      <c r="AJ54" s="8"/>
    </row>
    <row r="55" spans="1:36" ht="24.75" customHeight="1">
      <c r="A55" s="19" t="s">
        <v>19</v>
      </c>
      <c r="B55" s="11">
        <v>38</v>
      </c>
      <c r="C55" s="43" t="s">
        <v>31</v>
      </c>
      <c r="D55" s="43" t="s">
        <v>70</v>
      </c>
      <c r="E55" s="10" t="str">
        <f>IF(B55="","",VLOOKUP(B55,'[3]球員資料表'!$A$2:$O$141,5,FALSE))</f>
        <v>男</v>
      </c>
      <c r="F55" s="25">
        <f>IF(B55="","",VLOOKUP(B55,'[3]球員資料表'!$A$2:$O$141,6,FALSE))</f>
        <v>37312</v>
      </c>
      <c r="G55" s="24"/>
      <c r="H55" s="23"/>
      <c r="I55" s="23">
        <v>53</v>
      </c>
      <c r="J55" s="23">
        <v>55</v>
      </c>
      <c r="K55" s="6">
        <v>108</v>
      </c>
      <c r="L55" s="6">
        <f t="shared" si="0"/>
        <v>117</v>
      </c>
      <c r="M55" s="6">
        <f t="shared" si="1"/>
        <v>225</v>
      </c>
      <c r="N55" s="6">
        <v>8</v>
      </c>
      <c r="O55" s="6">
        <v>6</v>
      </c>
      <c r="P55" s="6">
        <v>6</v>
      </c>
      <c r="Q55" s="6">
        <v>8</v>
      </c>
      <c r="R55" s="6">
        <v>6</v>
      </c>
      <c r="S55" s="6">
        <v>4</v>
      </c>
      <c r="T55" s="6">
        <v>9</v>
      </c>
      <c r="U55" s="6">
        <v>7</v>
      </c>
      <c r="V55" s="6">
        <v>4</v>
      </c>
      <c r="W55" s="6">
        <f t="shared" si="2"/>
        <v>58</v>
      </c>
      <c r="X55" s="6">
        <v>6</v>
      </c>
      <c r="Y55" s="6">
        <v>7</v>
      </c>
      <c r="Z55" s="6">
        <v>5</v>
      </c>
      <c r="AA55" s="6">
        <v>7</v>
      </c>
      <c r="AB55" s="6">
        <v>4</v>
      </c>
      <c r="AC55" s="6">
        <v>5</v>
      </c>
      <c r="AD55" s="6">
        <v>7</v>
      </c>
      <c r="AE55" s="6">
        <v>10</v>
      </c>
      <c r="AF55" s="6">
        <v>8</v>
      </c>
      <c r="AG55" s="6">
        <f t="shared" si="3"/>
        <v>59</v>
      </c>
      <c r="AH55" s="6">
        <f t="shared" si="4"/>
        <v>41</v>
      </c>
      <c r="AI55" s="6">
        <f t="shared" si="5"/>
        <v>25</v>
      </c>
      <c r="AJ55" s="8"/>
    </row>
    <row r="56" spans="1:36" ht="24.75" customHeight="1">
      <c r="A56" s="19" t="s">
        <v>78</v>
      </c>
      <c r="B56" s="11"/>
      <c r="C56" s="43" t="s">
        <v>53</v>
      </c>
      <c r="D56" s="43" t="s">
        <v>53</v>
      </c>
      <c r="E56" s="10">
        <f>IF(B56="","",VLOOKUP(B56,'[3]球員資料表'!$A$2:$O$141,5,FALSE))</f>
      </c>
      <c r="F56" s="25">
        <f>IF(B56="","",VLOOKUP(B56,'[3]球員資料表'!$A$2:$O$141,6,FALSE))</f>
      </c>
      <c r="G56" s="27"/>
      <c r="H56" s="28">
        <f>IF(B56="","",VLOOKUP(B56,'[3]球員資料表'!$A$2:$O$141,7,FALSE))</f>
      </c>
      <c r="I56" s="23">
        <v>0</v>
      </c>
      <c r="J56" s="23">
        <v>0</v>
      </c>
      <c r="K56" s="6">
        <v>0</v>
      </c>
      <c r="L56" s="6">
        <f t="shared" si="0"/>
        <v>0</v>
      </c>
      <c r="M56" s="7">
        <f t="shared" si="1"/>
        <v>0</v>
      </c>
      <c r="N56" s="7"/>
      <c r="O56" s="7"/>
      <c r="P56" s="7"/>
      <c r="Q56" s="7"/>
      <c r="R56" s="7"/>
      <c r="S56" s="7"/>
      <c r="T56" s="7"/>
      <c r="U56" s="7"/>
      <c r="V56" s="7"/>
      <c r="W56" s="7">
        <f t="shared" si="2"/>
        <v>0</v>
      </c>
      <c r="X56" s="7"/>
      <c r="Y56" s="7"/>
      <c r="Z56" s="7"/>
      <c r="AA56" s="7"/>
      <c r="AB56" s="7"/>
      <c r="AC56" s="7"/>
      <c r="AD56" s="7"/>
      <c r="AE56" s="7"/>
      <c r="AF56" s="7"/>
      <c r="AG56" s="7">
        <f t="shared" si="3"/>
        <v>0</v>
      </c>
      <c r="AH56" s="7">
        <f t="shared" si="4"/>
        <v>0</v>
      </c>
      <c r="AI56" s="7">
        <f t="shared" si="5"/>
        <v>0</v>
      </c>
      <c r="AJ56" s="14"/>
    </row>
    <row r="57" spans="1:36" ht="24.75" customHeight="1">
      <c r="A57" s="19" t="s">
        <v>79</v>
      </c>
      <c r="B57" s="11"/>
      <c r="C57" s="43" t="s">
        <v>53</v>
      </c>
      <c r="D57" s="43" t="s">
        <v>53</v>
      </c>
      <c r="E57" s="10">
        <f>IF(B57="","",VLOOKUP(B57,'[3]球員資料表'!$A$2:$O$141,5,FALSE))</f>
      </c>
      <c r="F57" s="25">
        <f>IF(B57="","",VLOOKUP(B57,'[3]球員資料表'!$A$2:$O$141,6,FALSE))</f>
      </c>
      <c r="G57" s="24"/>
      <c r="H57" s="23">
        <f>IF(B57="","",VLOOKUP(B57,'[3]球員資料表'!$A$2:$O$141,7,FALSE))</f>
      </c>
      <c r="I57" s="23">
        <v>0</v>
      </c>
      <c r="J57" s="23">
        <v>0</v>
      </c>
      <c r="K57" s="6">
        <v>0</v>
      </c>
      <c r="L57" s="6">
        <f t="shared" si="0"/>
        <v>0</v>
      </c>
      <c r="M57" s="6">
        <f t="shared" si="1"/>
        <v>0</v>
      </c>
      <c r="N57" s="6"/>
      <c r="O57" s="6"/>
      <c r="P57" s="6"/>
      <c r="Q57" s="6"/>
      <c r="R57" s="6"/>
      <c r="S57" s="6"/>
      <c r="T57" s="6"/>
      <c r="U57" s="6"/>
      <c r="V57" s="6"/>
      <c r="W57" s="6">
        <f t="shared" si="2"/>
        <v>0</v>
      </c>
      <c r="X57" s="6"/>
      <c r="Y57" s="6"/>
      <c r="Z57" s="6"/>
      <c r="AA57" s="6"/>
      <c r="AB57" s="6"/>
      <c r="AC57" s="6"/>
      <c r="AD57" s="6"/>
      <c r="AE57" s="6"/>
      <c r="AF57" s="6"/>
      <c r="AG57" s="6">
        <f t="shared" si="3"/>
        <v>0</v>
      </c>
      <c r="AH57" s="6">
        <f t="shared" si="4"/>
        <v>0</v>
      </c>
      <c r="AI57" s="6">
        <f t="shared" si="5"/>
        <v>0</v>
      </c>
      <c r="AJ57" s="14"/>
    </row>
    <row r="58" spans="1:36" ht="24.75" customHeight="1">
      <c r="A58" s="19" t="s">
        <v>80</v>
      </c>
      <c r="B58" s="11"/>
      <c r="C58" s="43" t="s">
        <v>53</v>
      </c>
      <c r="D58" s="43" t="s">
        <v>53</v>
      </c>
      <c r="E58" s="10">
        <f>IF(B58="","",VLOOKUP(B58,'[3]球員資料表'!$A$2:$O$141,5,FALSE))</f>
      </c>
      <c r="F58" s="25">
        <f>IF(B58="","",VLOOKUP(B58,'[3]球員資料表'!$A$2:$O$141,6,FALSE))</f>
      </c>
      <c r="G58" s="24"/>
      <c r="H58" s="23"/>
      <c r="I58" s="23">
        <v>0</v>
      </c>
      <c r="J58" s="23">
        <v>0</v>
      </c>
      <c r="K58" s="6">
        <v>0</v>
      </c>
      <c r="L58" s="6">
        <f t="shared" si="0"/>
        <v>0</v>
      </c>
      <c r="M58" s="6">
        <f t="shared" si="1"/>
        <v>0</v>
      </c>
      <c r="N58" s="6"/>
      <c r="O58" s="6"/>
      <c r="P58" s="6"/>
      <c r="Q58" s="6"/>
      <c r="R58" s="6"/>
      <c r="S58" s="6"/>
      <c r="T58" s="6"/>
      <c r="U58" s="6"/>
      <c r="V58" s="6"/>
      <c r="W58" s="6">
        <f t="shared" si="2"/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>
        <f t="shared" si="3"/>
        <v>0</v>
      </c>
      <c r="AH58" s="6">
        <f t="shared" si="4"/>
        <v>0</v>
      </c>
      <c r="AI58" s="6">
        <f t="shared" si="5"/>
        <v>0</v>
      </c>
      <c r="AJ58" s="8"/>
    </row>
    <row r="59" spans="1:36" ht="24.75" customHeight="1">
      <c r="A59" s="19" t="s">
        <v>81</v>
      </c>
      <c r="B59" s="11"/>
      <c r="C59" s="43" t="s">
        <v>53</v>
      </c>
      <c r="D59" s="43" t="s">
        <v>53</v>
      </c>
      <c r="E59" s="10">
        <f>IF(B59="","",VLOOKUP(B59,'[3]球員資料表'!$A$2:$O$141,5,FALSE))</f>
      </c>
      <c r="F59" s="25">
        <f>IF(B59="","",VLOOKUP(B59,'[3]球員資料表'!$A$2:$O$141,6,FALSE))</f>
      </c>
      <c r="G59" s="24"/>
      <c r="H59" s="23"/>
      <c r="I59" s="23">
        <v>0</v>
      </c>
      <c r="J59" s="23">
        <v>0</v>
      </c>
      <c r="K59" s="6">
        <v>0</v>
      </c>
      <c r="L59" s="6">
        <f t="shared" si="0"/>
        <v>0</v>
      </c>
      <c r="M59" s="7">
        <f t="shared" si="1"/>
        <v>0</v>
      </c>
      <c r="N59" s="7"/>
      <c r="O59" s="7"/>
      <c r="P59" s="7"/>
      <c r="Q59" s="7"/>
      <c r="R59" s="7"/>
      <c r="S59" s="7"/>
      <c r="T59" s="7"/>
      <c r="U59" s="7"/>
      <c r="V59" s="7"/>
      <c r="W59" s="7">
        <f t="shared" si="2"/>
        <v>0</v>
      </c>
      <c r="X59" s="7"/>
      <c r="Y59" s="7"/>
      <c r="Z59" s="7"/>
      <c r="AA59" s="7"/>
      <c r="AB59" s="7"/>
      <c r="AC59" s="7"/>
      <c r="AD59" s="7"/>
      <c r="AE59" s="7"/>
      <c r="AF59" s="7"/>
      <c r="AG59" s="7">
        <f t="shared" si="3"/>
        <v>0</v>
      </c>
      <c r="AH59" s="7">
        <f t="shared" si="4"/>
        <v>0</v>
      </c>
      <c r="AI59" s="7">
        <f t="shared" si="5"/>
        <v>0</v>
      </c>
      <c r="AJ59" s="8"/>
    </row>
    <row r="60" spans="1:36" ht="24.75" customHeight="1">
      <c r="A60" s="19" t="s">
        <v>146</v>
      </c>
      <c r="B60" s="11">
        <v>47</v>
      </c>
      <c r="C60" s="43" t="s">
        <v>45</v>
      </c>
      <c r="D60" s="43" t="s">
        <v>114</v>
      </c>
      <c r="E60" s="10" t="str">
        <f>IF(B60="","",VLOOKUP(B60,'[3]球員資料表'!$A$2:$O$141,5,FALSE))</f>
        <v>男</v>
      </c>
      <c r="F60" s="25">
        <f>IF(B60="","",VLOOKUP(B60,'[3]球員資料表'!$A$2:$O$141,6,FALSE))</f>
        <v>37393</v>
      </c>
      <c r="G60" s="24"/>
      <c r="H60" s="23"/>
      <c r="I60" s="23">
        <v>42</v>
      </c>
      <c r="J60" s="23">
        <v>40</v>
      </c>
      <c r="K60" s="6">
        <v>82</v>
      </c>
      <c r="L60" s="6">
        <f t="shared" si="0"/>
        <v>82</v>
      </c>
      <c r="M60" s="7">
        <f t="shared" si="1"/>
        <v>164</v>
      </c>
      <c r="N60" s="6">
        <v>5</v>
      </c>
      <c r="O60" s="6">
        <v>6</v>
      </c>
      <c r="P60" s="6">
        <v>4</v>
      </c>
      <c r="Q60" s="6">
        <v>6</v>
      </c>
      <c r="R60" s="6">
        <v>4</v>
      </c>
      <c r="S60" s="6">
        <v>3</v>
      </c>
      <c r="T60" s="6">
        <v>5</v>
      </c>
      <c r="U60" s="6">
        <v>5</v>
      </c>
      <c r="V60" s="6">
        <v>3</v>
      </c>
      <c r="W60" s="6">
        <f t="shared" si="2"/>
        <v>41</v>
      </c>
      <c r="X60" s="6">
        <v>7</v>
      </c>
      <c r="Y60" s="6">
        <v>4</v>
      </c>
      <c r="Z60" s="6">
        <v>3</v>
      </c>
      <c r="AA60" s="6">
        <v>6</v>
      </c>
      <c r="AB60" s="6">
        <v>3</v>
      </c>
      <c r="AC60" s="6">
        <v>4</v>
      </c>
      <c r="AD60" s="6">
        <v>5</v>
      </c>
      <c r="AE60" s="6">
        <v>4</v>
      </c>
      <c r="AF60" s="6">
        <v>5</v>
      </c>
      <c r="AG60" s="7">
        <f t="shared" si="3"/>
        <v>41</v>
      </c>
      <c r="AH60" s="7">
        <f t="shared" si="4"/>
        <v>27</v>
      </c>
      <c r="AI60" s="7">
        <f t="shared" si="5"/>
        <v>14</v>
      </c>
      <c r="AJ60" s="14"/>
    </row>
    <row r="61" spans="1:36" ht="24.75" customHeight="1">
      <c r="A61" s="19" t="s">
        <v>0</v>
      </c>
      <c r="B61" s="11">
        <v>50</v>
      </c>
      <c r="C61" s="43" t="s">
        <v>45</v>
      </c>
      <c r="D61" s="43" t="s">
        <v>46</v>
      </c>
      <c r="E61" s="10" t="str">
        <f>IF(B61="","",VLOOKUP(B61,'[3]球員資料表'!$A$2:$O$141,5,FALSE))</f>
        <v>男</v>
      </c>
      <c r="F61" s="25">
        <f>IF(B61="","",VLOOKUP(B61,'[3]球員資料表'!$A$2:$O$141,6,FALSE))</f>
        <v>37565</v>
      </c>
      <c r="G61" s="24"/>
      <c r="H61" s="23">
        <f>IF(B64="","",VLOOKUP(B64,'[3]球員資料表'!$A$2:$O$141,7,FALSE))</f>
        <v>0</v>
      </c>
      <c r="I61" s="23">
        <v>42</v>
      </c>
      <c r="J61" s="23">
        <v>46</v>
      </c>
      <c r="K61" s="6">
        <v>88</v>
      </c>
      <c r="L61" s="6">
        <f t="shared" si="0"/>
        <v>81</v>
      </c>
      <c r="M61" s="6">
        <f t="shared" si="1"/>
        <v>169</v>
      </c>
      <c r="N61" s="6">
        <v>5</v>
      </c>
      <c r="O61" s="6">
        <v>5</v>
      </c>
      <c r="P61" s="6">
        <v>4</v>
      </c>
      <c r="Q61" s="6">
        <v>5</v>
      </c>
      <c r="R61" s="6">
        <v>4</v>
      </c>
      <c r="S61" s="6">
        <v>3</v>
      </c>
      <c r="T61" s="6">
        <v>4</v>
      </c>
      <c r="U61" s="6">
        <v>5</v>
      </c>
      <c r="V61" s="6">
        <v>5</v>
      </c>
      <c r="W61" s="6">
        <f t="shared" si="2"/>
        <v>40</v>
      </c>
      <c r="X61" s="6">
        <v>5</v>
      </c>
      <c r="Y61" s="6">
        <v>6</v>
      </c>
      <c r="Z61" s="6">
        <v>3</v>
      </c>
      <c r="AA61" s="6">
        <v>5</v>
      </c>
      <c r="AB61" s="6">
        <v>4</v>
      </c>
      <c r="AC61" s="6">
        <v>5</v>
      </c>
      <c r="AD61" s="6">
        <v>5</v>
      </c>
      <c r="AE61" s="6">
        <v>5</v>
      </c>
      <c r="AF61" s="6">
        <v>3</v>
      </c>
      <c r="AG61" s="6">
        <f t="shared" si="3"/>
        <v>41</v>
      </c>
      <c r="AH61" s="6">
        <f t="shared" si="4"/>
        <v>27</v>
      </c>
      <c r="AI61" s="6">
        <f t="shared" si="5"/>
        <v>13</v>
      </c>
      <c r="AJ61" s="14"/>
    </row>
    <row r="62" spans="1:36" ht="24.75" customHeight="1">
      <c r="A62" s="19" t="s">
        <v>1</v>
      </c>
      <c r="B62" s="11">
        <v>48</v>
      </c>
      <c r="C62" s="43" t="s">
        <v>45</v>
      </c>
      <c r="D62" s="43" t="s">
        <v>47</v>
      </c>
      <c r="E62" s="10" t="str">
        <f>IF(B62="","",VLOOKUP(B62,'[3]球員資料表'!$A$2:$O$141,5,FALSE))</f>
        <v>男</v>
      </c>
      <c r="F62" s="25">
        <f>IF(B62="","",VLOOKUP(B62,'[3]球員資料表'!$A$2:$O$141,6,FALSE))</f>
        <v>37569</v>
      </c>
      <c r="G62" s="24"/>
      <c r="H62" s="23"/>
      <c r="I62" s="23">
        <v>47</v>
      </c>
      <c r="J62" s="23">
        <v>43</v>
      </c>
      <c r="K62" s="6">
        <v>90</v>
      </c>
      <c r="L62" s="6">
        <f t="shared" si="0"/>
        <v>88</v>
      </c>
      <c r="M62" s="6">
        <f t="shared" si="1"/>
        <v>178</v>
      </c>
      <c r="N62" s="6">
        <v>5</v>
      </c>
      <c r="O62" s="6">
        <v>5</v>
      </c>
      <c r="P62" s="6">
        <v>4</v>
      </c>
      <c r="Q62" s="6">
        <v>7</v>
      </c>
      <c r="R62" s="6">
        <v>5</v>
      </c>
      <c r="S62" s="6">
        <v>4</v>
      </c>
      <c r="T62" s="6">
        <v>7</v>
      </c>
      <c r="U62" s="6">
        <v>5</v>
      </c>
      <c r="V62" s="6">
        <v>3</v>
      </c>
      <c r="W62" s="6">
        <f t="shared" si="2"/>
        <v>45</v>
      </c>
      <c r="X62" s="6">
        <v>6</v>
      </c>
      <c r="Y62" s="6">
        <v>4</v>
      </c>
      <c r="Z62" s="6">
        <v>5</v>
      </c>
      <c r="AA62" s="6">
        <v>6</v>
      </c>
      <c r="AB62" s="6">
        <v>4</v>
      </c>
      <c r="AC62" s="6">
        <v>4</v>
      </c>
      <c r="AD62" s="6">
        <v>5</v>
      </c>
      <c r="AE62" s="6">
        <v>5</v>
      </c>
      <c r="AF62" s="6">
        <v>4</v>
      </c>
      <c r="AG62" s="6">
        <f t="shared" si="3"/>
        <v>43</v>
      </c>
      <c r="AH62" s="6">
        <f t="shared" si="4"/>
        <v>28</v>
      </c>
      <c r="AI62" s="6">
        <f t="shared" si="5"/>
        <v>14</v>
      </c>
      <c r="AJ62" s="14"/>
    </row>
    <row r="63" spans="1:36" ht="24.75" customHeight="1">
      <c r="A63" s="19" t="s">
        <v>2</v>
      </c>
      <c r="B63" s="11">
        <v>53</v>
      </c>
      <c r="C63" s="43" t="s">
        <v>45</v>
      </c>
      <c r="D63" s="43" t="s">
        <v>115</v>
      </c>
      <c r="E63" s="10" t="str">
        <f>IF(B63="","",VLOOKUP(B63,'[3]球員資料表'!$A$2:$O$141,5,FALSE))</f>
        <v>男</v>
      </c>
      <c r="F63" s="25">
        <f>IF(B63="","",VLOOKUP(B63,'[3]球員資料表'!$A$2:$O$141,6,FALSE))</f>
        <v>37780</v>
      </c>
      <c r="G63" s="24"/>
      <c r="H63" s="23" t="e">
        <f>IF(#REF!="","",VLOOKUP(#REF!,'[3]球員資料表'!$A$2:$O$141,7,FALSE))</f>
        <v>#REF!</v>
      </c>
      <c r="I63" s="23">
        <v>46</v>
      </c>
      <c r="J63" s="23">
        <v>42</v>
      </c>
      <c r="K63" s="6">
        <v>88</v>
      </c>
      <c r="L63" s="6">
        <f t="shared" si="0"/>
        <v>97</v>
      </c>
      <c r="M63" s="7">
        <f t="shared" si="1"/>
        <v>185</v>
      </c>
      <c r="N63" s="7">
        <v>6</v>
      </c>
      <c r="O63" s="7">
        <v>6</v>
      </c>
      <c r="P63" s="7">
        <v>5</v>
      </c>
      <c r="Q63" s="7">
        <v>5</v>
      </c>
      <c r="R63" s="7">
        <v>5</v>
      </c>
      <c r="S63" s="7">
        <v>4</v>
      </c>
      <c r="T63" s="7">
        <v>6</v>
      </c>
      <c r="U63" s="7">
        <v>6</v>
      </c>
      <c r="V63" s="7">
        <v>6</v>
      </c>
      <c r="W63" s="7">
        <f t="shared" si="2"/>
        <v>49</v>
      </c>
      <c r="X63" s="7">
        <v>7</v>
      </c>
      <c r="Y63" s="7">
        <v>6</v>
      </c>
      <c r="Z63" s="7">
        <v>3</v>
      </c>
      <c r="AA63" s="7">
        <v>5</v>
      </c>
      <c r="AB63" s="7">
        <v>3</v>
      </c>
      <c r="AC63" s="7">
        <v>6</v>
      </c>
      <c r="AD63" s="7">
        <v>6</v>
      </c>
      <c r="AE63" s="7">
        <v>6</v>
      </c>
      <c r="AF63" s="7">
        <v>6</v>
      </c>
      <c r="AG63" s="7">
        <f t="shared" si="3"/>
        <v>48</v>
      </c>
      <c r="AH63" s="7">
        <f t="shared" si="4"/>
        <v>32</v>
      </c>
      <c r="AI63" s="7">
        <f t="shared" si="5"/>
        <v>18</v>
      </c>
      <c r="AJ63" s="14"/>
    </row>
    <row r="64" spans="1:36" ht="24.75" customHeight="1">
      <c r="A64" s="19" t="s">
        <v>3</v>
      </c>
      <c r="B64" s="11">
        <v>49</v>
      </c>
      <c r="C64" s="43" t="s">
        <v>45</v>
      </c>
      <c r="D64" s="43" t="s">
        <v>98</v>
      </c>
      <c r="E64" s="10" t="str">
        <f>IF(B64="","",VLOOKUP(B64,'[3]球員資料表'!$A$2:$O$141,5,FALSE))</f>
        <v>男</v>
      </c>
      <c r="F64" s="25">
        <f>IF(B64="","",VLOOKUP(B64,'[3]球員資料表'!$A$2:$O$141,6,FALSE))</f>
        <v>37849</v>
      </c>
      <c r="G64" s="24"/>
      <c r="H64" s="23"/>
      <c r="I64" s="23">
        <v>52</v>
      </c>
      <c r="J64" s="23">
        <v>49</v>
      </c>
      <c r="K64" s="6">
        <v>101</v>
      </c>
      <c r="L64" s="6">
        <f t="shared" si="0"/>
        <v>97</v>
      </c>
      <c r="M64" s="7">
        <f t="shared" si="1"/>
        <v>198</v>
      </c>
      <c r="N64" s="7">
        <v>6</v>
      </c>
      <c r="O64" s="7">
        <v>5</v>
      </c>
      <c r="P64" s="7">
        <v>4</v>
      </c>
      <c r="Q64" s="7">
        <v>6</v>
      </c>
      <c r="R64" s="7">
        <v>4</v>
      </c>
      <c r="S64" s="7">
        <v>4</v>
      </c>
      <c r="T64" s="7">
        <v>6</v>
      </c>
      <c r="U64" s="7">
        <v>6</v>
      </c>
      <c r="V64" s="7">
        <v>5</v>
      </c>
      <c r="W64" s="7">
        <f t="shared" si="2"/>
        <v>46</v>
      </c>
      <c r="X64" s="7">
        <v>7</v>
      </c>
      <c r="Y64" s="7">
        <v>4</v>
      </c>
      <c r="Z64" s="7">
        <v>5</v>
      </c>
      <c r="AA64" s="7">
        <v>5</v>
      </c>
      <c r="AB64" s="7">
        <v>5</v>
      </c>
      <c r="AC64" s="7">
        <v>6</v>
      </c>
      <c r="AD64" s="7">
        <v>6</v>
      </c>
      <c r="AE64" s="7">
        <v>7</v>
      </c>
      <c r="AF64" s="7">
        <v>6</v>
      </c>
      <c r="AG64" s="7">
        <f t="shared" si="3"/>
        <v>51</v>
      </c>
      <c r="AH64" s="7">
        <f t="shared" si="4"/>
        <v>35</v>
      </c>
      <c r="AI64" s="7">
        <f t="shared" si="5"/>
        <v>19</v>
      </c>
      <c r="AJ64" s="14"/>
    </row>
    <row r="65" spans="1:36" ht="24.75" customHeight="1">
      <c r="A65" s="19" t="s">
        <v>4</v>
      </c>
      <c r="B65" s="11">
        <v>51</v>
      </c>
      <c r="C65" s="43" t="s">
        <v>45</v>
      </c>
      <c r="D65" s="43" t="s">
        <v>48</v>
      </c>
      <c r="E65" s="10" t="str">
        <f>IF(B65="","",VLOOKUP(B65,'[3]球員資料表'!$A$2:$O$141,5,FALSE))</f>
        <v>男</v>
      </c>
      <c r="F65" s="25">
        <f>IF(B65="","",VLOOKUP(B65,'[3]球員資料表'!$A$2:$O$141,6,FALSE))</f>
        <v>37837</v>
      </c>
      <c r="G65" s="24"/>
      <c r="H65" s="23"/>
      <c r="I65" s="23">
        <v>51</v>
      </c>
      <c r="J65" s="23">
        <v>50</v>
      </c>
      <c r="K65" s="6">
        <v>101</v>
      </c>
      <c r="L65" s="6">
        <f t="shared" si="0"/>
        <v>104</v>
      </c>
      <c r="M65" s="6">
        <f t="shared" si="1"/>
        <v>205</v>
      </c>
      <c r="N65" s="6">
        <v>7</v>
      </c>
      <c r="O65" s="6">
        <v>6</v>
      </c>
      <c r="P65" s="6">
        <v>5</v>
      </c>
      <c r="Q65" s="6">
        <v>6</v>
      </c>
      <c r="R65" s="6">
        <v>7</v>
      </c>
      <c r="S65" s="6">
        <v>3</v>
      </c>
      <c r="T65" s="6">
        <v>8</v>
      </c>
      <c r="U65" s="6">
        <v>4</v>
      </c>
      <c r="V65" s="6">
        <v>6</v>
      </c>
      <c r="W65" s="6">
        <f t="shared" si="2"/>
        <v>52</v>
      </c>
      <c r="X65" s="6">
        <v>5</v>
      </c>
      <c r="Y65" s="6">
        <v>6</v>
      </c>
      <c r="Z65" s="6">
        <v>4</v>
      </c>
      <c r="AA65" s="6">
        <v>6</v>
      </c>
      <c r="AB65" s="6">
        <v>4</v>
      </c>
      <c r="AC65" s="6">
        <v>7</v>
      </c>
      <c r="AD65" s="6">
        <v>9</v>
      </c>
      <c r="AE65" s="6">
        <v>6</v>
      </c>
      <c r="AF65" s="6">
        <v>5</v>
      </c>
      <c r="AG65" s="6">
        <f t="shared" si="3"/>
        <v>52</v>
      </c>
      <c r="AH65" s="6">
        <f t="shared" si="4"/>
        <v>37</v>
      </c>
      <c r="AI65" s="6">
        <f t="shared" si="5"/>
        <v>20</v>
      </c>
      <c r="AJ65" s="14"/>
    </row>
    <row r="66" spans="1:36" ht="24.75" customHeight="1">
      <c r="A66" s="19" t="s">
        <v>5</v>
      </c>
      <c r="B66" s="11">
        <v>52</v>
      </c>
      <c r="C66" s="43" t="s">
        <v>45</v>
      </c>
      <c r="D66" s="43" t="s">
        <v>49</v>
      </c>
      <c r="E66" s="10" t="str">
        <f>IF(B66="","",VLOOKUP(B66,'[3]球員資料表'!$A$2:$O$141,5,FALSE))</f>
        <v>男</v>
      </c>
      <c r="F66" s="25">
        <f>IF(B66="","",VLOOKUP(B66,'[3]球員資料表'!$A$2:$O$141,6,FALSE))</f>
        <v>37597</v>
      </c>
      <c r="G66" s="24"/>
      <c r="H66" s="23"/>
      <c r="I66" s="23">
        <v>65</v>
      </c>
      <c r="J66" s="23">
        <v>56</v>
      </c>
      <c r="K66" s="6">
        <v>121</v>
      </c>
      <c r="L66" s="6">
        <f t="shared" si="0"/>
        <v>117</v>
      </c>
      <c r="M66" s="6">
        <f t="shared" si="1"/>
        <v>238</v>
      </c>
      <c r="N66" s="6">
        <v>6</v>
      </c>
      <c r="O66" s="6">
        <v>6</v>
      </c>
      <c r="P66" s="6">
        <v>5</v>
      </c>
      <c r="Q66" s="6">
        <v>7</v>
      </c>
      <c r="R66" s="6">
        <v>10</v>
      </c>
      <c r="S66" s="6">
        <v>6</v>
      </c>
      <c r="T66" s="6">
        <v>7</v>
      </c>
      <c r="U66" s="6">
        <v>7</v>
      </c>
      <c r="V66" s="6">
        <v>6</v>
      </c>
      <c r="W66" s="6">
        <f t="shared" si="2"/>
        <v>60</v>
      </c>
      <c r="X66" s="6">
        <v>6</v>
      </c>
      <c r="Y66" s="6">
        <v>7</v>
      </c>
      <c r="Z66" s="6">
        <v>5</v>
      </c>
      <c r="AA66" s="6">
        <v>5</v>
      </c>
      <c r="AB66" s="6">
        <v>6</v>
      </c>
      <c r="AC66" s="6">
        <v>8</v>
      </c>
      <c r="AD66" s="6">
        <v>7</v>
      </c>
      <c r="AE66" s="6">
        <v>7</v>
      </c>
      <c r="AF66" s="6">
        <v>6</v>
      </c>
      <c r="AG66" s="6">
        <f t="shared" si="3"/>
        <v>57</v>
      </c>
      <c r="AH66" s="6">
        <f t="shared" si="4"/>
        <v>39</v>
      </c>
      <c r="AI66" s="6">
        <f t="shared" si="5"/>
        <v>20</v>
      </c>
      <c r="AJ66" s="14"/>
    </row>
    <row r="67" spans="1:36" ht="24.75" customHeight="1">
      <c r="A67" s="19" t="s">
        <v>148</v>
      </c>
      <c r="B67" s="11"/>
      <c r="C67" s="43" t="s">
        <v>53</v>
      </c>
      <c r="D67" s="43" t="s">
        <v>53</v>
      </c>
      <c r="E67" s="10">
        <f>IF(B67="","",VLOOKUP(B67,'[3]球員資料表'!$A$2:$O$141,5,FALSE))</f>
      </c>
      <c r="F67" s="25">
        <f>IF(B67="","",VLOOKUP(B67,'[3]球員資料表'!$A$2:$O$141,6,FALSE))</f>
      </c>
      <c r="G67" s="24"/>
      <c r="H67" s="23"/>
      <c r="I67" s="23">
        <v>0</v>
      </c>
      <c r="J67" s="23">
        <v>0</v>
      </c>
      <c r="K67" s="6">
        <v>0</v>
      </c>
      <c r="L67" s="6">
        <f t="shared" si="0"/>
        <v>0</v>
      </c>
      <c r="M67" s="6">
        <f t="shared" si="1"/>
        <v>0</v>
      </c>
      <c r="N67" s="6"/>
      <c r="O67" s="6"/>
      <c r="P67" s="6"/>
      <c r="Q67" s="6"/>
      <c r="R67" s="6"/>
      <c r="S67" s="6"/>
      <c r="T67" s="6"/>
      <c r="U67" s="6"/>
      <c r="V67" s="6"/>
      <c r="W67" s="6">
        <f t="shared" si="2"/>
        <v>0</v>
      </c>
      <c r="X67" s="6"/>
      <c r="Y67" s="6"/>
      <c r="Z67" s="6"/>
      <c r="AA67" s="6"/>
      <c r="AB67" s="6"/>
      <c r="AC67" s="6"/>
      <c r="AD67" s="6"/>
      <c r="AE67" s="6"/>
      <c r="AF67" s="6"/>
      <c r="AG67" s="6">
        <f t="shared" si="3"/>
        <v>0</v>
      </c>
      <c r="AH67" s="6">
        <f t="shared" si="4"/>
        <v>0</v>
      </c>
      <c r="AI67" s="6">
        <f t="shared" si="5"/>
        <v>0</v>
      </c>
      <c r="AJ67" s="14"/>
    </row>
    <row r="68" spans="1:36" ht="21.75" customHeight="1">
      <c r="A68" s="19" t="s">
        <v>146</v>
      </c>
      <c r="B68" s="32">
        <v>90</v>
      </c>
      <c r="C68" s="43" t="s">
        <v>50</v>
      </c>
      <c r="D68" s="43" t="s">
        <v>117</v>
      </c>
      <c r="E68" s="10" t="str">
        <f>IF(B68="","",VLOOKUP(B68,'[3]球員資料表'!$A$2:$O$141,5,FALSE))</f>
        <v>男</v>
      </c>
      <c r="F68" s="25">
        <f>IF(B68="","",VLOOKUP(B68,'[3]球員資料表'!$A$2:$O$141,6,FALSE))</f>
        <v>38240</v>
      </c>
      <c r="G68" s="24"/>
      <c r="H68" s="23"/>
      <c r="I68" s="23">
        <v>50</v>
      </c>
      <c r="J68" s="23">
        <v>48</v>
      </c>
      <c r="K68" s="6">
        <v>98</v>
      </c>
      <c r="L68" s="6">
        <f t="shared" si="0"/>
        <v>92</v>
      </c>
      <c r="M68" s="6">
        <f t="shared" si="1"/>
        <v>190</v>
      </c>
      <c r="N68" s="6">
        <v>8</v>
      </c>
      <c r="O68" s="6">
        <v>5</v>
      </c>
      <c r="P68" s="6">
        <v>4</v>
      </c>
      <c r="Q68" s="6">
        <v>7</v>
      </c>
      <c r="R68" s="6">
        <v>6</v>
      </c>
      <c r="S68" s="6">
        <v>3</v>
      </c>
      <c r="T68" s="6">
        <v>4</v>
      </c>
      <c r="U68" s="6">
        <v>6</v>
      </c>
      <c r="V68" s="6">
        <v>4</v>
      </c>
      <c r="W68" s="6">
        <f t="shared" si="2"/>
        <v>47</v>
      </c>
      <c r="X68" s="6">
        <v>7</v>
      </c>
      <c r="Y68" s="6">
        <v>5</v>
      </c>
      <c r="Z68" s="6">
        <v>4</v>
      </c>
      <c r="AA68" s="6">
        <v>6</v>
      </c>
      <c r="AB68" s="6">
        <v>4</v>
      </c>
      <c r="AC68" s="6">
        <v>4</v>
      </c>
      <c r="AD68" s="6">
        <v>6</v>
      </c>
      <c r="AE68" s="6">
        <v>5</v>
      </c>
      <c r="AF68" s="6">
        <v>4</v>
      </c>
      <c r="AG68" s="6">
        <f t="shared" si="3"/>
        <v>45</v>
      </c>
      <c r="AH68" s="6">
        <f t="shared" si="4"/>
        <v>29</v>
      </c>
      <c r="AI68" s="6">
        <f t="shared" si="5"/>
        <v>15</v>
      </c>
      <c r="AJ68" s="14"/>
    </row>
    <row r="69" spans="1:36" ht="21.75" customHeight="1">
      <c r="A69" s="19" t="s">
        <v>0</v>
      </c>
      <c r="B69" s="32">
        <v>55</v>
      </c>
      <c r="C69" s="43" t="s">
        <v>50</v>
      </c>
      <c r="D69" s="43" t="s">
        <v>52</v>
      </c>
      <c r="E69" s="10" t="str">
        <f>IF(B69="","",VLOOKUP(B69,'[3]球員資料表'!$A$2:$O$141,5,FALSE))</f>
        <v>男</v>
      </c>
      <c r="F69" s="25">
        <f>IF(B69="","",VLOOKUP(B69,'[3]球員資料表'!$A$2:$O$141,6,FALSE))</f>
        <v>38874</v>
      </c>
      <c r="G69" s="24"/>
      <c r="H69" s="23"/>
      <c r="I69" s="23">
        <v>48</v>
      </c>
      <c r="J69" s="23">
        <v>49</v>
      </c>
      <c r="K69" s="6">
        <v>97</v>
      </c>
      <c r="L69" s="6">
        <f aca="true" t="shared" si="6" ref="L69:L129">W69+AG69</f>
        <v>93</v>
      </c>
      <c r="M69" s="6">
        <f aca="true" t="shared" si="7" ref="M69:M94">K69+L69</f>
        <v>190</v>
      </c>
      <c r="N69" s="6">
        <v>5</v>
      </c>
      <c r="O69" s="6">
        <v>5</v>
      </c>
      <c r="P69" s="6">
        <v>6</v>
      </c>
      <c r="Q69" s="6">
        <v>5</v>
      </c>
      <c r="R69" s="6">
        <v>6</v>
      </c>
      <c r="S69" s="6">
        <v>3</v>
      </c>
      <c r="T69" s="6">
        <v>7</v>
      </c>
      <c r="U69" s="6">
        <v>5</v>
      </c>
      <c r="V69" s="6">
        <v>4</v>
      </c>
      <c r="W69" s="6">
        <f aca="true" t="shared" si="8" ref="W69:W132">SUM(N69:V69)</f>
        <v>46</v>
      </c>
      <c r="X69" s="6">
        <v>6</v>
      </c>
      <c r="Y69" s="6">
        <v>5</v>
      </c>
      <c r="Z69" s="6">
        <v>4</v>
      </c>
      <c r="AA69" s="6">
        <v>5</v>
      </c>
      <c r="AB69" s="6">
        <v>4</v>
      </c>
      <c r="AC69" s="6">
        <v>7</v>
      </c>
      <c r="AD69" s="6">
        <v>6</v>
      </c>
      <c r="AE69" s="6">
        <v>5</v>
      </c>
      <c r="AF69" s="6">
        <v>5</v>
      </c>
      <c r="AG69" s="6">
        <f aca="true" t="shared" si="9" ref="AG69:AG132">SUM(X69:AF69)</f>
        <v>47</v>
      </c>
      <c r="AH69" s="6">
        <f aca="true" t="shared" si="10" ref="AH69:AH132">SUM(AA69:AF69)</f>
        <v>32</v>
      </c>
      <c r="AI69" s="6">
        <f aca="true" t="shared" si="11" ref="AI69:AI132">SUM(AD69:AF69)</f>
        <v>16</v>
      </c>
      <c r="AJ69" s="14"/>
    </row>
    <row r="70" spans="1:36" ht="21.75" customHeight="1">
      <c r="A70" s="19" t="s">
        <v>1</v>
      </c>
      <c r="B70" s="32">
        <v>56</v>
      </c>
      <c r="C70" s="43" t="s">
        <v>50</v>
      </c>
      <c r="D70" s="43" t="s">
        <v>99</v>
      </c>
      <c r="E70" s="10" t="str">
        <f>IF(B70="","",VLOOKUP(B70,'[3]球員資料表'!$A$2:$O$141,5,FALSE))</f>
        <v>男</v>
      </c>
      <c r="F70" s="25">
        <f>IF(B70="","",VLOOKUP(B70,'[3]球員資料表'!$A$2:$O$141,6,FALSE))</f>
        <v>38215</v>
      </c>
      <c r="G70" s="24"/>
      <c r="H70" s="23"/>
      <c r="I70" s="23">
        <v>48</v>
      </c>
      <c r="J70" s="23">
        <v>46</v>
      </c>
      <c r="K70" s="6">
        <v>94</v>
      </c>
      <c r="L70" s="6">
        <f t="shared" si="6"/>
        <v>96</v>
      </c>
      <c r="M70" s="6">
        <f t="shared" si="7"/>
        <v>190</v>
      </c>
      <c r="N70" s="6">
        <v>6</v>
      </c>
      <c r="O70" s="6">
        <v>6</v>
      </c>
      <c r="P70" s="6">
        <v>4</v>
      </c>
      <c r="Q70" s="6">
        <v>7</v>
      </c>
      <c r="R70" s="6">
        <v>6</v>
      </c>
      <c r="S70" s="6">
        <v>5</v>
      </c>
      <c r="T70" s="6">
        <v>6</v>
      </c>
      <c r="U70" s="6">
        <v>6</v>
      </c>
      <c r="V70" s="6">
        <v>5</v>
      </c>
      <c r="W70" s="6">
        <f t="shared" si="8"/>
        <v>51</v>
      </c>
      <c r="X70" s="6">
        <v>6</v>
      </c>
      <c r="Y70" s="6">
        <v>4</v>
      </c>
      <c r="Z70" s="6">
        <v>4</v>
      </c>
      <c r="AA70" s="6">
        <v>6</v>
      </c>
      <c r="AB70" s="6">
        <v>4</v>
      </c>
      <c r="AC70" s="6">
        <v>5</v>
      </c>
      <c r="AD70" s="6">
        <v>6</v>
      </c>
      <c r="AE70" s="6">
        <v>5</v>
      </c>
      <c r="AF70" s="6">
        <v>5</v>
      </c>
      <c r="AG70" s="6">
        <f t="shared" si="9"/>
        <v>45</v>
      </c>
      <c r="AH70" s="6">
        <f t="shared" si="10"/>
        <v>31</v>
      </c>
      <c r="AI70" s="6">
        <f t="shared" si="11"/>
        <v>16</v>
      </c>
      <c r="AJ70" s="14"/>
    </row>
    <row r="71" spans="1:36" ht="21.75" customHeight="1">
      <c r="A71" s="19" t="s">
        <v>2</v>
      </c>
      <c r="B71" s="32">
        <v>57</v>
      </c>
      <c r="C71" s="43" t="s">
        <v>50</v>
      </c>
      <c r="D71" s="43" t="s">
        <v>51</v>
      </c>
      <c r="E71" s="10"/>
      <c r="F71" s="25"/>
      <c r="G71" s="24"/>
      <c r="H71" s="23"/>
      <c r="I71" s="23">
        <v>46</v>
      </c>
      <c r="J71" s="23">
        <v>46</v>
      </c>
      <c r="K71" s="6">
        <v>92</v>
      </c>
      <c r="L71" s="6">
        <f t="shared" si="6"/>
        <v>99</v>
      </c>
      <c r="M71" s="6">
        <f t="shared" si="7"/>
        <v>191</v>
      </c>
      <c r="N71" s="6">
        <v>6</v>
      </c>
      <c r="O71" s="6">
        <v>7</v>
      </c>
      <c r="P71" s="6">
        <v>6</v>
      </c>
      <c r="Q71" s="6">
        <v>6</v>
      </c>
      <c r="R71" s="6">
        <v>7</v>
      </c>
      <c r="S71" s="6">
        <v>4</v>
      </c>
      <c r="T71" s="6">
        <v>5</v>
      </c>
      <c r="U71" s="6">
        <v>6</v>
      </c>
      <c r="V71" s="6">
        <v>3</v>
      </c>
      <c r="W71" s="6">
        <f t="shared" si="8"/>
        <v>50</v>
      </c>
      <c r="X71" s="6">
        <v>9</v>
      </c>
      <c r="Y71" s="6">
        <v>4</v>
      </c>
      <c r="Z71" s="6">
        <v>5</v>
      </c>
      <c r="AA71" s="6">
        <v>6</v>
      </c>
      <c r="AB71" s="6">
        <v>5</v>
      </c>
      <c r="AC71" s="6">
        <v>6</v>
      </c>
      <c r="AD71" s="6">
        <v>5</v>
      </c>
      <c r="AE71" s="6">
        <v>5</v>
      </c>
      <c r="AF71" s="6">
        <v>4</v>
      </c>
      <c r="AG71" s="6">
        <f t="shared" si="9"/>
        <v>49</v>
      </c>
      <c r="AH71" s="6">
        <f t="shared" si="10"/>
        <v>31</v>
      </c>
      <c r="AI71" s="6">
        <f t="shared" si="11"/>
        <v>14</v>
      </c>
      <c r="AJ71" s="14"/>
    </row>
    <row r="72" spans="1:36" ht="21.75" customHeight="1">
      <c r="A72" s="19" t="s">
        <v>3</v>
      </c>
      <c r="B72" s="32">
        <v>58</v>
      </c>
      <c r="C72" s="43" t="s">
        <v>50</v>
      </c>
      <c r="D72" s="43" t="s">
        <v>116</v>
      </c>
      <c r="E72" s="10"/>
      <c r="F72" s="25"/>
      <c r="G72" s="24"/>
      <c r="H72" s="23"/>
      <c r="I72" s="23">
        <v>44</v>
      </c>
      <c r="J72" s="23">
        <v>50</v>
      </c>
      <c r="K72" s="6">
        <v>94</v>
      </c>
      <c r="L72" s="6">
        <f t="shared" si="6"/>
        <v>98</v>
      </c>
      <c r="M72" s="6">
        <f t="shared" si="7"/>
        <v>192</v>
      </c>
      <c r="N72" s="6">
        <v>8</v>
      </c>
      <c r="O72" s="6">
        <v>6</v>
      </c>
      <c r="P72" s="6">
        <v>6</v>
      </c>
      <c r="Q72" s="6">
        <v>6</v>
      </c>
      <c r="R72" s="6">
        <v>6</v>
      </c>
      <c r="S72" s="6">
        <v>5</v>
      </c>
      <c r="T72" s="6">
        <v>5</v>
      </c>
      <c r="U72" s="6">
        <v>5</v>
      </c>
      <c r="V72" s="6">
        <v>4</v>
      </c>
      <c r="W72" s="6">
        <f t="shared" si="8"/>
        <v>51</v>
      </c>
      <c r="X72" s="6">
        <v>7</v>
      </c>
      <c r="Y72" s="6">
        <v>5</v>
      </c>
      <c r="Z72" s="6">
        <v>2</v>
      </c>
      <c r="AA72" s="6">
        <v>6</v>
      </c>
      <c r="AB72" s="6">
        <v>4</v>
      </c>
      <c r="AC72" s="6">
        <v>6</v>
      </c>
      <c r="AD72" s="6">
        <v>6</v>
      </c>
      <c r="AE72" s="6">
        <v>7</v>
      </c>
      <c r="AF72" s="6">
        <v>4</v>
      </c>
      <c r="AG72" s="6">
        <f t="shared" si="9"/>
        <v>47</v>
      </c>
      <c r="AH72" s="6">
        <f t="shared" si="10"/>
        <v>33</v>
      </c>
      <c r="AI72" s="6">
        <f t="shared" si="11"/>
        <v>17</v>
      </c>
      <c r="AJ72" s="14"/>
    </row>
    <row r="73" spans="1:36" ht="21.75" customHeight="1">
      <c r="A73" s="19" t="s">
        <v>4</v>
      </c>
      <c r="B73" s="32">
        <v>54</v>
      </c>
      <c r="C73" s="43" t="s">
        <v>50</v>
      </c>
      <c r="D73" s="43" t="s">
        <v>118</v>
      </c>
      <c r="E73" s="10" t="str">
        <f>IF(B73="","",VLOOKUP(B73,'[3]球員資料表'!$A$2:$O$141,5,FALSE))</f>
        <v>男</v>
      </c>
      <c r="F73" s="25">
        <f>IF(B73="","",VLOOKUP(B73,'[3]球員資料表'!$A$2:$O$141,6,FALSE))</f>
        <v>38908</v>
      </c>
      <c r="G73" s="24"/>
      <c r="H73" s="23"/>
      <c r="I73" s="23">
        <v>55</v>
      </c>
      <c r="J73" s="23">
        <v>53</v>
      </c>
      <c r="K73" s="6">
        <v>108</v>
      </c>
      <c r="L73" s="6">
        <f t="shared" si="6"/>
        <v>103</v>
      </c>
      <c r="M73" s="6">
        <f t="shared" si="7"/>
        <v>211</v>
      </c>
      <c r="N73" s="6">
        <v>8</v>
      </c>
      <c r="O73" s="6">
        <v>5</v>
      </c>
      <c r="P73" s="6">
        <v>5</v>
      </c>
      <c r="Q73" s="6">
        <v>6</v>
      </c>
      <c r="R73" s="6">
        <v>6</v>
      </c>
      <c r="S73" s="6">
        <v>4</v>
      </c>
      <c r="T73" s="6">
        <v>6</v>
      </c>
      <c r="U73" s="6">
        <v>5</v>
      </c>
      <c r="V73" s="6">
        <v>6</v>
      </c>
      <c r="W73" s="6">
        <f t="shared" si="8"/>
        <v>51</v>
      </c>
      <c r="X73" s="6">
        <v>8</v>
      </c>
      <c r="Y73" s="6">
        <v>5</v>
      </c>
      <c r="Z73" s="6">
        <v>4</v>
      </c>
      <c r="AA73" s="6">
        <v>7</v>
      </c>
      <c r="AB73" s="6">
        <v>5</v>
      </c>
      <c r="AC73" s="6">
        <v>6</v>
      </c>
      <c r="AD73" s="6">
        <v>6</v>
      </c>
      <c r="AE73" s="6">
        <v>6</v>
      </c>
      <c r="AF73" s="6">
        <v>5</v>
      </c>
      <c r="AG73" s="6">
        <f t="shared" si="9"/>
        <v>52</v>
      </c>
      <c r="AH73" s="6">
        <f t="shared" si="10"/>
        <v>35</v>
      </c>
      <c r="AI73" s="6">
        <f t="shared" si="11"/>
        <v>17</v>
      </c>
      <c r="AJ73" s="14"/>
    </row>
    <row r="74" spans="1:36" ht="24.75" customHeight="1">
      <c r="A74" s="19"/>
      <c r="B74" s="32"/>
      <c r="C74" s="43" t="s">
        <v>53</v>
      </c>
      <c r="D74" s="43" t="s">
        <v>53</v>
      </c>
      <c r="E74" s="10">
        <f>IF(B74="","",VLOOKUP(B74,'[3]球員資料表'!$A$2:$O$141,5,FALSE))</f>
      </c>
      <c r="F74" s="25">
        <f>IF(B74="","",VLOOKUP(B74,'[3]球員資料表'!$A$2:$O$141,6,FALSE))</f>
      </c>
      <c r="G74" s="24"/>
      <c r="H74" s="23"/>
      <c r="I74" s="23">
        <v>0</v>
      </c>
      <c r="J74" s="23">
        <v>0</v>
      </c>
      <c r="K74" s="6">
        <v>0</v>
      </c>
      <c r="L74" s="6">
        <f t="shared" si="6"/>
        <v>0</v>
      </c>
      <c r="M74" s="6">
        <f t="shared" si="7"/>
        <v>0</v>
      </c>
      <c r="N74" s="6"/>
      <c r="O74" s="6"/>
      <c r="P74" s="6"/>
      <c r="Q74" s="6"/>
      <c r="R74" s="6"/>
      <c r="S74" s="6"/>
      <c r="T74" s="6"/>
      <c r="U74" s="6"/>
      <c r="V74" s="6"/>
      <c r="W74" s="6">
        <f t="shared" si="8"/>
        <v>0</v>
      </c>
      <c r="X74" s="6"/>
      <c r="Y74" s="6"/>
      <c r="Z74" s="6"/>
      <c r="AA74" s="6"/>
      <c r="AB74" s="6"/>
      <c r="AC74" s="6"/>
      <c r="AD74" s="6"/>
      <c r="AE74" s="6"/>
      <c r="AF74" s="6"/>
      <c r="AG74" s="6">
        <f t="shared" si="9"/>
        <v>0</v>
      </c>
      <c r="AH74" s="6">
        <f t="shared" si="10"/>
        <v>0</v>
      </c>
      <c r="AI74" s="6">
        <f t="shared" si="11"/>
        <v>0</v>
      </c>
      <c r="AJ74" s="14"/>
    </row>
    <row r="75" spans="1:36" ht="24.75" customHeight="1">
      <c r="A75" s="19" t="s">
        <v>146</v>
      </c>
      <c r="B75" s="11">
        <v>63</v>
      </c>
      <c r="C75" s="43" t="s">
        <v>54</v>
      </c>
      <c r="D75" s="43" t="s">
        <v>101</v>
      </c>
      <c r="E75" s="10" t="str">
        <f>IF(B75="","",VLOOKUP(B75,'[3]球員資料表'!$A$2:$O$141,5,FALSE))</f>
        <v>女</v>
      </c>
      <c r="F75" s="25">
        <f>IF(B75="","",VLOOKUP(B75,'[3]球員資料表'!$A$2:$O$141,6,FALSE))</f>
        <v>35451</v>
      </c>
      <c r="G75" s="24"/>
      <c r="H75" s="23"/>
      <c r="I75" s="23">
        <v>39</v>
      </c>
      <c r="J75" s="23">
        <v>36</v>
      </c>
      <c r="K75" s="6">
        <v>75</v>
      </c>
      <c r="L75" s="6">
        <f t="shared" si="6"/>
        <v>76</v>
      </c>
      <c r="M75" s="6">
        <f t="shared" si="7"/>
        <v>151</v>
      </c>
      <c r="N75" s="6">
        <v>5</v>
      </c>
      <c r="O75" s="6">
        <v>4</v>
      </c>
      <c r="P75" s="6">
        <v>4</v>
      </c>
      <c r="Q75" s="6">
        <v>6</v>
      </c>
      <c r="R75" s="6">
        <v>4</v>
      </c>
      <c r="S75" s="6">
        <v>3</v>
      </c>
      <c r="T75" s="6">
        <v>5</v>
      </c>
      <c r="U75" s="6">
        <v>4</v>
      </c>
      <c r="V75" s="6">
        <v>3</v>
      </c>
      <c r="W75" s="6">
        <f t="shared" si="8"/>
        <v>38</v>
      </c>
      <c r="X75" s="6">
        <v>4</v>
      </c>
      <c r="Y75" s="6">
        <v>4</v>
      </c>
      <c r="Z75" s="6">
        <v>3</v>
      </c>
      <c r="AA75" s="6">
        <v>6</v>
      </c>
      <c r="AB75" s="6">
        <v>4</v>
      </c>
      <c r="AC75" s="6">
        <v>4</v>
      </c>
      <c r="AD75" s="6">
        <v>4</v>
      </c>
      <c r="AE75" s="6">
        <v>4</v>
      </c>
      <c r="AF75" s="6">
        <v>5</v>
      </c>
      <c r="AG75" s="6">
        <f t="shared" si="9"/>
        <v>38</v>
      </c>
      <c r="AH75" s="6">
        <f t="shared" si="10"/>
        <v>27</v>
      </c>
      <c r="AI75" s="6">
        <f t="shared" si="11"/>
        <v>13</v>
      </c>
      <c r="AJ75" s="14"/>
    </row>
    <row r="76" spans="1:36" ht="24.75" customHeight="1">
      <c r="A76" s="19" t="s">
        <v>0</v>
      </c>
      <c r="B76" s="11">
        <v>62</v>
      </c>
      <c r="C76" s="43" t="s">
        <v>54</v>
      </c>
      <c r="D76" s="43" t="s">
        <v>55</v>
      </c>
      <c r="E76" s="10" t="str">
        <f>IF(B76="","",VLOOKUP(B76,'[3]球員資料表'!$A$2:$O$141,5,FALSE))</f>
        <v>女</v>
      </c>
      <c r="F76" s="25">
        <f>IF(B76="","",VLOOKUP(B76,'[3]球員資料表'!$A$2:$O$141,6,FALSE))</f>
        <v>35685</v>
      </c>
      <c r="G76" s="24"/>
      <c r="H76" s="23"/>
      <c r="I76" s="23">
        <v>40</v>
      </c>
      <c r="J76" s="23">
        <v>41</v>
      </c>
      <c r="K76" s="6">
        <v>81</v>
      </c>
      <c r="L76" s="6">
        <f t="shared" si="6"/>
        <v>75</v>
      </c>
      <c r="M76" s="7">
        <f t="shared" si="7"/>
        <v>156</v>
      </c>
      <c r="N76" s="7">
        <v>5</v>
      </c>
      <c r="O76" s="7">
        <v>4</v>
      </c>
      <c r="P76" s="7">
        <v>4</v>
      </c>
      <c r="Q76" s="7">
        <v>5</v>
      </c>
      <c r="R76" s="7">
        <v>5</v>
      </c>
      <c r="S76" s="7">
        <v>3</v>
      </c>
      <c r="T76" s="7">
        <v>5</v>
      </c>
      <c r="U76" s="7">
        <v>4</v>
      </c>
      <c r="V76" s="7">
        <v>4</v>
      </c>
      <c r="W76" s="7">
        <f t="shared" si="8"/>
        <v>39</v>
      </c>
      <c r="X76" s="7">
        <v>5</v>
      </c>
      <c r="Y76" s="7">
        <v>3</v>
      </c>
      <c r="Z76" s="7">
        <v>2</v>
      </c>
      <c r="AA76" s="7">
        <v>4</v>
      </c>
      <c r="AB76" s="7">
        <v>3</v>
      </c>
      <c r="AC76" s="7">
        <v>4</v>
      </c>
      <c r="AD76" s="7">
        <v>6</v>
      </c>
      <c r="AE76" s="7">
        <v>5</v>
      </c>
      <c r="AF76" s="7">
        <v>4</v>
      </c>
      <c r="AG76" s="7">
        <f t="shared" si="9"/>
        <v>36</v>
      </c>
      <c r="AH76" s="7">
        <f t="shared" si="10"/>
        <v>26</v>
      </c>
      <c r="AI76" s="7">
        <f t="shared" si="11"/>
        <v>15</v>
      </c>
      <c r="AJ76" s="14"/>
    </row>
    <row r="77" spans="1:36" ht="24.75" customHeight="1">
      <c r="A77" s="19" t="s">
        <v>1</v>
      </c>
      <c r="B77" s="11">
        <v>61</v>
      </c>
      <c r="C77" s="43" t="s">
        <v>54</v>
      </c>
      <c r="D77" s="43" t="s">
        <v>100</v>
      </c>
      <c r="E77" s="10" t="str">
        <f>IF(B77="","",VLOOKUP(B77,'[3]球員資料表'!$A$2:$O$141,5,FALSE))</f>
        <v>女</v>
      </c>
      <c r="F77" s="25">
        <f>IF(B77="","",VLOOKUP(B77,'[3]球員資料表'!$A$2:$O$141,6,FALSE))</f>
        <v>35953</v>
      </c>
      <c r="G77" s="24"/>
      <c r="H77" s="23"/>
      <c r="I77" s="23">
        <v>39</v>
      </c>
      <c r="J77" s="23">
        <v>42</v>
      </c>
      <c r="K77" s="6">
        <v>81</v>
      </c>
      <c r="L77" s="6">
        <f t="shared" si="6"/>
        <v>76</v>
      </c>
      <c r="M77" s="6">
        <f t="shared" si="7"/>
        <v>157</v>
      </c>
      <c r="N77" s="6">
        <v>4</v>
      </c>
      <c r="O77" s="6">
        <v>4</v>
      </c>
      <c r="P77" s="6">
        <v>5</v>
      </c>
      <c r="Q77" s="6">
        <v>6</v>
      </c>
      <c r="R77" s="6">
        <v>4</v>
      </c>
      <c r="S77" s="6">
        <v>3</v>
      </c>
      <c r="T77" s="6">
        <v>4</v>
      </c>
      <c r="U77" s="6">
        <v>4</v>
      </c>
      <c r="V77" s="6">
        <v>4</v>
      </c>
      <c r="W77" s="6">
        <f t="shared" si="8"/>
        <v>38</v>
      </c>
      <c r="X77" s="6">
        <v>5</v>
      </c>
      <c r="Y77" s="6">
        <v>4</v>
      </c>
      <c r="Z77" s="6">
        <v>3</v>
      </c>
      <c r="AA77" s="6">
        <v>5</v>
      </c>
      <c r="AB77" s="6">
        <v>3</v>
      </c>
      <c r="AC77" s="6">
        <v>5</v>
      </c>
      <c r="AD77" s="6">
        <v>4</v>
      </c>
      <c r="AE77" s="6">
        <v>4</v>
      </c>
      <c r="AF77" s="6">
        <v>5</v>
      </c>
      <c r="AG77" s="6">
        <f t="shared" si="9"/>
        <v>38</v>
      </c>
      <c r="AH77" s="6">
        <f t="shared" si="10"/>
        <v>26</v>
      </c>
      <c r="AI77" s="6">
        <f t="shared" si="11"/>
        <v>13</v>
      </c>
      <c r="AJ77" s="14"/>
    </row>
    <row r="78" spans="1:36" ht="24.75" customHeight="1">
      <c r="A78" s="19" t="s">
        <v>2</v>
      </c>
      <c r="B78" s="11">
        <v>59</v>
      </c>
      <c r="C78" s="43" t="s">
        <v>54</v>
      </c>
      <c r="D78" s="43" t="s">
        <v>119</v>
      </c>
      <c r="E78" s="10" t="str">
        <f>IF(B78="","",VLOOKUP(B78,'[3]球員資料表'!$A$2:$O$141,5,FALSE))</f>
        <v>女</v>
      </c>
      <c r="F78" s="25">
        <f>IF(B78="","",VLOOKUP(B78,'[3]球員資料表'!$A$2:$O$141,6,FALSE))</f>
        <v>36252</v>
      </c>
      <c r="G78" s="24"/>
      <c r="H78" s="23"/>
      <c r="I78" s="23">
        <v>42</v>
      </c>
      <c r="J78" s="23">
        <v>43</v>
      </c>
      <c r="K78" s="6">
        <v>85</v>
      </c>
      <c r="L78" s="6">
        <f t="shared" si="6"/>
        <v>90</v>
      </c>
      <c r="M78" s="7">
        <f t="shared" si="7"/>
        <v>175</v>
      </c>
      <c r="N78" s="7">
        <v>5</v>
      </c>
      <c r="O78" s="7">
        <v>5</v>
      </c>
      <c r="P78" s="7">
        <v>4</v>
      </c>
      <c r="Q78" s="7">
        <v>5</v>
      </c>
      <c r="R78" s="7">
        <v>5</v>
      </c>
      <c r="S78" s="7">
        <v>3</v>
      </c>
      <c r="T78" s="7">
        <v>6</v>
      </c>
      <c r="U78" s="7">
        <v>5</v>
      </c>
      <c r="V78" s="7">
        <v>4</v>
      </c>
      <c r="W78" s="7">
        <f t="shared" si="8"/>
        <v>42</v>
      </c>
      <c r="X78" s="7">
        <v>6</v>
      </c>
      <c r="Y78" s="7">
        <v>5</v>
      </c>
      <c r="Z78" s="7">
        <v>6</v>
      </c>
      <c r="AA78" s="7">
        <v>8</v>
      </c>
      <c r="AB78" s="7">
        <v>4</v>
      </c>
      <c r="AC78" s="7">
        <v>5</v>
      </c>
      <c r="AD78" s="7">
        <v>4</v>
      </c>
      <c r="AE78" s="7">
        <v>5</v>
      </c>
      <c r="AF78" s="7">
        <v>5</v>
      </c>
      <c r="AG78" s="7">
        <f t="shared" si="9"/>
        <v>48</v>
      </c>
      <c r="AH78" s="7">
        <f t="shared" si="10"/>
        <v>31</v>
      </c>
      <c r="AI78" s="7">
        <f t="shared" si="11"/>
        <v>14</v>
      </c>
      <c r="AJ78" s="14"/>
    </row>
    <row r="79" spans="1:36" ht="24.75" customHeight="1">
      <c r="A79" s="19" t="s">
        <v>3</v>
      </c>
      <c r="B79" s="11"/>
      <c r="C79" s="43" t="s">
        <v>53</v>
      </c>
      <c r="D79" s="43" t="s">
        <v>53</v>
      </c>
      <c r="E79" s="10">
        <f>IF(B79="","",VLOOKUP(B79,'[3]球員資料表'!$A$2:$O$141,5,FALSE))</f>
      </c>
      <c r="F79" s="25">
        <f>IF(B79="","",VLOOKUP(B79,'[3]球員資料表'!$A$2:$O$141,6,FALSE))</f>
      </c>
      <c r="G79" s="24"/>
      <c r="H79" s="23"/>
      <c r="I79" s="23">
        <v>0</v>
      </c>
      <c r="J79" s="23">
        <v>0</v>
      </c>
      <c r="K79" s="6">
        <v>0</v>
      </c>
      <c r="L79" s="6">
        <f t="shared" si="6"/>
        <v>0</v>
      </c>
      <c r="M79" s="6">
        <f t="shared" si="7"/>
        <v>0</v>
      </c>
      <c r="N79" s="6"/>
      <c r="O79" s="6"/>
      <c r="P79" s="6"/>
      <c r="Q79" s="6"/>
      <c r="R79" s="6"/>
      <c r="S79" s="6"/>
      <c r="T79" s="6"/>
      <c r="U79" s="6"/>
      <c r="V79" s="6"/>
      <c r="W79" s="6">
        <f t="shared" si="8"/>
        <v>0</v>
      </c>
      <c r="X79" s="6"/>
      <c r="Y79" s="6"/>
      <c r="Z79" s="6"/>
      <c r="AA79" s="6"/>
      <c r="AB79" s="6"/>
      <c r="AC79" s="6"/>
      <c r="AD79" s="6"/>
      <c r="AE79" s="6"/>
      <c r="AF79" s="6"/>
      <c r="AG79" s="6">
        <f t="shared" si="9"/>
        <v>0</v>
      </c>
      <c r="AH79" s="6">
        <f t="shared" si="10"/>
        <v>0</v>
      </c>
      <c r="AI79" s="6">
        <f t="shared" si="11"/>
        <v>0</v>
      </c>
      <c r="AJ79" s="14"/>
    </row>
    <row r="80" spans="1:36" ht="24.75" customHeight="1">
      <c r="A80" s="19" t="s">
        <v>4</v>
      </c>
      <c r="B80" s="11"/>
      <c r="C80" s="43" t="s">
        <v>53</v>
      </c>
      <c r="D80" s="43" t="s">
        <v>53</v>
      </c>
      <c r="E80" s="10">
        <f>IF(B80="","",VLOOKUP(B80,'[3]球員資料表'!$A$2:$O$141,5,FALSE))</f>
      </c>
      <c r="F80" s="25">
        <f>IF(B80="","",VLOOKUP(B80,'[3]球員資料表'!$A$2:$O$141,6,FALSE))</f>
      </c>
      <c r="G80" s="24"/>
      <c r="H80" s="23"/>
      <c r="I80" s="23">
        <v>0</v>
      </c>
      <c r="J80" s="23">
        <v>0</v>
      </c>
      <c r="K80" s="6">
        <v>0</v>
      </c>
      <c r="L80" s="6">
        <f t="shared" si="6"/>
        <v>0</v>
      </c>
      <c r="M80" s="6">
        <f t="shared" si="7"/>
        <v>0</v>
      </c>
      <c r="N80" s="6"/>
      <c r="O80" s="6"/>
      <c r="P80" s="6"/>
      <c r="Q80" s="6"/>
      <c r="R80" s="6"/>
      <c r="S80" s="6"/>
      <c r="T80" s="6"/>
      <c r="U80" s="6"/>
      <c r="V80" s="6"/>
      <c r="W80" s="6">
        <f t="shared" si="8"/>
        <v>0</v>
      </c>
      <c r="X80" s="6"/>
      <c r="Y80" s="6"/>
      <c r="Z80" s="6"/>
      <c r="AA80" s="6"/>
      <c r="AB80" s="6"/>
      <c r="AC80" s="6"/>
      <c r="AD80" s="6"/>
      <c r="AE80" s="6"/>
      <c r="AF80" s="6"/>
      <c r="AG80" s="6">
        <f t="shared" si="9"/>
        <v>0</v>
      </c>
      <c r="AH80" s="6">
        <f t="shared" si="10"/>
        <v>0</v>
      </c>
      <c r="AI80" s="6">
        <f t="shared" si="11"/>
        <v>0</v>
      </c>
      <c r="AJ80" s="14"/>
    </row>
    <row r="81" spans="1:36" ht="24.75" customHeight="1">
      <c r="A81" s="19" t="s">
        <v>5</v>
      </c>
      <c r="B81" s="11"/>
      <c r="C81" s="43" t="s">
        <v>53</v>
      </c>
      <c r="D81" s="43" t="s">
        <v>53</v>
      </c>
      <c r="E81" s="10">
        <f>IF(B81="","",VLOOKUP(B81,'[3]球員資料表'!$A$2:$O$141,5,FALSE))</f>
      </c>
      <c r="F81" s="25">
        <f>IF(B81="","",VLOOKUP(B81,'[3]球員資料表'!$A$2:$O$141,6,FALSE))</f>
      </c>
      <c r="G81" s="24"/>
      <c r="H81" s="23"/>
      <c r="I81" s="23">
        <v>0</v>
      </c>
      <c r="J81" s="23">
        <v>0</v>
      </c>
      <c r="K81" s="6">
        <v>0</v>
      </c>
      <c r="L81" s="6">
        <f t="shared" si="6"/>
        <v>0</v>
      </c>
      <c r="M81" s="6">
        <f t="shared" si="7"/>
        <v>0</v>
      </c>
      <c r="N81" s="6"/>
      <c r="O81" s="6"/>
      <c r="P81" s="6"/>
      <c r="Q81" s="6"/>
      <c r="R81" s="6"/>
      <c r="S81" s="6"/>
      <c r="T81" s="6"/>
      <c r="U81" s="6"/>
      <c r="V81" s="6"/>
      <c r="W81" s="6">
        <f t="shared" si="8"/>
        <v>0</v>
      </c>
      <c r="X81" s="6"/>
      <c r="Y81" s="6"/>
      <c r="Z81" s="6"/>
      <c r="AA81" s="6"/>
      <c r="AB81" s="6"/>
      <c r="AC81" s="6"/>
      <c r="AD81" s="6"/>
      <c r="AE81" s="6"/>
      <c r="AF81" s="6"/>
      <c r="AG81" s="6">
        <f t="shared" si="9"/>
        <v>0</v>
      </c>
      <c r="AH81" s="6">
        <f t="shared" si="10"/>
        <v>0</v>
      </c>
      <c r="AI81" s="6">
        <f t="shared" si="11"/>
        <v>0</v>
      </c>
      <c r="AJ81" s="14"/>
    </row>
    <row r="82" spans="1:36" ht="24.75" customHeight="1">
      <c r="A82" s="19" t="s">
        <v>146</v>
      </c>
      <c r="B82" s="11">
        <v>66</v>
      </c>
      <c r="C82" s="43" t="s">
        <v>56</v>
      </c>
      <c r="D82" s="43" t="s">
        <v>102</v>
      </c>
      <c r="E82" s="10" t="str">
        <f>IF(B82="","",VLOOKUP(B82,'[3]球員資料表'!$A$2:$O$141,5,FALSE))</f>
        <v>女</v>
      </c>
      <c r="F82" s="25">
        <f>IF(B82="","",VLOOKUP(B82,'[3]球員資料表'!$A$2:$O$141,6,FALSE))</f>
        <v>36644</v>
      </c>
      <c r="G82" s="24"/>
      <c r="H82" s="23"/>
      <c r="I82" s="23">
        <v>41</v>
      </c>
      <c r="J82" s="23">
        <v>39</v>
      </c>
      <c r="K82" s="6">
        <v>80</v>
      </c>
      <c r="L82" s="6">
        <f t="shared" si="6"/>
        <v>82</v>
      </c>
      <c r="M82" s="6">
        <f t="shared" si="7"/>
        <v>162</v>
      </c>
      <c r="N82" s="6">
        <v>4</v>
      </c>
      <c r="O82" s="6">
        <v>4</v>
      </c>
      <c r="P82" s="6">
        <v>4</v>
      </c>
      <c r="Q82" s="6">
        <v>5</v>
      </c>
      <c r="R82" s="6">
        <v>4</v>
      </c>
      <c r="S82" s="6">
        <v>4</v>
      </c>
      <c r="T82" s="6">
        <v>5</v>
      </c>
      <c r="U82" s="6">
        <v>5</v>
      </c>
      <c r="V82" s="6">
        <v>4</v>
      </c>
      <c r="W82" s="6">
        <f t="shared" si="8"/>
        <v>39</v>
      </c>
      <c r="X82" s="6">
        <v>5</v>
      </c>
      <c r="Y82" s="6">
        <v>4</v>
      </c>
      <c r="Z82" s="6">
        <v>3</v>
      </c>
      <c r="AA82" s="6">
        <v>5</v>
      </c>
      <c r="AB82" s="6">
        <v>3</v>
      </c>
      <c r="AC82" s="6">
        <v>5</v>
      </c>
      <c r="AD82" s="6">
        <v>5</v>
      </c>
      <c r="AE82" s="6">
        <v>8</v>
      </c>
      <c r="AF82" s="6">
        <v>5</v>
      </c>
      <c r="AG82" s="6">
        <f t="shared" si="9"/>
        <v>43</v>
      </c>
      <c r="AH82" s="6">
        <f t="shared" si="10"/>
        <v>31</v>
      </c>
      <c r="AI82" s="6">
        <f t="shared" si="11"/>
        <v>18</v>
      </c>
      <c r="AJ82" s="14"/>
    </row>
    <row r="83" spans="1:36" ht="24.75" customHeight="1">
      <c r="A83" s="19" t="s">
        <v>0</v>
      </c>
      <c r="B83" s="11">
        <v>65</v>
      </c>
      <c r="C83" s="43" t="s">
        <v>56</v>
      </c>
      <c r="D83" s="43" t="s">
        <v>59</v>
      </c>
      <c r="E83" s="10" t="str">
        <f>IF(B83="","",VLOOKUP(B83,'[3]球員資料表'!$A$2:$O$141,5,FALSE))</f>
        <v>女</v>
      </c>
      <c r="F83" s="25">
        <f>IF(B83="","",VLOOKUP(B83,'[3]球員資料表'!$A$2:$O$141,6,FALSE))</f>
        <v>36312</v>
      </c>
      <c r="G83" s="24"/>
      <c r="H83" s="23"/>
      <c r="I83" s="23">
        <v>41</v>
      </c>
      <c r="J83" s="23">
        <v>43</v>
      </c>
      <c r="K83" s="6">
        <v>84</v>
      </c>
      <c r="L83" s="6">
        <f t="shared" si="6"/>
        <v>89</v>
      </c>
      <c r="M83" s="6">
        <f t="shared" si="7"/>
        <v>173</v>
      </c>
      <c r="N83" s="6">
        <v>6</v>
      </c>
      <c r="O83" s="6">
        <v>6</v>
      </c>
      <c r="P83" s="6">
        <v>5</v>
      </c>
      <c r="Q83" s="6">
        <v>6</v>
      </c>
      <c r="R83" s="6">
        <v>4</v>
      </c>
      <c r="S83" s="6">
        <v>4</v>
      </c>
      <c r="T83" s="6">
        <v>6</v>
      </c>
      <c r="U83" s="6">
        <v>5</v>
      </c>
      <c r="V83" s="6">
        <v>4</v>
      </c>
      <c r="W83" s="6">
        <f t="shared" si="8"/>
        <v>46</v>
      </c>
      <c r="X83" s="6">
        <v>7</v>
      </c>
      <c r="Y83" s="6">
        <v>5</v>
      </c>
      <c r="Z83" s="6">
        <v>3</v>
      </c>
      <c r="AA83" s="6">
        <v>5</v>
      </c>
      <c r="AB83" s="6">
        <v>3</v>
      </c>
      <c r="AC83" s="6">
        <v>5</v>
      </c>
      <c r="AD83" s="6">
        <v>5</v>
      </c>
      <c r="AE83" s="6">
        <v>6</v>
      </c>
      <c r="AF83" s="6">
        <v>4</v>
      </c>
      <c r="AG83" s="6">
        <f t="shared" si="9"/>
        <v>43</v>
      </c>
      <c r="AH83" s="6">
        <f t="shared" si="10"/>
        <v>28</v>
      </c>
      <c r="AI83" s="6">
        <f t="shared" si="11"/>
        <v>15</v>
      </c>
      <c r="AJ83" s="14"/>
    </row>
    <row r="84" spans="1:36" ht="24.75" customHeight="1">
      <c r="A84" s="19" t="s">
        <v>1</v>
      </c>
      <c r="B84" s="11">
        <v>70</v>
      </c>
      <c r="C84" s="43" t="s">
        <v>56</v>
      </c>
      <c r="D84" s="43" t="s">
        <v>57</v>
      </c>
      <c r="E84" s="10" t="str">
        <f>IF(B84="","",VLOOKUP(B84,'[3]球員資料表'!$A$2:$O$141,5,FALSE))</f>
        <v>女</v>
      </c>
      <c r="F84" s="25">
        <f>IF(B84="","",VLOOKUP(B84,'[3]球員資料表'!$A$2:$O$141,6,FALSE))</f>
        <v>36988</v>
      </c>
      <c r="G84" s="24"/>
      <c r="H84" s="23"/>
      <c r="I84" s="23">
        <v>42</v>
      </c>
      <c r="J84" s="23">
        <v>43</v>
      </c>
      <c r="K84" s="6">
        <v>85</v>
      </c>
      <c r="L84" s="6">
        <f t="shared" si="6"/>
        <v>91</v>
      </c>
      <c r="M84" s="6">
        <f t="shared" si="7"/>
        <v>176</v>
      </c>
      <c r="N84" s="6">
        <v>7</v>
      </c>
      <c r="O84" s="6">
        <v>4</v>
      </c>
      <c r="P84" s="6">
        <v>4</v>
      </c>
      <c r="Q84" s="6">
        <v>6</v>
      </c>
      <c r="R84" s="6">
        <v>4</v>
      </c>
      <c r="S84" s="6">
        <v>3</v>
      </c>
      <c r="T84" s="6">
        <v>6</v>
      </c>
      <c r="U84" s="6">
        <v>4</v>
      </c>
      <c r="V84" s="6">
        <v>5</v>
      </c>
      <c r="W84" s="6">
        <f t="shared" si="8"/>
        <v>43</v>
      </c>
      <c r="X84" s="6">
        <v>6</v>
      </c>
      <c r="Y84" s="6">
        <v>6</v>
      </c>
      <c r="Z84" s="6">
        <v>4</v>
      </c>
      <c r="AA84" s="6">
        <v>5</v>
      </c>
      <c r="AB84" s="6">
        <v>5</v>
      </c>
      <c r="AC84" s="6">
        <v>6</v>
      </c>
      <c r="AD84" s="6">
        <v>5</v>
      </c>
      <c r="AE84" s="6">
        <v>6</v>
      </c>
      <c r="AF84" s="6">
        <v>5</v>
      </c>
      <c r="AG84" s="6">
        <f t="shared" si="9"/>
        <v>48</v>
      </c>
      <c r="AH84" s="6">
        <f t="shared" si="10"/>
        <v>32</v>
      </c>
      <c r="AI84" s="6">
        <f t="shared" si="11"/>
        <v>16</v>
      </c>
      <c r="AJ84" s="14"/>
    </row>
    <row r="85" spans="1:36" ht="24.75" customHeight="1">
      <c r="A85" s="19" t="s">
        <v>2</v>
      </c>
      <c r="B85" s="11">
        <v>67</v>
      </c>
      <c r="C85" s="43" t="s">
        <v>56</v>
      </c>
      <c r="D85" s="43" t="s">
        <v>58</v>
      </c>
      <c r="E85" s="10" t="str">
        <f>IF(B85="","",VLOOKUP(B85,'[3]球員資料表'!$A$2:$O$141,5,FALSE))</f>
        <v>女</v>
      </c>
      <c r="F85" s="25">
        <f>IF(B85="","",VLOOKUP(B85,'[3]球員資料表'!$A$2:$O$141,6,FALSE))</f>
        <v>36769</v>
      </c>
      <c r="G85" s="24"/>
      <c r="H85" s="23"/>
      <c r="I85" s="23">
        <v>46</v>
      </c>
      <c r="J85" s="23">
        <v>47</v>
      </c>
      <c r="K85" s="6">
        <v>93</v>
      </c>
      <c r="L85" s="6">
        <f t="shared" si="6"/>
        <v>88</v>
      </c>
      <c r="M85" s="6">
        <f t="shared" si="7"/>
        <v>181</v>
      </c>
      <c r="N85" s="6">
        <v>6</v>
      </c>
      <c r="O85" s="6">
        <v>6</v>
      </c>
      <c r="P85" s="6">
        <v>5</v>
      </c>
      <c r="Q85" s="6">
        <v>6</v>
      </c>
      <c r="R85" s="6">
        <v>6</v>
      </c>
      <c r="S85" s="6">
        <v>3</v>
      </c>
      <c r="T85" s="6">
        <v>5</v>
      </c>
      <c r="U85" s="6">
        <v>5</v>
      </c>
      <c r="V85" s="6">
        <v>3</v>
      </c>
      <c r="W85" s="6">
        <f t="shared" si="8"/>
        <v>45</v>
      </c>
      <c r="X85" s="6">
        <v>7</v>
      </c>
      <c r="Y85" s="6">
        <v>5</v>
      </c>
      <c r="Z85" s="6">
        <v>3</v>
      </c>
      <c r="AA85" s="6">
        <v>6</v>
      </c>
      <c r="AB85" s="6">
        <v>4</v>
      </c>
      <c r="AC85" s="6">
        <v>4</v>
      </c>
      <c r="AD85" s="6">
        <v>4</v>
      </c>
      <c r="AE85" s="6">
        <v>5</v>
      </c>
      <c r="AF85" s="6">
        <v>5</v>
      </c>
      <c r="AG85" s="6">
        <f t="shared" si="9"/>
        <v>43</v>
      </c>
      <c r="AH85" s="6">
        <f t="shared" si="10"/>
        <v>28</v>
      </c>
      <c r="AI85" s="6">
        <f t="shared" si="11"/>
        <v>14</v>
      </c>
      <c r="AJ85" s="14"/>
    </row>
    <row r="86" spans="1:36" ht="24.75" customHeight="1">
      <c r="A86" s="19" t="s">
        <v>3</v>
      </c>
      <c r="B86" s="11">
        <v>69</v>
      </c>
      <c r="C86" s="43" t="s">
        <v>56</v>
      </c>
      <c r="D86" s="43" t="s">
        <v>121</v>
      </c>
      <c r="E86" s="10" t="str">
        <f>IF(B86="","",VLOOKUP(B86,'[3]球員資料表'!$A$2:$O$141,5,FALSE))</f>
        <v>女</v>
      </c>
      <c r="F86" s="25">
        <f>IF(B86="","",VLOOKUP(B86,'[3]球員資料表'!$A$2:$O$141,6,FALSE))</f>
        <v>37065</v>
      </c>
      <c r="G86" s="24"/>
      <c r="H86" s="23"/>
      <c r="I86" s="23">
        <v>49</v>
      </c>
      <c r="J86" s="23">
        <v>48</v>
      </c>
      <c r="K86" s="6">
        <v>97</v>
      </c>
      <c r="L86" s="6">
        <f t="shared" si="6"/>
        <v>95</v>
      </c>
      <c r="M86" s="6">
        <f t="shared" si="7"/>
        <v>192</v>
      </c>
      <c r="N86" s="6">
        <v>6</v>
      </c>
      <c r="O86" s="6">
        <v>6</v>
      </c>
      <c r="P86" s="6">
        <v>6</v>
      </c>
      <c r="Q86" s="6">
        <v>6</v>
      </c>
      <c r="R86" s="6">
        <v>5</v>
      </c>
      <c r="S86" s="6">
        <v>4</v>
      </c>
      <c r="T86" s="6">
        <v>4</v>
      </c>
      <c r="U86" s="6">
        <v>6</v>
      </c>
      <c r="V86" s="6">
        <v>4</v>
      </c>
      <c r="W86" s="6">
        <f t="shared" si="8"/>
        <v>47</v>
      </c>
      <c r="X86" s="6">
        <v>6</v>
      </c>
      <c r="Y86" s="6">
        <v>5</v>
      </c>
      <c r="Z86" s="6">
        <v>4</v>
      </c>
      <c r="AA86" s="6">
        <v>6</v>
      </c>
      <c r="AB86" s="6">
        <v>5</v>
      </c>
      <c r="AC86" s="6">
        <v>6</v>
      </c>
      <c r="AD86" s="6">
        <v>6</v>
      </c>
      <c r="AE86" s="6">
        <v>5</v>
      </c>
      <c r="AF86" s="6">
        <v>5</v>
      </c>
      <c r="AG86" s="6">
        <f t="shared" si="9"/>
        <v>48</v>
      </c>
      <c r="AH86" s="6">
        <f t="shared" si="10"/>
        <v>33</v>
      </c>
      <c r="AI86" s="6">
        <f t="shared" si="11"/>
        <v>16</v>
      </c>
      <c r="AJ86" s="14"/>
    </row>
    <row r="87" spans="1:36" ht="24.75" customHeight="1">
      <c r="A87" s="19" t="s">
        <v>4</v>
      </c>
      <c r="B87" s="11">
        <v>68</v>
      </c>
      <c r="C87" s="43" t="s">
        <v>56</v>
      </c>
      <c r="D87" s="43" t="s">
        <v>60</v>
      </c>
      <c r="E87" s="10" t="str">
        <f>IF(B87="","",VLOOKUP(B87,'[3]球員資料表'!$A$2:$O$141,5,FALSE))</f>
        <v>女</v>
      </c>
      <c r="F87" s="25">
        <f>IF(B87="","",VLOOKUP(B87,'[3]球員資料表'!$A$2:$O$141,6,FALSE))</f>
        <v>36947</v>
      </c>
      <c r="G87" s="24"/>
      <c r="H87" s="23"/>
      <c r="I87" s="23">
        <v>46</v>
      </c>
      <c r="J87" s="23">
        <v>49</v>
      </c>
      <c r="K87" s="6">
        <v>95</v>
      </c>
      <c r="L87" s="6">
        <f t="shared" si="6"/>
        <v>97</v>
      </c>
      <c r="M87" s="6">
        <f t="shared" si="7"/>
        <v>192</v>
      </c>
      <c r="N87" s="6">
        <v>6</v>
      </c>
      <c r="O87" s="6">
        <v>5</v>
      </c>
      <c r="P87" s="6">
        <v>6</v>
      </c>
      <c r="Q87" s="6">
        <v>7</v>
      </c>
      <c r="R87" s="6">
        <v>7</v>
      </c>
      <c r="S87" s="6">
        <v>4</v>
      </c>
      <c r="T87" s="6">
        <v>5</v>
      </c>
      <c r="U87" s="6">
        <v>5</v>
      </c>
      <c r="V87" s="6">
        <v>6</v>
      </c>
      <c r="W87" s="6">
        <f t="shared" si="8"/>
        <v>51</v>
      </c>
      <c r="X87" s="6">
        <v>6</v>
      </c>
      <c r="Y87" s="6">
        <v>5</v>
      </c>
      <c r="Z87" s="6">
        <v>3</v>
      </c>
      <c r="AA87" s="6">
        <v>6</v>
      </c>
      <c r="AB87" s="6">
        <v>4</v>
      </c>
      <c r="AC87" s="6">
        <v>5</v>
      </c>
      <c r="AD87" s="6">
        <v>7</v>
      </c>
      <c r="AE87" s="6">
        <v>5</v>
      </c>
      <c r="AF87" s="6">
        <v>5</v>
      </c>
      <c r="AG87" s="6">
        <f t="shared" si="9"/>
        <v>46</v>
      </c>
      <c r="AH87" s="6">
        <f t="shared" si="10"/>
        <v>32</v>
      </c>
      <c r="AI87" s="6">
        <f t="shared" si="11"/>
        <v>17</v>
      </c>
      <c r="AJ87" s="14"/>
    </row>
    <row r="88" spans="1:36" ht="24.75" customHeight="1">
      <c r="A88" s="19" t="s">
        <v>5</v>
      </c>
      <c r="B88" s="11">
        <v>71</v>
      </c>
      <c r="C88" s="43" t="s">
        <v>56</v>
      </c>
      <c r="D88" s="43" t="s">
        <v>120</v>
      </c>
      <c r="E88" s="10" t="str">
        <f>IF(B88="","",VLOOKUP(B88,'[3]球員資料表'!$A$2:$O$141,5,FALSE))</f>
        <v>女</v>
      </c>
      <c r="F88" s="25">
        <f>IF(B88="","",VLOOKUP(B88,'[3]球員資料表'!$A$2:$O$141,6,FALSE))</f>
        <v>36537</v>
      </c>
      <c r="G88" s="24"/>
      <c r="H88" s="23"/>
      <c r="I88" s="23">
        <v>43</v>
      </c>
      <c r="J88" s="23">
        <v>48</v>
      </c>
      <c r="K88" s="6">
        <v>91</v>
      </c>
      <c r="L88" s="6">
        <f t="shared" si="6"/>
        <v>105</v>
      </c>
      <c r="M88" s="6">
        <f t="shared" si="7"/>
        <v>196</v>
      </c>
      <c r="N88" s="6">
        <v>7</v>
      </c>
      <c r="O88" s="6">
        <v>6</v>
      </c>
      <c r="P88" s="6">
        <v>5</v>
      </c>
      <c r="Q88" s="6">
        <v>6</v>
      </c>
      <c r="R88" s="6">
        <v>5</v>
      </c>
      <c r="S88" s="6">
        <v>4</v>
      </c>
      <c r="T88" s="6">
        <v>7</v>
      </c>
      <c r="U88" s="6">
        <v>5</v>
      </c>
      <c r="V88" s="6">
        <v>4</v>
      </c>
      <c r="W88" s="6">
        <f t="shared" si="8"/>
        <v>49</v>
      </c>
      <c r="X88" s="6">
        <v>9</v>
      </c>
      <c r="Y88" s="6">
        <v>5</v>
      </c>
      <c r="Z88" s="6">
        <v>6</v>
      </c>
      <c r="AA88" s="6">
        <v>7</v>
      </c>
      <c r="AB88" s="6">
        <v>7</v>
      </c>
      <c r="AC88" s="6">
        <v>5</v>
      </c>
      <c r="AD88" s="6">
        <v>7</v>
      </c>
      <c r="AE88" s="6">
        <v>4</v>
      </c>
      <c r="AF88" s="6">
        <v>6</v>
      </c>
      <c r="AG88" s="6">
        <f t="shared" si="9"/>
        <v>56</v>
      </c>
      <c r="AH88" s="6">
        <f t="shared" si="10"/>
        <v>36</v>
      </c>
      <c r="AI88" s="6">
        <f t="shared" si="11"/>
        <v>17</v>
      </c>
      <c r="AJ88" s="14"/>
    </row>
    <row r="89" spans="1:36" ht="24.75" customHeight="1">
      <c r="A89" s="19" t="s">
        <v>6</v>
      </c>
      <c r="B89" s="11"/>
      <c r="C89" s="43" t="s">
        <v>53</v>
      </c>
      <c r="D89" s="43" t="s">
        <v>53</v>
      </c>
      <c r="E89" s="10">
        <f>IF(B89="","",VLOOKUP(B89,'[3]球員資料表'!$A$2:$O$141,5,FALSE))</f>
      </c>
      <c r="F89" s="25">
        <f>IF(B89="","",VLOOKUP(B89,'[3]球員資料表'!$A$2:$O$141,6,FALSE))</f>
      </c>
      <c r="G89" s="24"/>
      <c r="H89" s="23"/>
      <c r="I89" s="23">
        <v>0</v>
      </c>
      <c r="J89" s="23">
        <v>0</v>
      </c>
      <c r="K89" s="6">
        <v>0</v>
      </c>
      <c r="L89" s="6">
        <f t="shared" si="6"/>
        <v>0</v>
      </c>
      <c r="M89" s="6">
        <f t="shared" si="7"/>
        <v>0</v>
      </c>
      <c r="N89" s="6"/>
      <c r="O89" s="6"/>
      <c r="P89" s="6"/>
      <c r="Q89" s="6"/>
      <c r="R89" s="6"/>
      <c r="S89" s="6"/>
      <c r="T89" s="6"/>
      <c r="U89" s="6"/>
      <c r="V89" s="6"/>
      <c r="W89" s="6">
        <f t="shared" si="8"/>
        <v>0</v>
      </c>
      <c r="X89" s="6"/>
      <c r="Y89" s="6"/>
      <c r="Z89" s="6"/>
      <c r="AA89" s="6"/>
      <c r="AB89" s="6"/>
      <c r="AC89" s="6"/>
      <c r="AD89" s="6"/>
      <c r="AE89" s="6"/>
      <c r="AF89" s="6"/>
      <c r="AG89" s="6">
        <f t="shared" si="9"/>
        <v>0</v>
      </c>
      <c r="AH89" s="6">
        <f t="shared" si="10"/>
        <v>0</v>
      </c>
      <c r="AI89" s="6">
        <f t="shared" si="11"/>
        <v>0</v>
      </c>
      <c r="AJ89" s="14"/>
    </row>
    <row r="90" spans="1:36" ht="24.75" customHeight="1">
      <c r="A90" s="19" t="s">
        <v>7</v>
      </c>
      <c r="B90" s="11"/>
      <c r="C90" s="43" t="s">
        <v>53</v>
      </c>
      <c r="D90" s="43" t="s">
        <v>53</v>
      </c>
      <c r="E90" s="10">
        <f>IF(B90="","",VLOOKUP(B90,'[3]球員資料表'!$A$2:$O$141,5,FALSE))</f>
      </c>
      <c r="F90" s="25">
        <f>IF(B90="","",VLOOKUP(B90,'[3]球員資料表'!$A$2:$O$141,6,FALSE))</f>
      </c>
      <c r="G90" s="24"/>
      <c r="H90" s="23"/>
      <c r="I90" s="23">
        <v>0</v>
      </c>
      <c r="J90" s="23">
        <v>0</v>
      </c>
      <c r="K90" s="6">
        <v>0</v>
      </c>
      <c r="L90" s="6">
        <f t="shared" si="6"/>
        <v>0</v>
      </c>
      <c r="M90" s="6">
        <f t="shared" si="7"/>
        <v>0</v>
      </c>
      <c r="N90" s="6"/>
      <c r="O90" s="6"/>
      <c r="P90" s="6"/>
      <c r="Q90" s="6"/>
      <c r="R90" s="6"/>
      <c r="S90" s="6"/>
      <c r="T90" s="6"/>
      <c r="U90" s="6"/>
      <c r="V90" s="6"/>
      <c r="W90" s="6">
        <f t="shared" si="8"/>
        <v>0</v>
      </c>
      <c r="X90" s="6"/>
      <c r="Y90" s="6"/>
      <c r="Z90" s="6"/>
      <c r="AA90" s="6"/>
      <c r="AB90" s="6"/>
      <c r="AC90" s="6"/>
      <c r="AD90" s="6"/>
      <c r="AE90" s="6"/>
      <c r="AF90" s="6"/>
      <c r="AG90" s="6">
        <f t="shared" si="9"/>
        <v>0</v>
      </c>
      <c r="AH90" s="6">
        <f t="shared" si="10"/>
        <v>0</v>
      </c>
      <c r="AI90" s="6">
        <f t="shared" si="11"/>
        <v>0</v>
      </c>
      <c r="AJ90" s="14"/>
    </row>
    <row r="91" spans="1:36" ht="24.75" customHeight="1">
      <c r="A91" s="19" t="s">
        <v>146</v>
      </c>
      <c r="B91" s="11">
        <v>74</v>
      </c>
      <c r="C91" s="43" t="s">
        <v>61</v>
      </c>
      <c r="D91" s="43" t="s">
        <v>62</v>
      </c>
      <c r="E91" s="10"/>
      <c r="F91" s="25"/>
      <c r="G91" s="24"/>
      <c r="H91" s="23"/>
      <c r="I91" s="23">
        <v>42</v>
      </c>
      <c r="J91" s="23">
        <v>45</v>
      </c>
      <c r="K91" s="6">
        <v>87</v>
      </c>
      <c r="L91" s="6">
        <f>W91+AG91</f>
        <v>88</v>
      </c>
      <c r="M91" s="6">
        <f t="shared" si="7"/>
        <v>175</v>
      </c>
      <c r="N91" s="6">
        <v>6</v>
      </c>
      <c r="O91" s="6">
        <v>6</v>
      </c>
      <c r="P91" s="6">
        <v>4</v>
      </c>
      <c r="Q91" s="6">
        <v>8</v>
      </c>
      <c r="R91" s="6">
        <v>5</v>
      </c>
      <c r="S91" s="6">
        <v>3</v>
      </c>
      <c r="T91" s="6">
        <v>6</v>
      </c>
      <c r="U91" s="6">
        <v>6</v>
      </c>
      <c r="V91" s="6">
        <v>5</v>
      </c>
      <c r="W91" s="6">
        <f t="shared" si="8"/>
        <v>49</v>
      </c>
      <c r="X91" s="6">
        <v>6</v>
      </c>
      <c r="Y91" s="6">
        <v>4</v>
      </c>
      <c r="Z91" s="6">
        <v>3</v>
      </c>
      <c r="AA91" s="6">
        <v>4</v>
      </c>
      <c r="AB91" s="6">
        <v>2</v>
      </c>
      <c r="AC91" s="6">
        <v>5</v>
      </c>
      <c r="AD91" s="6">
        <v>5</v>
      </c>
      <c r="AE91" s="6">
        <v>5</v>
      </c>
      <c r="AF91" s="6">
        <v>5</v>
      </c>
      <c r="AG91" s="6">
        <f t="shared" si="9"/>
        <v>39</v>
      </c>
      <c r="AH91" s="6">
        <f t="shared" si="10"/>
        <v>26</v>
      </c>
      <c r="AI91" s="6">
        <f t="shared" si="11"/>
        <v>15</v>
      </c>
      <c r="AJ91" s="14"/>
    </row>
    <row r="92" spans="1:36" ht="24.75" customHeight="1">
      <c r="A92" s="19" t="s">
        <v>0</v>
      </c>
      <c r="B92" s="11">
        <v>75</v>
      </c>
      <c r="C92" s="43" t="s">
        <v>61</v>
      </c>
      <c r="D92" s="43" t="s">
        <v>63</v>
      </c>
      <c r="E92" s="10" t="str">
        <f>IF(B92="","",VLOOKUP(B92,'[3]球員資料表'!$A$2:$O$141,5,FALSE))</f>
        <v>女</v>
      </c>
      <c r="F92" s="25">
        <f>IF(B92="","",VLOOKUP(B92,'[3]球員資料表'!$A$2:$O$141,6,FALSE))</f>
        <v>37527</v>
      </c>
      <c r="G92" s="24"/>
      <c r="H92" s="23"/>
      <c r="I92" s="23">
        <v>47</v>
      </c>
      <c r="J92" s="23">
        <v>47</v>
      </c>
      <c r="K92" s="6">
        <v>94</v>
      </c>
      <c r="L92" s="6">
        <f>W92+AG92</f>
        <v>91</v>
      </c>
      <c r="M92" s="6">
        <f t="shared" si="7"/>
        <v>185</v>
      </c>
      <c r="N92" s="6">
        <v>6</v>
      </c>
      <c r="O92" s="6">
        <v>6</v>
      </c>
      <c r="P92" s="6">
        <v>6</v>
      </c>
      <c r="Q92" s="6">
        <v>7</v>
      </c>
      <c r="R92" s="6">
        <v>5</v>
      </c>
      <c r="S92" s="6">
        <v>3</v>
      </c>
      <c r="T92" s="6">
        <v>5</v>
      </c>
      <c r="U92" s="6">
        <v>6</v>
      </c>
      <c r="V92" s="6">
        <v>5</v>
      </c>
      <c r="W92" s="6">
        <f t="shared" si="8"/>
        <v>49</v>
      </c>
      <c r="X92" s="6">
        <v>6</v>
      </c>
      <c r="Y92" s="6">
        <v>6</v>
      </c>
      <c r="Z92" s="6">
        <v>3</v>
      </c>
      <c r="AA92" s="6">
        <v>5</v>
      </c>
      <c r="AB92" s="6">
        <v>3</v>
      </c>
      <c r="AC92" s="6">
        <v>6</v>
      </c>
      <c r="AD92" s="6">
        <v>5</v>
      </c>
      <c r="AE92" s="6">
        <v>4</v>
      </c>
      <c r="AF92" s="6">
        <v>4</v>
      </c>
      <c r="AG92" s="6">
        <f t="shared" si="9"/>
        <v>42</v>
      </c>
      <c r="AH92" s="6">
        <f t="shared" si="10"/>
        <v>27</v>
      </c>
      <c r="AI92" s="6">
        <f t="shared" si="11"/>
        <v>13</v>
      </c>
      <c r="AJ92" s="14"/>
    </row>
    <row r="93" spans="1:36" ht="24.75" customHeight="1">
      <c r="A93" s="19" t="s">
        <v>1</v>
      </c>
      <c r="B93" s="11">
        <v>72</v>
      </c>
      <c r="C93" s="43" t="s">
        <v>61</v>
      </c>
      <c r="D93" s="43" t="s">
        <v>122</v>
      </c>
      <c r="E93" s="10" t="str">
        <f>IF(B93="","",VLOOKUP(B93,'[3]球員資料表'!$A$2:$O$141,5,FALSE))</f>
        <v>女</v>
      </c>
      <c r="F93" s="25">
        <f>IF(B93="","",VLOOKUP(B93,'[3]球員資料表'!$A$2:$O$141,6,FALSE))</f>
        <v>37382</v>
      </c>
      <c r="G93" s="24"/>
      <c r="H93" s="23"/>
      <c r="I93" s="23">
        <v>60</v>
      </c>
      <c r="J93" s="23">
        <v>64</v>
      </c>
      <c r="K93" s="6">
        <v>124</v>
      </c>
      <c r="L93" s="6">
        <f>W93+AG93</f>
        <v>96</v>
      </c>
      <c r="M93" s="6">
        <f t="shared" si="7"/>
        <v>220</v>
      </c>
      <c r="N93" s="6">
        <v>8</v>
      </c>
      <c r="O93" s="6">
        <v>5</v>
      </c>
      <c r="P93" s="6">
        <v>5</v>
      </c>
      <c r="Q93" s="6">
        <v>7</v>
      </c>
      <c r="R93" s="6">
        <v>5</v>
      </c>
      <c r="S93" s="6">
        <v>3</v>
      </c>
      <c r="T93" s="6">
        <v>5</v>
      </c>
      <c r="U93" s="6">
        <v>6</v>
      </c>
      <c r="V93" s="6">
        <v>2</v>
      </c>
      <c r="W93" s="6">
        <f t="shared" si="8"/>
        <v>46</v>
      </c>
      <c r="X93" s="6">
        <v>7</v>
      </c>
      <c r="Y93" s="6">
        <v>6</v>
      </c>
      <c r="Z93" s="6">
        <v>3</v>
      </c>
      <c r="AA93" s="6">
        <v>7</v>
      </c>
      <c r="AB93" s="6">
        <v>6</v>
      </c>
      <c r="AC93" s="6">
        <v>5</v>
      </c>
      <c r="AD93" s="6">
        <v>8</v>
      </c>
      <c r="AE93" s="6">
        <v>4</v>
      </c>
      <c r="AF93" s="6">
        <v>4</v>
      </c>
      <c r="AG93" s="6">
        <f t="shared" si="9"/>
        <v>50</v>
      </c>
      <c r="AH93" s="6">
        <f t="shared" si="10"/>
        <v>34</v>
      </c>
      <c r="AI93" s="6">
        <f t="shared" si="11"/>
        <v>16</v>
      </c>
      <c r="AJ93" s="14"/>
    </row>
    <row r="94" spans="1:36" ht="24.75" customHeight="1">
      <c r="A94" s="19" t="s">
        <v>2</v>
      </c>
      <c r="B94" s="11">
        <v>73</v>
      </c>
      <c r="C94" s="43" t="s">
        <v>61</v>
      </c>
      <c r="D94" s="43" t="s">
        <v>74</v>
      </c>
      <c r="E94" s="10"/>
      <c r="F94" s="25"/>
      <c r="G94" s="24"/>
      <c r="H94" s="23"/>
      <c r="I94" s="23">
        <v>57</v>
      </c>
      <c r="J94" s="23">
        <v>58</v>
      </c>
      <c r="K94" s="6">
        <v>115</v>
      </c>
      <c r="L94" s="6">
        <f>W94+AG94</f>
        <v>109</v>
      </c>
      <c r="M94" s="6">
        <f t="shared" si="7"/>
        <v>224</v>
      </c>
      <c r="N94" s="6">
        <v>8</v>
      </c>
      <c r="O94" s="6">
        <v>5</v>
      </c>
      <c r="P94" s="6">
        <v>6</v>
      </c>
      <c r="Q94" s="6">
        <v>7</v>
      </c>
      <c r="R94" s="6">
        <v>6</v>
      </c>
      <c r="S94" s="6">
        <v>4</v>
      </c>
      <c r="T94" s="6">
        <v>6</v>
      </c>
      <c r="U94" s="6">
        <v>6</v>
      </c>
      <c r="V94" s="6">
        <v>5</v>
      </c>
      <c r="W94" s="6">
        <f t="shared" si="8"/>
        <v>53</v>
      </c>
      <c r="X94" s="6">
        <v>9</v>
      </c>
      <c r="Y94" s="6">
        <v>5</v>
      </c>
      <c r="Z94" s="6">
        <v>5</v>
      </c>
      <c r="AA94" s="6">
        <v>6</v>
      </c>
      <c r="AB94" s="6">
        <v>5</v>
      </c>
      <c r="AC94" s="6">
        <v>6</v>
      </c>
      <c r="AD94" s="6">
        <v>7</v>
      </c>
      <c r="AE94" s="6">
        <v>6</v>
      </c>
      <c r="AF94" s="6">
        <v>7</v>
      </c>
      <c r="AG94" s="6">
        <f t="shared" si="9"/>
        <v>56</v>
      </c>
      <c r="AH94" s="6">
        <f t="shared" si="10"/>
        <v>37</v>
      </c>
      <c r="AI94" s="6">
        <f t="shared" si="11"/>
        <v>20</v>
      </c>
      <c r="AJ94" s="14"/>
    </row>
    <row r="95" spans="1:36" ht="24.75" customHeight="1">
      <c r="A95" s="19"/>
      <c r="B95" s="11"/>
      <c r="C95" s="43"/>
      <c r="D95" s="43"/>
      <c r="E95" s="10"/>
      <c r="F95" s="25"/>
      <c r="G95" s="24"/>
      <c r="H95" s="23"/>
      <c r="I95" s="23">
        <v>0</v>
      </c>
      <c r="J95" s="23">
        <v>0</v>
      </c>
      <c r="K95" s="6">
        <v>0</v>
      </c>
      <c r="L95" s="6">
        <f t="shared" si="6"/>
        <v>0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>
        <f t="shared" si="8"/>
        <v>0</v>
      </c>
      <c r="X95" s="6"/>
      <c r="Y95" s="6"/>
      <c r="Z95" s="6"/>
      <c r="AA95" s="6"/>
      <c r="AB95" s="6"/>
      <c r="AC95" s="6"/>
      <c r="AD95" s="6"/>
      <c r="AE95" s="6"/>
      <c r="AF95" s="6"/>
      <c r="AG95" s="6">
        <f t="shared" si="9"/>
        <v>0</v>
      </c>
      <c r="AH95" s="6">
        <f t="shared" si="10"/>
        <v>0</v>
      </c>
      <c r="AI95" s="6">
        <f t="shared" si="11"/>
        <v>0</v>
      </c>
      <c r="AJ95" s="14"/>
    </row>
    <row r="96" spans="1:36" ht="24.75" customHeight="1">
      <c r="A96" s="19"/>
      <c r="B96" s="11"/>
      <c r="C96" s="43"/>
      <c r="D96" s="43"/>
      <c r="E96" s="10"/>
      <c r="F96" s="25"/>
      <c r="G96" s="24"/>
      <c r="H96" s="23"/>
      <c r="I96" s="23">
        <v>0</v>
      </c>
      <c r="J96" s="23">
        <v>0</v>
      </c>
      <c r="K96" s="6">
        <v>0</v>
      </c>
      <c r="L96" s="6">
        <f t="shared" si="6"/>
        <v>0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>
        <f t="shared" si="8"/>
        <v>0</v>
      </c>
      <c r="X96" s="6"/>
      <c r="Y96" s="6"/>
      <c r="Z96" s="6"/>
      <c r="AA96" s="6"/>
      <c r="AB96" s="6"/>
      <c r="AC96" s="6"/>
      <c r="AD96" s="6"/>
      <c r="AE96" s="6"/>
      <c r="AF96" s="6"/>
      <c r="AG96" s="6">
        <f t="shared" si="9"/>
        <v>0</v>
      </c>
      <c r="AH96" s="6">
        <f t="shared" si="10"/>
        <v>0</v>
      </c>
      <c r="AI96" s="6">
        <f t="shared" si="11"/>
        <v>0</v>
      </c>
      <c r="AJ96" s="14"/>
    </row>
    <row r="97" spans="1:36" ht="24.75" customHeight="1">
      <c r="A97" s="19" t="s">
        <v>149</v>
      </c>
      <c r="B97" s="11">
        <v>76</v>
      </c>
      <c r="C97" s="43" t="s">
        <v>64</v>
      </c>
      <c r="D97" s="43" t="s">
        <v>123</v>
      </c>
      <c r="E97" s="10" t="str">
        <f>IF(B97="","",VLOOKUP(B97,'[3]球員資料表'!$A$2:$O$141,5,FALSE))</f>
        <v>女</v>
      </c>
      <c r="F97" s="25">
        <f>IF(B97="","",VLOOKUP(B97,'[3]球員資料表'!$A$2:$O$141,6,FALSE))</f>
        <v>38233</v>
      </c>
      <c r="G97" s="24"/>
      <c r="H97" s="23"/>
      <c r="I97" s="23">
        <v>53</v>
      </c>
      <c r="J97" s="23">
        <v>50</v>
      </c>
      <c r="K97" s="6">
        <v>103</v>
      </c>
      <c r="L97" s="6">
        <f>W97+AG97</f>
        <v>99</v>
      </c>
      <c r="M97" s="6">
        <f>K97+L97</f>
        <v>202</v>
      </c>
      <c r="N97" s="6">
        <v>10</v>
      </c>
      <c r="O97" s="6">
        <v>7</v>
      </c>
      <c r="P97" s="6">
        <v>5</v>
      </c>
      <c r="Q97" s="6">
        <v>6</v>
      </c>
      <c r="R97" s="6">
        <v>6</v>
      </c>
      <c r="S97" s="6">
        <v>4</v>
      </c>
      <c r="T97" s="6">
        <v>7</v>
      </c>
      <c r="U97" s="6">
        <v>6</v>
      </c>
      <c r="V97" s="6">
        <v>4</v>
      </c>
      <c r="W97" s="6">
        <f t="shared" si="8"/>
        <v>55</v>
      </c>
      <c r="X97" s="6">
        <v>6</v>
      </c>
      <c r="Y97" s="6">
        <v>5</v>
      </c>
      <c r="Z97" s="6">
        <v>3</v>
      </c>
      <c r="AA97" s="6">
        <v>6</v>
      </c>
      <c r="AB97" s="6">
        <v>3</v>
      </c>
      <c r="AC97" s="6">
        <v>5</v>
      </c>
      <c r="AD97" s="6">
        <v>5</v>
      </c>
      <c r="AE97" s="6">
        <v>5</v>
      </c>
      <c r="AF97" s="6">
        <v>6</v>
      </c>
      <c r="AG97" s="6">
        <f t="shared" si="9"/>
        <v>44</v>
      </c>
      <c r="AH97" s="6">
        <f t="shared" si="10"/>
        <v>30</v>
      </c>
      <c r="AI97" s="6">
        <f t="shared" si="11"/>
        <v>16</v>
      </c>
      <c r="AJ97" s="14"/>
    </row>
    <row r="98" spans="1:36" ht="24.75" customHeight="1">
      <c r="A98" s="19" t="s">
        <v>0</v>
      </c>
      <c r="B98" s="11">
        <v>78</v>
      </c>
      <c r="C98" s="43" t="s">
        <v>64</v>
      </c>
      <c r="D98" s="43" t="s">
        <v>65</v>
      </c>
      <c r="E98" s="10"/>
      <c r="F98" s="25"/>
      <c r="G98" s="24"/>
      <c r="H98" s="23"/>
      <c r="I98" s="23">
        <v>49</v>
      </c>
      <c r="J98" s="23">
        <v>52</v>
      </c>
      <c r="K98" s="6">
        <v>101</v>
      </c>
      <c r="L98" s="6">
        <f>W98+AG98</f>
        <v>112</v>
      </c>
      <c r="M98" s="6">
        <f>K98+L98</f>
        <v>213</v>
      </c>
      <c r="N98" s="6">
        <v>8</v>
      </c>
      <c r="O98" s="6">
        <v>7</v>
      </c>
      <c r="P98" s="6">
        <v>7</v>
      </c>
      <c r="Q98" s="6">
        <v>9</v>
      </c>
      <c r="R98" s="6">
        <v>7</v>
      </c>
      <c r="S98" s="6">
        <v>3</v>
      </c>
      <c r="T98" s="6">
        <v>6</v>
      </c>
      <c r="U98" s="6">
        <v>6</v>
      </c>
      <c r="V98" s="6">
        <v>4</v>
      </c>
      <c r="W98" s="6">
        <f t="shared" si="8"/>
        <v>57</v>
      </c>
      <c r="X98" s="6">
        <v>6</v>
      </c>
      <c r="Y98" s="6">
        <v>6</v>
      </c>
      <c r="Z98" s="6">
        <v>4</v>
      </c>
      <c r="AA98" s="6">
        <v>9</v>
      </c>
      <c r="AB98" s="6">
        <v>6</v>
      </c>
      <c r="AC98" s="6">
        <v>5</v>
      </c>
      <c r="AD98" s="6">
        <v>6</v>
      </c>
      <c r="AE98" s="6">
        <v>5</v>
      </c>
      <c r="AF98" s="6">
        <v>8</v>
      </c>
      <c r="AG98" s="6">
        <f t="shared" si="9"/>
        <v>55</v>
      </c>
      <c r="AH98" s="6">
        <f t="shared" si="10"/>
        <v>39</v>
      </c>
      <c r="AI98" s="6">
        <f t="shared" si="11"/>
        <v>19</v>
      </c>
      <c r="AJ98" s="14"/>
    </row>
    <row r="99" spans="1:36" ht="24.75" customHeight="1">
      <c r="A99" s="19" t="s">
        <v>1</v>
      </c>
      <c r="B99" s="11">
        <v>77</v>
      </c>
      <c r="C99" s="43" t="s">
        <v>64</v>
      </c>
      <c r="D99" s="43" t="s">
        <v>124</v>
      </c>
      <c r="E99" s="10"/>
      <c r="F99" s="25"/>
      <c r="G99" s="24"/>
      <c r="H99" s="23"/>
      <c r="I99" s="23">
        <v>57</v>
      </c>
      <c r="J99" s="23">
        <v>55</v>
      </c>
      <c r="K99" s="6">
        <v>112</v>
      </c>
      <c r="L99" s="6">
        <f>W99+AG99</f>
        <v>122</v>
      </c>
      <c r="M99" s="6">
        <f>K99+L99</f>
        <v>234</v>
      </c>
      <c r="N99" s="6">
        <v>8</v>
      </c>
      <c r="O99" s="6">
        <v>8</v>
      </c>
      <c r="P99" s="6">
        <v>6</v>
      </c>
      <c r="Q99" s="6">
        <v>7</v>
      </c>
      <c r="R99" s="6">
        <v>7</v>
      </c>
      <c r="S99" s="6">
        <v>5</v>
      </c>
      <c r="T99" s="6">
        <v>6</v>
      </c>
      <c r="U99" s="6">
        <v>7</v>
      </c>
      <c r="V99" s="6">
        <v>5</v>
      </c>
      <c r="W99" s="6">
        <f t="shared" si="8"/>
        <v>59</v>
      </c>
      <c r="X99" s="6">
        <v>10</v>
      </c>
      <c r="Y99" s="6">
        <v>7</v>
      </c>
      <c r="Z99" s="6">
        <v>4</v>
      </c>
      <c r="AA99" s="6">
        <v>7</v>
      </c>
      <c r="AB99" s="6">
        <v>9</v>
      </c>
      <c r="AC99" s="6">
        <v>6</v>
      </c>
      <c r="AD99" s="6">
        <v>8</v>
      </c>
      <c r="AE99" s="6">
        <v>6</v>
      </c>
      <c r="AF99" s="6">
        <v>6</v>
      </c>
      <c r="AG99" s="6">
        <f t="shared" si="9"/>
        <v>63</v>
      </c>
      <c r="AH99" s="6">
        <f t="shared" si="10"/>
        <v>42</v>
      </c>
      <c r="AI99" s="6">
        <f t="shared" si="11"/>
        <v>20</v>
      </c>
      <c r="AJ99" s="14"/>
    </row>
    <row r="100" spans="1:36" ht="24.75" customHeight="1">
      <c r="A100" s="19"/>
      <c r="B100" s="11"/>
      <c r="C100" s="43" t="s">
        <v>53</v>
      </c>
      <c r="D100" s="43" t="s">
        <v>53</v>
      </c>
      <c r="E100" s="10">
        <f>IF(B100="","",VLOOKUP(B100,'[3]球員資料表'!$A$2:$O$141,5,FALSE))</f>
      </c>
      <c r="F100" s="25">
        <f>IF(B100="","",VLOOKUP(B100,'[3]球員資料表'!$A$2:$O$141,6,FALSE))</f>
      </c>
      <c r="G100" s="24"/>
      <c r="H100" s="23"/>
      <c r="I100" s="23">
        <v>0</v>
      </c>
      <c r="J100" s="23">
        <v>0</v>
      </c>
      <c r="K100" s="6">
        <v>0</v>
      </c>
      <c r="L100" s="6">
        <f t="shared" si="6"/>
        <v>0</v>
      </c>
      <c r="M100" s="6">
        <f aca="true" t="shared" si="12" ref="M100:M136">K100+L100</f>
        <v>0</v>
      </c>
      <c r="N100" s="6"/>
      <c r="O100" s="6"/>
      <c r="P100" s="6"/>
      <c r="Q100" s="6"/>
      <c r="R100" s="6"/>
      <c r="S100" s="6"/>
      <c r="T100" s="6"/>
      <c r="U100" s="6"/>
      <c r="V100" s="6"/>
      <c r="W100" s="6">
        <f t="shared" si="8"/>
        <v>0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>
        <f t="shared" si="9"/>
        <v>0</v>
      </c>
      <c r="AH100" s="6">
        <f t="shared" si="10"/>
        <v>0</v>
      </c>
      <c r="AI100" s="6">
        <f t="shared" si="11"/>
        <v>0</v>
      </c>
      <c r="AJ100" s="14"/>
    </row>
    <row r="101" spans="1:36" ht="24.75" customHeight="1">
      <c r="A101" s="44" t="s">
        <v>85</v>
      </c>
      <c r="B101" s="11"/>
      <c r="C101" s="43"/>
      <c r="D101" s="43"/>
      <c r="E101" s="10"/>
      <c r="F101" s="25"/>
      <c r="G101" s="24"/>
      <c r="H101" s="23"/>
      <c r="I101" s="23">
        <v>0</v>
      </c>
      <c r="J101" s="23">
        <v>0</v>
      </c>
      <c r="K101" s="6">
        <v>0</v>
      </c>
      <c r="L101" s="6">
        <f t="shared" si="6"/>
        <v>0</v>
      </c>
      <c r="M101" s="7">
        <f t="shared" si="12"/>
        <v>0</v>
      </c>
      <c r="N101" s="7"/>
      <c r="O101" s="7"/>
      <c r="P101" s="7"/>
      <c r="Q101" s="7"/>
      <c r="R101" s="7"/>
      <c r="S101" s="7"/>
      <c r="T101" s="7"/>
      <c r="U101" s="7"/>
      <c r="V101" s="7"/>
      <c r="W101" s="7">
        <f t="shared" si="8"/>
        <v>0</v>
      </c>
      <c r="X101" s="7"/>
      <c r="Y101" s="7"/>
      <c r="Z101" s="7"/>
      <c r="AA101" s="7"/>
      <c r="AB101" s="7"/>
      <c r="AC101" s="7"/>
      <c r="AD101" s="7"/>
      <c r="AE101" s="7"/>
      <c r="AF101" s="7"/>
      <c r="AG101" s="7">
        <f t="shared" si="9"/>
        <v>0</v>
      </c>
      <c r="AH101" s="7">
        <f t="shared" si="10"/>
        <v>0</v>
      </c>
      <c r="AI101" s="7">
        <f t="shared" si="11"/>
        <v>0</v>
      </c>
      <c r="AJ101" s="14"/>
    </row>
    <row r="102" spans="1:36" s="16" customFormat="1" ht="24.75" customHeight="1">
      <c r="A102" s="33" t="s">
        <v>146</v>
      </c>
      <c r="B102" s="11">
        <v>79</v>
      </c>
      <c r="C102" s="10" t="s">
        <v>67</v>
      </c>
      <c r="D102" s="43" t="s">
        <v>104</v>
      </c>
      <c r="E102" s="10" t="str">
        <f>IF(B102="","",VLOOKUP(B102,'[3]球員資料表'!$A$2:$O$192,5,FALSE))</f>
        <v>男</v>
      </c>
      <c r="F102" s="25">
        <f>IF(B102="","",VLOOKUP(B102,'[3]球員資料表'!$A$2:$O$192,6,FALSE))</f>
        <v>37019</v>
      </c>
      <c r="G102" s="24"/>
      <c r="H102" s="23"/>
      <c r="I102" s="23">
        <v>50</v>
      </c>
      <c r="J102" s="23">
        <v>48</v>
      </c>
      <c r="K102" s="6">
        <v>98</v>
      </c>
      <c r="L102" s="6">
        <f t="shared" si="6"/>
        <v>100</v>
      </c>
      <c r="M102" s="6">
        <f t="shared" si="12"/>
        <v>198</v>
      </c>
      <c r="N102" s="6">
        <v>6</v>
      </c>
      <c r="O102" s="6">
        <v>4</v>
      </c>
      <c r="P102" s="6">
        <v>5</v>
      </c>
      <c r="Q102" s="6">
        <v>5</v>
      </c>
      <c r="R102" s="6">
        <v>5</v>
      </c>
      <c r="S102" s="6">
        <v>8</v>
      </c>
      <c r="T102" s="6">
        <v>5</v>
      </c>
      <c r="U102" s="6">
        <v>5</v>
      </c>
      <c r="V102" s="6">
        <v>6</v>
      </c>
      <c r="W102" s="6">
        <f t="shared" si="8"/>
        <v>49</v>
      </c>
      <c r="X102" s="6">
        <v>7</v>
      </c>
      <c r="Y102" s="6">
        <v>6</v>
      </c>
      <c r="Z102" s="6">
        <v>3</v>
      </c>
      <c r="AA102" s="6">
        <v>7</v>
      </c>
      <c r="AB102" s="6">
        <v>4</v>
      </c>
      <c r="AC102" s="6">
        <v>5</v>
      </c>
      <c r="AD102" s="6">
        <v>6</v>
      </c>
      <c r="AE102" s="6">
        <v>7</v>
      </c>
      <c r="AF102" s="6">
        <v>6</v>
      </c>
      <c r="AG102" s="6">
        <f t="shared" si="9"/>
        <v>51</v>
      </c>
      <c r="AH102" s="6">
        <f t="shared" si="10"/>
        <v>35</v>
      </c>
      <c r="AI102" s="6">
        <f t="shared" si="11"/>
        <v>19</v>
      </c>
      <c r="AJ102" s="14"/>
    </row>
    <row r="103" spans="1:36" ht="24.75" customHeight="1">
      <c r="A103" s="33" t="s">
        <v>0</v>
      </c>
      <c r="B103" s="11">
        <v>80</v>
      </c>
      <c r="C103" s="10" t="s">
        <v>67</v>
      </c>
      <c r="D103" s="43" t="s">
        <v>69</v>
      </c>
      <c r="E103" s="10" t="str">
        <f>IF(B103="","",VLOOKUP(B103,'[3]球員資料表'!$A$2:$O$192,5,FALSE))</f>
        <v>男</v>
      </c>
      <c r="F103" s="25">
        <f>IF(B103="","",VLOOKUP(B103,'[3]球員資料表'!$A$2:$O$192,6,FALSE))</f>
        <v>37184</v>
      </c>
      <c r="G103" s="24"/>
      <c r="H103" s="23"/>
      <c r="I103" s="23">
        <v>49</v>
      </c>
      <c r="J103" s="23">
        <v>51</v>
      </c>
      <c r="K103" s="6">
        <v>100</v>
      </c>
      <c r="L103" s="6">
        <f t="shared" si="6"/>
        <v>104</v>
      </c>
      <c r="M103" s="6">
        <f t="shared" si="12"/>
        <v>204</v>
      </c>
      <c r="N103" s="6">
        <v>6</v>
      </c>
      <c r="O103" s="6">
        <v>4</v>
      </c>
      <c r="P103" s="6">
        <v>5</v>
      </c>
      <c r="Q103" s="6">
        <v>5</v>
      </c>
      <c r="R103" s="6">
        <v>5</v>
      </c>
      <c r="S103" s="6">
        <v>4</v>
      </c>
      <c r="T103" s="6">
        <v>6</v>
      </c>
      <c r="U103" s="6">
        <v>7</v>
      </c>
      <c r="V103" s="6">
        <v>5</v>
      </c>
      <c r="W103" s="6">
        <f t="shared" si="8"/>
        <v>47</v>
      </c>
      <c r="X103" s="6">
        <v>7</v>
      </c>
      <c r="Y103" s="6">
        <v>8</v>
      </c>
      <c r="Z103" s="6">
        <v>5</v>
      </c>
      <c r="AA103" s="6">
        <v>9</v>
      </c>
      <c r="AB103" s="6">
        <v>3</v>
      </c>
      <c r="AC103" s="6">
        <v>5</v>
      </c>
      <c r="AD103" s="6">
        <v>7</v>
      </c>
      <c r="AE103" s="6">
        <v>6</v>
      </c>
      <c r="AF103" s="6">
        <v>7</v>
      </c>
      <c r="AG103" s="6">
        <f t="shared" si="9"/>
        <v>57</v>
      </c>
      <c r="AH103" s="6">
        <f t="shared" si="10"/>
        <v>37</v>
      </c>
      <c r="AI103" s="6">
        <f t="shared" si="11"/>
        <v>20</v>
      </c>
      <c r="AJ103" s="14"/>
    </row>
    <row r="104" spans="1:36" ht="24.75" customHeight="1">
      <c r="A104" s="33" t="s">
        <v>1</v>
      </c>
      <c r="B104" s="11">
        <v>81</v>
      </c>
      <c r="C104" s="10" t="s">
        <v>67</v>
      </c>
      <c r="D104" s="43" t="s">
        <v>68</v>
      </c>
      <c r="E104" s="10" t="str">
        <f>IF(B104="","",VLOOKUP(B104,'[3]球員資料表'!$A$2:$O$192,5,FALSE))</f>
        <v>男</v>
      </c>
      <c r="F104" s="25">
        <f>IF(B104="","",VLOOKUP(B104,'[3]球員資料表'!$A$2:$O$192,6,FALSE))</f>
        <v>37063</v>
      </c>
      <c r="G104" s="24"/>
      <c r="H104" s="23"/>
      <c r="I104" s="23">
        <v>48</v>
      </c>
      <c r="J104" s="23">
        <v>50</v>
      </c>
      <c r="K104" s="6">
        <v>98</v>
      </c>
      <c r="L104" s="6">
        <f t="shared" si="6"/>
        <v>94</v>
      </c>
      <c r="M104" s="6">
        <f t="shared" si="12"/>
        <v>192</v>
      </c>
      <c r="N104" s="6">
        <v>6</v>
      </c>
      <c r="O104" s="6">
        <v>5</v>
      </c>
      <c r="P104" s="6">
        <v>5</v>
      </c>
      <c r="Q104" s="6">
        <v>6</v>
      </c>
      <c r="R104" s="6">
        <v>4</v>
      </c>
      <c r="S104" s="6">
        <v>4</v>
      </c>
      <c r="T104" s="6">
        <v>5</v>
      </c>
      <c r="U104" s="6">
        <v>5</v>
      </c>
      <c r="V104" s="6">
        <v>4</v>
      </c>
      <c r="W104" s="6">
        <f t="shared" si="8"/>
        <v>44</v>
      </c>
      <c r="X104" s="6">
        <v>7</v>
      </c>
      <c r="Y104" s="6">
        <v>5</v>
      </c>
      <c r="Z104" s="6">
        <v>4</v>
      </c>
      <c r="AA104" s="6">
        <v>6</v>
      </c>
      <c r="AB104" s="6">
        <v>4</v>
      </c>
      <c r="AC104" s="6">
        <v>5</v>
      </c>
      <c r="AD104" s="6">
        <v>6</v>
      </c>
      <c r="AE104" s="6">
        <v>7</v>
      </c>
      <c r="AF104" s="6">
        <v>6</v>
      </c>
      <c r="AG104" s="6">
        <f t="shared" si="9"/>
        <v>50</v>
      </c>
      <c r="AH104" s="6">
        <f t="shared" si="10"/>
        <v>34</v>
      </c>
      <c r="AI104" s="6">
        <f t="shared" si="11"/>
        <v>19</v>
      </c>
      <c r="AJ104" s="14"/>
    </row>
    <row r="105" spans="1:36" ht="24.75" customHeight="1">
      <c r="A105" s="33" t="s">
        <v>2</v>
      </c>
      <c r="B105" s="11">
        <v>82</v>
      </c>
      <c r="C105" s="10" t="s">
        <v>67</v>
      </c>
      <c r="D105" s="43" t="s">
        <v>125</v>
      </c>
      <c r="E105" s="10" t="str">
        <f>IF(B105="","",VLOOKUP(B105,'[3]球員資料表'!$A$2:$O$192,5,FALSE))</f>
        <v>男</v>
      </c>
      <c r="F105" s="25">
        <f>IF(B105="","",VLOOKUP(B105,'[3]球員資料表'!$A$2:$O$192,6,FALSE))</f>
        <v>36795</v>
      </c>
      <c r="G105" s="24"/>
      <c r="H105" s="23"/>
      <c r="I105" s="23">
        <v>48</v>
      </c>
      <c r="J105" s="23">
        <v>54</v>
      </c>
      <c r="K105" s="6">
        <v>102</v>
      </c>
      <c r="L105" s="6">
        <f t="shared" si="6"/>
        <v>100</v>
      </c>
      <c r="M105" s="6">
        <f t="shared" si="12"/>
        <v>202</v>
      </c>
      <c r="N105" s="6">
        <v>6</v>
      </c>
      <c r="O105" s="6">
        <v>4</v>
      </c>
      <c r="P105" s="6">
        <v>5</v>
      </c>
      <c r="Q105" s="6">
        <v>7</v>
      </c>
      <c r="R105" s="6">
        <v>5</v>
      </c>
      <c r="S105" s="6">
        <v>5</v>
      </c>
      <c r="T105" s="6">
        <v>6</v>
      </c>
      <c r="U105" s="6">
        <v>6</v>
      </c>
      <c r="V105" s="6">
        <v>4</v>
      </c>
      <c r="W105" s="6">
        <f t="shared" si="8"/>
        <v>48</v>
      </c>
      <c r="X105" s="6">
        <v>6</v>
      </c>
      <c r="Y105" s="6">
        <v>8</v>
      </c>
      <c r="Z105" s="6">
        <v>5</v>
      </c>
      <c r="AA105" s="6">
        <v>7</v>
      </c>
      <c r="AB105" s="6">
        <v>2</v>
      </c>
      <c r="AC105" s="6">
        <v>7</v>
      </c>
      <c r="AD105" s="6">
        <v>6</v>
      </c>
      <c r="AE105" s="6">
        <v>6</v>
      </c>
      <c r="AF105" s="6">
        <v>5</v>
      </c>
      <c r="AG105" s="6">
        <f t="shared" si="9"/>
        <v>52</v>
      </c>
      <c r="AH105" s="6">
        <f t="shared" si="10"/>
        <v>33</v>
      </c>
      <c r="AI105" s="6">
        <f t="shared" si="11"/>
        <v>17</v>
      </c>
      <c r="AJ105" s="14"/>
    </row>
    <row r="106" spans="1:36" ht="24.75" customHeight="1">
      <c r="A106" s="33" t="s">
        <v>3</v>
      </c>
      <c r="B106" s="11">
        <v>83</v>
      </c>
      <c r="C106" s="10" t="s">
        <v>67</v>
      </c>
      <c r="D106" s="43" t="s">
        <v>126</v>
      </c>
      <c r="E106" s="10" t="str">
        <f>IF(B106="","",VLOOKUP(B106,'[3]球員資料表'!$A$2:$O$192,5,FALSE))</f>
        <v>男</v>
      </c>
      <c r="F106" s="25">
        <f>IF(B106="","",VLOOKUP(B106,'[3]球員資料表'!$A$2:$O$192,6,FALSE))</f>
        <v>37164</v>
      </c>
      <c r="G106" s="24"/>
      <c r="H106" s="23"/>
      <c r="I106" s="23">
        <v>62</v>
      </c>
      <c r="J106" s="23">
        <v>70</v>
      </c>
      <c r="K106" s="6">
        <v>132</v>
      </c>
      <c r="L106" s="6" t="s">
        <v>150</v>
      </c>
      <c r="M106" s="6" t="e">
        <f t="shared" si="12"/>
        <v>#VALUE!</v>
      </c>
      <c r="N106" s="6"/>
      <c r="O106" s="6"/>
      <c r="P106" s="6"/>
      <c r="Q106" s="6"/>
      <c r="R106" s="6"/>
      <c r="S106" s="6"/>
      <c r="T106" s="6"/>
      <c r="U106" s="6"/>
      <c r="V106" s="6"/>
      <c r="W106" s="6">
        <f t="shared" si="8"/>
        <v>0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>
        <f t="shared" si="9"/>
        <v>0</v>
      </c>
      <c r="AH106" s="6">
        <f t="shared" si="10"/>
        <v>0</v>
      </c>
      <c r="AI106" s="6">
        <f t="shared" si="11"/>
        <v>0</v>
      </c>
      <c r="AJ106" s="14"/>
    </row>
    <row r="107" spans="1:36" ht="24.75" customHeight="1">
      <c r="A107" s="33" t="s">
        <v>4</v>
      </c>
      <c r="B107" s="11">
        <v>84</v>
      </c>
      <c r="C107" s="10" t="s">
        <v>105</v>
      </c>
      <c r="D107" s="43" t="s">
        <v>127</v>
      </c>
      <c r="E107" s="10" t="str">
        <f>IF(B107="","",VLOOKUP(B107,'[3]球員資料表'!$A$2:$O$192,5,FALSE))</f>
        <v>男</v>
      </c>
      <c r="F107" s="25">
        <f>IF(B107="","",VLOOKUP(B107,'[3]球員資料表'!$A$2:$O$192,6,FALSE))</f>
        <v>37549</v>
      </c>
      <c r="G107" s="24"/>
      <c r="H107" s="23"/>
      <c r="I107" s="23">
        <v>45</v>
      </c>
      <c r="J107" s="23">
        <v>46</v>
      </c>
      <c r="K107" s="6">
        <v>91</v>
      </c>
      <c r="L107" s="6">
        <f t="shared" si="6"/>
        <v>95</v>
      </c>
      <c r="M107" s="6">
        <f t="shared" si="12"/>
        <v>186</v>
      </c>
      <c r="N107" s="6">
        <v>6</v>
      </c>
      <c r="O107" s="6">
        <v>6</v>
      </c>
      <c r="P107" s="6">
        <v>6</v>
      </c>
      <c r="Q107" s="6">
        <v>6</v>
      </c>
      <c r="R107" s="6">
        <v>6</v>
      </c>
      <c r="S107" s="6">
        <v>5</v>
      </c>
      <c r="T107" s="6">
        <v>5</v>
      </c>
      <c r="U107" s="6">
        <v>5</v>
      </c>
      <c r="V107" s="6">
        <v>3</v>
      </c>
      <c r="W107" s="6">
        <f t="shared" si="8"/>
        <v>48</v>
      </c>
      <c r="X107" s="6">
        <v>5</v>
      </c>
      <c r="Y107" s="6">
        <v>5</v>
      </c>
      <c r="Z107" s="6">
        <v>4</v>
      </c>
      <c r="AA107" s="6">
        <v>5</v>
      </c>
      <c r="AB107" s="6">
        <v>6</v>
      </c>
      <c r="AC107" s="6">
        <v>6</v>
      </c>
      <c r="AD107" s="6">
        <v>6</v>
      </c>
      <c r="AE107" s="6">
        <v>5</v>
      </c>
      <c r="AF107" s="6">
        <v>5</v>
      </c>
      <c r="AG107" s="6">
        <f t="shared" si="9"/>
        <v>47</v>
      </c>
      <c r="AH107" s="6">
        <f t="shared" si="10"/>
        <v>33</v>
      </c>
      <c r="AI107" s="6">
        <f t="shared" si="11"/>
        <v>16</v>
      </c>
      <c r="AJ107" s="14"/>
    </row>
    <row r="108" spans="1:36" ht="24.75" customHeight="1">
      <c r="A108" s="33" t="s">
        <v>5</v>
      </c>
      <c r="B108" s="11">
        <v>86</v>
      </c>
      <c r="C108" s="10" t="s">
        <v>71</v>
      </c>
      <c r="D108" s="43" t="s">
        <v>72</v>
      </c>
      <c r="E108" s="10" t="str">
        <f>IF(B108="","",VLOOKUP(B108,'[3]球員資料表'!$A$2:$O$192,5,FALSE))</f>
        <v>男</v>
      </c>
      <c r="F108" s="25">
        <f>IF(B108="","",VLOOKUP(B108,'[3]球員資料表'!$A$2:$O$192,6,FALSE))</f>
        <v>38758</v>
      </c>
      <c r="G108" s="24"/>
      <c r="H108" s="23"/>
      <c r="I108" s="23">
        <v>67</v>
      </c>
      <c r="J108" s="23">
        <v>69</v>
      </c>
      <c r="K108" s="6">
        <v>136</v>
      </c>
      <c r="L108" s="6">
        <f t="shared" si="6"/>
        <v>134</v>
      </c>
      <c r="M108" s="6">
        <f t="shared" si="12"/>
        <v>270</v>
      </c>
      <c r="N108" s="6">
        <v>7</v>
      </c>
      <c r="O108" s="6">
        <v>8</v>
      </c>
      <c r="P108" s="6">
        <v>7</v>
      </c>
      <c r="Q108" s="6">
        <v>7</v>
      </c>
      <c r="R108" s="6">
        <v>7</v>
      </c>
      <c r="S108" s="6">
        <v>5</v>
      </c>
      <c r="T108" s="6">
        <v>8</v>
      </c>
      <c r="U108" s="6">
        <v>8</v>
      </c>
      <c r="V108" s="6">
        <v>6</v>
      </c>
      <c r="W108" s="6">
        <f t="shared" si="8"/>
        <v>63</v>
      </c>
      <c r="X108" s="6">
        <v>11</v>
      </c>
      <c r="Y108" s="6">
        <v>10</v>
      </c>
      <c r="Z108" s="6">
        <v>6</v>
      </c>
      <c r="AA108" s="6">
        <v>8</v>
      </c>
      <c r="AB108" s="6">
        <v>5</v>
      </c>
      <c r="AC108" s="6">
        <v>6</v>
      </c>
      <c r="AD108" s="6">
        <v>6</v>
      </c>
      <c r="AE108" s="6">
        <v>7</v>
      </c>
      <c r="AF108" s="6">
        <v>12</v>
      </c>
      <c r="AG108" s="6">
        <f t="shared" si="9"/>
        <v>71</v>
      </c>
      <c r="AH108" s="6">
        <f t="shared" si="10"/>
        <v>44</v>
      </c>
      <c r="AI108" s="6">
        <f t="shared" si="11"/>
        <v>25</v>
      </c>
      <c r="AJ108" s="14"/>
    </row>
    <row r="109" spans="1:36" ht="24.75" customHeight="1">
      <c r="A109" s="33" t="s">
        <v>6</v>
      </c>
      <c r="B109" s="11">
        <v>87</v>
      </c>
      <c r="C109" s="10" t="s">
        <v>71</v>
      </c>
      <c r="D109" s="43" t="s">
        <v>128</v>
      </c>
      <c r="E109" s="10" t="str">
        <f>IF(B109="","",VLOOKUP(B109,'[3]球員資料表'!$A$2:$O$192,5,FALSE))</f>
        <v>男</v>
      </c>
      <c r="F109" s="25">
        <f>IF(B109="","",VLOOKUP(B109,'[3]球員資料表'!$A$2:$O$192,6,FALSE))</f>
        <v>38779</v>
      </c>
      <c r="G109" s="24"/>
      <c r="H109" s="23"/>
      <c r="I109" s="23">
        <v>66</v>
      </c>
      <c r="J109" s="23">
        <v>58</v>
      </c>
      <c r="K109" s="6">
        <v>124</v>
      </c>
      <c r="L109" s="6">
        <f t="shared" si="6"/>
        <v>115</v>
      </c>
      <c r="M109" s="6">
        <f t="shared" si="12"/>
        <v>239</v>
      </c>
      <c r="N109" s="6">
        <v>7</v>
      </c>
      <c r="O109" s="6">
        <v>9</v>
      </c>
      <c r="P109" s="6">
        <v>6</v>
      </c>
      <c r="Q109" s="6">
        <v>7</v>
      </c>
      <c r="R109" s="6">
        <v>6</v>
      </c>
      <c r="S109" s="6">
        <v>6</v>
      </c>
      <c r="T109" s="6">
        <v>8</v>
      </c>
      <c r="U109" s="6">
        <v>8</v>
      </c>
      <c r="V109" s="6">
        <v>6</v>
      </c>
      <c r="W109" s="6">
        <f t="shared" si="8"/>
        <v>63</v>
      </c>
      <c r="X109" s="6">
        <v>7</v>
      </c>
      <c r="Y109" s="6">
        <v>6</v>
      </c>
      <c r="Z109" s="6">
        <v>5</v>
      </c>
      <c r="AA109" s="6">
        <v>7</v>
      </c>
      <c r="AB109" s="6">
        <v>4</v>
      </c>
      <c r="AC109" s="6">
        <v>7</v>
      </c>
      <c r="AD109" s="6">
        <v>6</v>
      </c>
      <c r="AE109" s="6">
        <v>4</v>
      </c>
      <c r="AF109" s="6">
        <v>6</v>
      </c>
      <c r="AG109" s="6">
        <f t="shared" si="9"/>
        <v>52</v>
      </c>
      <c r="AH109" s="6">
        <f t="shared" si="10"/>
        <v>34</v>
      </c>
      <c r="AI109" s="6">
        <f t="shared" si="11"/>
        <v>16</v>
      </c>
      <c r="AJ109" s="14"/>
    </row>
    <row r="110" spans="1:36" ht="24.75" customHeight="1">
      <c r="A110" s="33" t="s">
        <v>151</v>
      </c>
      <c r="B110" s="11">
        <v>88</v>
      </c>
      <c r="C110" s="10" t="s">
        <v>73</v>
      </c>
      <c r="D110" s="43" t="s">
        <v>103</v>
      </c>
      <c r="E110" s="10" t="str">
        <f>IF(B110="","",VLOOKUP(B110,'[3]球員資料表'!$A$2:$O$192,5,FALSE))</f>
        <v>女</v>
      </c>
      <c r="F110" s="25">
        <f>IF(B110="","",VLOOKUP(B110,'[3]球員資料表'!$A$2:$O$192,6,FALSE))</f>
        <v>37673</v>
      </c>
      <c r="G110" s="24"/>
      <c r="H110" s="23"/>
      <c r="I110" s="23">
        <v>60</v>
      </c>
      <c r="J110" s="23">
        <v>63</v>
      </c>
      <c r="K110" s="6">
        <v>123</v>
      </c>
      <c r="L110" s="6">
        <f t="shared" si="6"/>
        <v>126</v>
      </c>
      <c r="M110" s="6">
        <f t="shared" si="12"/>
        <v>249</v>
      </c>
      <c r="N110" s="6">
        <v>10</v>
      </c>
      <c r="O110" s="6">
        <v>9</v>
      </c>
      <c r="P110" s="6">
        <v>7</v>
      </c>
      <c r="Q110" s="6">
        <v>6</v>
      </c>
      <c r="R110" s="6">
        <v>7</v>
      </c>
      <c r="S110" s="6">
        <v>4</v>
      </c>
      <c r="T110" s="6">
        <v>7</v>
      </c>
      <c r="U110" s="6">
        <v>10</v>
      </c>
      <c r="V110" s="6">
        <v>5</v>
      </c>
      <c r="W110" s="6">
        <f t="shared" si="8"/>
        <v>65</v>
      </c>
      <c r="X110" s="6">
        <v>7</v>
      </c>
      <c r="Y110" s="6">
        <v>7</v>
      </c>
      <c r="Z110" s="6">
        <v>4</v>
      </c>
      <c r="AA110" s="6">
        <v>8</v>
      </c>
      <c r="AB110" s="6">
        <v>5</v>
      </c>
      <c r="AC110" s="6">
        <v>6</v>
      </c>
      <c r="AD110" s="6">
        <v>8</v>
      </c>
      <c r="AE110" s="6">
        <v>7</v>
      </c>
      <c r="AF110" s="6">
        <v>9</v>
      </c>
      <c r="AG110" s="6">
        <f t="shared" si="9"/>
        <v>61</v>
      </c>
      <c r="AH110" s="6">
        <f t="shared" si="10"/>
        <v>43</v>
      </c>
      <c r="AI110" s="6">
        <f t="shared" si="11"/>
        <v>24</v>
      </c>
      <c r="AJ110" s="14"/>
    </row>
    <row r="111" spans="1:36" ht="24.75" customHeight="1">
      <c r="A111" s="33" t="s">
        <v>8</v>
      </c>
      <c r="B111" s="11">
        <v>89</v>
      </c>
      <c r="C111" s="10" t="s">
        <v>129</v>
      </c>
      <c r="D111" s="43" t="s">
        <v>130</v>
      </c>
      <c r="E111" s="10" t="str">
        <f>IF(B111="","",VLOOKUP(B111,'[3]球員資料表'!$A$2:$O$192,5,FALSE))</f>
        <v>女</v>
      </c>
      <c r="F111" s="25">
        <f>IF(B111="","",VLOOKUP(B111,'[3]球員資料表'!$A$2:$O$192,6,FALSE))</f>
        <v>38239</v>
      </c>
      <c r="G111" s="24"/>
      <c r="H111" s="23"/>
      <c r="I111" s="23">
        <v>67</v>
      </c>
      <c r="J111" s="23">
        <v>67</v>
      </c>
      <c r="K111" s="6">
        <v>134</v>
      </c>
      <c r="L111" s="6">
        <f t="shared" si="6"/>
        <v>130</v>
      </c>
      <c r="M111" s="6">
        <f t="shared" si="12"/>
        <v>264</v>
      </c>
      <c r="N111" s="6">
        <v>10</v>
      </c>
      <c r="O111" s="6">
        <v>9</v>
      </c>
      <c r="P111" s="6">
        <v>7</v>
      </c>
      <c r="Q111" s="6">
        <v>7</v>
      </c>
      <c r="R111" s="6">
        <v>7</v>
      </c>
      <c r="S111" s="6">
        <v>4</v>
      </c>
      <c r="T111" s="6">
        <v>8</v>
      </c>
      <c r="U111" s="6">
        <v>8</v>
      </c>
      <c r="V111" s="6">
        <v>5</v>
      </c>
      <c r="W111" s="6">
        <f t="shared" si="8"/>
        <v>65</v>
      </c>
      <c r="X111" s="6">
        <v>9</v>
      </c>
      <c r="Y111" s="6">
        <v>7</v>
      </c>
      <c r="Z111" s="6">
        <v>4</v>
      </c>
      <c r="AA111" s="6">
        <v>8</v>
      </c>
      <c r="AB111" s="6">
        <v>6</v>
      </c>
      <c r="AC111" s="6">
        <v>7</v>
      </c>
      <c r="AD111" s="6">
        <v>8</v>
      </c>
      <c r="AE111" s="6">
        <v>7</v>
      </c>
      <c r="AF111" s="6">
        <v>9</v>
      </c>
      <c r="AG111" s="6">
        <f t="shared" si="9"/>
        <v>65</v>
      </c>
      <c r="AH111" s="6">
        <f t="shared" si="10"/>
        <v>45</v>
      </c>
      <c r="AI111" s="6">
        <f t="shared" si="11"/>
        <v>24</v>
      </c>
      <c r="AJ111" s="14"/>
    </row>
    <row r="112" spans="1:36" ht="24.75" customHeight="1">
      <c r="A112" s="33"/>
      <c r="B112" s="11"/>
      <c r="C112" s="10">
        <f>IF(B112="","",VLOOKUP(B112,'[3]球員資料表'!$A$2:$O$192,2,FALSE))</f>
      </c>
      <c r="D112" s="43">
        <f>IF(B112="","",VLOOKUP(B112,'[3]球員資料表'!$A$2:$O$192,3,FALSE))</f>
      </c>
      <c r="E112" s="10">
        <f>IF(B112="","",VLOOKUP(B112,'[3]球員資料表'!$A$2:$O$192,5,FALSE))</f>
      </c>
      <c r="F112" s="25">
        <f>IF(B112="","",VLOOKUP(B112,'[3]球員資料表'!$A$2:$O$192,6,FALSE))</f>
      </c>
      <c r="G112" s="24"/>
      <c r="H112" s="23"/>
      <c r="I112" s="23"/>
      <c r="J112" s="23"/>
      <c r="K112" s="6"/>
      <c r="L112" s="6">
        <f t="shared" si="6"/>
        <v>0</v>
      </c>
      <c r="M112" s="6">
        <f t="shared" si="12"/>
        <v>0</v>
      </c>
      <c r="N112" s="6"/>
      <c r="O112" s="6"/>
      <c r="P112" s="6"/>
      <c r="Q112" s="6"/>
      <c r="R112" s="6"/>
      <c r="S112" s="6"/>
      <c r="T112" s="6"/>
      <c r="U112" s="6"/>
      <c r="V112" s="6"/>
      <c r="W112" s="6">
        <f t="shared" si="8"/>
        <v>0</v>
      </c>
      <c r="X112" s="6"/>
      <c r="Y112" s="6"/>
      <c r="Z112" s="6"/>
      <c r="AA112" s="6"/>
      <c r="AB112" s="6"/>
      <c r="AC112" s="6"/>
      <c r="AD112" s="6"/>
      <c r="AE112" s="6"/>
      <c r="AF112" s="6"/>
      <c r="AG112" s="6">
        <f t="shared" si="9"/>
        <v>0</v>
      </c>
      <c r="AH112" s="6">
        <f t="shared" si="10"/>
        <v>0</v>
      </c>
      <c r="AI112" s="6">
        <f t="shared" si="11"/>
        <v>0</v>
      </c>
      <c r="AJ112" s="14"/>
    </row>
    <row r="113" spans="1:36" ht="24.75" customHeight="1" thickBot="1">
      <c r="A113" s="45"/>
      <c r="B113" s="12"/>
      <c r="C113" s="29">
        <f>IF(B113="","",VLOOKUP(B113,'[3]球員資料表'!$A$2:$O$192,2,FALSE))</f>
      </c>
      <c r="D113" s="46">
        <f>IF(B113="","",VLOOKUP(B113,'[3]球員資料表'!$A$2:$O$192,3,FALSE))</f>
      </c>
      <c r="E113" s="29">
        <f>IF(B113="","",VLOOKUP(B113,'[3]球員資料表'!$A$2:$O$192,5,FALSE))</f>
      </c>
      <c r="F113" s="30">
        <f>IF(B113="","",VLOOKUP(B113,'[3]球員資料表'!$A$2:$O$192,6,FALSE))</f>
      </c>
      <c r="G113" s="31"/>
      <c r="H113" s="26"/>
      <c r="I113" s="26"/>
      <c r="J113" s="26"/>
      <c r="K113" s="13"/>
      <c r="L113" s="13">
        <f t="shared" si="6"/>
        <v>0</v>
      </c>
      <c r="M113" s="13">
        <f t="shared" si="12"/>
        <v>0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>
        <f t="shared" si="8"/>
        <v>0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>
        <f t="shared" si="9"/>
        <v>0</v>
      </c>
      <c r="AH113" s="13">
        <f t="shared" si="10"/>
        <v>0</v>
      </c>
      <c r="AI113" s="13">
        <f t="shared" si="11"/>
        <v>0</v>
      </c>
      <c r="AJ113" s="15"/>
    </row>
    <row r="114" spans="1:36" ht="24.75" customHeight="1">
      <c r="A114" s="47"/>
      <c r="B114" s="48"/>
      <c r="C114" s="49"/>
      <c r="D114" s="50">
        <f>IF(B114="","",VLOOKUP(B114,'[3]球員資料表'!$A$2:$O$192,3,FALSE))</f>
      </c>
      <c r="E114" s="49">
        <f>IF(B114="","",VLOOKUP(B114,'[3]球員資料表'!$A$2:$O$192,5,FALSE))</f>
      </c>
      <c r="F114" s="51">
        <f>IF(B114="","",VLOOKUP(B114,'[3]球員資料表'!$A$2:$O$192,6,FALSE))</f>
      </c>
      <c r="G114" s="52"/>
      <c r="H114" s="53"/>
      <c r="I114" s="53"/>
      <c r="J114" s="53"/>
      <c r="K114" s="54"/>
      <c r="L114" s="54">
        <f t="shared" si="6"/>
        <v>0</v>
      </c>
      <c r="M114" s="54">
        <f t="shared" si="12"/>
        <v>0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>
        <f t="shared" si="8"/>
        <v>0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>
        <f t="shared" si="9"/>
        <v>0</v>
      </c>
      <c r="AH114" s="54">
        <f t="shared" si="10"/>
        <v>0</v>
      </c>
      <c r="AI114" s="54">
        <f t="shared" si="11"/>
        <v>0</v>
      </c>
      <c r="AJ114" s="55"/>
    </row>
    <row r="115" spans="1:36" ht="24.75" customHeight="1">
      <c r="A115" s="56"/>
      <c r="B115" s="11"/>
      <c r="C115" s="10"/>
      <c r="D115" s="43">
        <f>IF(B115="","",VLOOKUP(B115,'[3]球員資料表'!$A$2:$O$192,3,FALSE))</f>
      </c>
      <c r="E115" s="10">
        <f>IF(B115="","",VLOOKUP(B115,'[3]球員資料表'!$A$2:$O$192,5,FALSE))</f>
      </c>
      <c r="F115" s="25">
        <f>IF(B115="","",VLOOKUP(B115,'[3]球員資料表'!$A$2:$O$192,6,FALSE))</f>
      </c>
      <c r="G115" s="24"/>
      <c r="H115" s="23"/>
      <c r="I115" s="23">
        <v>0</v>
      </c>
      <c r="J115" s="23">
        <v>0</v>
      </c>
      <c r="K115" s="6">
        <v>0</v>
      </c>
      <c r="L115" s="6">
        <f t="shared" si="6"/>
        <v>0</v>
      </c>
      <c r="M115" s="6">
        <f t="shared" si="12"/>
        <v>0</v>
      </c>
      <c r="N115" s="6"/>
      <c r="O115" s="6"/>
      <c r="P115" s="6"/>
      <c r="Q115" s="6"/>
      <c r="R115" s="6"/>
      <c r="S115" s="6"/>
      <c r="T115" s="6"/>
      <c r="U115" s="6"/>
      <c r="V115" s="6"/>
      <c r="W115" s="6">
        <f t="shared" si="8"/>
        <v>0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>
        <f t="shared" si="9"/>
        <v>0</v>
      </c>
      <c r="AH115" s="6">
        <f t="shared" si="10"/>
        <v>0</v>
      </c>
      <c r="AI115" s="6">
        <f t="shared" si="11"/>
        <v>0</v>
      </c>
      <c r="AJ115" s="14"/>
    </row>
    <row r="116" spans="1:36" ht="24.75" customHeight="1">
      <c r="A116" s="56"/>
      <c r="B116" s="11"/>
      <c r="C116" s="10">
        <f>IF(B116="","",VLOOKUP(B116,'[3]球員資料表'!$A$2:$O$192,2,FALSE))</f>
      </c>
      <c r="D116" s="43">
        <f>IF(B116="","",VLOOKUP(B116,'[3]球員資料表'!$A$2:$O$192,3,FALSE))</f>
      </c>
      <c r="E116" s="10">
        <f>IF(B116="","",VLOOKUP(B116,'[3]球員資料表'!$A$2:$O$192,5,FALSE))</f>
      </c>
      <c r="F116" s="25">
        <f>IF(B116="","",VLOOKUP(B116,'[3]球員資料表'!$A$2:$O$192,6,FALSE))</f>
      </c>
      <c r="G116" s="24"/>
      <c r="H116" s="23"/>
      <c r="I116" s="23">
        <v>0</v>
      </c>
      <c r="J116" s="23">
        <v>0</v>
      </c>
      <c r="K116" s="6">
        <v>0</v>
      </c>
      <c r="L116" s="6">
        <f t="shared" si="6"/>
        <v>0</v>
      </c>
      <c r="M116" s="6">
        <f t="shared" si="12"/>
        <v>0</v>
      </c>
      <c r="N116" s="6"/>
      <c r="O116" s="6"/>
      <c r="P116" s="6"/>
      <c r="Q116" s="6"/>
      <c r="R116" s="6"/>
      <c r="S116" s="6"/>
      <c r="T116" s="6"/>
      <c r="U116" s="6"/>
      <c r="V116" s="6"/>
      <c r="W116" s="6">
        <f t="shared" si="8"/>
        <v>0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>
        <f t="shared" si="9"/>
        <v>0</v>
      </c>
      <c r="AH116" s="6">
        <f t="shared" si="10"/>
        <v>0</v>
      </c>
      <c r="AI116" s="6">
        <f t="shared" si="11"/>
        <v>0</v>
      </c>
      <c r="AJ116" s="14"/>
    </row>
    <row r="117" spans="1:36" ht="24.75" customHeight="1">
      <c r="A117" s="56"/>
      <c r="B117" s="11"/>
      <c r="C117" s="10">
        <f>IF(B117="","",VLOOKUP(B117,'[3]球員資料表'!$A$2:$O$192,2,FALSE))</f>
      </c>
      <c r="D117" s="43">
        <f>IF(B117="","",VLOOKUP(B117,'[3]球員資料表'!$A$2:$O$192,3,FALSE))</f>
      </c>
      <c r="E117" s="10">
        <f>IF(B117="","",VLOOKUP(B117,'[3]球員資料表'!$A$2:$O$192,5,FALSE))</f>
      </c>
      <c r="F117" s="25">
        <f>IF(B117="","",VLOOKUP(B117,'[3]球員資料表'!$A$2:$O$192,6,FALSE))</f>
      </c>
      <c r="G117" s="24"/>
      <c r="H117" s="23"/>
      <c r="I117" s="23">
        <v>0</v>
      </c>
      <c r="J117" s="23">
        <v>0</v>
      </c>
      <c r="K117" s="6">
        <v>0</v>
      </c>
      <c r="L117" s="6">
        <f t="shared" si="6"/>
        <v>0</v>
      </c>
      <c r="M117" s="6">
        <f t="shared" si="12"/>
        <v>0</v>
      </c>
      <c r="N117" s="6"/>
      <c r="O117" s="6"/>
      <c r="P117" s="6"/>
      <c r="Q117" s="6"/>
      <c r="R117" s="6"/>
      <c r="S117" s="6"/>
      <c r="T117" s="6"/>
      <c r="U117" s="6"/>
      <c r="V117" s="6"/>
      <c r="W117" s="6">
        <f t="shared" si="8"/>
        <v>0</v>
      </c>
      <c r="X117" s="6"/>
      <c r="Y117" s="6"/>
      <c r="Z117" s="6"/>
      <c r="AA117" s="6"/>
      <c r="AB117" s="6"/>
      <c r="AC117" s="6"/>
      <c r="AD117" s="6"/>
      <c r="AE117" s="6"/>
      <c r="AF117" s="6"/>
      <c r="AG117" s="6">
        <f t="shared" si="9"/>
        <v>0</v>
      </c>
      <c r="AH117" s="6">
        <f t="shared" si="10"/>
        <v>0</v>
      </c>
      <c r="AI117" s="6">
        <f t="shared" si="11"/>
        <v>0</v>
      </c>
      <c r="AJ117" s="14"/>
    </row>
    <row r="118" spans="1:36" ht="24.75" customHeight="1">
      <c r="A118" s="56"/>
      <c r="B118" s="11"/>
      <c r="C118" s="10">
        <f>IF(B118="","",VLOOKUP(B118,'[3]球員資料表'!$A$2:$O$192,2,FALSE))</f>
      </c>
      <c r="D118" s="43">
        <f>IF(B118="","",VLOOKUP(B118,'[3]球員資料表'!$A$2:$O$192,3,FALSE))</f>
      </c>
      <c r="E118" s="10">
        <f>IF(B118="","",VLOOKUP(B118,'[3]球員資料表'!$A$2:$O$192,5,FALSE))</f>
      </c>
      <c r="F118" s="25">
        <f>IF(B118="","",VLOOKUP(B118,'[3]球員資料表'!$A$2:$O$192,6,FALSE))</f>
      </c>
      <c r="G118" s="24"/>
      <c r="H118" s="23"/>
      <c r="I118" s="23">
        <v>0</v>
      </c>
      <c r="J118" s="23">
        <v>0</v>
      </c>
      <c r="K118" s="6">
        <v>0</v>
      </c>
      <c r="L118" s="6">
        <f t="shared" si="6"/>
        <v>0</v>
      </c>
      <c r="M118" s="6">
        <f t="shared" si="12"/>
        <v>0</v>
      </c>
      <c r="N118" s="6"/>
      <c r="O118" s="6"/>
      <c r="P118" s="6"/>
      <c r="Q118" s="6"/>
      <c r="R118" s="6"/>
      <c r="S118" s="6"/>
      <c r="T118" s="6"/>
      <c r="U118" s="6"/>
      <c r="V118" s="6"/>
      <c r="W118" s="6">
        <f t="shared" si="8"/>
        <v>0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>
        <f t="shared" si="9"/>
        <v>0</v>
      </c>
      <c r="AH118" s="6">
        <f t="shared" si="10"/>
        <v>0</v>
      </c>
      <c r="AI118" s="6">
        <f t="shared" si="11"/>
        <v>0</v>
      </c>
      <c r="AJ118" s="14"/>
    </row>
    <row r="119" spans="1:36" ht="24.75" customHeight="1">
      <c r="A119" s="56"/>
      <c r="B119" s="11"/>
      <c r="C119" s="10">
        <f>IF(B119="","",VLOOKUP(B119,'[3]球員資料表'!$A$2:$O$192,2,FALSE))</f>
      </c>
      <c r="D119" s="43">
        <f>IF(B119="","",VLOOKUP(B119,'[3]球員資料表'!$A$2:$O$192,3,FALSE))</f>
      </c>
      <c r="E119" s="10">
        <f>IF(B119="","",VLOOKUP(B119,'[3]球員資料表'!$A$2:$O$192,5,FALSE))</f>
      </c>
      <c r="F119" s="25">
        <f>IF(B119="","",VLOOKUP(B119,'[3]球員資料表'!$A$2:$O$192,6,FALSE))</f>
      </c>
      <c r="G119" s="24"/>
      <c r="H119" s="23"/>
      <c r="I119" s="23">
        <f aca="true" t="shared" si="13" ref="I119:I127">W119</f>
        <v>0</v>
      </c>
      <c r="J119" s="23">
        <f aca="true" t="shared" si="14" ref="J119:J127">AG119</f>
        <v>0</v>
      </c>
      <c r="K119" s="6">
        <f>W119+AG119</f>
        <v>0</v>
      </c>
      <c r="L119" s="6">
        <f t="shared" si="6"/>
        <v>0</v>
      </c>
      <c r="M119" s="6">
        <f t="shared" si="12"/>
        <v>0</v>
      </c>
      <c r="N119" s="6"/>
      <c r="O119" s="6"/>
      <c r="P119" s="6"/>
      <c r="Q119" s="6"/>
      <c r="R119" s="6"/>
      <c r="S119" s="6"/>
      <c r="T119" s="6"/>
      <c r="U119" s="6"/>
      <c r="V119" s="6"/>
      <c r="W119" s="6">
        <f t="shared" si="8"/>
        <v>0</v>
      </c>
      <c r="X119" s="6"/>
      <c r="Y119" s="6"/>
      <c r="Z119" s="6"/>
      <c r="AA119" s="6"/>
      <c r="AB119" s="6"/>
      <c r="AC119" s="6"/>
      <c r="AD119" s="6"/>
      <c r="AE119" s="6"/>
      <c r="AF119" s="6"/>
      <c r="AG119" s="6">
        <f t="shared" si="9"/>
        <v>0</v>
      </c>
      <c r="AH119" s="6">
        <f t="shared" si="10"/>
        <v>0</v>
      </c>
      <c r="AI119" s="6">
        <f t="shared" si="11"/>
        <v>0</v>
      </c>
      <c r="AJ119" s="14"/>
    </row>
    <row r="120" spans="1:36" ht="24.75" customHeight="1">
      <c r="A120" s="56"/>
      <c r="B120" s="11"/>
      <c r="C120" s="10"/>
      <c r="D120" s="43"/>
      <c r="E120" s="10"/>
      <c r="F120" s="25"/>
      <c r="G120" s="24"/>
      <c r="H120" s="23"/>
      <c r="I120" s="23">
        <f t="shared" si="13"/>
        <v>0</v>
      </c>
      <c r="J120" s="23">
        <f t="shared" si="14"/>
        <v>0</v>
      </c>
      <c r="K120" s="6">
        <f aca="true" t="shared" si="15" ref="K120:K136">I120+J120</f>
        <v>0</v>
      </c>
      <c r="L120" s="6">
        <f t="shared" si="6"/>
        <v>0</v>
      </c>
      <c r="M120" s="6">
        <f t="shared" si="12"/>
        <v>0</v>
      </c>
      <c r="N120" s="6"/>
      <c r="O120" s="6"/>
      <c r="P120" s="6"/>
      <c r="Q120" s="6"/>
      <c r="R120" s="6"/>
      <c r="S120" s="6"/>
      <c r="T120" s="6"/>
      <c r="U120" s="6"/>
      <c r="V120" s="6"/>
      <c r="W120" s="6">
        <f t="shared" si="8"/>
        <v>0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>
        <f t="shared" si="9"/>
        <v>0</v>
      </c>
      <c r="AH120" s="6">
        <f t="shared" si="10"/>
        <v>0</v>
      </c>
      <c r="AI120" s="6">
        <f t="shared" si="11"/>
        <v>0</v>
      </c>
      <c r="AJ120" s="14"/>
    </row>
    <row r="121" spans="1:36" ht="24.75" customHeight="1">
      <c r="A121" s="56"/>
      <c r="B121" s="11"/>
      <c r="C121" s="10"/>
      <c r="D121" s="43"/>
      <c r="E121" s="10"/>
      <c r="F121" s="25"/>
      <c r="G121" s="24"/>
      <c r="H121" s="23"/>
      <c r="I121" s="23">
        <f t="shared" si="13"/>
        <v>0</v>
      </c>
      <c r="J121" s="23">
        <f t="shared" si="14"/>
        <v>0</v>
      </c>
      <c r="K121" s="6">
        <f t="shared" si="15"/>
        <v>0</v>
      </c>
      <c r="L121" s="6">
        <f t="shared" si="6"/>
        <v>0</v>
      </c>
      <c r="M121" s="6">
        <f t="shared" si="12"/>
        <v>0</v>
      </c>
      <c r="N121" s="6"/>
      <c r="O121" s="6"/>
      <c r="P121" s="6"/>
      <c r="Q121" s="6"/>
      <c r="R121" s="6"/>
      <c r="S121" s="6"/>
      <c r="T121" s="6"/>
      <c r="U121" s="6"/>
      <c r="V121" s="6"/>
      <c r="W121" s="6">
        <f t="shared" si="8"/>
        <v>0</v>
      </c>
      <c r="X121" s="6"/>
      <c r="Y121" s="6"/>
      <c r="Z121" s="6"/>
      <c r="AA121" s="6"/>
      <c r="AB121" s="6"/>
      <c r="AC121" s="6"/>
      <c r="AD121" s="6"/>
      <c r="AE121" s="6"/>
      <c r="AF121" s="6"/>
      <c r="AG121" s="6">
        <f t="shared" si="9"/>
        <v>0</v>
      </c>
      <c r="AH121" s="6">
        <f t="shared" si="10"/>
        <v>0</v>
      </c>
      <c r="AI121" s="6">
        <f t="shared" si="11"/>
        <v>0</v>
      </c>
      <c r="AJ121" s="14"/>
    </row>
    <row r="122" spans="1:36" ht="24.75" customHeight="1">
      <c r="A122" s="56"/>
      <c r="B122" s="11"/>
      <c r="C122" s="43"/>
      <c r="D122" s="43"/>
      <c r="E122" s="10"/>
      <c r="F122" s="25"/>
      <c r="G122" s="24"/>
      <c r="H122" s="23"/>
      <c r="I122" s="23">
        <f t="shared" si="13"/>
        <v>0</v>
      </c>
      <c r="J122" s="23">
        <f t="shared" si="14"/>
        <v>0</v>
      </c>
      <c r="K122" s="6">
        <f t="shared" si="15"/>
        <v>0</v>
      </c>
      <c r="L122" s="6">
        <f t="shared" si="6"/>
        <v>0</v>
      </c>
      <c r="M122" s="6">
        <f t="shared" si="12"/>
        <v>0</v>
      </c>
      <c r="N122" s="6"/>
      <c r="O122" s="6"/>
      <c r="P122" s="6"/>
      <c r="Q122" s="6"/>
      <c r="R122" s="6"/>
      <c r="S122" s="6"/>
      <c r="T122" s="6"/>
      <c r="U122" s="6"/>
      <c r="V122" s="6"/>
      <c r="W122" s="6">
        <f t="shared" si="8"/>
        <v>0</v>
      </c>
      <c r="X122" s="6"/>
      <c r="Y122" s="6"/>
      <c r="Z122" s="6"/>
      <c r="AA122" s="6"/>
      <c r="AB122" s="6"/>
      <c r="AC122" s="6"/>
      <c r="AD122" s="6"/>
      <c r="AE122" s="6"/>
      <c r="AF122" s="6"/>
      <c r="AG122" s="6">
        <f t="shared" si="9"/>
        <v>0</v>
      </c>
      <c r="AH122" s="6">
        <f t="shared" si="10"/>
        <v>0</v>
      </c>
      <c r="AI122" s="6">
        <f t="shared" si="11"/>
        <v>0</v>
      </c>
      <c r="AJ122" s="14"/>
    </row>
    <row r="123" spans="1:36" ht="24.75" customHeight="1">
      <c r="A123" s="56"/>
      <c r="B123" s="11"/>
      <c r="C123" s="43"/>
      <c r="D123" s="43"/>
      <c r="E123" s="10"/>
      <c r="F123" s="25"/>
      <c r="G123" s="24"/>
      <c r="H123" s="23"/>
      <c r="I123" s="23">
        <f t="shared" si="13"/>
        <v>0</v>
      </c>
      <c r="J123" s="23">
        <f t="shared" si="14"/>
        <v>0</v>
      </c>
      <c r="K123" s="6">
        <f t="shared" si="15"/>
        <v>0</v>
      </c>
      <c r="L123" s="6">
        <f t="shared" si="6"/>
        <v>0</v>
      </c>
      <c r="M123" s="6">
        <f t="shared" si="12"/>
        <v>0</v>
      </c>
      <c r="N123" s="6"/>
      <c r="O123" s="6"/>
      <c r="P123" s="6"/>
      <c r="Q123" s="6"/>
      <c r="R123" s="6"/>
      <c r="S123" s="6"/>
      <c r="T123" s="6"/>
      <c r="U123" s="6"/>
      <c r="V123" s="6"/>
      <c r="W123" s="6">
        <f t="shared" si="8"/>
        <v>0</v>
      </c>
      <c r="X123" s="6"/>
      <c r="Y123" s="6"/>
      <c r="Z123" s="6"/>
      <c r="AA123" s="6"/>
      <c r="AB123" s="6"/>
      <c r="AC123" s="6"/>
      <c r="AD123" s="6"/>
      <c r="AE123" s="6"/>
      <c r="AF123" s="6"/>
      <c r="AG123" s="6">
        <f t="shared" si="9"/>
        <v>0</v>
      </c>
      <c r="AH123" s="6">
        <f t="shared" si="10"/>
        <v>0</v>
      </c>
      <c r="AI123" s="6">
        <f t="shared" si="11"/>
        <v>0</v>
      </c>
      <c r="AJ123" s="14"/>
    </row>
    <row r="124" spans="1:36" ht="24.75" customHeight="1">
      <c r="A124" s="56"/>
      <c r="B124" s="11"/>
      <c r="C124" s="43">
        <f>IF(B124="","",VLOOKUP(B124,'[3]球員資料表'!$A$2:$O$141,2,FALSE))</f>
      </c>
      <c r="D124" s="43">
        <f>IF(B124="","",VLOOKUP(B124,'[3]球員資料表'!$A$2:$O$141,3,FALSE))</f>
      </c>
      <c r="E124" s="10">
        <f>IF(B124="","",VLOOKUP(B124,'[3]球員資料表'!$A$2:$O$141,5,FALSE))</f>
      </c>
      <c r="F124" s="25">
        <f>IF(B124="","",VLOOKUP(B124,'[3]球員資料表'!$A$2:$O$141,6,FALSE))</f>
      </c>
      <c r="G124" s="24"/>
      <c r="H124" s="23"/>
      <c r="I124" s="23">
        <f t="shared" si="13"/>
        <v>0</v>
      </c>
      <c r="J124" s="23">
        <f t="shared" si="14"/>
        <v>0</v>
      </c>
      <c r="K124" s="6">
        <f t="shared" si="15"/>
        <v>0</v>
      </c>
      <c r="L124" s="6">
        <f t="shared" si="6"/>
        <v>0</v>
      </c>
      <c r="M124" s="6">
        <f t="shared" si="12"/>
        <v>0</v>
      </c>
      <c r="N124" s="6"/>
      <c r="O124" s="6"/>
      <c r="P124" s="6"/>
      <c r="Q124" s="6"/>
      <c r="R124" s="6"/>
      <c r="S124" s="6"/>
      <c r="T124" s="6"/>
      <c r="U124" s="6"/>
      <c r="V124" s="6"/>
      <c r="W124" s="6">
        <f t="shared" si="8"/>
        <v>0</v>
      </c>
      <c r="X124" s="6"/>
      <c r="Y124" s="6"/>
      <c r="Z124" s="6"/>
      <c r="AA124" s="6"/>
      <c r="AB124" s="6"/>
      <c r="AC124" s="6"/>
      <c r="AD124" s="6"/>
      <c r="AE124" s="6"/>
      <c r="AF124" s="6"/>
      <c r="AG124" s="6">
        <f t="shared" si="9"/>
        <v>0</v>
      </c>
      <c r="AH124" s="6">
        <f t="shared" si="10"/>
        <v>0</v>
      </c>
      <c r="AI124" s="6">
        <f t="shared" si="11"/>
        <v>0</v>
      </c>
      <c r="AJ124" s="14"/>
    </row>
    <row r="125" spans="1:36" s="58" customFormat="1" ht="24.75" customHeight="1">
      <c r="A125" s="56"/>
      <c r="B125" s="11"/>
      <c r="C125" s="43">
        <f>IF(B125="","",VLOOKUP(B125,'[3]球員資料表'!$A$2:$O$141,2,FALSE))</f>
      </c>
      <c r="D125" s="43">
        <f>IF(B125="","",VLOOKUP(B125,'[3]球員資料表'!$A$2:$O$141,3,FALSE))</f>
      </c>
      <c r="E125" s="10">
        <f>IF(B125="","",VLOOKUP(B125,'[3]球員資料表'!$A$2:$O$141,5,FALSE))</f>
      </c>
      <c r="F125" s="25">
        <f>IF(B125="","",VLOOKUP(B125,'[3]球員資料表'!$A$2:$O$141,6,FALSE))</f>
      </c>
      <c r="G125" s="24"/>
      <c r="H125" s="23"/>
      <c r="I125" s="23">
        <f t="shared" si="13"/>
        <v>0</v>
      </c>
      <c r="J125" s="23">
        <f t="shared" si="14"/>
        <v>0</v>
      </c>
      <c r="K125" s="6">
        <f t="shared" si="15"/>
        <v>0</v>
      </c>
      <c r="L125" s="6">
        <f t="shared" si="6"/>
        <v>0</v>
      </c>
      <c r="M125" s="6">
        <f t="shared" si="12"/>
        <v>0</v>
      </c>
      <c r="N125" s="6"/>
      <c r="O125" s="6"/>
      <c r="P125" s="6"/>
      <c r="Q125" s="6"/>
      <c r="R125" s="6"/>
      <c r="S125" s="6"/>
      <c r="T125" s="6"/>
      <c r="U125" s="6"/>
      <c r="V125" s="6"/>
      <c r="W125" s="6">
        <f t="shared" si="8"/>
        <v>0</v>
      </c>
      <c r="X125" s="6"/>
      <c r="Y125" s="6"/>
      <c r="Z125" s="6"/>
      <c r="AA125" s="6"/>
      <c r="AB125" s="6"/>
      <c r="AC125" s="6"/>
      <c r="AD125" s="6"/>
      <c r="AE125" s="6"/>
      <c r="AF125" s="6"/>
      <c r="AG125" s="6">
        <f t="shared" si="9"/>
        <v>0</v>
      </c>
      <c r="AH125" s="6">
        <f t="shared" si="10"/>
        <v>0</v>
      </c>
      <c r="AI125" s="6">
        <f t="shared" si="11"/>
        <v>0</v>
      </c>
      <c r="AJ125" s="57"/>
    </row>
    <row r="126" spans="1:36" ht="24.75" customHeight="1">
      <c r="A126" s="56"/>
      <c r="B126" s="11"/>
      <c r="C126" s="43">
        <f>IF(B126="","",VLOOKUP(B126,'[3]球員資料表'!$A$2:$O$141,2,FALSE))</f>
      </c>
      <c r="D126" s="43">
        <f>IF(B126="","",VLOOKUP(B126,'[3]球員資料表'!$A$2:$O$141,3,FALSE))</f>
      </c>
      <c r="E126" s="10">
        <f>IF(B126="","",VLOOKUP(B126,'[3]球員資料表'!$A$2:$O$141,5,FALSE))</f>
      </c>
      <c r="F126" s="25">
        <f>IF(B126="","",VLOOKUP(B126,'[3]球員資料表'!$A$2:$O$141,6,FALSE))</f>
      </c>
      <c r="G126" s="24"/>
      <c r="H126" s="23"/>
      <c r="I126" s="23">
        <f t="shared" si="13"/>
        <v>0</v>
      </c>
      <c r="J126" s="23">
        <f t="shared" si="14"/>
        <v>0</v>
      </c>
      <c r="K126" s="6">
        <f t="shared" si="15"/>
        <v>0</v>
      </c>
      <c r="L126" s="6">
        <f t="shared" si="6"/>
        <v>0</v>
      </c>
      <c r="M126" s="6">
        <f t="shared" si="12"/>
        <v>0</v>
      </c>
      <c r="N126" s="6"/>
      <c r="O126" s="6"/>
      <c r="P126" s="6"/>
      <c r="Q126" s="6"/>
      <c r="R126" s="6"/>
      <c r="S126" s="6"/>
      <c r="T126" s="6"/>
      <c r="U126" s="6"/>
      <c r="V126" s="6"/>
      <c r="W126" s="6">
        <f t="shared" si="8"/>
        <v>0</v>
      </c>
      <c r="X126" s="6"/>
      <c r="Y126" s="6"/>
      <c r="Z126" s="6"/>
      <c r="AA126" s="6"/>
      <c r="AB126" s="6"/>
      <c r="AC126" s="6"/>
      <c r="AD126" s="6"/>
      <c r="AE126" s="6"/>
      <c r="AF126" s="6"/>
      <c r="AG126" s="6">
        <f t="shared" si="9"/>
        <v>0</v>
      </c>
      <c r="AH126" s="6">
        <f t="shared" si="10"/>
        <v>0</v>
      </c>
      <c r="AI126" s="6">
        <f t="shared" si="11"/>
        <v>0</v>
      </c>
      <c r="AJ126" s="57"/>
    </row>
    <row r="127" spans="1:36" ht="24.75" customHeight="1">
      <c r="A127" s="56"/>
      <c r="B127" s="11"/>
      <c r="C127" s="43">
        <f>IF(B127="","",VLOOKUP(B127,'[3]球員資料表'!$A$2:$O$141,2,FALSE))</f>
      </c>
      <c r="D127" s="43">
        <f>IF(B127="","",VLOOKUP(B127,'[3]球員資料表'!$A$2:$O$141,3,FALSE))</f>
      </c>
      <c r="E127" s="10">
        <f>IF(B127="","",VLOOKUP(B127,'[3]球員資料表'!$A$2:$O$141,5,FALSE))</f>
      </c>
      <c r="F127" s="25">
        <f>IF(B127="","",VLOOKUP(B127,'[3]球員資料表'!$A$2:$O$141,6,FALSE))</f>
      </c>
      <c r="G127" s="24"/>
      <c r="H127" s="23"/>
      <c r="I127" s="23">
        <f t="shared" si="13"/>
        <v>0</v>
      </c>
      <c r="J127" s="23">
        <f t="shared" si="14"/>
        <v>0</v>
      </c>
      <c r="K127" s="6">
        <f t="shared" si="15"/>
        <v>0</v>
      </c>
      <c r="L127" s="6">
        <f t="shared" si="6"/>
        <v>0</v>
      </c>
      <c r="M127" s="6">
        <f t="shared" si="12"/>
        <v>0</v>
      </c>
      <c r="N127" s="6"/>
      <c r="O127" s="6"/>
      <c r="P127" s="6"/>
      <c r="Q127" s="6"/>
      <c r="R127" s="6"/>
      <c r="S127" s="6"/>
      <c r="T127" s="6"/>
      <c r="U127" s="6"/>
      <c r="V127" s="6"/>
      <c r="W127" s="6">
        <f t="shared" si="8"/>
        <v>0</v>
      </c>
      <c r="X127" s="6"/>
      <c r="Y127" s="6"/>
      <c r="Z127" s="6"/>
      <c r="AA127" s="6"/>
      <c r="AB127" s="6"/>
      <c r="AC127" s="6"/>
      <c r="AD127" s="6"/>
      <c r="AE127" s="6"/>
      <c r="AF127" s="6"/>
      <c r="AG127" s="6">
        <f t="shared" si="9"/>
        <v>0</v>
      </c>
      <c r="AH127" s="6">
        <f t="shared" si="10"/>
        <v>0</v>
      </c>
      <c r="AI127" s="6">
        <f t="shared" si="11"/>
        <v>0</v>
      </c>
      <c r="AJ127" s="57"/>
    </row>
    <row r="128" spans="1:36" ht="24.75" customHeight="1">
      <c r="A128" s="56"/>
      <c r="B128" s="11"/>
      <c r="C128" s="43">
        <f>IF(B128="","",VLOOKUP(B128,'[3]球員資料表'!$A$2:$O$141,2,FALSE))</f>
      </c>
      <c r="D128" s="43">
        <f>IF(B128="","",VLOOKUP(B128,'[3]球員資料表'!$A$2:$O$141,3,FALSE))</f>
      </c>
      <c r="E128" s="10">
        <f>IF(B128="","",VLOOKUP(B128,'[3]球員資料表'!$A$2:$O$141,5,FALSE))</f>
      </c>
      <c r="F128" s="25">
        <f>IF(B128="","",VLOOKUP(B128,'[3]球員資料表'!$A$2:$O$141,6,FALSE))</f>
      </c>
      <c r="G128" s="24"/>
      <c r="H128" s="23"/>
      <c r="I128" s="23"/>
      <c r="J128" s="23"/>
      <c r="K128" s="6">
        <f t="shared" si="15"/>
        <v>0</v>
      </c>
      <c r="L128" s="6">
        <f t="shared" si="6"/>
        <v>0</v>
      </c>
      <c r="M128" s="6">
        <f t="shared" si="12"/>
        <v>0</v>
      </c>
      <c r="N128" s="6"/>
      <c r="O128" s="6"/>
      <c r="P128" s="6"/>
      <c r="Q128" s="6"/>
      <c r="R128" s="6"/>
      <c r="S128" s="6"/>
      <c r="T128" s="6"/>
      <c r="U128" s="6"/>
      <c r="V128" s="6"/>
      <c r="W128" s="6">
        <f t="shared" si="8"/>
        <v>0</v>
      </c>
      <c r="X128" s="6"/>
      <c r="Y128" s="6"/>
      <c r="Z128" s="6"/>
      <c r="AA128" s="6"/>
      <c r="AB128" s="6"/>
      <c r="AC128" s="6"/>
      <c r="AD128" s="6"/>
      <c r="AE128" s="6"/>
      <c r="AF128" s="6"/>
      <c r="AG128" s="6">
        <f t="shared" si="9"/>
        <v>0</v>
      </c>
      <c r="AH128" s="6">
        <f t="shared" si="10"/>
        <v>0</v>
      </c>
      <c r="AI128" s="6">
        <f t="shared" si="11"/>
        <v>0</v>
      </c>
      <c r="AJ128" s="57"/>
    </row>
    <row r="129" spans="1:36" ht="24.75" customHeight="1" thickBot="1">
      <c r="A129" s="59"/>
      <c r="B129" s="12"/>
      <c r="C129" s="46">
        <f>IF(B129="","",VLOOKUP(B129,'[3]球員資料表'!$A$2:$O$141,2,FALSE))</f>
      </c>
      <c r="D129" s="46">
        <f>IF(B129="","",VLOOKUP(B129,'[3]球員資料表'!$A$2:$O$141,3,FALSE))</f>
      </c>
      <c r="E129" s="29">
        <f>IF(B129="","",VLOOKUP(B129,'[3]球員資料表'!$A$2:$O$141,5,FALSE))</f>
      </c>
      <c r="F129" s="30">
        <f>IF(B129="","",VLOOKUP(B129,'[3]球員資料表'!$A$2:$O$141,6,FALSE))</f>
      </c>
      <c r="G129" s="31"/>
      <c r="H129" s="26"/>
      <c r="I129" s="26"/>
      <c r="J129" s="26"/>
      <c r="K129" s="13">
        <f t="shared" si="15"/>
        <v>0</v>
      </c>
      <c r="L129" s="6">
        <f t="shared" si="6"/>
        <v>0</v>
      </c>
      <c r="M129" s="13">
        <f t="shared" si="12"/>
        <v>0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>
        <f t="shared" si="8"/>
        <v>0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>
        <f t="shared" si="9"/>
        <v>0</v>
      </c>
      <c r="AH129" s="13">
        <f t="shared" si="10"/>
        <v>0</v>
      </c>
      <c r="AI129" s="13">
        <f t="shared" si="11"/>
        <v>0</v>
      </c>
      <c r="AJ129" s="60"/>
    </row>
    <row r="130" spans="1:36" ht="24.75" customHeight="1">
      <c r="A130" s="61"/>
      <c r="B130" s="48"/>
      <c r="C130" s="50">
        <f>IF(B130="","",VLOOKUP(B130,'[3]球員資料表'!$A$2:$O$141,2,FALSE))</f>
      </c>
      <c r="D130" s="50">
        <f>IF(B130="","",VLOOKUP(B130,'[3]球員資料表'!$A$2:$O$141,3,FALSE))</f>
      </c>
      <c r="E130" s="49">
        <f>IF(B130="","",VLOOKUP(B130,'[3]球員資料表'!$A$2:$O$141,5,FALSE))</f>
      </c>
      <c r="F130" s="51">
        <f>IF(B130="","",VLOOKUP(B130,'[3]球員資料表'!$A$2:$O$141,6,FALSE))</f>
      </c>
      <c r="G130" s="52"/>
      <c r="H130" s="53"/>
      <c r="I130" s="53"/>
      <c r="J130" s="53"/>
      <c r="K130" s="54">
        <f t="shared" si="15"/>
        <v>0</v>
      </c>
      <c r="L130" s="54"/>
      <c r="M130" s="54">
        <f t="shared" si="12"/>
        <v>0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>
        <f t="shared" si="8"/>
        <v>0</v>
      </c>
      <c r="X130" s="54"/>
      <c r="Y130" s="54"/>
      <c r="Z130" s="54"/>
      <c r="AA130" s="54"/>
      <c r="AB130" s="54"/>
      <c r="AC130" s="54"/>
      <c r="AD130" s="54"/>
      <c r="AE130" s="54"/>
      <c r="AF130" s="54"/>
      <c r="AG130" s="54">
        <f t="shared" si="9"/>
        <v>0</v>
      </c>
      <c r="AH130" s="54">
        <f t="shared" si="10"/>
        <v>0</v>
      </c>
      <c r="AI130" s="54">
        <f t="shared" si="11"/>
        <v>0</v>
      </c>
      <c r="AJ130" s="62"/>
    </row>
    <row r="131" spans="1:36" ht="24.75" customHeight="1">
      <c r="A131" s="56"/>
      <c r="B131" s="11"/>
      <c r="C131" s="43">
        <f>IF(B131="","",VLOOKUP(B131,'[3]球員資料表'!$A$2:$O$141,2,FALSE))</f>
      </c>
      <c r="D131" s="43">
        <f>IF(B131="","",VLOOKUP(B131,'[3]球員資料表'!$A$2:$O$141,3,FALSE))</f>
      </c>
      <c r="E131" s="10">
        <f>IF(B131="","",VLOOKUP(B131,'[3]球員資料表'!$A$2:$O$141,5,FALSE))</f>
      </c>
      <c r="F131" s="25">
        <f>IF(B131="","",VLOOKUP(B131,'[3]球員資料表'!$A$2:$O$141,6,FALSE))</f>
      </c>
      <c r="G131" s="24"/>
      <c r="H131" s="23"/>
      <c r="I131" s="23"/>
      <c r="J131" s="23"/>
      <c r="K131" s="6">
        <f t="shared" si="15"/>
        <v>0</v>
      </c>
      <c r="L131" s="6"/>
      <c r="M131" s="6">
        <f t="shared" si="12"/>
        <v>0</v>
      </c>
      <c r="N131" s="6"/>
      <c r="O131" s="6"/>
      <c r="P131" s="6"/>
      <c r="Q131" s="6"/>
      <c r="R131" s="6"/>
      <c r="S131" s="6"/>
      <c r="T131" s="6"/>
      <c r="U131" s="6"/>
      <c r="V131" s="6"/>
      <c r="W131" s="6">
        <f t="shared" si="8"/>
        <v>0</v>
      </c>
      <c r="X131" s="6"/>
      <c r="Y131" s="6"/>
      <c r="Z131" s="6"/>
      <c r="AA131" s="6"/>
      <c r="AB131" s="6"/>
      <c r="AC131" s="6"/>
      <c r="AD131" s="6"/>
      <c r="AE131" s="6"/>
      <c r="AF131" s="6"/>
      <c r="AG131" s="6">
        <f t="shared" si="9"/>
        <v>0</v>
      </c>
      <c r="AH131" s="6">
        <f t="shared" si="10"/>
        <v>0</v>
      </c>
      <c r="AI131" s="6">
        <f t="shared" si="11"/>
        <v>0</v>
      </c>
      <c r="AJ131" s="57"/>
    </row>
    <row r="132" spans="1:36" ht="24.75" customHeight="1">
      <c r="A132" s="56"/>
      <c r="B132" s="11"/>
      <c r="C132" s="43">
        <f>IF(B132="","",VLOOKUP(B132,'[3]球員資料表'!$A$2:$O$141,2,FALSE))</f>
      </c>
      <c r="D132" s="43">
        <f>IF(B132="","",VLOOKUP(B132,'[3]球員資料表'!$A$2:$O$141,3,FALSE))</f>
      </c>
      <c r="E132" s="10">
        <f>IF(B132="","",VLOOKUP(B132,'[3]球員資料表'!$A$2:$O$141,5,FALSE))</f>
      </c>
      <c r="F132" s="25">
        <f>IF(B132="","",VLOOKUP(B132,'[3]球員資料表'!$A$2:$O$141,6,FALSE))</f>
      </c>
      <c r="G132" s="24"/>
      <c r="H132" s="23"/>
      <c r="I132" s="23"/>
      <c r="J132" s="23"/>
      <c r="K132" s="6">
        <f t="shared" si="15"/>
        <v>0</v>
      </c>
      <c r="L132" s="6"/>
      <c r="M132" s="6">
        <f t="shared" si="12"/>
        <v>0</v>
      </c>
      <c r="N132" s="6"/>
      <c r="O132" s="6"/>
      <c r="P132" s="6"/>
      <c r="Q132" s="6"/>
      <c r="R132" s="6"/>
      <c r="S132" s="6"/>
      <c r="T132" s="6"/>
      <c r="U132" s="6"/>
      <c r="V132" s="6"/>
      <c r="W132" s="6">
        <f t="shared" si="8"/>
        <v>0</v>
      </c>
      <c r="X132" s="6"/>
      <c r="Y132" s="6"/>
      <c r="Z132" s="6"/>
      <c r="AA132" s="6"/>
      <c r="AB132" s="6"/>
      <c r="AC132" s="6"/>
      <c r="AD132" s="6"/>
      <c r="AE132" s="6"/>
      <c r="AF132" s="6"/>
      <c r="AG132" s="6">
        <f t="shared" si="9"/>
        <v>0</v>
      </c>
      <c r="AH132" s="6">
        <f t="shared" si="10"/>
        <v>0</v>
      </c>
      <c r="AI132" s="6">
        <f t="shared" si="11"/>
        <v>0</v>
      </c>
      <c r="AJ132" s="57"/>
    </row>
    <row r="133" spans="1:36" ht="24.75" customHeight="1">
      <c r="A133" s="56"/>
      <c r="B133" s="11"/>
      <c r="C133" s="43">
        <f>IF(B133="","",VLOOKUP(B133,'[3]球員資料表'!$A$2:$O$141,2,FALSE))</f>
      </c>
      <c r="D133" s="43">
        <f>IF(B133="","",VLOOKUP(B133,'[3]球員資料表'!$A$2:$O$141,3,FALSE))</f>
      </c>
      <c r="E133" s="10">
        <f>IF(B133="","",VLOOKUP(B133,'[3]球員資料表'!$A$2:$O$141,5,FALSE))</f>
      </c>
      <c r="F133" s="25">
        <f>IF(B133="","",VLOOKUP(B133,'[3]球員資料表'!$A$2:$O$141,6,FALSE))</f>
      </c>
      <c r="G133" s="24"/>
      <c r="H133" s="23"/>
      <c r="I133" s="23"/>
      <c r="J133" s="23"/>
      <c r="K133" s="6">
        <f t="shared" si="15"/>
        <v>0</v>
      </c>
      <c r="L133" s="6"/>
      <c r="M133" s="6">
        <f t="shared" si="12"/>
        <v>0</v>
      </c>
      <c r="N133" s="6"/>
      <c r="O133" s="6"/>
      <c r="P133" s="6"/>
      <c r="Q133" s="6"/>
      <c r="R133" s="6"/>
      <c r="S133" s="6"/>
      <c r="T133" s="6"/>
      <c r="U133" s="6"/>
      <c r="V133" s="6"/>
      <c r="W133" s="6">
        <f>SUM(N133:V133)</f>
        <v>0</v>
      </c>
      <c r="X133" s="6"/>
      <c r="Y133" s="6"/>
      <c r="Z133" s="6"/>
      <c r="AA133" s="6"/>
      <c r="AB133" s="6"/>
      <c r="AC133" s="6"/>
      <c r="AD133" s="6"/>
      <c r="AE133" s="6"/>
      <c r="AF133" s="6"/>
      <c r="AG133" s="6">
        <f>SUM(X133:AF133)</f>
        <v>0</v>
      </c>
      <c r="AH133" s="6">
        <f>SUM(AA133:AF133)</f>
        <v>0</v>
      </c>
      <c r="AI133" s="6">
        <f>SUM(AD133:AF133)</f>
        <v>0</v>
      </c>
      <c r="AJ133" s="57"/>
    </row>
    <row r="134" spans="1:36" ht="24.75" customHeight="1">
      <c r="A134" s="56"/>
      <c r="B134" s="11"/>
      <c r="C134" s="43">
        <f>IF(B134="","",VLOOKUP(B134,'[3]球員資料表'!$A$2:$O$141,2,FALSE))</f>
      </c>
      <c r="D134" s="43">
        <f>IF(B134="","",VLOOKUP(B134,'[3]球員資料表'!$A$2:$O$141,3,FALSE))</f>
      </c>
      <c r="E134" s="10">
        <f>IF(B134="","",VLOOKUP(B134,'[3]球員資料表'!$A$2:$O$141,5,FALSE))</f>
      </c>
      <c r="F134" s="25">
        <f>IF(B134="","",VLOOKUP(B134,'[3]球員資料表'!$A$2:$O$141,6,FALSE))</f>
      </c>
      <c r="G134" s="24"/>
      <c r="H134" s="23"/>
      <c r="I134" s="23"/>
      <c r="J134" s="23"/>
      <c r="K134" s="6">
        <f t="shared" si="15"/>
        <v>0</v>
      </c>
      <c r="L134" s="6"/>
      <c r="M134" s="6">
        <f t="shared" si="12"/>
        <v>0</v>
      </c>
      <c r="N134" s="6"/>
      <c r="O134" s="6"/>
      <c r="P134" s="6"/>
      <c r="Q134" s="6"/>
      <c r="R134" s="6"/>
      <c r="S134" s="6"/>
      <c r="T134" s="6"/>
      <c r="U134" s="6"/>
      <c r="V134" s="6"/>
      <c r="W134" s="6">
        <f>SUM(N134:V134)</f>
        <v>0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>
        <f>SUM(X134:AF134)</f>
        <v>0</v>
      </c>
      <c r="AH134" s="6">
        <f>SUM(AA134:AF134)</f>
        <v>0</v>
      </c>
      <c r="AI134" s="6">
        <f>SUM(AD134:AF134)</f>
        <v>0</v>
      </c>
      <c r="AJ134" s="57"/>
    </row>
    <row r="135" spans="1:36" ht="24.75" customHeight="1">
      <c r="A135" s="56"/>
      <c r="B135" s="11"/>
      <c r="C135" s="43">
        <f>IF(B135="","",VLOOKUP(B135,'[3]球員資料表'!$A$2:$O$192,2,FALSE))</f>
      </c>
      <c r="D135" s="43">
        <f>IF(B135="","",VLOOKUP(B135,'[3]球員資料表'!$A$2:$O$192,3,FALSE))</f>
      </c>
      <c r="E135" s="10">
        <f>IF(B135="","",VLOOKUP(B135,'[3]球員資料表'!$A$2:$O$192,5,FALSE))</f>
      </c>
      <c r="F135" s="25">
        <f>IF(B135="","",VLOOKUP(B135,'[3]球員資料表'!$A$2:$O$192,6,FALSE))</f>
      </c>
      <c r="G135" s="24"/>
      <c r="H135" s="23"/>
      <c r="I135" s="23"/>
      <c r="J135" s="23"/>
      <c r="K135" s="6">
        <f t="shared" si="15"/>
        <v>0</v>
      </c>
      <c r="L135" s="6"/>
      <c r="M135" s="6">
        <f t="shared" si="12"/>
        <v>0</v>
      </c>
      <c r="N135" s="6"/>
      <c r="O135" s="6"/>
      <c r="P135" s="6"/>
      <c r="Q135" s="6"/>
      <c r="R135" s="6"/>
      <c r="S135" s="6"/>
      <c r="T135" s="6"/>
      <c r="U135" s="6"/>
      <c r="V135" s="6"/>
      <c r="W135" s="6">
        <f>SUM(N135:V135)</f>
        <v>0</v>
      </c>
      <c r="X135" s="6"/>
      <c r="Y135" s="6"/>
      <c r="Z135" s="6"/>
      <c r="AA135" s="6"/>
      <c r="AB135" s="6"/>
      <c r="AC135" s="6"/>
      <c r="AD135" s="6"/>
      <c r="AE135" s="6"/>
      <c r="AF135" s="6"/>
      <c r="AG135" s="6">
        <f>SUM(X135:AF135)</f>
        <v>0</v>
      </c>
      <c r="AH135" s="6">
        <f>SUM(AA135:AF135)</f>
        <v>0</v>
      </c>
      <c r="AI135" s="6">
        <f>SUM(AD135:AF135)</f>
        <v>0</v>
      </c>
      <c r="AJ135" s="57"/>
    </row>
    <row r="136" spans="1:36" ht="24.75" customHeight="1">
      <c r="A136" s="56"/>
      <c r="B136" s="11"/>
      <c r="C136" s="43">
        <f>IF(B136="","",VLOOKUP(B136,'[3]球員資料表'!$A$2:$O$192,2,FALSE))</f>
      </c>
      <c r="D136" s="43">
        <f>IF(B136="","",VLOOKUP(B136,'[3]球員資料表'!$A$2:$O$192,3,FALSE))</f>
      </c>
      <c r="E136" s="10">
        <f>IF(B136="","",VLOOKUP(B136,'[3]球員資料表'!$A$2:$O$192,5,FALSE))</f>
      </c>
      <c r="F136" s="25">
        <f>IF(B136="","",VLOOKUP(B136,'[3]球員資料表'!$A$2:$O$192,6,FALSE))</f>
      </c>
      <c r="G136" s="24"/>
      <c r="H136" s="23"/>
      <c r="I136" s="23"/>
      <c r="J136" s="23"/>
      <c r="K136" s="6">
        <f t="shared" si="15"/>
        <v>0</v>
      </c>
      <c r="L136" s="6"/>
      <c r="M136" s="6">
        <f t="shared" si="12"/>
        <v>0</v>
      </c>
      <c r="N136" s="6"/>
      <c r="O136" s="6"/>
      <c r="P136" s="6"/>
      <c r="Q136" s="6"/>
      <c r="R136" s="6"/>
      <c r="S136" s="6"/>
      <c r="T136" s="6"/>
      <c r="U136" s="6"/>
      <c r="V136" s="6"/>
      <c r="W136" s="6">
        <f>SUM(N136:V136)</f>
        <v>0</v>
      </c>
      <c r="X136" s="6"/>
      <c r="Y136" s="6"/>
      <c r="Z136" s="6"/>
      <c r="AA136" s="6"/>
      <c r="AB136" s="6"/>
      <c r="AC136" s="6"/>
      <c r="AD136" s="6"/>
      <c r="AE136" s="6"/>
      <c r="AF136" s="6"/>
      <c r="AG136" s="6">
        <f>SUM(X136:AF136)</f>
        <v>0</v>
      </c>
      <c r="AH136" s="6">
        <f>SUM(AA136:AF136)</f>
        <v>0</v>
      </c>
      <c r="AI136" s="6">
        <f>SUM(AD136:AF136)</f>
        <v>0</v>
      </c>
      <c r="AJ136" s="57"/>
    </row>
    <row r="137" spans="1:36" ht="21.75" thickBot="1">
      <c r="A137" s="59"/>
      <c r="B137" s="12"/>
      <c r="C137" s="46">
        <f>IF(B137="","",VLOOKUP(B137,'[3]球員資料表'!$A$2:$O$141,2,FALSE))</f>
      </c>
      <c r="D137" s="46">
        <f>IF(B137="","",VLOOKUP(B137,'[3]球員資料表'!$A$2:$O$141,3,FALSE))</f>
      </c>
      <c r="E137" s="29">
        <f>IF(B137="","",VLOOKUP(B137,'[3]球員資料表'!$A$2:$O$141,5,FALSE))</f>
      </c>
      <c r="F137" s="30">
        <f>IF(B137="","",VLOOKUP(B137,'[3]球員資料表'!$A$2:$O$141,6,FALSE))</f>
      </c>
      <c r="G137" s="31"/>
      <c r="H137" s="26"/>
      <c r="I137" s="26"/>
      <c r="J137" s="26"/>
      <c r="K137" s="13">
        <f>I137+J137</f>
        <v>0</v>
      </c>
      <c r="L137" s="13">
        <f>W137+AG137</f>
        <v>0</v>
      </c>
      <c r="M137" s="13">
        <f>K137+L137</f>
        <v>0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3">
        <f>SUM(N137:V137)</f>
        <v>0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>
        <f>SUM(X137:AF137)</f>
        <v>0</v>
      </c>
      <c r="AH137" s="13">
        <f>SUM(AA137:AF137)</f>
        <v>0</v>
      </c>
      <c r="AI137" s="13">
        <f>SUM(AD137:AF137)</f>
        <v>0</v>
      </c>
      <c r="AJ137" s="60"/>
    </row>
  </sheetData>
  <sheetProtection/>
  <mergeCells count="14">
    <mergeCell ref="F3:F4"/>
    <mergeCell ref="G3:G4"/>
    <mergeCell ref="H3:H4"/>
    <mergeCell ref="I3:K3"/>
    <mergeCell ref="L3:L4"/>
    <mergeCell ref="M3:M4"/>
    <mergeCell ref="N3:AI3"/>
    <mergeCell ref="AJ3:AJ4"/>
    <mergeCell ref="A1:AJ1"/>
    <mergeCell ref="A3:A4"/>
    <mergeCell ref="B3:B4"/>
    <mergeCell ref="C3:C4"/>
    <mergeCell ref="D3:D4"/>
    <mergeCell ref="E3:E4"/>
  </mergeCells>
  <printOptions horizontalCentered="1"/>
  <pageMargins left="0.35433070866141736" right="0.32" top="0.31496062992125984" bottom="0.31496062992125984" header="0.1968503937007874" footer="0.11811023622047245"/>
  <pageSetup horizontalDpi="360" verticalDpi="360" orientation="landscape" paperSize="9" scale="63" r:id="rId2"/>
  <rowBreaks count="5" manualBreakCount="5">
    <brk id="34" max="15" man="1"/>
    <brk id="67" max="255" man="1"/>
    <brk id="100" max="255" man="1"/>
    <brk id="113" max="255" man="1"/>
    <brk id="1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zoomScale="75" zoomScaleNormal="75" zoomScalePageLayoutView="0" workbookViewId="0" topLeftCell="A1">
      <selection activeCell="I80" sqref="I80"/>
    </sheetView>
  </sheetViews>
  <sheetFormatPr defaultColWidth="9.00390625" defaultRowHeight="15.75"/>
  <cols>
    <col min="1" max="1" width="6.125" style="154" customWidth="1"/>
    <col min="2" max="2" width="5.50390625" style="155" customWidth="1"/>
    <col min="3" max="3" width="8.125" style="76" customWidth="1"/>
    <col min="4" max="4" width="8.75390625" style="76" customWidth="1"/>
    <col min="5" max="5" width="4.00390625" style="76" hidden="1" customWidth="1"/>
    <col min="6" max="6" width="13.00390625" style="76" hidden="1" customWidth="1"/>
    <col min="7" max="7" width="4.375" style="76" hidden="1" customWidth="1"/>
    <col min="8" max="8" width="5.375" style="76" hidden="1" customWidth="1"/>
    <col min="9" max="10" width="6.50390625" style="76" customWidth="1"/>
    <col min="11" max="11" width="7.875" style="76" customWidth="1"/>
    <col min="12" max="12" width="8.625" style="76" customWidth="1"/>
    <col min="13" max="13" width="8.50390625" style="76" customWidth="1"/>
    <col min="14" max="35" width="4.75390625" style="76" customWidth="1"/>
    <col min="36" max="36" width="15.625" style="76" customWidth="1"/>
    <col min="37" max="16384" width="9.00390625" style="96" customWidth="1"/>
  </cols>
  <sheetData>
    <row r="1" spans="1:36" s="76" customFormat="1" ht="32.25">
      <c r="A1" s="199" t="s">
        <v>212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</row>
    <row r="2" spans="1:36" s="76" customFormat="1" ht="21">
      <c r="A2" s="77" t="str">
        <f>'[1]編組表1'!A2</f>
        <v>比賽地點:嘉南高爾夫球場 TEL:06-6900016</v>
      </c>
      <c r="D2" s="78"/>
      <c r="E2" s="78"/>
      <c r="F2" s="78"/>
      <c r="G2" s="78"/>
      <c r="H2" s="78"/>
      <c r="I2" s="78"/>
      <c r="J2" s="78"/>
      <c r="K2" s="79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 t="s">
        <v>213</v>
      </c>
    </row>
    <row r="3" spans="1:36" s="76" customFormat="1" ht="18" customHeight="1">
      <c r="A3" s="200" t="s">
        <v>214</v>
      </c>
      <c r="B3" s="201" t="s">
        <v>215</v>
      </c>
      <c r="C3" s="202" t="s">
        <v>216</v>
      </c>
      <c r="D3" s="202" t="s">
        <v>217</v>
      </c>
      <c r="E3" s="204" t="s">
        <v>218</v>
      </c>
      <c r="F3" s="202" t="s">
        <v>219</v>
      </c>
      <c r="G3" s="204" t="s">
        <v>220</v>
      </c>
      <c r="H3" s="204" t="s">
        <v>221</v>
      </c>
      <c r="I3" s="197" t="s">
        <v>222</v>
      </c>
      <c r="J3" s="197"/>
      <c r="K3" s="197"/>
      <c r="L3" s="197" t="s">
        <v>223</v>
      </c>
      <c r="M3" s="197" t="s">
        <v>224</v>
      </c>
      <c r="N3" s="197" t="s">
        <v>222</v>
      </c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8" t="s">
        <v>225</v>
      </c>
    </row>
    <row r="4" spans="1:36" s="76" customFormat="1" ht="18" customHeight="1">
      <c r="A4" s="200"/>
      <c r="B4" s="201"/>
      <c r="C4" s="202"/>
      <c r="D4" s="203"/>
      <c r="E4" s="204"/>
      <c r="F4" s="202"/>
      <c r="G4" s="204"/>
      <c r="H4" s="204"/>
      <c r="I4" s="81" t="s">
        <v>226</v>
      </c>
      <c r="J4" s="82" t="s">
        <v>227</v>
      </c>
      <c r="K4" s="83" t="s">
        <v>228</v>
      </c>
      <c r="L4" s="197"/>
      <c r="M4" s="197"/>
      <c r="N4" s="84">
        <v>1</v>
      </c>
      <c r="O4" s="84">
        <v>2</v>
      </c>
      <c r="P4" s="84">
        <v>3</v>
      </c>
      <c r="Q4" s="84">
        <v>4</v>
      </c>
      <c r="R4" s="84">
        <v>5</v>
      </c>
      <c r="S4" s="84">
        <v>6</v>
      </c>
      <c r="T4" s="84">
        <v>7</v>
      </c>
      <c r="U4" s="84">
        <v>8</v>
      </c>
      <c r="V4" s="84">
        <v>9</v>
      </c>
      <c r="W4" s="85" t="s">
        <v>226</v>
      </c>
      <c r="X4" s="84">
        <v>10</v>
      </c>
      <c r="Y4" s="84">
        <v>11</v>
      </c>
      <c r="Z4" s="84">
        <v>12</v>
      </c>
      <c r="AA4" s="84">
        <v>13</v>
      </c>
      <c r="AB4" s="84">
        <v>14</v>
      </c>
      <c r="AC4" s="84">
        <v>15</v>
      </c>
      <c r="AD4" s="84">
        <v>16</v>
      </c>
      <c r="AE4" s="84">
        <v>17</v>
      </c>
      <c r="AF4" s="84">
        <v>18</v>
      </c>
      <c r="AG4" s="85" t="s">
        <v>227</v>
      </c>
      <c r="AH4" s="85" t="s">
        <v>229</v>
      </c>
      <c r="AI4" s="85" t="s">
        <v>230</v>
      </c>
      <c r="AJ4" s="198"/>
    </row>
    <row r="5" spans="1:36" ht="24.75" customHeight="1">
      <c r="A5" s="86" t="s">
        <v>231</v>
      </c>
      <c r="B5" s="87">
        <v>85</v>
      </c>
      <c r="C5" s="88" t="str">
        <f>IF(B5="","",VLOOKUP(B5,'[1]球員資料表'!$A$2:$O$90,2,FALSE))</f>
        <v>男A組</v>
      </c>
      <c r="D5" s="88" t="str">
        <f>IF(B5="","",VLOOKUP(B5,'[1]球員資料表'!$A$2:$O$90,3,FALSE))</f>
        <v>洪昭鑫</v>
      </c>
      <c r="E5" s="89" t="e">
        <f>IF(B5="","",VLOOKUP(B5,'[1]球員資料表'!$A$2:$O$84,5,FALSE))</f>
        <v>#N/A</v>
      </c>
      <c r="F5" s="90" t="e">
        <f>IF(B5="","",VLOOKUP(B5,'[1]球員資料表'!$A$2:$O$84,6,FALSE))</f>
        <v>#N/A</v>
      </c>
      <c r="G5" s="91"/>
      <c r="H5" s="92"/>
      <c r="I5" s="92">
        <f aca="true" t="shared" si="0" ref="I5:I68">W5</f>
        <v>38</v>
      </c>
      <c r="J5" s="92">
        <f aca="true" t="shared" si="1" ref="J5:J68">AG5</f>
        <v>36</v>
      </c>
      <c r="K5" s="93">
        <f aca="true" t="shared" si="2" ref="K5:K68">I5+J5</f>
        <v>74</v>
      </c>
      <c r="L5" s="93"/>
      <c r="M5" s="94">
        <f aca="true" t="shared" si="3" ref="M5:M67">K5+L5</f>
        <v>74</v>
      </c>
      <c r="N5" s="94">
        <v>4</v>
      </c>
      <c r="O5" s="94">
        <v>3</v>
      </c>
      <c r="P5" s="94">
        <v>5</v>
      </c>
      <c r="Q5" s="94">
        <v>5</v>
      </c>
      <c r="R5" s="94">
        <v>4</v>
      </c>
      <c r="S5" s="94">
        <v>4</v>
      </c>
      <c r="T5" s="94">
        <v>5</v>
      </c>
      <c r="U5" s="94">
        <v>3</v>
      </c>
      <c r="V5" s="94">
        <v>5</v>
      </c>
      <c r="W5" s="94">
        <f aca="true" t="shared" si="4" ref="W5:W67">SUM(N5:V5)</f>
        <v>38</v>
      </c>
      <c r="X5" s="94">
        <v>4</v>
      </c>
      <c r="Y5" s="94">
        <v>4</v>
      </c>
      <c r="Z5" s="94">
        <v>3</v>
      </c>
      <c r="AA5" s="94">
        <v>4</v>
      </c>
      <c r="AB5" s="94">
        <v>3</v>
      </c>
      <c r="AC5" s="94">
        <v>4</v>
      </c>
      <c r="AD5" s="94">
        <v>5</v>
      </c>
      <c r="AE5" s="94">
        <v>4</v>
      </c>
      <c r="AF5" s="94">
        <v>5</v>
      </c>
      <c r="AG5" s="94">
        <f aca="true" t="shared" si="5" ref="AG5:AG67">SUM(X5:AF5)</f>
        <v>36</v>
      </c>
      <c r="AH5" s="94">
        <f aca="true" t="shared" si="6" ref="AH5:AH67">SUM(AA5:AF5)</f>
        <v>25</v>
      </c>
      <c r="AI5" s="94">
        <f aca="true" t="shared" si="7" ref="AI5:AI67">SUM(AD5:AF5)</f>
        <v>14</v>
      </c>
      <c r="AJ5" s="95"/>
    </row>
    <row r="6" spans="1:36" ht="24.75" customHeight="1">
      <c r="A6" s="86" t="s">
        <v>0</v>
      </c>
      <c r="B6" s="87">
        <v>11</v>
      </c>
      <c r="C6" s="88" t="str">
        <f>IF(B6="","",VLOOKUP(B6,'[1]球員資料表'!$A$2:$O$84,2,FALSE))</f>
        <v>男A組</v>
      </c>
      <c r="D6" s="88" t="str">
        <f>IF(B6="","",VLOOKUP(B6,'[1]球員資料表'!$A$2:$O$84,3,FALSE))</f>
        <v>蔡瑞杰</v>
      </c>
      <c r="E6" s="89" t="str">
        <f>IF(B6="","",VLOOKUP(B6,'[1]球員資料表'!$A$2:$O$84,5,FALSE))</f>
        <v>男</v>
      </c>
      <c r="F6" s="90">
        <f>IF(B6="","",VLOOKUP(B6,'[1]球員資料表'!$A$2:$O$84,6,FALSE))</f>
        <v>35284</v>
      </c>
      <c r="G6" s="97"/>
      <c r="H6" s="98">
        <f>IF(B6="","",VLOOKUP(B6,'[1]球員資料表'!$A$2:$O$84,7,FALSE))</f>
        <v>0</v>
      </c>
      <c r="I6" s="92">
        <f t="shared" si="0"/>
        <v>35</v>
      </c>
      <c r="J6" s="92">
        <f t="shared" si="1"/>
        <v>39</v>
      </c>
      <c r="K6" s="93">
        <f t="shared" si="2"/>
        <v>74</v>
      </c>
      <c r="L6" s="93"/>
      <c r="M6" s="94">
        <f t="shared" si="3"/>
        <v>74</v>
      </c>
      <c r="N6" s="94">
        <v>4</v>
      </c>
      <c r="O6" s="94">
        <v>5</v>
      </c>
      <c r="P6" s="94">
        <v>4</v>
      </c>
      <c r="Q6" s="94">
        <v>3</v>
      </c>
      <c r="R6" s="94">
        <v>3</v>
      </c>
      <c r="S6" s="94">
        <v>4</v>
      </c>
      <c r="T6" s="94">
        <v>4</v>
      </c>
      <c r="U6" s="94">
        <v>4</v>
      </c>
      <c r="V6" s="94">
        <v>4</v>
      </c>
      <c r="W6" s="94">
        <f t="shared" si="4"/>
        <v>35</v>
      </c>
      <c r="X6" s="94">
        <v>4</v>
      </c>
      <c r="Y6" s="94">
        <v>4</v>
      </c>
      <c r="Z6" s="94">
        <v>4</v>
      </c>
      <c r="AA6" s="94">
        <v>3</v>
      </c>
      <c r="AB6" s="94">
        <v>4</v>
      </c>
      <c r="AC6" s="94">
        <v>5</v>
      </c>
      <c r="AD6" s="94">
        <v>5</v>
      </c>
      <c r="AE6" s="94">
        <v>6</v>
      </c>
      <c r="AF6" s="94">
        <v>4</v>
      </c>
      <c r="AG6" s="94">
        <f t="shared" si="5"/>
        <v>39</v>
      </c>
      <c r="AH6" s="94">
        <f t="shared" si="6"/>
        <v>27</v>
      </c>
      <c r="AI6" s="94">
        <f t="shared" si="7"/>
        <v>15</v>
      </c>
      <c r="AJ6" s="95"/>
    </row>
    <row r="7" spans="1:36" ht="24.75" customHeight="1">
      <c r="A7" s="86" t="s">
        <v>1</v>
      </c>
      <c r="B7" s="87">
        <v>15</v>
      </c>
      <c r="C7" s="88" t="str">
        <f>IF(B7="","",VLOOKUP(B7,'[1]球員資料表'!$A$2:$O$84,2,FALSE))</f>
        <v>男A組</v>
      </c>
      <c r="D7" s="88" t="str">
        <f>IF(B7="","",VLOOKUP(B7,'[1]球員資料表'!$A$2:$O$84,3,FALSE))</f>
        <v>謝主典</v>
      </c>
      <c r="E7" s="89" t="str">
        <f>IF(B7="","",VLOOKUP(B7,'[1]球員資料表'!$A$2:$O$84,5,FALSE))</f>
        <v>男</v>
      </c>
      <c r="F7" s="90">
        <f>IF(B7="","",VLOOKUP(B7,'[1]球員資料表'!$A$2:$O$84,6,FALSE))</f>
        <v>35473</v>
      </c>
      <c r="G7" s="97"/>
      <c r="H7" s="98"/>
      <c r="I7" s="92">
        <f t="shared" si="0"/>
        <v>34</v>
      </c>
      <c r="J7" s="92">
        <f t="shared" si="1"/>
        <v>40</v>
      </c>
      <c r="K7" s="93">
        <f t="shared" si="2"/>
        <v>74</v>
      </c>
      <c r="L7" s="93"/>
      <c r="M7" s="94">
        <f t="shared" si="3"/>
        <v>74</v>
      </c>
      <c r="N7" s="94">
        <v>4</v>
      </c>
      <c r="O7" s="94">
        <v>4</v>
      </c>
      <c r="P7" s="94">
        <v>4</v>
      </c>
      <c r="Q7" s="94">
        <v>3</v>
      </c>
      <c r="R7" s="94">
        <v>3</v>
      </c>
      <c r="S7" s="94">
        <v>4</v>
      </c>
      <c r="T7" s="94">
        <v>4</v>
      </c>
      <c r="U7" s="94">
        <v>3</v>
      </c>
      <c r="V7" s="94">
        <v>5</v>
      </c>
      <c r="W7" s="94">
        <f t="shared" si="4"/>
        <v>34</v>
      </c>
      <c r="X7" s="94">
        <v>7</v>
      </c>
      <c r="Y7" s="94">
        <v>4</v>
      </c>
      <c r="Z7" s="94">
        <v>4</v>
      </c>
      <c r="AA7" s="94">
        <v>4</v>
      </c>
      <c r="AB7" s="94">
        <v>3</v>
      </c>
      <c r="AC7" s="94">
        <v>5</v>
      </c>
      <c r="AD7" s="94">
        <v>4</v>
      </c>
      <c r="AE7" s="94">
        <v>4</v>
      </c>
      <c r="AF7" s="94">
        <v>5</v>
      </c>
      <c r="AG7" s="94">
        <f t="shared" si="5"/>
        <v>40</v>
      </c>
      <c r="AH7" s="94">
        <f t="shared" si="6"/>
        <v>25</v>
      </c>
      <c r="AI7" s="94">
        <f t="shared" si="7"/>
        <v>13</v>
      </c>
      <c r="AJ7" s="95"/>
    </row>
    <row r="8" spans="1:36" ht="24.75" customHeight="1">
      <c r="A8" s="86" t="s">
        <v>2</v>
      </c>
      <c r="B8" s="87">
        <v>17</v>
      </c>
      <c r="C8" s="88" t="str">
        <f>IF(B8="","",VLOOKUP(B8,'[1]球員資料表'!$A$2:$O$84,2,FALSE))</f>
        <v>男A組</v>
      </c>
      <c r="D8" s="88" t="str">
        <f>IF(B8="","",VLOOKUP(B8,'[1]球員資料表'!$A$2:$O$84,3,FALSE))</f>
        <v>黃柏叡</v>
      </c>
      <c r="E8" s="89" t="str">
        <f>IF(B8="","",VLOOKUP(B8,'[1]球員資料表'!$A$2:$O$84,5,FALSE))</f>
        <v>男</v>
      </c>
      <c r="F8" s="90">
        <f>IF(B8="","",VLOOKUP(B8,'[1]球員資料表'!$A$2:$O$118,6,FALSE))</f>
        <v>35965</v>
      </c>
      <c r="G8" s="97"/>
      <c r="H8" s="98" t="str">
        <f>IF(B8="","",VLOOKUP(B8,'[1]球員資料表'!$A$2:$O$84,7,FALSE))</f>
        <v>高雄球場</v>
      </c>
      <c r="I8" s="92">
        <f t="shared" si="0"/>
        <v>36</v>
      </c>
      <c r="J8" s="92">
        <f t="shared" si="1"/>
        <v>40</v>
      </c>
      <c r="K8" s="93">
        <f t="shared" si="2"/>
        <v>76</v>
      </c>
      <c r="L8" s="93"/>
      <c r="M8" s="94">
        <f t="shared" si="3"/>
        <v>76</v>
      </c>
      <c r="N8" s="94">
        <v>4</v>
      </c>
      <c r="O8" s="94">
        <v>5</v>
      </c>
      <c r="P8" s="94">
        <v>4</v>
      </c>
      <c r="Q8" s="94">
        <v>4</v>
      </c>
      <c r="R8" s="94">
        <v>4</v>
      </c>
      <c r="S8" s="94">
        <v>4</v>
      </c>
      <c r="T8" s="94">
        <v>4</v>
      </c>
      <c r="U8" s="94">
        <v>3</v>
      </c>
      <c r="V8" s="94">
        <v>4</v>
      </c>
      <c r="W8" s="94">
        <f t="shared" si="4"/>
        <v>36</v>
      </c>
      <c r="X8" s="94">
        <v>3</v>
      </c>
      <c r="Y8" s="94">
        <v>4</v>
      </c>
      <c r="Z8" s="94">
        <v>4</v>
      </c>
      <c r="AA8" s="94">
        <v>8</v>
      </c>
      <c r="AB8" s="94">
        <v>3</v>
      </c>
      <c r="AC8" s="94">
        <v>4</v>
      </c>
      <c r="AD8" s="94">
        <v>5</v>
      </c>
      <c r="AE8" s="94">
        <v>5</v>
      </c>
      <c r="AF8" s="94">
        <v>4</v>
      </c>
      <c r="AG8" s="94">
        <f t="shared" si="5"/>
        <v>40</v>
      </c>
      <c r="AH8" s="94">
        <f t="shared" si="6"/>
        <v>29</v>
      </c>
      <c r="AI8" s="94">
        <f t="shared" si="7"/>
        <v>14</v>
      </c>
      <c r="AJ8" s="95"/>
    </row>
    <row r="9" spans="1:36" ht="24.75" customHeight="1">
      <c r="A9" s="86" t="s">
        <v>3</v>
      </c>
      <c r="B9" s="87">
        <v>8</v>
      </c>
      <c r="C9" s="88" t="str">
        <f>IF(B9="","",VLOOKUP(B9,'[1]球員資料表'!$A$2:$O$84,2,FALSE))</f>
        <v>男A組</v>
      </c>
      <c r="D9" s="88" t="str">
        <f>IF(B9="","",VLOOKUP(B9,'[1]球員資料表'!$A$2:$O$84,3,FALSE))</f>
        <v>史哲宇</v>
      </c>
      <c r="E9" s="89" t="str">
        <f>IF(B9="","",VLOOKUP(B9,'[1]球員資料表'!$A$2:$O$84,5,FALSE))</f>
        <v>男</v>
      </c>
      <c r="F9" s="90">
        <f>IF(B9="","",VLOOKUP(B9,'[1]球員資料表'!$A$2:$O$84,6,FALSE))</f>
        <v>36330</v>
      </c>
      <c r="G9" s="91"/>
      <c r="H9" s="92"/>
      <c r="I9" s="92">
        <f t="shared" si="0"/>
        <v>42</v>
      </c>
      <c r="J9" s="92">
        <f t="shared" si="1"/>
        <v>36</v>
      </c>
      <c r="K9" s="93">
        <f t="shared" si="2"/>
        <v>78</v>
      </c>
      <c r="L9" s="93"/>
      <c r="M9" s="94">
        <f t="shared" si="3"/>
        <v>78</v>
      </c>
      <c r="N9" s="94">
        <v>5</v>
      </c>
      <c r="O9" s="94">
        <v>5</v>
      </c>
      <c r="P9" s="94">
        <v>4</v>
      </c>
      <c r="Q9" s="94">
        <v>5</v>
      </c>
      <c r="R9" s="94">
        <v>5</v>
      </c>
      <c r="S9" s="94">
        <v>5</v>
      </c>
      <c r="T9" s="94">
        <v>5</v>
      </c>
      <c r="U9" s="94">
        <v>2</v>
      </c>
      <c r="V9" s="94">
        <v>6</v>
      </c>
      <c r="W9" s="94">
        <f t="shared" si="4"/>
        <v>42</v>
      </c>
      <c r="X9" s="94">
        <v>5</v>
      </c>
      <c r="Y9" s="94">
        <v>3</v>
      </c>
      <c r="Z9" s="94">
        <v>3</v>
      </c>
      <c r="AA9" s="94">
        <v>4</v>
      </c>
      <c r="AB9" s="94">
        <v>3</v>
      </c>
      <c r="AC9" s="94">
        <v>5</v>
      </c>
      <c r="AD9" s="94">
        <v>4</v>
      </c>
      <c r="AE9" s="94">
        <v>4</v>
      </c>
      <c r="AF9" s="94">
        <v>5</v>
      </c>
      <c r="AG9" s="94">
        <f t="shared" si="5"/>
        <v>36</v>
      </c>
      <c r="AH9" s="94">
        <f t="shared" si="6"/>
        <v>25</v>
      </c>
      <c r="AI9" s="94">
        <f t="shared" si="7"/>
        <v>13</v>
      </c>
      <c r="AJ9" s="95"/>
    </row>
    <row r="10" spans="1:36" ht="24.75" customHeight="1">
      <c r="A10" s="86" t="s">
        <v>4</v>
      </c>
      <c r="B10" s="87">
        <v>12</v>
      </c>
      <c r="C10" s="88" t="str">
        <f>IF(B10="","",VLOOKUP(B10,'[1]球員資料表'!$A$2:$O$84,2,FALSE))</f>
        <v>男A組</v>
      </c>
      <c r="D10" s="88" t="str">
        <f>IF(B10="","",VLOOKUP(B10,'[1]球員資料表'!$A$2:$O$84,3,FALSE))</f>
        <v>施俊宇</v>
      </c>
      <c r="E10" s="89" t="str">
        <f>IF(B10="","",VLOOKUP(B10,'[1]球員資料表'!$A$2:$O$84,5,FALSE))</f>
        <v>男</v>
      </c>
      <c r="F10" s="90">
        <f>IF(B10="","",VLOOKUP(B10,'[1]球員資料表'!$A$2:$O$84,6,FALSE))</f>
        <v>35316</v>
      </c>
      <c r="G10" s="97"/>
      <c r="H10" s="98">
        <f>IF(B10="","",VLOOKUP(B10,'[1]球員資料表'!$A$2:$O$84,7,FALSE))</f>
        <v>0</v>
      </c>
      <c r="I10" s="92">
        <f t="shared" si="0"/>
        <v>39</v>
      </c>
      <c r="J10" s="92">
        <f t="shared" si="1"/>
        <v>40</v>
      </c>
      <c r="K10" s="93">
        <f t="shared" si="2"/>
        <v>79</v>
      </c>
      <c r="L10" s="93"/>
      <c r="M10" s="94">
        <f t="shared" si="3"/>
        <v>79</v>
      </c>
      <c r="N10" s="94">
        <v>5</v>
      </c>
      <c r="O10" s="94">
        <v>6</v>
      </c>
      <c r="P10" s="94">
        <v>4</v>
      </c>
      <c r="Q10" s="94">
        <v>4</v>
      </c>
      <c r="R10" s="94">
        <v>4</v>
      </c>
      <c r="S10" s="94">
        <v>4</v>
      </c>
      <c r="T10" s="94">
        <v>4</v>
      </c>
      <c r="U10" s="94">
        <v>3</v>
      </c>
      <c r="V10" s="94">
        <v>5</v>
      </c>
      <c r="W10" s="94">
        <f t="shared" si="4"/>
        <v>39</v>
      </c>
      <c r="X10" s="94">
        <v>5</v>
      </c>
      <c r="Y10" s="94">
        <v>3</v>
      </c>
      <c r="Z10" s="94">
        <v>4</v>
      </c>
      <c r="AA10" s="94">
        <v>4</v>
      </c>
      <c r="AB10" s="94">
        <v>3</v>
      </c>
      <c r="AC10" s="94">
        <v>7</v>
      </c>
      <c r="AD10" s="94">
        <v>5</v>
      </c>
      <c r="AE10" s="94">
        <v>5</v>
      </c>
      <c r="AF10" s="94">
        <v>4</v>
      </c>
      <c r="AG10" s="94">
        <f t="shared" si="5"/>
        <v>40</v>
      </c>
      <c r="AH10" s="94">
        <f t="shared" si="6"/>
        <v>28</v>
      </c>
      <c r="AI10" s="94">
        <f t="shared" si="7"/>
        <v>14</v>
      </c>
      <c r="AJ10" s="95"/>
    </row>
    <row r="11" spans="1:36" ht="24.75" customHeight="1">
      <c r="A11" s="86" t="s">
        <v>5</v>
      </c>
      <c r="B11" s="87">
        <v>9</v>
      </c>
      <c r="C11" s="88" t="str">
        <f>IF(B11="","",VLOOKUP(B11,'[1]球員資料表'!$A$2:$O$84,2,FALSE))</f>
        <v>男A組</v>
      </c>
      <c r="D11" s="88" t="str">
        <f>IF(B11="","",VLOOKUP(B11,'[1]球員資料表'!$A$2:$O$84,3,FALSE))</f>
        <v>方柏評</v>
      </c>
      <c r="E11" s="89" t="str">
        <f>IF(B11="","",VLOOKUP(B11,'[1]球員資料表'!$A$2:$O$84,5,FALSE))</f>
        <v>男</v>
      </c>
      <c r="F11" s="90">
        <f>IF(B11="","",VLOOKUP(B11,'[1]球員資料表'!$A$2:$O$84,6,FALSE))</f>
        <v>36301</v>
      </c>
      <c r="G11" s="97"/>
      <c r="H11" s="98">
        <f>IF(B11="","",VLOOKUP(B11,'[1]球員資料表'!$A$2:$O$84,7,FALSE))</f>
        <v>0</v>
      </c>
      <c r="I11" s="92">
        <f t="shared" si="0"/>
        <v>42</v>
      </c>
      <c r="J11" s="92">
        <f t="shared" si="1"/>
        <v>38</v>
      </c>
      <c r="K11" s="93">
        <f t="shared" si="2"/>
        <v>80</v>
      </c>
      <c r="L11" s="93"/>
      <c r="M11" s="94">
        <f t="shared" si="3"/>
        <v>80</v>
      </c>
      <c r="N11" s="94">
        <v>6</v>
      </c>
      <c r="O11" s="94">
        <v>4</v>
      </c>
      <c r="P11" s="94">
        <v>4</v>
      </c>
      <c r="Q11" s="94">
        <v>5</v>
      </c>
      <c r="R11" s="94">
        <v>3</v>
      </c>
      <c r="S11" s="94">
        <v>4</v>
      </c>
      <c r="T11" s="94">
        <v>5</v>
      </c>
      <c r="U11" s="94">
        <v>4</v>
      </c>
      <c r="V11" s="94">
        <v>7</v>
      </c>
      <c r="W11" s="94">
        <f t="shared" si="4"/>
        <v>42</v>
      </c>
      <c r="X11" s="94">
        <v>5</v>
      </c>
      <c r="Y11" s="94">
        <v>3</v>
      </c>
      <c r="Z11" s="94">
        <v>4</v>
      </c>
      <c r="AA11" s="94">
        <v>4</v>
      </c>
      <c r="AB11" s="94">
        <v>3</v>
      </c>
      <c r="AC11" s="94">
        <v>4</v>
      </c>
      <c r="AD11" s="94">
        <v>5</v>
      </c>
      <c r="AE11" s="94">
        <v>5</v>
      </c>
      <c r="AF11" s="94">
        <v>5</v>
      </c>
      <c r="AG11" s="94">
        <f t="shared" si="5"/>
        <v>38</v>
      </c>
      <c r="AH11" s="94">
        <f t="shared" si="6"/>
        <v>26</v>
      </c>
      <c r="AI11" s="94">
        <f t="shared" si="7"/>
        <v>15</v>
      </c>
      <c r="AJ11" s="95"/>
    </row>
    <row r="12" spans="1:36" ht="24.75" customHeight="1">
      <c r="A12" s="86" t="s">
        <v>6</v>
      </c>
      <c r="B12" s="87">
        <v>6</v>
      </c>
      <c r="C12" s="99" t="str">
        <f>IF(B12="","",VLOOKUP(B12,'[1]球員資料表'!$A$2:$O$84,2,FALSE))</f>
        <v>男A組</v>
      </c>
      <c r="D12" s="99" t="str">
        <f>IF(B12="","",VLOOKUP(B12,'[1]球員資料表'!$A$2:$O$84,3,FALSE))</f>
        <v>王晟合</v>
      </c>
      <c r="E12" s="100" t="str">
        <f>IF(B12="","",VLOOKUP(B12,'[1]球員資料表'!$A$2:$O$84,5,FALSE))</f>
        <v>男</v>
      </c>
      <c r="F12" s="101">
        <f>IF(B12="","",VLOOKUP(B12,'[1]球員資料表'!$A$2:$O$84,6,FALSE))</f>
        <v>35562</v>
      </c>
      <c r="G12" s="91"/>
      <c r="H12" s="92" t="str">
        <f>IF(B12="","",VLOOKUP(B12,'[1]球員資料表'!$A$2:$O$84,7,FALSE))</f>
        <v>無</v>
      </c>
      <c r="I12" s="92">
        <f t="shared" si="0"/>
        <v>39</v>
      </c>
      <c r="J12" s="92">
        <f t="shared" si="1"/>
        <v>41</v>
      </c>
      <c r="K12" s="93">
        <f t="shared" si="2"/>
        <v>80</v>
      </c>
      <c r="L12" s="93"/>
      <c r="M12" s="94">
        <f t="shared" si="3"/>
        <v>80</v>
      </c>
      <c r="N12" s="94">
        <v>4</v>
      </c>
      <c r="O12" s="94">
        <v>5</v>
      </c>
      <c r="P12" s="94">
        <v>5</v>
      </c>
      <c r="Q12" s="94">
        <v>4</v>
      </c>
      <c r="R12" s="94">
        <v>4</v>
      </c>
      <c r="S12" s="94">
        <v>4</v>
      </c>
      <c r="T12" s="94">
        <v>5</v>
      </c>
      <c r="U12" s="94">
        <v>3</v>
      </c>
      <c r="V12" s="94">
        <v>5</v>
      </c>
      <c r="W12" s="94">
        <f t="shared" si="4"/>
        <v>39</v>
      </c>
      <c r="X12" s="94">
        <v>5</v>
      </c>
      <c r="Y12" s="94">
        <v>4</v>
      </c>
      <c r="Z12" s="94">
        <v>4</v>
      </c>
      <c r="AA12" s="94">
        <v>3</v>
      </c>
      <c r="AB12" s="94">
        <v>4</v>
      </c>
      <c r="AC12" s="94">
        <v>6</v>
      </c>
      <c r="AD12" s="94">
        <v>4</v>
      </c>
      <c r="AE12" s="94">
        <v>4</v>
      </c>
      <c r="AF12" s="94">
        <v>7</v>
      </c>
      <c r="AG12" s="94">
        <f t="shared" si="5"/>
        <v>41</v>
      </c>
      <c r="AH12" s="94">
        <f t="shared" si="6"/>
        <v>28</v>
      </c>
      <c r="AI12" s="94">
        <f t="shared" si="7"/>
        <v>15</v>
      </c>
      <c r="AJ12" s="95"/>
    </row>
    <row r="13" spans="1:36" ht="24.75" customHeight="1">
      <c r="A13" s="86" t="s">
        <v>7</v>
      </c>
      <c r="B13" s="87">
        <v>5</v>
      </c>
      <c r="C13" s="88" t="str">
        <f>IF(B13="","",VLOOKUP(B13,'[1]球員資料表'!$A$2:$O$84,2,FALSE))</f>
        <v>男A組</v>
      </c>
      <c r="D13" s="88" t="str">
        <f>IF(B13="","",VLOOKUP(B13,'[1]球員資料表'!$A$2:$O$84,3,FALSE))</f>
        <v>李俊翰</v>
      </c>
      <c r="E13" s="89" t="str">
        <f>IF(B13="","",VLOOKUP(B13,'[1]球員資料表'!$A$2:$O$84,5,FALSE))</f>
        <v>男</v>
      </c>
      <c r="F13" s="90">
        <f>IF(B13="","",VLOOKUP(B13,'[1]球員資料表'!$A$2:$O$84,6,FALSE))</f>
        <v>35933</v>
      </c>
      <c r="G13" s="91"/>
      <c r="H13" s="92"/>
      <c r="I13" s="92">
        <f t="shared" si="0"/>
        <v>39</v>
      </c>
      <c r="J13" s="92">
        <f t="shared" si="1"/>
        <v>41</v>
      </c>
      <c r="K13" s="93">
        <f t="shared" si="2"/>
        <v>80</v>
      </c>
      <c r="L13" s="93"/>
      <c r="M13" s="94">
        <f t="shared" si="3"/>
        <v>80</v>
      </c>
      <c r="N13" s="94">
        <v>5</v>
      </c>
      <c r="O13" s="94">
        <v>5</v>
      </c>
      <c r="P13" s="94">
        <v>4</v>
      </c>
      <c r="Q13" s="94">
        <v>4</v>
      </c>
      <c r="R13" s="94">
        <v>3</v>
      </c>
      <c r="S13" s="94">
        <v>4</v>
      </c>
      <c r="T13" s="94">
        <v>5</v>
      </c>
      <c r="U13" s="94">
        <v>4</v>
      </c>
      <c r="V13" s="94">
        <v>5</v>
      </c>
      <c r="W13" s="94">
        <f t="shared" si="4"/>
        <v>39</v>
      </c>
      <c r="X13" s="94">
        <v>4</v>
      </c>
      <c r="Y13" s="94">
        <v>4</v>
      </c>
      <c r="Z13" s="94">
        <v>3</v>
      </c>
      <c r="AA13" s="94">
        <v>5</v>
      </c>
      <c r="AB13" s="94">
        <v>4</v>
      </c>
      <c r="AC13" s="94">
        <v>5</v>
      </c>
      <c r="AD13" s="94">
        <v>6</v>
      </c>
      <c r="AE13" s="94">
        <v>5</v>
      </c>
      <c r="AF13" s="94">
        <v>5</v>
      </c>
      <c r="AG13" s="94">
        <f t="shared" si="5"/>
        <v>41</v>
      </c>
      <c r="AH13" s="94">
        <f t="shared" si="6"/>
        <v>30</v>
      </c>
      <c r="AI13" s="94">
        <f t="shared" si="7"/>
        <v>16</v>
      </c>
      <c r="AJ13" s="95"/>
    </row>
    <row r="14" spans="1:36" ht="24.75" customHeight="1">
      <c r="A14" s="86" t="s">
        <v>8</v>
      </c>
      <c r="B14" s="87">
        <v>10</v>
      </c>
      <c r="C14" s="88" t="str">
        <f>IF(B14="","",VLOOKUP(B14,'[1]球員資料表'!$A$2:$O$84,2,FALSE))</f>
        <v>男A組</v>
      </c>
      <c r="D14" s="88" t="str">
        <f>IF(B14="","",VLOOKUP(B14,'[1]球員資料表'!$A$2:$O$84,3,FALSE))</f>
        <v>呂承學</v>
      </c>
      <c r="E14" s="89" t="str">
        <f>IF(B14="","",VLOOKUP(B14,'[1]球員資料表'!$A$2:$O$84,5,FALSE))</f>
        <v>男</v>
      </c>
      <c r="F14" s="90">
        <f>IF(B14="","",VLOOKUP(B14,'[1]球員資料表'!$A$2:$O$84,6,FALSE))</f>
        <v>35897</v>
      </c>
      <c r="G14" s="97"/>
      <c r="H14" s="98"/>
      <c r="I14" s="92">
        <f t="shared" si="0"/>
        <v>42</v>
      </c>
      <c r="J14" s="92">
        <f t="shared" si="1"/>
        <v>39</v>
      </c>
      <c r="K14" s="93">
        <f t="shared" si="2"/>
        <v>81</v>
      </c>
      <c r="L14" s="93"/>
      <c r="M14" s="94">
        <f t="shared" si="3"/>
        <v>81</v>
      </c>
      <c r="N14" s="94">
        <v>4</v>
      </c>
      <c r="O14" s="94">
        <v>7</v>
      </c>
      <c r="P14" s="94">
        <v>4</v>
      </c>
      <c r="Q14" s="94">
        <v>5</v>
      </c>
      <c r="R14" s="94">
        <v>5</v>
      </c>
      <c r="S14" s="94">
        <v>4</v>
      </c>
      <c r="T14" s="94">
        <v>4</v>
      </c>
      <c r="U14" s="94">
        <v>3</v>
      </c>
      <c r="V14" s="94">
        <v>6</v>
      </c>
      <c r="W14" s="94">
        <f t="shared" si="4"/>
        <v>42</v>
      </c>
      <c r="X14" s="94">
        <v>5</v>
      </c>
      <c r="Y14" s="94">
        <v>4</v>
      </c>
      <c r="Z14" s="94">
        <v>3</v>
      </c>
      <c r="AA14" s="94">
        <v>4</v>
      </c>
      <c r="AB14" s="94">
        <v>3</v>
      </c>
      <c r="AC14" s="94">
        <v>6</v>
      </c>
      <c r="AD14" s="94">
        <v>4</v>
      </c>
      <c r="AE14" s="94">
        <v>5</v>
      </c>
      <c r="AF14" s="94">
        <v>5</v>
      </c>
      <c r="AG14" s="94">
        <f t="shared" si="5"/>
        <v>39</v>
      </c>
      <c r="AH14" s="94">
        <f t="shared" si="6"/>
        <v>27</v>
      </c>
      <c r="AI14" s="94">
        <f t="shared" si="7"/>
        <v>14</v>
      </c>
      <c r="AJ14" s="95"/>
    </row>
    <row r="15" spans="1:36" ht="24.75" customHeight="1">
      <c r="A15" s="86" t="s">
        <v>9</v>
      </c>
      <c r="B15" s="87">
        <v>7</v>
      </c>
      <c r="C15" s="88" t="str">
        <f>IF(B15="","",VLOOKUP(B15,'[1]球員資料表'!$A$2:$O$84,2,FALSE))</f>
        <v>男A組</v>
      </c>
      <c r="D15" s="88" t="str">
        <f>IF(B15="","",VLOOKUP(B15,'[1]球員資料表'!$A$2:$O$84,3,FALSE))</f>
        <v>王文暘</v>
      </c>
      <c r="E15" s="89" t="str">
        <f>IF(B15="","",VLOOKUP(B15,'[1]球員資料表'!$A$2:$O$84,5,FALSE))</f>
        <v>男</v>
      </c>
      <c r="F15" s="90">
        <f>IF(B15="","",VLOOKUP(B15,'[1]球員資料表'!$A$2:$O$84,6,FALSE))</f>
        <v>36006</v>
      </c>
      <c r="G15" s="91"/>
      <c r="H15" s="92"/>
      <c r="I15" s="92">
        <f t="shared" si="0"/>
        <v>37</v>
      </c>
      <c r="J15" s="92">
        <f t="shared" si="1"/>
        <v>44</v>
      </c>
      <c r="K15" s="93">
        <f t="shared" si="2"/>
        <v>81</v>
      </c>
      <c r="L15" s="93"/>
      <c r="M15" s="94">
        <f t="shared" si="3"/>
        <v>81</v>
      </c>
      <c r="N15" s="94">
        <v>3</v>
      </c>
      <c r="O15" s="94">
        <v>5</v>
      </c>
      <c r="P15" s="94">
        <v>4</v>
      </c>
      <c r="Q15" s="94">
        <v>4</v>
      </c>
      <c r="R15" s="94">
        <v>4</v>
      </c>
      <c r="S15" s="94">
        <v>5</v>
      </c>
      <c r="T15" s="94">
        <v>4</v>
      </c>
      <c r="U15" s="94">
        <v>3</v>
      </c>
      <c r="V15" s="94">
        <v>5</v>
      </c>
      <c r="W15" s="94">
        <f t="shared" si="4"/>
        <v>37</v>
      </c>
      <c r="X15" s="94">
        <v>4</v>
      </c>
      <c r="Y15" s="94">
        <v>7</v>
      </c>
      <c r="Z15" s="94">
        <v>4</v>
      </c>
      <c r="AA15" s="94">
        <v>4</v>
      </c>
      <c r="AB15" s="94">
        <v>4</v>
      </c>
      <c r="AC15" s="94">
        <v>5</v>
      </c>
      <c r="AD15" s="94">
        <v>5</v>
      </c>
      <c r="AE15" s="94">
        <v>4</v>
      </c>
      <c r="AF15" s="94">
        <v>7</v>
      </c>
      <c r="AG15" s="94">
        <f t="shared" si="5"/>
        <v>44</v>
      </c>
      <c r="AH15" s="94">
        <f t="shared" si="6"/>
        <v>29</v>
      </c>
      <c r="AI15" s="94">
        <f t="shared" si="7"/>
        <v>16</v>
      </c>
      <c r="AJ15" s="95"/>
    </row>
    <row r="16" spans="1:36" ht="24.75" customHeight="1">
      <c r="A16" s="86" t="s">
        <v>10</v>
      </c>
      <c r="B16" s="87">
        <v>16</v>
      </c>
      <c r="C16" s="88" t="str">
        <f>IF(B16="","",VLOOKUP(B16,'[1]球員資料表'!$A$2:$O$84,2,FALSE))</f>
        <v>男A組</v>
      </c>
      <c r="D16" s="88" t="str">
        <f>IF(B16="","",VLOOKUP(B16,'[1]球員資料表'!$A$2:$O$84,3,FALSE))</f>
        <v>張  群</v>
      </c>
      <c r="E16" s="89" t="str">
        <f>IF(B16="","",VLOOKUP(B16,'[1]球員資料表'!$A$2:$O$84,5,FALSE))</f>
        <v>男</v>
      </c>
      <c r="F16" s="90">
        <f>IF(B16="","",VLOOKUP(B16,'[1]球員資料表'!$A$2:$O$84,6,FALSE))</f>
        <v>35853</v>
      </c>
      <c r="G16" s="97"/>
      <c r="H16" s="98"/>
      <c r="I16" s="92">
        <f t="shared" si="0"/>
        <v>41</v>
      </c>
      <c r="J16" s="92">
        <f t="shared" si="1"/>
        <v>42</v>
      </c>
      <c r="K16" s="93">
        <f t="shared" si="2"/>
        <v>83</v>
      </c>
      <c r="L16" s="93"/>
      <c r="M16" s="94">
        <f t="shared" si="3"/>
        <v>83</v>
      </c>
      <c r="N16" s="94">
        <v>5</v>
      </c>
      <c r="O16" s="94">
        <v>5</v>
      </c>
      <c r="P16" s="94">
        <v>6</v>
      </c>
      <c r="Q16" s="94">
        <v>4</v>
      </c>
      <c r="R16" s="94">
        <v>4</v>
      </c>
      <c r="S16" s="94">
        <v>5</v>
      </c>
      <c r="T16" s="94">
        <v>4</v>
      </c>
      <c r="U16" s="94">
        <v>3</v>
      </c>
      <c r="V16" s="94">
        <v>5</v>
      </c>
      <c r="W16" s="94">
        <f t="shared" si="4"/>
        <v>41</v>
      </c>
      <c r="X16" s="94">
        <v>4</v>
      </c>
      <c r="Y16" s="94">
        <v>5</v>
      </c>
      <c r="Z16" s="94">
        <v>4</v>
      </c>
      <c r="AA16" s="94">
        <v>4</v>
      </c>
      <c r="AB16" s="94">
        <v>4</v>
      </c>
      <c r="AC16" s="94">
        <v>5</v>
      </c>
      <c r="AD16" s="94">
        <v>5</v>
      </c>
      <c r="AE16" s="94">
        <v>6</v>
      </c>
      <c r="AF16" s="94">
        <v>5</v>
      </c>
      <c r="AG16" s="94">
        <f t="shared" si="5"/>
        <v>42</v>
      </c>
      <c r="AH16" s="94">
        <f t="shared" si="6"/>
        <v>29</v>
      </c>
      <c r="AI16" s="94">
        <f t="shared" si="7"/>
        <v>16</v>
      </c>
      <c r="AJ16" s="95"/>
    </row>
    <row r="17" spans="1:36" ht="24.75" customHeight="1">
      <c r="A17" s="86" t="s">
        <v>11</v>
      </c>
      <c r="B17" s="87">
        <v>1</v>
      </c>
      <c r="C17" s="88" t="str">
        <f>IF(B17="","",VLOOKUP(B17,'[1]球員資料表'!$A$2:$O$84,2,FALSE))</f>
        <v>男A組</v>
      </c>
      <c r="D17" s="88" t="str">
        <f>IF(B17="","",VLOOKUP(B17,'[1]球員資料表'!$A$2:$O$84,3,FALSE))</f>
        <v>周威丞</v>
      </c>
      <c r="E17" s="89" t="str">
        <f>IF(B17="","",VLOOKUP(B17,'[1]球員資料表'!$A$2:$O$84,5,FALSE))</f>
        <v>男</v>
      </c>
      <c r="F17" s="90">
        <f>IF(B17="","",VLOOKUP(B17,'[1]球員資料表'!$A$2:$O$84,6,FALSE))</f>
        <v>35655</v>
      </c>
      <c r="G17" s="91"/>
      <c r="H17" s="92"/>
      <c r="I17" s="92">
        <f t="shared" si="0"/>
        <v>40</v>
      </c>
      <c r="J17" s="92">
        <f t="shared" si="1"/>
        <v>45</v>
      </c>
      <c r="K17" s="93">
        <f t="shared" si="2"/>
        <v>85</v>
      </c>
      <c r="L17" s="93"/>
      <c r="M17" s="93">
        <f t="shared" si="3"/>
        <v>85</v>
      </c>
      <c r="N17" s="94">
        <v>5</v>
      </c>
      <c r="O17" s="94">
        <v>5</v>
      </c>
      <c r="P17" s="94">
        <v>4</v>
      </c>
      <c r="Q17" s="94">
        <v>6</v>
      </c>
      <c r="R17" s="94">
        <v>3</v>
      </c>
      <c r="S17" s="94">
        <v>5</v>
      </c>
      <c r="T17" s="94">
        <v>4</v>
      </c>
      <c r="U17" s="94">
        <v>3</v>
      </c>
      <c r="V17" s="94">
        <v>5</v>
      </c>
      <c r="W17" s="94">
        <f t="shared" si="4"/>
        <v>40</v>
      </c>
      <c r="X17" s="94">
        <v>5</v>
      </c>
      <c r="Y17" s="94">
        <v>5</v>
      </c>
      <c r="Z17" s="94">
        <v>4</v>
      </c>
      <c r="AA17" s="94">
        <v>6</v>
      </c>
      <c r="AB17" s="94">
        <v>4</v>
      </c>
      <c r="AC17" s="94">
        <v>6</v>
      </c>
      <c r="AD17" s="94">
        <v>5</v>
      </c>
      <c r="AE17" s="94">
        <v>5</v>
      </c>
      <c r="AF17" s="94">
        <v>5</v>
      </c>
      <c r="AG17" s="94">
        <f t="shared" si="5"/>
        <v>45</v>
      </c>
      <c r="AH17" s="94">
        <f t="shared" si="6"/>
        <v>31</v>
      </c>
      <c r="AI17" s="94">
        <f t="shared" si="7"/>
        <v>15</v>
      </c>
      <c r="AJ17" s="95"/>
    </row>
    <row r="18" spans="1:36" ht="24.75" customHeight="1">
      <c r="A18" s="86" t="s">
        <v>12</v>
      </c>
      <c r="B18" s="87">
        <v>2</v>
      </c>
      <c r="C18" s="88" t="str">
        <f>IF(B18="","",VLOOKUP(B18,'[1]球員資料表'!$A$2:$O$84,2,FALSE))</f>
        <v>男A組</v>
      </c>
      <c r="D18" s="88" t="str">
        <f>IF(B18="","",VLOOKUP(B18,'[1]球員資料表'!$A$2:$O$84,3,FALSE))</f>
        <v>吳育愷</v>
      </c>
      <c r="E18" s="89" t="str">
        <f>IF(B18="","",VLOOKUP(B18,'[1]球員資料表'!$A$2:$O$84,5,FALSE))</f>
        <v>男</v>
      </c>
      <c r="F18" s="90">
        <f>IF(B18="","",VLOOKUP(B18,'[1]球員資料表'!$A$2:$O$84,6,FALSE))</f>
        <v>36323</v>
      </c>
      <c r="G18" s="91"/>
      <c r="H18" s="92"/>
      <c r="I18" s="92">
        <f t="shared" si="0"/>
        <v>46</v>
      </c>
      <c r="J18" s="92">
        <f t="shared" si="1"/>
        <v>40</v>
      </c>
      <c r="K18" s="93">
        <f t="shared" si="2"/>
        <v>86</v>
      </c>
      <c r="L18" s="93"/>
      <c r="M18" s="94">
        <f t="shared" si="3"/>
        <v>86</v>
      </c>
      <c r="N18" s="94">
        <v>5</v>
      </c>
      <c r="O18" s="94">
        <v>7</v>
      </c>
      <c r="P18" s="94">
        <v>4</v>
      </c>
      <c r="Q18" s="94">
        <v>7</v>
      </c>
      <c r="R18" s="94">
        <v>4</v>
      </c>
      <c r="S18" s="94">
        <v>5</v>
      </c>
      <c r="T18" s="94">
        <v>5</v>
      </c>
      <c r="U18" s="94">
        <v>3</v>
      </c>
      <c r="V18" s="94">
        <v>6</v>
      </c>
      <c r="W18" s="94">
        <f t="shared" si="4"/>
        <v>46</v>
      </c>
      <c r="X18" s="94">
        <v>5</v>
      </c>
      <c r="Y18" s="94">
        <v>4</v>
      </c>
      <c r="Z18" s="94">
        <v>4</v>
      </c>
      <c r="AA18" s="94">
        <v>4</v>
      </c>
      <c r="AB18" s="94">
        <v>5</v>
      </c>
      <c r="AC18" s="94">
        <v>5</v>
      </c>
      <c r="AD18" s="94">
        <v>4</v>
      </c>
      <c r="AE18" s="94">
        <v>4</v>
      </c>
      <c r="AF18" s="94">
        <v>5</v>
      </c>
      <c r="AG18" s="94">
        <f t="shared" si="5"/>
        <v>40</v>
      </c>
      <c r="AH18" s="94">
        <f t="shared" si="6"/>
        <v>27</v>
      </c>
      <c r="AI18" s="94">
        <f t="shared" si="7"/>
        <v>13</v>
      </c>
      <c r="AJ18" s="95"/>
    </row>
    <row r="19" spans="1:36" ht="24.75" customHeight="1">
      <c r="A19" s="86" t="s">
        <v>13</v>
      </c>
      <c r="B19" s="87">
        <v>3</v>
      </c>
      <c r="C19" s="88" t="str">
        <f>IF(B19="","",VLOOKUP(B19,'[1]球員資料表'!$A$2:$O$84,2,FALSE))</f>
        <v>男A組</v>
      </c>
      <c r="D19" s="88" t="str">
        <f>IF(B19="","",VLOOKUP(B19,'[1]球員資料表'!$A$2:$O$84,3,FALSE))</f>
        <v>馬家富</v>
      </c>
      <c r="E19" s="89" t="str">
        <f>IF(B19="","",VLOOKUP(B19,'[1]球員資料表'!$A$2:$O$84,5,FALSE))</f>
        <v>男</v>
      </c>
      <c r="F19" s="90">
        <f>IF(B19="","",VLOOKUP(B19,'[1]球員資料表'!$A$2:$O$84,6,FALSE))</f>
        <v>35308</v>
      </c>
      <c r="G19" s="97"/>
      <c r="H19" s="98"/>
      <c r="I19" s="92">
        <f t="shared" si="0"/>
        <v>43</v>
      </c>
      <c r="J19" s="92">
        <f t="shared" si="1"/>
        <v>44</v>
      </c>
      <c r="K19" s="93">
        <f t="shared" si="2"/>
        <v>87</v>
      </c>
      <c r="L19" s="93"/>
      <c r="M19" s="94">
        <f t="shared" si="3"/>
        <v>87</v>
      </c>
      <c r="N19" s="94">
        <v>6</v>
      </c>
      <c r="O19" s="94">
        <v>6</v>
      </c>
      <c r="P19" s="94">
        <v>4</v>
      </c>
      <c r="Q19" s="94">
        <v>7</v>
      </c>
      <c r="R19" s="94">
        <v>4</v>
      </c>
      <c r="S19" s="94">
        <v>4</v>
      </c>
      <c r="T19" s="94">
        <v>4</v>
      </c>
      <c r="U19" s="94">
        <v>3</v>
      </c>
      <c r="V19" s="94">
        <v>5</v>
      </c>
      <c r="W19" s="94">
        <f t="shared" si="4"/>
        <v>43</v>
      </c>
      <c r="X19" s="94">
        <v>5</v>
      </c>
      <c r="Y19" s="94">
        <v>4</v>
      </c>
      <c r="Z19" s="94">
        <v>4</v>
      </c>
      <c r="AA19" s="94">
        <v>6</v>
      </c>
      <c r="AB19" s="94">
        <v>4</v>
      </c>
      <c r="AC19" s="94">
        <v>7</v>
      </c>
      <c r="AD19" s="94">
        <v>4</v>
      </c>
      <c r="AE19" s="94">
        <v>4</v>
      </c>
      <c r="AF19" s="94">
        <v>6</v>
      </c>
      <c r="AG19" s="94">
        <f t="shared" si="5"/>
        <v>44</v>
      </c>
      <c r="AH19" s="94">
        <f t="shared" si="6"/>
        <v>31</v>
      </c>
      <c r="AI19" s="94">
        <f t="shared" si="7"/>
        <v>14</v>
      </c>
      <c r="AJ19" s="95"/>
    </row>
    <row r="20" spans="1:36" ht="24.75" customHeight="1">
      <c r="A20" s="86" t="s">
        <v>14</v>
      </c>
      <c r="B20" s="87">
        <v>18</v>
      </c>
      <c r="C20" s="88" t="str">
        <f>IF(B20="","",VLOOKUP(B20,'[1]球員資料表'!$A$2:$O$84,2,FALSE))</f>
        <v>男A組</v>
      </c>
      <c r="D20" s="88" t="str">
        <f>IF(B20="","",VLOOKUP(B20,'[1]球員資料表'!$A$2:$O$84,3,FALSE))</f>
        <v>邱昱嘉</v>
      </c>
      <c r="E20" s="89" t="str">
        <f>IF(B20="","",VLOOKUP(B20,'[1]球員資料表'!$A$2:$O$84,5,FALSE))</f>
        <v>男</v>
      </c>
      <c r="F20" s="90">
        <f>IF(B20="","",VLOOKUP(B20,'[1]球員資料表'!$A$2:$O$84,6,FALSE))</f>
        <v>36076</v>
      </c>
      <c r="G20" s="91"/>
      <c r="H20" s="92"/>
      <c r="I20" s="92">
        <f t="shared" si="0"/>
        <v>48</v>
      </c>
      <c r="J20" s="92">
        <f t="shared" si="1"/>
        <v>43</v>
      </c>
      <c r="K20" s="93">
        <f t="shared" si="2"/>
        <v>91</v>
      </c>
      <c r="L20" s="93"/>
      <c r="M20" s="94">
        <f t="shared" si="3"/>
        <v>91</v>
      </c>
      <c r="N20" s="94">
        <v>6</v>
      </c>
      <c r="O20" s="94">
        <v>6</v>
      </c>
      <c r="P20" s="94">
        <v>5</v>
      </c>
      <c r="Q20" s="94">
        <v>5</v>
      </c>
      <c r="R20" s="94">
        <v>5</v>
      </c>
      <c r="S20" s="94">
        <v>6</v>
      </c>
      <c r="T20" s="94">
        <v>5</v>
      </c>
      <c r="U20" s="94">
        <v>4</v>
      </c>
      <c r="V20" s="94">
        <v>6</v>
      </c>
      <c r="W20" s="94">
        <f t="shared" si="4"/>
        <v>48</v>
      </c>
      <c r="X20" s="94">
        <v>7</v>
      </c>
      <c r="Y20" s="94">
        <v>4</v>
      </c>
      <c r="Z20" s="94">
        <v>4</v>
      </c>
      <c r="AA20" s="94">
        <v>4</v>
      </c>
      <c r="AB20" s="94">
        <v>3</v>
      </c>
      <c r="AC20" s="94">
        <v>6</v>
      </c>
      <c r="AD20" s="94">
        <v>4</v>
      </c>
      <c r="AE20" s="94">
        <v>6</v>
      </c>
      <c r="AF20" s="94">
        <v>5</v>
      </c>
      <c r="AG20" s="94">
        <f t="shared" si="5"/>
        <v>43</v>
      </c>
      <c r="AH20" s="94">
        <f t="shared" si="6"/>
        <v>28</v>
      </c>
      <c r="AI20" s="94">
        <f t="shared" si="7"/>
        <v>15</v>
      </c>
      <c r="AJ20" s="95"/>
    </row>
    <row r="21" spans="1:36" ht="24.75" customHeight="1">
      <c r="A21" s="86" t="s">
        <v>15</v>
      </c>
      <c r="B21" s="87">
        <v>84</v>
      </c>
      <c r="C21" s="88" t="str">
        <f>IF(B21="","",VLOOKUP(B21,'[1]球員資料表'!$A$2:$O$88,2,FALSE))</f>
        <v>男A組</v>
      </c>
      <c r="D21" s="88" t="str">
        <f>IF(B21="","",VLOOKUP(B21,'[1]球員資料表'!$A$2:$O$88,3,FALSE))</f>
        <v>曾譯慶</v>
      </c>
      <c r="E21" s="89" t="e">
        <f>IF(B21="","",VLOOKUP(B21,'[1]球員資料表'!$A$2:$O$84,5,FALSE))</f>
        <v>#N/A</v>
      </c>
      <c r="F21" s="90" t="e">
        <f>IF(B21="","",VLOOKUP(B21,'[1]球員資料表'!$A$2:$O$84,6,FALSE))</f>
        <v>#N/A</v>
      </c>
      <c r="G21" s="97"/>
      <c r="H21" s="98"/>
      <c r="I21" s="92">
        <f t="shared" si="0"/>
        <v>49</v>
      </c>
      <c r="J21" s="92">
        <f t="shared" si="1"/>
        <v>43</v>
      </c>
      <c r="K21" s="93">
        <f t="shared" si="2"/>
        <v>92</v>
      </c>
      <c r="L21" s="93"/>
      <c r="M21" s="94">
        <f t="shared" si="3"/>
        <v>92</v>
      </c>
      <c r="N21" s="94">
        <v>6</v>
      </c>
      <c r="O21" s="94">
        <v>8</v>
      </c>
      <c r="P21" s="94">
        <v>6</v>
      </c>
      <c r="Q21" s="94">
        <v>5</v>
      </c>
      <c r="R21" s="94">
        <v>4</v>
      </c>
      <c r="S21" s="94">
        <v>5</v>
      </c>
      <c r="T21" s="94">
        <v>4</v>
      </c>
      <c r="U21" s="94">
        <v>4</v>
      </c>
      <c r="V21" s="94">
        <v>7</v>
      </c>
      <c r="W21" s="94">
        <f t="shared" si="4"/>
        <v>49</v>
      </c>
      <c r="X21" s="94">
        <v>4</v>
      </c>
      <c r="Y21" s="94">
        <v>5</v>
      </c>
      <c r="Z21" s="94">
        <v>4</v>
      </c>
      <c r="AA21" s="94">
        <v>5</v>
      </c>
      <c r="AB21" s="94">
        <v>4</v>
      </c>
      <c r="AC21" s="94">
        <v>5</v>
      </c>
      <c r="AD21" s="94">
        <v>5</v>
      </c>
      <c r="AE21" s="94">
        <v>5</v>
      </c>
      <c r="AF21" s="94">
        <v>6</v>
      </c>
      <c r="AG21" s="94">
        <f t="shared" si="5"/>
        <v>43</v>
      </c>
      <c r="AH21" s="94">
        <f t="shared" si="6"/>
        <v>30</v>
      </c>
      <c r="AI21" s="94">
        <f t="shared" si="7"/>
        <v>16</v>
      </c>
      <c r="AJ21" s="95"/>
    </row>
    <row r="22" spans="1:36" ht="24.75" customHeight="1">
      <c r="A22" s="86" t="s">
        <v>16</v>
      </c>
      <c r="B22" s="87">
        <v>13</v>
      </c>
      <c r="C22" s="88" t="str">
        <f>IF(B22="","",VLOOKUP(B22,'[1]球員資料表'!$A$2:$O$84,2,FALSE))</f>
        <v>男A組</v>
      </c>
      <c r="D22" s="88" t="str">
        <f>IF(B22="","",VLOOKUP(B22,'[1]球員資料表'!$A$2:$O$84,3,FALSE))</f>
        <v>宋奕賢</v>
      </c>
      <c r="E22" s="89" t="str">
        <f>IF(B22="","",VLOOKUP(B22,'[1]球員資料表'!$A$2:$O$84,5,FALSE))</f>
        <v>男</v>
      </c>
      <c r="F22" s="90">
        <f>IF(B22="","",VLOOKUP(B22,'[1]球員資料表'!$A$2:$O$84,6,FALSE))</f>
        <v>35362</v>
      </c>
      <c r="G22" s="91"/>
      <c r="H22" s="92"/>
      <c r="I22" s="92">
        <f t="shared" si="0"/>
        <v>48</v>
      </c>
      <c r="J22" s="92">
        <f t="shared" si="1"/>
        <v>49</v>
      </c>
      <c r="K22" s="93">
        <f t="shared" si="2"/>
        <v>97</v>
      </c>
      <c r="L22" s="93"/>
      <c r="M22" s="94">
        <f t="shared" si="3"/>
        <v>97</v>
      </c>
      <c r="N22" s="94">
        <v>5</v>
      </c>
      <c r="O22" s="94">
        <v>5</v>
      </c>
      <c r="P22" s="94">
        <v>6</v>
      </c>
      <c r="Q22" s="94">
        <v>6</v>
      </c>
      <c r="R22" s="94">
        <v>5</v>
      </c>
      <c r="S22" s="94">
        <v>6</v>
      </c>
      <c r="T22" s="94">
        <v>5</v>
      </c>
      <c r="U22" s="94">
        <v>4</v>
      </c>
      <c r="V22" s="94">
        <v>6</v>
      </c>
      <c r="W22" s="94">
        <f t="shared" si="4"/>
        <v>48</v>
      </c>
      <c r="X22" s="94">
        <v>7</v>
      </c>
      <c r="Y22" s="94">
        <v>4</v>
      </c>
      <c r="Z22" s="94">
        <v>4</v>
      </c>
      <c r="AA22" s="94">
        <v>6</v>
      </c>
      <c r="AB22" s="94">
        <v>4</v>
      </c>
      <c r="AC22" s="94">
        <v>6</v>
      </c>
      <c r="AD22" s="94">
        <v>5</v>
      </c>
      <c r="AE22" s="94">
        <v>5</v>
      </c>
      <c r="AF22" s="94">
        <v>8</v>
      </c>
      <c r="AG22" s="94">
        <f t="shared" si="5"/>
        <v>49</v>
      </c>
      <c r="AH22" s="94">
        <f t="shared" si="6"/>
        <v>34</v>
      </c>
      <c r="AI22" s="94">
        <f t="shared" si="7"/>
        <v>18</v>
      </c>
      <c r="AJ22" s="95"/>
    </row>
    <row r="23" spans="1:36" ht="24.75" customHeight="1">
      <c r="A23" s="86" t="s">
        <v>17</v>
      </c>
      <c r="B23" s="87">
        <v>4</v>
      </c>
      <c r="C23" s="88" t="str">
        <f>IF(B23="","",VLOOKUP(B23,'[1]球員資料表'!$A$2:$O$84,2,FALSE))</f>
        <v>男A組</v>
      </c>
      <c r="D23" s="88" t="str">
        <f>IF(B23="","",VLOOKUP(B23,'[1]球員資料表'!$A$2:$O$84,3,FALSE))</f>
        <v>何昱震</v>
      </c>
      <c r="E23" s="89" t="str">
        <f>IF(B23="","",VLOOKUP(B23,'[1]球員資料表'!$A$2:$O$84,5,FALSE))</f>
        <v>男</v>
      </c>
      <c r="F23" s="90">
        <f>IF(B23="","",VLOOKUP(B23,'[1]球員資料表'!$A$2:$O$84,6,FALSE))</f>
        <v>35711</v>
      </c>
      <c r="G23" s="97"/>
      <c r="H23" s="98"/>
      <c r="I23" s="92">
        <f t="shared" si="0"/>
        <v>48</v>
      </c>
      <c r="J23" s="92">
        <f t="shared" si="1"/>
        <v>54</v>
      </c>
      <c r="K23" s="93">
        <f t="shared" si="2"/>
        <v>102</v>
      </c>
      <c r="L23" s="93"/>
      <c r="M23" s="94">
        <f t="shared" si="3"/>
        <v>102</v>
      </c>
      <c r="N23" s="94">
        <v>6</v>
      </c>
      <c r="O23" s="94">
        <v>4</v>
      </c>
      <c r="P23" s="94">
        <v>4</v>
      </c>
      <c r="Q23" s="94">
        <v>5</v>
      </c>
      <c r="R23" s="94">
        <v>7</v>
      </c>
      <c r="S23" s="94">
        <v>7</v>
      </c>
      <c r="T23" s="94">
        <v>5</v>
      </c>
      <c r="U23" s="94">
        <v>4</v>
      </c>
      <c r="V23" s="94">
        <v>6</v>
      </c>
      <c r="W23" s="94">
        <f t="shared" si="4"/>
        <v>48</v>
      </c>
      <c r="X23" s="94">
        <v>5</v>
      </c>
      <c r="Y23" s="94">
        <v>6</v>
      </c>
      <c r="Z23" s="94">
        <v>7</v>
      </c>
      <c r="AA23" s="94">
        <v>7</v>
      </c>
      <c r="AB23" s="94">
        <v>4</v>
      </c>
      <c r="AC23" s="94">
        <v>6</v>
      </c>
      <c r="AD23" s="94">
        <v>7</v>
      </c>
      <c r="AE23" s="94">
        <v>6</v>
      </c>
      <c r="AF23" s="94">
        <v>6</v>
      </c>
      <c r="AG23" s="94">
        <f t="shared" si="5"/>
        <v>54</v>
      </c>
      <c r="AH23" s="94">
        <f t="shared" si="6"/>
        <v>36</v>
      </c>
      <c r="AI23" s="94">
        <f t="shared" si="7"/>
        <v>19</v>
      </c>
      <c r="AJ23" s="95"/>
    </row>
    <row r="24" spans="1:36" ht="24.75" customHeight="1">
      <c r="A24" s="86" t="s">
        <v>232</v>
      </c>
      <c r="B24" s="87"/>
      <c r="C24" s="88"/>
      <c r="D24" s="88"/>
      <c r="E24" s="89">
        <f>IF(B24="","",VLOOKUP(B24,'[1]球員資料表'!$A$2:$O$84,5,FALSE))</f>
      </c>
      <c r="F24" s="90">
        <f>IF(B24="","",VLOOKUP(B24,'[1]球員資料表'!$A$2:$O$84,6,FALSE))</f>
      </c>
      <c r="G24" s="97"/>
      <c r="H24" s="98"/>
      <c r="I24" s="92">
        <f t="shared" si="0"/>
        <v>0</v>
      </c>
      <c r="J24" s="92">
        <f t="shared" si="1"/>
        <v>0</v>
      </c>
      <c r="K24" s="93">
        <f t="shared" si="2"/>
        <v>0</v>
      </c>
      <c r="L24" s="93"/>
      <c r="M24" s="94">
        <f t="shared" si="3"/>
        <v>0</v>
      </c>
      <c r="N24" s="94"/>
      <c r="O24" s="94"/>
      <c r="P24" s="94"/>
      <c r="Q24" s="94"/>
      <c r="R24" s="94"/>
      <c r="S24" s="94"/>
      <c r="T24" s="94"/>
      <c r="U24" s="94"/>
      <c r="V24" s="94"/>
      <c r="W24" s="94">
        <f t="shared" si="4"/>
        <v>0</v>
      </c>
      <c r="X24" s="94"/>
      <c r="Y24" s="94"/>
      <c r="Z24" s="94"/>
      <c r="AA24" s="94"/>
      <c r="AB24" s="94"/>
      <c r="AC24" s="94"/>
      <c r="AD24" s="94"/>
      <c r="AE24" s="94"/>
      <c r="AF24" s="94"/>
      <c r="AG24" s="94">
        <f t="shared" si="5"/>
        <v>0</v>
      </c>
      <c r="AH24" s="94">
        <f t="shared" si="6"/>
        <v>0</v>
      </c>
      <c r="AI24" s="94">
        <f t="shared" si="7"/>
        <v>0</v>
      </c>
      <c r="AJ24" s="95"/>
    </row>
    <row r="25" spans="1:36" ht="24.75" customHeight="1">
      <c r="A25" s="86"/>
      <c r="B25" s="87"/>
      <c r="C25" s="88">
        <f>IF(B25="","",VLOOKUP(B25,'[1]球員資料表'!$A$2:$O$84,2,FALSE))</f>
      </c>
      <c r="D25" s="88">
        <f>IF(B25="","",VLOOKUP(B25,'[1]球員資料表'!$A$2:$O$84,3,FALSE))</f>
      </c>
      <c r="E25" s="89">
        <f>IF(B25="","",VLOOKUP(B25,'[1]球員資料表'!$A$2:$O$84,5,FALSE))</f>
      </c>
      <c r="F25" s="90">
        <f>IF(B25="","",VLOOKUP(B25,'[1]球員資料表'!$A$2:$O$84,6,FALSE))</f>
      </c>
      <c r="G25" s="97"/>
      <c r="H25" s="98"/>
      <c r="I25" s="92">
        <f t="shared" si="0"/>
        <v>0</v>
      </c>
      <c r="J25" s="92">
        <f t="shared" si="1"/>
        <v>0</v>
      </c>
      <c r="K25" s="93">
        <f t="shared" si="2"/>
        <v>0</v>
      </c>
      <c r="L25" s="93"/>
      <c r="M25" s="94">
        <f t="shared" si="3"/>
        <v>0</v>
      </c>
      <c r="N25" s="94"/>
      <c r="O25" s="94"/>
      <c r="P25" s="94"/>
      <c r="Q25" s="94"/>
      <c r="R25" s="94"/>
      <c r="S25" s="94"/>
      <c r="T25" s="94"/>
      <c r="U25" s="94"/>
      <c r="V25" s="94"/>
      <c r="W25" s="94">
        <f t="shared" si="4"/>
        <v>0</v>
      </c>
      <c r="X25" s="94"/>
      <c r="Y25" s="94"/>
      <c r="Z25" s="94"/>
      <c r="AA25" s="94"/>
      <c r="AB25" s="94"/>
      <c r="AC25" s="94"/>
      <c r="AD25" s="94"/>
      <c r="AE25" s="94"/>
      <c r="AF25" s="94"/>
      <c r="AG25" s="94">
        <f t="shared" si="5"/>
        <v>0</v>
      </c>
      <c r="AH25" s="94">
        <f t="shared" si="6"/>
        <v>0</v>
      </c>
      <c r="AI25" s="94">
        <f t="shared" si="7"/>
        <v>0</v>
      </c>
      <c r="AJ25" s="95"/>
    </row>
    <row r="26" spans="1:36" ht="24.75" customHeight="1">
      <c r="A26" s="86"/>
      <c r="B26" s="87"/>
      <c r="C26" s="88">
        <f>IF(B26="","",VLOOKUP(B26,'[1]球員資料表'!$A$2:$O$84,2,FALSE))</f>
      </c>
      <c r="D26" s="88">
        <f>IF(B26="","",VLOOKUP(B26,'[1]球員資料表'!$A$2:$O$84,3,FALSE))</f>
      </c>
      <c r="E26" s="89">
        <f>IF(B26="","",VLOOKUP(B26,'[1]球員資料表'!$A$2:$O$84,5,FALSE))</f>
      </c>
      <c r="F26" s="90">
        <f>IF(B26="","",VLOOKUP(B26,'[1]球員資料表'!$A$2:$O$84,6,FALSE))</f>
      </c>
      <c r="G26" s="91"/>
      <c r="H26" s="92"/>
      <c r="I26" s="92">
        <f t="shared" si="0"/>
        <v>0</v>
      </c>
      <c r="J26" s="92">
        <f t="shared" si="1"/>
        <v>0</v>
      </c>
      <c r="K26" s="93">
        <f t="shared" si="2"/>
        <v>0</v>
      </c>
      <c r="L26" s="93"/>
      <c r="M26" s="94">
        <f t="shared" si="3"/>
        <v>0</v>
      </c>
      <c r="N26" s="94"/>
      <c r="O26" s="94"/>
      <c r="P26" s="94"/>
      <c r="Q26" s="94"/>
      <c r="R26" s="94"/>
      <c r="S26" s="94"/>
      <c r="T26" s="94"/>
      <c r="U26" s="94"/>
      <c r="V26" s="94"/>
      <c r="W26" s="94">
        <f t="shared" si="4"/>
        <v>0</v>
      </c>
      <c r="X26" s="94"/>
      <c r="Y26" s="94"/>
      <c r="Z26" s="94"/>
      <c r="AA26" s="94"/>
      <c r="AB26" s="94"/>
      <c r="AC26" s="94"/>
      <c r="AD26" s="94"/>
      <c r="AE26" s="94"/>
      <c r="AF26" s="94"/>
      <c r="AG26" s="94">
        <f t="shared" si="5"/>
        <v>0</v>
      </c>
      <c r="AH26" s="94">
        <f t="shared" si="6"/>
        <v>0</v>
      </c>
      <c r="AI26" s="94">
        <f t="shared" si="7"/>
        <v>0</v>
      </c>
      <c r="AJ26" s="95"/>
    </row>
    <row r="27" spans="1:36" ht="24" customHeight="1">
      <c r="A27" s="86"/>
      <c r="B27" s="87"/>
      <c r="C27" s="99">
        <f>IF(B27="","",VLOOKUP(B27,'[1]球員資料表'!$A$2:$O$84,2,FALSE))</f>
      </c>
      <c r="D27" s="99">
        <f>IF(B27="","",VLOOKUP(B27,'[1]球員資料表'!$A$2:$O$84,3,FALSE))</f>
      </c>
      <c r="E27" s="100">
        <f>IF(B27="","",VLOOKUP(B27,'[1]球員資料表'!$A$2:$O$84,5,FALSE))</f>
      </c>
      <c r="F27" s="101">
        <f>IF(B27="","",VLOOKUP(B27,'[1]球員資料表'!$A$2:$O$84,6,FALSE))</f>
      </c>
      <c r="G27" s="91"/>
      <c r="H27" s="92">
        <f>IF(B27="","",VLOOKUP(B27,'[1]球員資料表'!$A$2:$O$84,7,FALSE))</f>
      </c>
      <c r="I27" s="92">
        <f t="shared" si="0"/>
        <v>0</v>
      </c>
      <c r="J27" s="92">
        <f t="shared" si="1"/>
        <v>0</v>
      </c>
      <c r="K27" s="93">
        <f t="shared" si="2"/>
        <v>0</v>
      </c>
      <c r="L27" s="93"/>
      <c r="M27" s="94">
        <f t="shared" si="3"/>
        <v>0</v>
      </c>
      <c r="N27" s="94"/>
      <c r="O27" s="94"/>
      <c r="P27" s="94"/>
      <c r="Q27" s="94"/>
      <c r="R27" s="94"/>
      <c r="S27" s="94"/>
      <c r="T27" s="94"/>
      <c r="U27" s="94"/>
      <c r="V27" s="94"/>
      <c r="W27" s="94">
        <f t="shared" si="4"/>
        <v>0</v>
      </c>
      <c r="X27" s="94"/>
      <c r="Y27" s="94"/>
      <c r="Z27" s="94"/>
      <c r="AA27" s="94"/>
      <c r="AB27" s="94"/>
      <c r="AC27" s="94"/>
      <c r="AD27" s="94"/>
      <c r="AE27" s="94"/>
      <c r="AF27" s="94"/>
      <c r="AG27" s="94">
        <f t="shared" si="5"/>
        <v>0</v>
      </c>
      <c r="AH27" s="94">
        <f t="shared" si="6"/>
        <v>0</v>
      </c>
      <c r="AI27" s="94">
        <f t="shared" si="7"/>
        <v>0</v>
      </c>
      <c r="AJ27" s="95"/>
    </row>
    <row r="28" spans="1:36" ht="24.75" customHeight="1">
      <c r="A28" s="86" t="s">
        <v>233</v>
      </c>
      <c r="B28" s="87">
        <v>41</v>
      </c>
      <c r="C28" s="99" t="str">
        <f>IF(B28="","",VLOOKUP(B28,'[1]球員資料表'!$A$2:$O$84,2,FALSE))</f>
        <v>男B組</v>
      </c>
      <c r="D28" s="99" t="str">
        <f>IF(B28="","",VLOOKUP(B28,'[1]球員資料表'!$A$2:$O$84,3,FALSE))</f>
        <v>蘇晉弘</v>
      </c>
      <c r="E28" s="100" t="str">
        <f>IF(B28="","",VLOOKUP(B28,'[1]球員資料表'!$A$2:$O$84,5,FALSE))</f>
        <v>男</v>
      </c>
      <c r="F28" s="101">
        <f>IF(B28="","",VLOOKUP(B28,'[1]球員資料表'!$A$2:$O$84,6,FALSE))</f>
        <v>37385</v>
      </c>
      <c r="G28" s="91"/>
      <c r="H28" s="92">
        <f>IF(B28="","",VLOOKUP(B28,'[1]球員資料表'!$A$2:$O$84,7,FALSE))</f>
        <v>0</v>
      </c>
      <c r="I28" s="92">
        <f t="shared" si="0"/>
        <v>38</v>
      </c>
      <c r="J28" s="92">
        <f t="shared" si="1"/>
        <v>37</v>
      </c>
      <c r="K28" s="93">
        <f t="shared" si="2"/>
        <v>75</v>
      </c>
      <c r="L28" s="93"/>
      <c r="M28" s="94">
        <f t="shared" si="3"/>
        <v>75</v>
      </c>
      <c r="N28" s="94">
        <v>5</v>
      </c>
      <c r="O28" s="94">
        <v>5</v>
      </c>
      <c r="P28" s="94">
        <v>4</v>
      </c>
      <c r="Q28" s="94">
        <v>4</v>
      </c>
      <c r="R28" s="94">
        <v>4</v>
      </c>
      <c r="S28" s="94">
        <v>4</v>
      </c>
      <c r="T28" s="94">
        <v>4</v>
      </c>
      <c r="U28" s="94">
        <v>3</v>
      </c>
      <c r="V28" s="94">
        <v>5</v>
      </c>
      <c r="W28" s="94">
        <f t="shared" si="4"/>
        <v>38</v>
      </c>
      <c r="X28" s="94">
        <v>4</v>
      </c>
      <c r="Y28" s="94">
        <v>4</v>
      </c>
      <c r="Z28" s="94">
        <v>3</v>
      </c>
      <c r="AA28" s="94">
        <v>5</v>
      </c>
      <c r="AB28" s="94">
        <v>3</v>
      </c>
      <c r="AC28" s="94">
        <v>5</v>
      </c>
      <c r="AD28" s="94">
        <v>4</v>
      </c>
      <c r="AE28" s="94">
        <v>4</v>
      </c>
      <c r="AF28" s="94">
        <v>5</v>
      </c>
      <c r="AG28" s="94">
        <f t="shared" si="5"/>
        <v>37</v>
      </c>
      <c r="AH28" s="94">
        <f t="shared" si="6"/>
        <v>26</v>
      </c>
      <c r="AI28" s="94">
        <f t="shared" si="7"/>
        <v>13</v>
      </c>
      <c r="AJ28" s="95"/>
    </row>
    <row r="29" spans="1:36" ht="24.75" customHeight="1">
      <c r="A29" s="86" t="s">
        <v>0</v>
      </c>
      <c r="B29" s="87">
        <v>31</v>
      </c>
      <c r="C29" s="99" t="str">
        <f>IF(B29="","",VLOOKUP(B29,'[1]球員資料表'!$A$2:$O$84,2,FALSE))</f>
        <v>男B組</v>
      </c>
      <c r="D29" s="99" t="str">
        <f>IF(B29="","",VLOOKUP(B29,'[1]球員資料表'!$A$2:$O$84,3,FALSE))</f>
        <v>蘇宥睿</v>
      </c>
      <c r="E29" s="100" t="str">
        <f>IF(B29="","",VLOOKUP(B29,'[1]球員資料表'!$A$2:$O$84,5,FALSE))</f>
        <v>男</v>
      </c>
      <c r="F29" s="101">
        <f>IF(B29="","",VLOOKUP(B29,'[1]球員資料表'!$A$2:$O$84,6,FALSE))</f>
        <v>36786</v>
      </c>
      <c r="G29" s="91"/>
      <c r="H29" s="92"/>
      <c r="I29" s="92">
        <f t="shared" si="0"/>
        <v>40</v>
      </c>
      <c r="J29" s="92">
        <f t="shared" si="1"/>
        <v>36</v>
      </c>
      <c r="K29" s="93">
        <f t="shared" si="2"/>
        <v>76</v>
      </c>
      <c r="L29" s="93"/>
      <c r="M29" s="94">
        <f t="shared" si="3"/>
        <v>76</v>
      </c>
      <c r="N29" s="94">
        <v>4</v>
      </c>
      <c r="O29" s="94">
        <v>6</v>
      </c>
      <c r="P29" s="94">
        <v>4</v>
      </c>
      <c r="Q29" s="94">
        <v>4</v>
      </c>
      <c r="R29" s="94">
        <v>3</v>
      </c>
      <c r="S29" s="94">
        <v>5</v>
      </c>
      <c r="T29" s="94">
        <v>4</v>
      </c>
      <c r="U29" s="94">
        <v>3</v>
      </c>
      <c r="V29" s="94">
        <v>7</v>
      </c>
      <c r="W29" s="94">
        <f t="shared" si="4"/>
        <v>40</v>
      </c>
      <c r="X29" s="94">
        <v>4</v>
      </c>
      <c r="Y29" s="94">
        <v>4</v>
      </c>
      <c r="Z29" s="94">
        <v>4</v>
      </c>
      <c r="AA29" s="94">
        <v>4</v>
      </c>
      <c r="AB29" s="94">
        <v>3</v>
      </c>
      <c r="AC29" s="94">
        <v>5</v>
      </c>
      <c r="AD29" s="94">
        <v>4</v>
      </c>
      <c r="AE29" s="94">
        <v>4</v>
      </c>
      <c r="AF29" s="94">
        <v>4</v>
      </c>
      <c r="AG29" s="94">
        <f t="shared" si="5"/>
        <v>36</v>
      </c>
      <c r="AH29" s="94">
        <f t="shared" si="6"/>
        <v>24</v>
      </c>
      <c r="AI29" s="94">
        <f t="shared" si="7"/>
        <v>12</v>
      </c>
      <c r="AJ29" s="95"/>
    </row>
    <row r="30" spans="1:36" ht="24.75" customHeight="1">
      <c r="A30" s="86" t="s">
        <v>1</v>
      </c>
      <c r="B30" s="87">
        <v>30</v>
      </c>
      <c r="C30" s="99" t="str">
        <f>IF(B30="","",VLOOKUP(B30,'[1]球員資料表'!$A$2:$O$84,2,FALSE))</f>
        <v>男B組</v>
      </c>
      <c r="D30" s="99" t="str">
        <f>IF(B30="","",VLOOKUP(B30,'[1]球員資料表'!$A$2:$O$84,3,FALSE))</f>
        <v>陳伯豪</v>
      </c>
      <c r="E30" s="100" t="str">
        <f>IF(B30="","",VLOOKUP(B30,'[1]球員資料表'!$A$2:$O$84,5,FALSE))</f>
        <v>男</v>
      </c>
      <c r="F30" s="101">
        <f>IF(B30="","",VLOOKUP(B30,'[1]球員資料表'!$A$2:$O$84,6,FALSE))</f>
        <v>36641</v>
      </c>
      <c r="G30" s="91"/>
      <c r="H30" s="92"/>
      <c r="I30" s="92">
        <f t="shared" si="0"/>
        <v>36</v>
      </c>
      <c r="J30" s="92">
        <f t="shared" si="1"/>
        <v>40</v>
      </c>
      <c r="K30" s="93">
        <f t="shared" si="2"/>
        <v>76</v>
      </c>
      <c r="L30" s="93"/>
      <c r="M30" s="94">
        <f t="shared" si="3"/>
        <v>76</v>
      </c>
      <c r="N30" s="94">
        <v>5</v>
      </c>
      <c r="O30" s="94">
        <v>4</v>
      </c>
      <c r="P30" s="94">
        <v>5</v>
      </c>
      <c r="Q30" s="94">
        <v>3</v>
      </c>
      <c r="R30" s="94">
        <v>2</v>
      </c>
      <c r="S30" s="94">
        <v>4</v>
      </c>
      <c r="T30" s="94">
        <v>4</v>
      </c>
      <c r="U30" s="94">
        <v>4</v>
      </c>
      <c r="V30" s="94">
        <v>5</v>
      </c>
      <c r="W30" s="94">
        <f t="shared" si="4"/>
        <v>36</v>
      </c>
      <c r="X30" s="94">
        <v>4</v>
      </c>
      <c r="Y30" s="94">
        <v>6</v>
      </c>
      <c r="Z30" s="94">
        <v>4</v>
      </c>
      <c r="AA30" s="94">
        <v>5</v>
      </c>
      <c r="AB30" s="94">
        <v>3</v>
      </c>
      <c r="AC30" s="94">
        <v>5</v>
      </c>
      <c r="AD30" s="94">
        <v>5</v>
      </c>
      <c r="AE30" s="94">
        <v>5</v>
      </c>
      <c r="AF30" s="94">
        <v>3</v>
      </c>
      <c r="AG30" s="94">
        <f t="shared" si="5"/>
        <v>40</v>
      </c>
      <c r="AH30" s="94">
        <f t="shared" si="6"/>
        <v>26</v>
      </c>
      <c r="AI30" s="94">
        <f t="shared" si="7"/>
        <v>13</v>
      </c>
      <c r="AJ30" s="95"/>
    </row>
    <row r="31" spans="1:36" ht="24.75" customHeight="1">
      <c r="A31" s="86" t="s">
        <v>2</v>
      </c>
      <c r="B31" s="87">
        <v>29</v>
      </c>
      <c r="C31" s="99" t="str">
        <f>IF(B31="","",VLOOKUP(B31,'[1]球員資料表'!$A$2:$O$84,2,FALSE))</f>
        <v>男B組</v>
      </c>
      <c r="D31" s="99" t="str">
        <f>IF(B31="","",VLOOKUP(B31,'[1]球員資料表'!$A$2:$O$84,3,FALSE))</f>
        <v>盧彥融</v>
      </c>
      <c r="E31" s="100" t="str">
        <f>IF(B31="","",VLOOKUP(B31,'[1]球員資料表'!$A$2:$O$84,5,FALSE))</f>
        <v>男</v>
      </c>
      <c r="F31" s="101">
        <f>IF(B31="","",VLOOKUP(B31,'[1]球員資料表'!$A$2:$O$84,6,FALSE))</f>
        <v>36387</v>
      </c>
      <c r="G31" s="91"/>
      <c r="H31" s="92">
        <f>IF(B31="","",VLOOKUP(B31,'[1]球員資料表'!$A$2:$O$84,7,FALSE))</f>
        <v>0</v>
      </c>
      <c r="I31" s="92">
        <f t="shared" si="0"/>
        <v>41</v>
      </c>
      <c r="J31" s="92">
        <f t="shared" si="1"/>
        <v>38</v>
      </c>
      <c r="K31" s="93">
        <f t="shared" si="2"/>
        <v>79</v>
      </c>
      <c r="L31" s="93"/>
      <c r="M31" s="94">
        <f t="shared" si="3"/>
        <v>79</v>
      </c>
      <c r="N31" s="94">
        <v>5</v>
      </c>
      <c r="O31" s="94">
        <v>5</v>
      </c>
      <c r="P31" s="94">
        <v>8</v>
      </c>
      <c r="Q31" s="94">
        <v>4</v>
      </c>
      <c r="R31" s="94">
        <v>3</v>
      </c>
      <c r="S31" s="94">
        <v>4</v>
      </c>
      <c r="T31" s="94">
        <v>4</v>
      </c>
      <c r="U31" s="94">
        <v>4</v>
      </c>
      <c r="V31" s="94">
        <v>4</v>
      </c>
      <c r="W31" s="94">
        <f t="shared" si="4"/>
        <v>41</v>
      </c>
      <c r="X31" s="94">
        <v>4</v>
      </c>
      <c r="Y31" s="94">
        <v>4</v>
      </c>
      <c r="Z31" s="94">
        <v>3</v>
      </c>
      <c r="AA31" s="94">
        <v>4</v>
      </c>
      <c r="AB31" s="94">
        <v>4</v>
      </c>
      <c r="AC31" s="94">
        <v>4</v>
      </c>
      <c r="AD31" s="94">
        <v>5</v>
      </c>
      <c r="AE31" s="94">
        <v>5</v>
      </c>
      <c r="AF31" s="94">
        <v>5</v>
      </c>
      <c r="AG31" s="94">
        <f t="shared" si="5"/>
        <v>38</v>
      </c>
      <c r="AH31" s="94">
        <f t="shared" si="6"/>
        <v>27</v>
      </c>
      <c r="AI31" s="94">
        <f t="shared" si="7"/>
        <v>15</v>
      </c>
      <c r="AJ31" s="95"/>
    </row>
    <row r="32" spans="1:36" ht="24.75" customHeight="1">
      <c r="A32" s="86" t="s">
        <v>3</v>
      </c>
      <c r="B32" s="87">
        <v>26</v>
      </c>
      <c r="C32" s="99" t="str">
        <f>IF(B32="","",VLOOKUP(B32,'[1]球員資料表'!$A$2:$O$84,2,FALSE))</f>
        <v>男B組</v>
      </c>
      <c r="D32" s="99" t="str">
        <f>IF(B32="","",VLOOKUP(B32,'[1]球員資料表'!$A$2:$O$84,3,FALSE))</f>
        <v>林義淵</v>
      </c>
      <c r="E32" s="100" t="str">
        <f>IF(B32="","",VLOOKUP(B32,'[1]球員資料表'!$A$2:$O$84,5,FALSE))</f>
        <v>男</v>
      </c>
      <c r="F32" s="101">
        <f>IF(B32="","",VLOOKUP(B32,'[1]球員資料表'!$A$2:$O$84,6,FALSE))</f>
        <v>36822</v>
      </c>
      <c r="G32" s="91"/>
      <c r="H32" s="92">
        <f>IF(B32="","",VLOOKUP(B32,'[1]球員資料表'!$A$2:$O$84,7,FALSE))</f>
        <v>0</v>
      </c>
      <c r="I32" s="92">
        <f t="shared" si="0"/>
        <v>41</v>
      </c>
      <c r="J32" s="92">
        <f t="shared" si="1"/>
        <v>39</v>
      </c>
      <c r="K32" s="93">
        <f t="shared" si="2"/>
        <v>80</v>
      </c>
      <c r="L32" s="93"/>
      <c r="M32" s="94">
        <f t="shared" si="3"/>
        <v>80</v>
      </c>
      <c r="N32" s="94">
        <v>5</v>
      </c>
      <c r="O32" s="94">
        <v>5</v>
      </c>
      <c r="P32" s="94">
        <v>8</v>
      </c>
      <c r="Q32" s="94">
        <v>4</v>
      </c>
      <c r="R32" s="94">
        <v>3</v>
      </c>
      <c r="S32" s="94">
        <v>4</v>
      </c>
      <c r="T32" s="94">
        <v>4</v>
      </c>
      <c r="U32" s="94">
        <v>3</v>
      </c>
      <c r="V32" s="94">
        <v>5</v>
      </c>
      <c r="W32" s="94">
        <f t="shared" si="4"/>
        <v>41</v>
      </c>
      <c r="X32" s="94">
        <v>4</v>
      </c>
      <c r="Y32" s="94">
        <v>4</v>
      </c>
      <c r="Z32" s="94">
        <v>3</v>
      </c>
      <c r="AA32" s="94">
        <v>4</v>
      </c>
      <c r="AB32" s="94">
        <v>5</v>
      </c>
      <c r="AC32" s="94">
        <v>6</v>
      </c>
      <c r="AD32" s="94">
        <v>5</v>
      </c>
      <c r="AE32" s="94">
        <v>4</v>
      </c>
      <c r="AF32" s="94">
        <v>4</v>
      </c>
      <c r="AG32" s="94">
        <f t="shared" si="5"/>
        <v>39</v>
      </c>
      <c r="AH32" s="94">
        <f t="shared" si="6"/>
        <v>28</v>
      </c>
      <c r="AI32" s="94">
        <f t="shared" si="7"/>
        <v>13</v>
      </c>
      <c r="AJ32" s="95"/>
    </row>
    <row r="33" spans="1:36" ht="24.75" customHeight="1">
      <c r="A33" s="86" t="s">
        <v>4</v>
      </c>
      <c r="B33" s="87">
        <v>45</v>
      </c>
      <c r="C33" s="99" t="str">
        <f>IF(B33="","",VLOOKUP(B33,'[1]球員資料表'!$A$2:$O$84,2,FALSE))</f>
        <v>男B組</v>
      </c>
      <c r="D33" s="99" t="str">
        <f>IF(B33="","",VLOOKUP(B33,'[1]球員資料表'!$A$2:$O$84,3,FALSE))</f>
        <v>鄭丞宏</v>
      </c>
      <c r="E33" s="100" t="str">
        <f>IF(B33="","",VLOOKUP(B33,'[1]球員資料表'!$A$2:$O$84,5,FALSE))</f>
        <v>男</v>
      </c>
      <c r="F33" s="101">
        <f>IF(B33="","",VLOOKUP(B33,'[1]球員資料表'!$A$2:$O$84,6,FALSE))</f>
        <v>36804</v>
      </c>
      <c r="G33" s="91"/>
      <c r="H33" s="92"/>
      <c r="I33" s="92">
        <f t="shared" si="0"/>
        <v>41</v>
      </c>
      <c r="J33" s="92">
        <f t="shared" si="1"/>
        <v>41</v>
      </c>
      <c r="K33" s="93">
        <f t="shared" si="2"/>
        <v>82</v>
      </c>
      <c r="L33" s="93"/>
      <c r="M33" s="94">
        <f t="shared" si="3"/>
        <v>82</v>
      </c>
      <c r="N33" s="94">
        <v>7</v>
      </c>
      <c r="O33" s="94">
        <v>5</v>
      </c>
      <c r="P33" s="94">
        <v>5</v>
      </c>
      <c r="Q33" s="94">
        <v>5</v>
      </c>
      <c r="R33" s="94">
        <v>3</v>
      </c>
      <c r="S33" s="94">
        <v>5</v>
      </c>
      <c r="T33" s="94">
        <v>4</v>
      </c>
      <c r="U33" s="94">
        <v>2</v>
      </c>
      <c r="V33" s="94">
        <v>5</v>
      </c>
      <c r="W33" s="94">
        <f t="shared" si="4"/>
        <v>41</v>
      </c>
      <c r="X33" s="94">
        <v>5</v>
      </c>
      <c r="Y33" s="94">
        <v>3</v>
      </c>
      <c r="Z33" s="94">
        <v>5</v>
      </c>
      <c r="AA33" s="94">
        <v>4</v>
      </c>
      <c r="AB33" s="94">
        <v>4</v>
      </c>
      <c r="AC33" s="94">
        <v>6</v>
      </c>
      <c r="AD33" s="94">
        <v>5</v>
      </c>
      <c r="AE33" s="94">
        <v>5</v>
      </c>
      <c r="AF33" s="94">
        <v>4</v>
      </c>
      <c r="AG33" s="94">
        <f t="shared" si="5"/>
        <v>41</v>
      </c>
      <c r="AH33" s="94">
        <f t="shared" si="6"/>
        <v>28</v>
      </c>
      <c r="AI33" s="94">
        <f t="shared" si="7"/>
        <v>14</v>
      </c>
      <c r="AJ33" s="102"/>
    </row>
    <row r="34" spans="1:36" ht="24.75" customHeight="1">
      <c r="A34" s="86" t="s">
        <v>5</v>
      </c>
      <c r="B34" s="87">
        <v>23</v>
      </c>
      <c r="C34" s="99" t="str">
        <f>IF(B34="","",VLOOKUP(B34,'[1]球員資料表'!$A$2:$O$84,2,FALSE))</f>
        <v>男B組</v>
      </c>
      <c r="D34" s="99" t="str">
        <f>IF(B34="","",VLOOKUP(B34,'[1]球員資料表'!$A$2:$O$84,3,FALSE))</f>
        <v>陳敬仁</v>
      </c>
      <c r="E34" s="100" t="str">
        <f>IF(B34="","",VLOOKUP(B34,'[1]球員資料表'!$A$2:$O$84,5,FALSE))</f>
        <v>男</v>
      </c>
      <c r="F34" s="101">
        <f>IF(B34="","",VLOOKUP(B34,'[1]球員資料表'!$A$2:$O$84,6,FALSE))</f>
        <v>36664</v>
      </c>
      <c r="G34" s="103"/>
      <c r="H34" s="104"/>
      <c r="I34" s="92">
        <f t="shared" si="0"/>
        <v>39</v>
      </c>
      <c r="J34" s="92">
        <f t="shared" si="1"/>
        <v>43</v>
      </c>
      <c r="K34" s="93">
        <f t="shared" si="2"/>
        <v>82</v>
      </c>
      <c r="L34" s="93"/>
      <c r="M34" s="94">
        <f t="shared" si="3"/>
        <v>82</v>
      </c>
      <c r="N34" s="94">
        <v>4</v>
      </c>
      <c r="O34" s="94">
        <v>5</v>
      </c>
      <c r="P34" s="94">
        <v>4</v>
      </c>
      <c r="Q34" s="94">
        <v>4</v>
      </c>
      <c r="R34" s="94">
        <v>4</v>
      </c>
      <c r="S34" s="94">
        <v>5</v>
      </c>
      <c r="T34" s="94">
        <v>5</v>
      </c>
      <c r="U34" s="94">
        <v>3</v>
      </c>
      <c r="V34" s="94">
        <v>5</v>
      </c>
      <c r="W34" s="94">
        <f t="shared" si="4"/>
        <v>39</v>
      </c>
      <c r="X34" s="94">
        <v>4</v>
      </c>
      <c r="Y34" s="94">
        <v>4</v>
      </c>
      <c r="Z34" s="94">
        <v>5</v>
      </c>
      <c r="AA34" s="94">
        <v>3</v>
      </c>
      <c r="AB34" s="94">
        <v>5</v>
      </c>
      <c r="AC34" s="94">
        <v>4</v>
      </c>
      <c r="AD34" s="94">
        <v>5</v>
      </c>
      <c r="AE34" s="94">
        <v>8</v>
      </c>
      <c r="AF34" s="94">
        <v>5</v>
      </c>
      <c r="AG34" s="94">
        <f t="shared" si="5"/>
        <v>43</v>
      </c>
      <c r="AH34" s="94">
        <f t="shared" si="6"/>
        <v>30</v>
      </c>
      <c r="AI34" s="94">
        <f t="shared" si="7"/>
        <v>18</v>
      </c>
      <c r="AJ34" s="95"/>
    </row>
    <row r="35" spans="1:36" ht="24.75" customHeight="1">
      <c r="A35" s="86" t="s">
        <v>6</v>
      </c>
      <c r="B35" s="87">
        <v>19</v>
      </c>
      <c r="C35" s="99" t="str">
        <f>IF(B35="","",VLOOKUP(B35,'[1]球員資料表'!$A$2:$O$84,2,FALSE))</f>
        <v>男B組</v>
      </c>
      <c r="D35" s="99" t="str">
        <f>IF(B35="","",VLOOKUP(B35,'[1]球員資料表'!$A$2:$O$84,3,FALSE))</f>
        <v>黃順亘</v>
      </c>
      <c r="E35" s="100" t="str">
        <f>IF(B35="","",VLOOKUP(B35,'[1]球員資料表'!$A$2:$O$84,5,FALSE))</f>
        <v>男</v>
      </c>
      <c r="F35" s="101">
        <f>IF(B35="","",VLOOKUP(B35,'[1]球員資料表'!$A$2:$O$84,6,FALSE))</f>
        <v>36624</v>
      </c>
      <c r="G35" s="103"/>
      <c r="H35" s="104" t="str">
        <f>IF(B35="","",VLOOKUP(B35,'[1]球員資料表'!$A$2:$O$84,7,FALSE))</f>
        <v>永新練習場</v>
      </c>
      <c r="I35" s="92">
        <f t="shared" si="0"/>
        <v>42</v>
      </c>
      <c r="J35" s="92">
        <f t="shared" si="1"/>
        <v>43</v>
      </c>
      <c r="K35" s="93">
        <f t="shared" si="2"/>
        <v>85</v>
      </c>
      <c r="L35" s="93"/>
      <c r="M35" s="105">
        <f t="shared" si="3"/>
        <v>85</v>
      </c>
      <c r="N35" s="106">
        <v>6</v>
      </c>
      <c r="O35" s="106">
        <v>4</v>
      </c>
      <c r="P35" s="106">
        <v>6</v>
      </c>
      <c r="Q35" s="106">
        <v>4</v>
      </c>
      <c r="R35" s="106">
        <v>4</v>
      </c>
      <c r="S35" s="106">
        <v>5</v>
      </c>
      <c r="T35" s="106">
        <v>5</v>
      </c>
      <c r="U35" s="106">
        <v>3</v>
      </c>
      <c r="V35" s="106">
        <v>5</v>
      </c>
      <c r="W35" s="94">
        <f t="shared" si="4"/>
        <v>42</v>
      </c>
      <c r="X35" s="106">
        <v>5</v>
      </c>
      <c r="Y35" s="106">
        <v>5</v>
      </c>
      <c r="Z35" s="106">
        <v>4</v>
      </c>
      <c r="AA35" s="106">
        <v>5</v>
      </c>
      <c r="AB35" s="106">
        <v>3</v>
      </c>
      <c r="AC35" s="106">
        <v>6</v>
      </c>
      <c r="AD35" s="106">
        <v>4</v>
      </c>
      <c r="AE35" s="106">
        <v>6</v>
      </c>
      <c r="AF35" s="106">
        <v>5</v>
      </c>
      <c r="AG35" s="106">
        <f t="shared" si="5"/>
        <v>43</v>
      </c>
      <c r="AH35" s="106">
        <f t="shared" si="6"/>
        <v>29</v>
      </c>
      <c r="AI35" s="106">
        <f t="shared" si="7"/>
        <v>15</v>
      </c>
      <c r="AJ35" s="95"/>
    </row>
    <row r="36" spans="1:36" ht="24.75" customHeight="1">
      <c r="A36" s="86" t="s">
        <v>7</v>
      </c>
      <c r="B36" s="87">
        <v>33</v>
      </c>
      <c r="C36" s="99" t="str">
        <f>IF(B36="","",VLOOKUP(B36,'[1]球員資料表'!$A$2:$O$84,2,FALSE))</f>
        <v>男B組</v>
      </c>
      <c r="D36" s="99" t="str">
        <f>IF(B36="","",VLOOKUP(B36,'[1]球員資料表'!$A$2:$O$84,3,FALSE))</f>
        <v>蘇柏瑋</v>
      </c>
      <c r="E36" s="100" t="str">
        <f>IF(B36="","",VLOOKUP(B36,'[1]球員資料表'!$A$2:$O$84,5,FALSE))</f>
        <v>男</v>
      </c>
      <c r="F36" s="101">
        <f>IF(B36="","",VLOOKUP(B36,'[1]球員資料表'!$A$2:$O$84,6,FALSE))</f>
        <v>37393</v>
      </c>
      <c r="G36" s="91"/>
      <c r="H36" s="92"/>
      <c r="I36" s="92">
        <f t="shared" si="0"/>
        <v>45</v>
      </c>
      <c r="J36" s="92">
        <f t="shared" si="1"/>
        <v>42</v>
      </c>
      <c r="K36" s="93">
        <f t="shared" si="2"/>
        <v>87</v>
      </c>
      <c r="L36" s="93"/>
      <c r="M36" s="94">
        <f t="shared" si="3"/>
        <v>87</v>
      </c>
      <c r="N36" s="94">
        <v>5</v>
      </c>
      <c r="O36" s="94">
        <v>5</v>
      </c>
      <c r="P36" s="94">
        <v>5</v>
      </c>
      <c r="Q36" s="94">
        <v>5</v>
      </c>
      <c r="R36" s="94">
        <v>3</v>
      </c>
      <c r="S36" s="94">
        <v>4</v>
      </c>
      <c r="T36" s="94">
        <v>7</v>
      </c>
      <c r="U36" s="94">
        <v>5</v>
      </c>
      <c r="V36" s="94">
        <v>6</v>
      </c>
      <c r="W36" s="94">
        <f t="shared" si="4"/>
        <v>45</v>
      </c>
      <c r="X36" s="94">
        <v>5</v>
      </c>
      <c r="Y36" s="94">
        <v>3</v>
      </c>
      <c r="Z36" s="94">
        <v>4</v>
      </c>
      <c r="AA36" s="94">
        <v>4</v>
      </c>
      <c r="AB36" s="94">
        <v>3</v>
      </c>
      <c r="AC36" s="94">
        <v>6</v>
      </c>
      <c r="AD36" s="94">
        <v>6</v>
      </c>
      <c r="AE36" s="94">
        <v>6</v>
      </c>
      <c r="AF36" s="94">
        <v>5</v>
      </c>
      <c r="AG36" s="94">
        <f t="shared" si="5"/>
        <v>42</v>
      </c>
      <c r="AH36" s="94">
        <f t="shared" si="6"/>
        <v>30</v>
      </c>
      <c r="AI36" s="94">
        <f t="shared" si="7"/>
        <v>17</v>
      </c>
      <c r="AJ36" s="95"/>
    </row>
    <row r="37" spans="1:36" ht="24.75" customHeight="1">
      <c r="A37" s="86" t="s">
        <v>8</v>
      </c>
      <c r="B37" s="87">
        <v>35</v>
      </c>
      <c r="C37" s="99" t="str">
        <f>IF(B37="","",VLOOKUP(B37,'[1]球員資料表'!$A$2:$O$84,2,FALSE))</f>
        <v>男B組</v>
      </c>
      <c r="D37" s="99" t="str">
        <f>IF(B37="","",VLOOKUP(B37,'[1]球員資料表'!$A$2:$O$84,3,FALSE))</f>
        <v>陳宗揚</v>
      </c>
      <c r="E37" s="100" t="str">
        <f>IF(B37="","",VLOOKUP(B37,'[1]球員資料表'!$A$2:$O$84,5,FALSE))</f>
        <v>男</v>
      </c>
      <c r="F37" s="101">
        <f>IF(B37="","",VLOOKUP(B37,'[1]球員資料表'!$A$2:$O$84,6,FALSE))</f>
        <v>37166</v>
      </c>
      <c r="G37" s="91"/>
      <c r="H37" s="92"/>
      <c r="I37" s="92">
        <f t="shared" si="0"/>
        <v>44</v>
      </c>
      <c r="J37" s="92">
        <f t="shared" si="1"/>
        <v>43</v>
      </c>
      <c r="K37" s="93">
        <f t="shared" si="2"/>
        <v>87</v>
      </c>
      <c r="L37" s="93"/>
      <c r="M37" s="94">
        <f t="shared" si="3"/>
        <v>87</v>
      </c>
      <c r="N37" s="94">
        <v>5</v>
      </c>
      <c r="O37" s="94">
        <v>6</v>
      </c>
      <c r="P37" s="94">
        <v>6</v>
      </c>
      <c r="Q37" s="94">
        <v>5</v>
      </c>
      <c r="R37" s="94">
        <v>4</v>
      </c>
      <c r="S37" s="94">
        <v>5</v>
      </c>
      <c r="T37" s="94">
        <v>4</v>
      </c>
      <c r="U37" s="94">
        <v>4</v>
      </c>
      <c r="V37" s="94">
        <v>5</v>
      </c>
      <c r="W37" s="94">
        <f t="shared" si="4"/>
        <v>44</v>
      </c>
      <c r="X37" s="94">
        <v>4</v>
      </c>
      <c r="Y37" s="94">
        <v>6</v>
      </c>
      <c r="Z37" s="94">
        <v>4</v>
      </c>
      <c r="AA37" s="94">
        <v>4</v>
      </c>
      <c r="AB37" s="94">
        <v>4</v>
      </c>
      <c r="AC37" s="94">
        <v>6</v>
      </c>
      <c r="AD37" s="94">
        <v>4</v>
      </c>
      <c r="AE37" s="94">
        <v>5</v>
      </c>
      <c r="AF37" s="94">
        <v>6</v>
      </c>
      <c r="AG37" s="94">
        <f t="shared" si="5"/>
        <v>43</v>
      </c>
      <c r="AH37" s="94">
        <f t="shared" si="6"/>
        <v>29</v>
      </c>
      <c r="AI37" s="94">
        <f t="shared" si="7"/>
        <v>15</v>
      </c>
      <c r="AJ37" s="95"/>
    </row>
    <row r="38" spans="1:36" ht="24.75" customHeight="1">
      <c r="A38" s="86" t="s">
        <v>9</v>
      </c>
      <c r="B38" s="87">
        <v>32</v>
      </c>
      <c r="C38" s="99" t="str">
        <f>IF(B38="","",VLOOKUP(B38,'[1]球員資料表'!$A$2:$O$84,2,FALSE))</f>
        <v>男B組</v>
      </c>
      <c r="D38" s="99" t="str">
        <f>IF(B38="","",VLOOKUP(B38,'[1]球員資料表'!$A$2:$O$84,3,FALSE))</f>
        <v>林家睿</v>
      </c>
      <c r="E38" s="100" t="str">
        <f>IF(B38="","",VLOOKUP(B38,'[1]球員資料表'!$A$2:$O$84,5,FALSE))</f>
        <v>男</v>
      </c>
      <c r="F38" s="101">
        <f>IF(B38="","",VLOOKUP(B38,'[1]球員資料表'!$A$2:$O$84,6,FALSE))</f>
        <v>37019</v>
      </c>
      <c r="G38" s="91"/>
      <c r="H38" s="92"/>
      <c r="I38" s="92">
        <f t="shared" si="0"/>
        <v>43</v>
      </c>
      <c r="J38" s="92">
        <f t="shared" si="1"/>
        <v>44</v>
      </c>
      <c r="K38" s="93">
        <f t="shared" si="2"/>
        <v>87</v>
      </c>
      <c r="L38" s="93"/>
      <c r="M38" s="94">
        <f t="shared" si="3"/>
        <v>87</v>
      </c>
      <c r="N38" s="94">
        <v>6</v>
      </c>
      <c r="O38" s="94">
        <v>5</v>
      </c>
      <c r="P38" s="94">
        <v>4</v>
      </c>
      <c r="Q38" s="94">
        <v>6</v>
      </c>
      <c r="R38" s="94">
        <v>4</v>
      </c>
      <c r="S38" s="94">
        <v>5</v>
      </c>
      <c r="T38" s="94">
        <v>4</v>
      </c>
      <c r="U38" s="94">
        <v>3</v>
      </c>
      <c r="V38" s="94">
        <v>6</v>
      </c>
      <c r="W38" s="94">
        <f t="shared" si="4"/>
        <v>43</v>
      </c>
      <c r="X38" s="94">
        <v>7</v>
      </c>
      <c r="Y38" s="94">
        <v>4</v>
      </c>
      <c r="Z38" s="94">
        <v>4</v>
      </c>
      <c r="AA38" s="94">
        <v>5</v>
      </c>
      <c r="AB38" s="94">
        <v>4</v>
      </c>
      <c r="AC38" s="94">
        <v>5</v>
      </c>
      <c r="AD38" s="94">
        <v>4</v>
      </c>
      <c r="AE38" s="94">
        <v>6</v>
      </c>
      <c r="AF38" s="94">
        <v>5</v>
      </c>
      <c r="AG38" s="94">
        <f t="shared" si="5"/>
        <v>44</v>
      </c>
      <c r="AH38" s="94">
        <f t="shared" si="6"/>
        <v>29</v>
      </c>
      <c r="AI38" s="94">
        <f t="shared" si="7"/>
        <v>15</v>
      </c>
      <c r="AJ38" s="95"/>
    </row>
    <row r="39" spans="1:36" ht="24.75" customHeight="1">
      <c r="A39" s="86" t="s">
        <v>10</v>
      </c>
      <c r="B39" s="87">
        <v>40</v>
      </c>
      <c r="C39" s="99" t="str">
        <f>IF(B39="","",VLOOKUP(B39,'[1]球員資料表'!$A$2:$O$84,2,FALSE))</f>
        <v>男B組</v>
      </c>
      <c r="D39" s="99" t="str">
        <f>IF(B39="","",VLOOKUP(B39,'[1]球員資料表'!$A$2:$O$84,3,FALSE))</f>
        <v>林洪鈺</v>
      </c>
      <c r="E39" s="100" t="str">
        <f>IF(B39="","",VLOOKUP(B39,'[1]球員資料表'!$A$2:$O$84,5,FALSE))</f>
        <v>男</v>
      </c>
      <c r="F39" s="101">
        <f>IF(B39="","",VLOOKUP(B39,'[1]球員資料表'!$A$2:$O$84,6,FALSE))</f>
        <v>36764</v>
      </c>
      <c r="G39" s="91"/>
      <c r="H39" s="92">
        <f>IF(B39="","",VLOOKUP(B39,'[1]球員資料表'!$A$2:$O$84,7,FALSE))</f>
        <v>0</v>
      </c>
      <c r="I39" s="92">
        <f t="shared" si="0"/>
        <v>45</v>
      </c>
      <c r="J39" s="92">
        <f t="shared" si="1"/>
        <v>43</v>
      </c>
      <c r="K39" s="93">
        <f t="shared" si="2"/>
        <v>88</v>
      </c>
      <c r="L39" s="93"/>
      <c r="M39" s="94">
        <f t="shared" si="3"/>
        <v>88</v>
      </c>
      <c r="N39" s="94">
        <v>7</v>
      </c>
      <c r="O39" s="94">
        <v>5</v>
      </c>
      <c r="P39" s="94">
        <v>4</v>
      </c>
      <c r="Q39" s="94">
        <v>5</v>
      </c>
      <c r="R39" s="94">
        <v>3</v>
      </c>
      <c r="S39" s="94">
        <v>5</v>
      </c>
      <c r="T39" s="94">
        <v>5</v>
      </c>
      <c r="U39" s="94">
        <v>4</v>
      </c>
      <c r="V39" s="94">
        <v>7</v>
      </c>
      <c r="W39" s="94">
        <f t="shared" si="4"/>
        <v>45</v>
      </c>
      <c r="X39" s="94">
        <v>5</v>
      </c>
      <c r="Y39" s="94">
        <v>5</v>
      </c>
      <c r="Z39" s="94">
        <v>3</v>
      </c>
      <c r="AA39" s="94">
        <v>5</v>
      </c>
      <c r="AB39" s="94">
        <v>6</v>
      </c>
      <c r="AC39" s="94">
        <v>5</v>
      </c>
      <c r="AD39" s="94">
        <v>5</v>
      </c>
      <c r="AE39" s="94">
        <v>5</v>
      </c>
      <c r="AF39" s="94">
        <v>4</v>
      </c>
      <c r="AG39" s="94">
        <f t="shared" si="5"/>
        <v>43</v>
      </c>
      <c r="AH39" s="94">
        <f t="shared" si="6"/>
        <v>30</v>
      </c>
      <c r="AI39" s="94">
        <f t="shared" si="7"/>
        <v>14</v>
      </c>
      <c r="AJ39" s="95"/>
    </row>
    <row r="40" spans="1:36" ht="24.75" customHeight="1">
      <c r="A40" s="86" t="s">
        <v>11</v>
      </c>
      <c r="B40" s="87">
        <v>46</v>
      </c>
      <c r="C40" s="99" t="str">
        <f>IF(B40="","",VLOOKUP(B40,'[1]球員資料表'!$A$2:$O$84,2,FALSE))</f>
        <v>男B組</v>
      </c>
      <c r="D40" s="99" t="str">
        <f>IF(B40="","",VLOOKUP(B40,'[1]球員資料表'!$A$2:$O$84,3,FALSE))</f>
        <v>薛惟隆</v>
      </c>
      <c r="E40" s="100" t="str">
        <f>IF(B40="","",VLOOKUP(B40,'[1]球員資料表'!$A$2:$O$84,5,FALSE))</f>
        <v>男</v>
      </c>
      <c r="F40" s="101">
        <f>IF(B40="","",VLOOKUP(B40,'[1]球員資料表'!$A$2:$O$84,6,FALSE))</f>
        <v>36813</v>
      </c>
      <c r="G40" s="91"/>
      <c r="H40" s="92"/>
      <c r="I40" s="92">
        <f t="shared" si="0"/>
        <v>42</v>
      </c>
      <c r="J40" s="92">
        <f t="shared" si="1"/>
        <v>47</v>
      </c>
      <c r="K40" s="93">
        <f t="shared" si="2"/>
        <v>89</v>
      </c>
      <c r="L40" s="93"/>
      <c r="M40" s="106">
        <f t="shared" si="3"/>
        <v>89</v>
      </c>
      <c r="N40" s="106">
        <v>5</v>
      </c>
      <c r="O40" s="106">
        <v>6</v>
      </c>
      <c r="P40" s="106">
        <v>5</v>
      </c>
      <c r="Q40" s="106">
        <v>4</v>
      </c>
      <c r="R40" s="106">
        <v>4</v>
      </c>
      <c r="S40" s="106">
        <v>5</v>
      </c>
      <c r="T40" s="106">
        <v>4</v>
      </c>
      <c r="U40" s="106">
        <v>3</v>
      </c>
      <c r="V40" s="106">
        <v>6</v>
      </c>
      <c r="W40" s="106">
        <f t="shared" si="4"/>
        <v>42</v>
      </c>
      <c r="X40" s="106">
        <v>4</v>
      </c>
      <c r="Y40" s="106">
        <v>6</v>
      </c>
      <c r="Z40" s="106">
        <v>4</v>
      </c>
      <c r="AA40" s="106">
        <v>7</v>
      </c>
      <c r="AB40" s="106">
        <v>4</v>
      </c>
      <c r="AC40" s="106">
        <v>5</v>
      </c>
      <c r="AD40" s="106">
        <v>6</v>
      </c>
      <c r="AE40" s="106">
        <v>6</v>
      </c>
      <c r="AF40" s="106">
        <v>5</v>
      </c>
      <c r="AG40" s="106">
        <f t="shared" si="5"/>
        <v>47</v>
      </c>
      <c r="AH40" s="106">
        <f t="shared" si="6"/>
        <v>33</v>
      </c>
      <c r="AI40" s="106">
        <f t="shared" si="7"/>
        <v>17</v>
      </c>
      <c r="AJ40" s="95"/>
    </row>
    <row r="41" spans="1:36" ht="24.75" customHeight="1">
      <c r="A41" s="86" t="s">
        <v>12</v>
      </c>
      <c r="B41" s="87">
        <v>39</v>
      </c>
      <c r="C41" s="99" t="str">
        <f>IF(B41="","",VLOOKUP(B41,'[1]球員資料表'!$A$2:$O$84,2,FALSE))</f>
        <v>男B組</v>
      </c>
      <c r="D41" s="99" t="str">
        <f>IF(B41="","",VLOOKUP(B41,'[1]球員資料表'!$A$2:$O$84,3,FALSE))</f>
        <v>林宸駒</v>
      </c>
      <c r="E41" s="100" t="str">
        <f>IF(B41="","",VLOOKUP(B41,'[1]球員資料表'!$A$2:$O$84,5,FALSE))</f>
        <v>男</v>
      </c>
      <c r="F41" s="101">
        <f>IF(B41="","",VLOOKUP(B41,'[1]球員資料表'!$A$2:$O$84,6,FALSE))</f>
        <v>37070</v>
      </c>
      <c r="G41" s="91"/>
      <c r="H41" s="92"/>
      <c r="I41" s="92">
        <f t="shared" si="0"/>
        <v>51</v>
      </c>
      <c r="J41" s="92">
        <f t="shared" si="1"/>
        <v>39</v>
      </c>
      <c r="K41" s="93">
        <f t="shared" si="2"/>
        <v>90</v>
      </c>
      <c r="L41" s="93"/>
      <c r="M41" s="94">
        <f t="shared" si="3"/>
        <v>90</v>
      </c>
      <c r="N41" s="94">
        <v>6</v>
      </c>
      <c r="O41" s="94">
        <v>7</v>
      </c>
      <c r="P41" s="94">
        <v>4</v>
      </c>
      <c r="Q41" s="94">
        <v>5</v>
      </c>
      <c r="R41" s="94">
        <v>4</v>
      </c>
      <c r="S41" s="94">
        <v>7</v>
      </c>
      <c r="T41" s="94">
        <v>5</v>
      </c>
      <c r="U41" s="94">
        <v>3</v>
      </c>
      <c r="V41" s="94">
        <v>10</v>
      </c>
      <c r="W41" s="94">
        <f t="shared" si="4"/>
        <v>51</v>
      </c>
      <c r="X41" s="94">
        <v>5</v>
      </c>
      <c r="Y41" s="94">
        <v>3</v>
      </c>
      <c r="Z41" s="94">
        <v>4</v>
      </c>
      <c r="AA41" s="94">
        <v>4</v>
      </c>
      <c r="AB41" s="94">
        <v>4</v>
      </c>
      <c r="AC41" s="94">
        <v>6</v>
      </c>
      <c r="AD41" s="94">
        <v>4</v>
      </c>
      <c r="AE41" s="94">
        <v>5</v>
      </c>
      <c r="AF41" s="94">
        <v>4</v>
      </c>
      <c r="AG41" s="94">
        <f t="shared" si="5"/>
        <v>39</v>
      </c>
      <c r="AH41" s="94">
        <f t="shared" si="6"/>
        <v>27</v>
      </c>
      <c r="AI41" s="94">
        <f t="shared" si="7"/>
        <v>13</v>
      </c>
      <c r="AJ41" s="95"/>
    </row>
    <row r="42" spans="1:36" ht="24.75" customHeight="1">
      <c r="A42" s="86" t="s">
        <v>13</v>
      </c>
      <c r="B42" s="87">
        <v>37</v>
      </c>
      <c r="C42" s="99" t="str">
        <f>IF(B42="","",VLOOKUP(B42,'[1]球員資料表'!$A$2:$O$84,2,FALSE))</f>
        <v>男B組</v>
      </c>
      <c r="D42" s="99" t="str">
        <f>IF(B42="","",VLOOKUP(B42,'[1]球員資料表'!$A$2:$O$84,3,FALSE))</f>
        <v>許柏舜</v>
      </c>
      <c r="E42" s="100" t="str">
        <f>IF(B42="","",VLOOKUP(B42,'[1]球員資料表'!$A$2:$O$84,5,FALSE))</f>
        <v>男</v>
      </c>
      <c r="F42" s="101">
        <f>IF(B42="","",VLOOKUP(B42,'[1]球員資料表'!$A$2:$O$84,6,FALSE))</f>
        <v>36918</v>
      </c>
      <c r="G42" s="91"/>
      <c r="H42" s="92"/>
      <c r="I42" s="92">
        <f t="shared" si="0"/>
        <v>46</v>
      </c>
      <c r="J42" s="92">
        <f t="shared" si="1"/>
        <v>44</v>
      </c>
      <c r="K42" s="93">
        <f t="shared" si="2"/>
        <v>90</v>
      </c>
      <c r="L42" s="93"/>
      <c r="M42" s="94">
        <f t="shared" si="3"/>
        <v>90</v>
      </c>
      <c r="N42" s="94">
        <v>5</v>
      </c>
      <c r="O42" s="94">
        <v>7</v>
      </c>
      <c r="P42" s="94">
        <v>5</v>
      </c>
      <c r="Q42" s="94">
        <v>4</v>
      </c>
      <c r="R42" s="94">
        <v>4</v>
      </c>
      <c r="S42" s="94">
        <v>5</v>
      </c>
      <c r="T42" s="94">
        <v>5</v>
      </c>
      <c r="U42" s="94">
        <v>5</v>
      </c>
      <c r="V42" s="94">
        <v>6</v>
      </c>
      <c r="W42" s="94">
        <f t="shared" si="4"/>
        <v>46</v>
      </c>
      <c r="X42" s="94">
        <v>5</v>
      </c>
      <c r="Y42" s="94">
        <v>5</v>
      </c>
      <c r="Z42" s="94">
        <v>4</v>
      </c>
      <c r="AA42" s="94">
        <v>5</v>
      </c>
      <c r="AB42" s="94">
        <v>4</v>
      </c>
      <c r="AC42" s="94">
        <v>5</v>
      </c>
      <c r="AD42" s="94">
        <v>5</v>
      </c>
      <c r="AE42" s="94">
        <v>6</v>
      </c>
      <c r="AF42" s="94">
        <v>5</v>
      </c>
      <c r="AG42" s="94">
        <f t="shared" si="5"/>
        <v>44</v>
      </c>
      <c r="AH42" s="94">
        <f t="shared" si="6"/>
        <v>30</v>
      </c>
      <c r="AI42" s="94">
        <f t="shared" si="7"/>
        <v>16</v>
      </c>
      <c r="AJ42" s="102"/>
    </row>
    <row r="43" spans="1:36" ht="24.75" customHeight="1">
      <c r="A43" s="86" t="s">
        <v>14</v>
      </c>
      <c r="B43" s="87">
        <v>24</v>
      </c>
      <c r="C43" s="99" t="str">
        <f>IF(B43="","",VLOOKUP(B43,'[1]球員資料表'!$A$2:$O$84,2,FALSE))</f>
        <v>男B組</v>
      </c>
      <c r="D43" s="99" t="str">
        <f>IF(B43="","",VLOOKUP(B43,'[1]球員資料表'!$A$2:$O$84,3,FALSE))</f>
        <v>陳敬文</v>
      </c>
      <c r="E43" s="100" t="str">
        <f>IF(B43="","",VLOOKUP(B43,'[1]球員資料表'!$A$2:$O$84,5,FALSE))</f>
        <v>男</v>
      </c>
      <c r="F43" s="101">
        <f>IF(B43="","",VLOOKUP(B43,'[1]球員資料表'!$A$2:$O$84,6,FALSE))</f>
        <v>36664</v>
      </c>
      <c r="G43" s="91"/>
      <c r="H43" s="92"/>
      <c r="I43" s="92">
        <f t="shared" si="0"/>
        <v>42</v>
      </c>
      <c r="J43" s="92">
        <f t="shared" si="1"/>
        <v>48</v>
      </c>
      <c r="K43" s="93">
        <f t="shared" si="2"/>
        <v>90</v>
      </c>
      <c r="L43" s="93"/>
      <c r="M43" s="94">
        <f t="shared" si="3"/>
        <v>90</v>
      </c>
      <c r="N43" s="94">
        <v>5</v>
      </c>
      <c r="O43" s="94">
        <v>7</v>
      </c>
      <c r="P43" s="94">
        <v>4</v>
      </c>
      <c r="Q43" s="94">
        <v>4</v>
      </c>
      <c r="R43" s="94">
        <v>4</v>
      </c>
      <c r="S43" s="94">
        <v>5</v>
      </c>
      <c r="T43" s="94">
        <v>5</v>
      </c>
      <c r="U43" s="94">
        <v>3</v>
      </c>
      <c r="V43" s="94">
        <v>5</v>
      </c>
      <c r="W43" s="94">
        <f t="shared" si="4"/>
        <v>42</v>
      </c>
      <c r="X43" s="94">
        <v>6</v>
      </c>
      <c r="Y43" s="94">
        <v>6</v>
      </c>
      <c r="Z43" s="94">
        <v>5</v>
      </c>
      <c r="AA43" s="94">
        <v>4</v>
      </c>
      <c r="AB43" s="94">
        <v>3</v>
      </c>
      <c r="AC43" s="94">
        <v>6</v>
      </c>
      <c r="AD43" s="94">
        <v>6</v>
      </c>
      <c r="AE43" s="94">
        <v>6</v>
      </c>
      <c r="AF43" s="94">
        <v>6</v>
      </c>
      <c r="AG43" s="94">
        <f t="shared" si="5"/>
        <v>48</v>
      </c>
      <c r="AH43" s="94">
        <f t="shared" si="6"/>
        <v>31</v>
      </c>
      <c r="AI43" s="94">
        <f t="shared" si="7"/>
        <v>18</v>
      </c>
      <c r="AJ43" s="95"/>
    </row>
    <row r="44" spans="1:36" ht="24.75" customHeight="1">
      <c r="A44" s="86" t="s">
        <v>15</v>
      </c>
      <c r="B44" s="87">
        <v>44</v>
      </c>
      <c r="C44" s="99" t="str">
        <f>IF(B44="","",VLOOKUP(B44,'[1]球員資料表'!$A$2:$O$84,2,FALSE))</f>
        <v>男B組</v>
      </c>
      <c r="D44" s="99" t="str">
        <f>IF(B44="","",VLOOKUP(B44,'[1]球員資料表'!$A$2:$O$84,3,FALSE))</f>
        <v>吳伊恩</v>
      </c>
      <c r="E44" s="100" t="str">
        <f>IF(B44="","",VLOOKUP(B44,'[1]球員資料表'!$A$2:$O$84,5,FALSE))</f>
        <v>男</v>
      </c>
      <c r="F44" s="101">
        <f>IF(B44="","",VLOOKUP(B44,'[1]球員資料表'!$A$2:$O$84,6,FALSE))</f>
        <v>36779</v>
      </c>
      <c r="G44" s="91"/>
      <c r="H44" s="92">
        <f>IF(B44="","",VLOOKUP(B44,'[1]球員資料表'!$A$2:$O$84,7,FALSE))</f>
        <v>0</v>
      </c>
      <c r="I44" s="92">
        <f t="shared" si="0"/>
        <v>45</v>
      </c>
      <c r="J44" s="92">
        <f t="shared" si="1"/>
        <v>46</v>
      </c>
      <c r="K44" s="93">
        <f t="shared" si="2"/>
        <v>91</v>
      </c>
      <c r="L44" s="93"/>
      <c r="M44" s="94">
        <f t="shared" si="3"/>
        <v>91</v>
      </c>
      <c r="N44" s="94">
        <v>4</v>
      </c>
      <c r="O44" s="94">
        <v>5</v>
      </c>
      <c r="P44" s="94">
        <v>6</v>
      </c>
      <c r="Q44" s="94">
        <v>5</v>
      </c>
      <c r="R44" s="94">
        <v>4</v>
      </c>
      <c r="S44" s="94">
        <v>6</v>
      </c>
      <c r="T44" s="94">
        <v>4</v>
      </c>
      <c r="U44" s="94">
        <v>4</v>
      </c>
      <c r="V44" s="94">
        <v>7</v>
      </c>
      <c r="W44" s="94">
        <f t="shared" si="4"/>
        <v>45</v>
      </c>
      <c r="X44" s="94">
        <v>5</v>
      </c>
      <c r="Y44" s="94">
        <v>7</v>
      </c>
      <c r="Z44" s="94">
        <v>4</v>
      </c>
      <c r="AA44" s="94">
        <v>4</v>
      </c>
      <c r="AB44" s="94">
        <v>4</v>
      </c>
      <c r="AC44" s="94">
        <v>5</v>
      </c>
      <c r="AD44" s="94">
        <v>5</v>
      </c>
      <c r="AE44" s="94">
        <v>7</v>
      </c>
      <c r="AF44" s="94">
        <v>5</v>
      </c>
      <c r="AG44" s="94">
        <f t="shared" si="5"/>
        <v>46</v>
      </c>
      <c r="AH44" s="94">
        <f t="shared" si="6"/>
        <v>30</v>
      </c>
      <c r="AI44" s="94">
        <f t="shared" si="7"/>
        <v>17</v>
      </c>
      <c r="AJ44" s="95"/>
    </row>
    <row r="45" spans="1:36" ht="24.75" customHeight="1">
      <c r="A45" s="86" t="s">
        <v>16</v>
      </c>
      <c r="B45" s="87">
        <v>22</v>
      </c>
      <c r="C45" s="99" t="str">
        <f>IF(B45="","",VLOOKUP(B45,'[1]球員資料表'!$A$2:$O$84,2,FALSE))</f>
        <v>男B組</v>
      </c>
      <c r="D45" s="99" t="str">
        <f>IF(B45="","",VLOOKUP(B45,'[1]球員資料表'!$A$2:$O$84,3,FALSE))</f>
        <v>陳敬方</v>
      </c>
      <c r="E45" s="100" t="str">
        <f>IF(B45="","",VLOOKUP(B45,'[1]球員資料表'!$A$2:$O$84,5,FALSE))</f>
        <v>男</v>
      </c>
      <c r="F45" s="101">
        <f>IF(B45="","",VLOOKUP(B45,'[1]球員資料表'!$A$2:$O$84,6,FALSE))</f>
        <v>36664</v>
      </c>
      <c r="G45" s="91"/>
      <c r="H45" s="92"/>
      <c r="I45" s="92">
        <f t="shared" si="0"/>
        <v>44</v>
      </c>
      <c r="J45" s="92">
        <f t="shared" si="1"/>
        <v>47</v>
      </c>
      <c r="K45" s="93">
        <f t="shared" si="2"/>
        <v>91</v>
      </c>
      <c r="L45" s="93"/>
      <c r="M45" s="94">
        <f t="shared" si="3"/>
        <v>91</v>
      </c>
      <c r="N45" s="94">
        <v>4</v>
      </c>
      <c r="O45" s="94">
        <v>6</v>
      </c>
      <c r="P45" s="94">
        <v>6</v>
      </c>
      <c r="Q45" s="94">
        <v>4</v>
      </c>
      <c r="R45" s="94">
        <v>4</v>
      </c>
      <c r="S45" s="94">
        <v>5</v>
      </c>
      <c r="T45" s="94">
        <v>5</v>
      </c>
      <c r="U45" s="94">
        <v>4</v>
      </c>
      <c r="V45" s="94">
        <v>6</v>
      </c>
      <c r="W45" s="94">
        <f t="shared" si="4"/>
        <v>44</v>
      </c>
      <c r="X45" s="94">
        <v>4</v>
      </c>
      <c r="Y45" s="94">
        <v>7</v>
      </c>
      <c r="Z45" s="94">
        <v>3</v>
      </c>
      <c r="AA45" s="94">
        <v>4</v>
      </c>
      <c r="AB45" s="94">
        <v>4</v>
      </c>
      <c r="AC45" s="94">
        <v>6</v>
      </c>
      <c r="AD45" s="94">
        <v>7</v>
      </c>
      <c r="AE45" s="94">
        <v>5</v>
      </c>
      <c r="AF45" s="94">
        <v>7</v>
      </c>
      <c r="AG45" s="94">
        <f t="shared" si="5"/>
        <v>47</v>
      </c>
      <c r="AH45" s="94">
        <f t="shared" si="6"/>
        <v>33</v>
      </c>
      <c r="AI45" s="94">
        <f t="shared" si="7"/>
        <v>19</v>
      </c>
      <c r="AJ45" s="95"/>
    </row>
    <row r="46" spans="1:36" ht="24.75" customHeight="1">
      <c r="A46" s="86" t="s">
        <v>17</v>
      </c>
      <c r="B46" s="87">
        <v>36</v>
      </c>
      <c r="C46" s="99" t="str">
        <f>IF(B46="","",VLOOKUP(B46,'[1]球員資料表'!$A$2:$O$84,2,FALSE))</f>
        <v>男B組</v>
      </c>
      <c r="D46" s="99" t="str">
        <f>IF(B46="","",VLOOKUP(B46,'[1]球員資料表'!$A$2:$O$84,3,FALSE))</f>
        <v>許柏堯</v>
      </c>
      <c r="E46" s="100" t="str">
        <f>IF(B46="","",VLOOKUP(B46,'[1]球員資料表'!$A$2:$O$84,5,FALSE))</f>
        <v>男</v>
      </c>
      <c r="F46" s="101">
        <f>IF(B46="","",VLOOKUP(B46,'[1]球員資料表'!$A$2:$O$84,6,FALSE))</f>
        <v>36918</v>
      </c>
      <c r="G46" s="91"/>
      <c r="H46" s="92">
        <f>IF(B46="","",VLOOKUP(B46,'[1]球員資料表'!$A$2:$O$84,7,FALSE))</f>
        <v>0</v>
      </c>
      <c r="I46" s="92">
        <f t="shared" si="0"/>
        <v>46</v>
      </c>
      <c r="J46" s="92">
        <f t="shared" si="1"/>
        <v>46</v>
      </c>
      <c r="K46" s="93">
        <f t="shared" si="2"/>
        <v>92</v>
      </c>
      <c r="L46" s="93"/>
      <c r="M46" s="94">
        <f t="shared" si="3"/>
        <v>92</v>
      </c>
      <c r="N46" s="94">
        <v>5</v>
      </c>
      <c r="O46" s="94">
        <v>6</v>
      </c>
      <c r="P46" s="94">
        <v>6</v>
      </c>
      <c r="Q46" s="94">
        <v>5</v>
      </c>
      <c r="R46" s="94">
        <v>5</v>
      </c>
      <c r="S46" s="94">
        <v>6</v>
      </c>
      <c r="T46" s="94">
        <v>5</v>
      </c>
      <c r="U46" s="94">
        <v>3</v>
      </c>
      <c r="V46" s="94">
        <v>5</v>
      </c>
      <c r="W46" s="94">
        <f t="shared" si="4"/>
        <v>46</v>
      </c>
      <c r="X46" s="94">
        <v>8</v>
      </c>
      <c r="Y46" s="94">
        <v>4</v>
      </c>
      <c r="Z46" s="94">
        <v>4</v>
      </c>
      <c r="AA46" s="94">
        <v>3</v>
      </c>
      <c r="AB46" s="94">
        <v>4</v>
      </c>
      <c r="AC46" s="94">
        <v>5</v>
      </c>
      <c r="AD46" s="94">
        <v>6</v>
      </c>
      <c r="AE46" s="94">
        <v>6</v>
      </c>
      <c r="AF46" s="94">
        <v>6</v>
      </c>
      <c r="AG46" s="94">
        <f t="shared" si="5"/>
        <v>46</v>
      </c>
      <c r="AH46" s="94">
        <f t="shared" si="6"/>
        <v>30</v>
      </c>
      <c r="AI46" s="94">
        <f t="shared" si="7"/>
        <v>18</v>
      </c>
      <c r="AJ46" s="95"/>
    </row>
    <row r="47" spans="1:36" ht="24.75" customHeight="1">
      <c r="A47" s="86" t="s">
        <v>18</v>
      </c>
      <c r="B47" s="87">
        <v>38</v>
      </c>
      <c r="C47" s="99" t="str">
        <f>IF(B47="","",VLOOKUP(B47,'[1]球員資料表'!$A$2:$O$84,2,FALSE))</f>
        <v>男B組</v>
      </c>
      <c r="D47" s="99" t="str">
        <f>IF(B47="","",VLOOKUP(B47,'[1]球員資料表'!$A$2:$O$84,3,FALSE))</f>
        <v>蔡士詮</v>
      </c>
      <c r="E47" s="100" t="str">
        <f>IF(B47="","",VLOOKUP(B47,'[1]球員資料表'!$A$2:$O$84,5,FALSE))</f>
        <v>男</v>
      </c>
      <c r="F47" s="101">
        <f>IF(B47="","",VLOOKUP(B47,'[1]球員資料表'!$A$2:$O$84,6,FALSE))</f>
        <v>37314</v>
      </c>
      <c r="G47" s="103"/>
      <c r="H47" s="104"/>
      <c r="I47" s="92">
        <f t="shared" si="0"/>
        <v>45</v>
      </c>
      <c r="J47" s="92">
        <f t="shared" si="1"/>
        <v>47</v>
      </c>
      <c r="K47" s="93">
        <f t="shared" si="2"/>
        <v>92</v>
      </c>
      <c r="L47" s="93"/>
      <c r="M47" s="94">
        <f t="shared" si="3"/>
        <v>92</v>
      </c>
      <c r="N47" s="94">
        <v>4</v>
      </c>
      <c r="O47" s="94">
        <v>6</v>
      </c>
      <c r="P47" s="94">
        <v>5</v>
      </c>
      <c r="Q47" s="94">
        <v>8</v>
      </c>
      <c r="R47" s="94">
        <v>3</v>
      </c>
      <c r="S47" s="94">
        <v>5</v>
      </c>
      <c r="T47" s="94">
        <v>5</v>
      </c>
      <c r="U47" s="94">
        <v>4</v>
      </c>
      <c r="V47" s="94">
        <v>5</v>
      </c>
      <c r="W47" s="94">
        <f t="shared" si="4"/>
        <v>45</v>
      </c>
      <c r="X47" s="94">
        <v>5</v>
      </c>
      <c r="Y47" s="94">
        <v>5</v>
      </c>
      <c r="Z47" s="94">
        <v>4</v>
      </c>
      <c r="AA47" s="94">
        <v>5</v>
      </c>
      <c r="AB47" s="94">
        <v>6</v>
      </c>
      <c r="AC47" s="94">
        <v>7</v>
      </c>
      <c r="AD47" s="94">
        <v>4</v>
      </c>
      <c r="AE47" s="94">
        <v>6</v>
      </c>
      <c r="AF47" s="94">
        <v>5</v>
      </c>
      <c r="AG47" s="94">
        <f t="shared" si="5"/>
        <v>47</v>
      </c>
      <c r="AH47" s="94">
        <f t="shared" si="6"/>
        <v>33</v>
      </c>
      <c r="AI47" s="94">
        <f t="shared" si="7"/>
        <v>15</v>
      </c>
      <c r="AJ47" s="95"/>
    </row>
    <row r="48" spans="1:36" ht="24.75" customHeight="1">
      <c r="A48" s="86" t="s">
        <v>19</v>
      </c>
      <c r="B48" s="87">
        <v>43</v>
      </c>
      <c r="C48" s="99" t="str">
        <f>IF(B48="","",VLOOKUP(B48,'[1]球員資料表'!$A$2:$O$84,2,FALSE))</f>
        <v>男B組</v>
      </c>
      <c r="D48" s="99" t="str">
        <f>IF(B48="","",VLOOKUP(B48,'[1]球員資料表'!$A$2:$O$84,3,FALSE))</f>
        <v>王晸諺</v>
      </c>
      <c r="E48" s="100" t="str">
        <f>IF(B48="","",VLOOKUP(B48,'[1]球員資料表'!$A$2:$O$84,5,FALSE))</f>
        <v>男</v>
      </c>
      <c r="F48" s="101">
        <f>IF(B48="","",VLOOKUP(B48,'[1]球員資料表'!$A$2:$O$84,6,FALSE))</f>
        <v>36529</v>
      </c>
      <c r="G48" s="91"/>
      <c r="H48" s="92" t="str">
        <f>IF(B48="","",VLOOKUP(B48,'[1]球員資料表'!$A$2:$O$84,7,FALSE))</f>
        <v>永安球場</v>
      </c>
      <c r="I48" s="92">
        <f t="shared" si="0"/>
        <v>50</v>
      </c>
      <c r="J48" s="92">
        <f t="shared" si="1"/>
        <v>50</v>
      </c>
      <c r="K48" s="93">
        <f t="shared" si="2"/>
        <v>100</v>
      </c>
      <c r="L48" s="93"/>
      <c r="M48" s="94">
        <f t="shared" si="3"/>
        <v>100</v>
      </c>
      <c r="N48" s="94">
        <v>6</v>
      </c>
      <c r="O48" s="94">
        <v>5</v>
      </c>
      <c r="P48" s="94">
        <v>6</v>
      </c>
      <c r="Q48" s="94">
        <v>7</v>
      </c>
      <c r="R48" s="94">
        <v>4</v>
      </c>
      <c r="S48" s="94">
        <v>7</v>
      </c>
      <c r="T48" s="94">
        <v>6</v>
      </c>
      <c r="U48" s="94">
        <v>3</v>
      </c>
      <c r="V48" s="94">
        <v>6</v>
      </c>
      <c r="W48" s="94">
        <f t="shared" si="4"/>
        <v>50</v>
      </c>
      <c r="X48" s="94">
        <v>5</v>
      </c>
      <c r="Y48" s="94">
        <v>8</v>
      </c>
      <c r="Z48" s="94">
        <v>4</v>
      </c>
      <c r="AA48" s="94">
        <v>4</v>
      </c>
      <c r="AB48" s="94">
        <v>4</v>
      </c>
      <c r="AC48" s="94">
        <v>5</v>
      </c>
      <c r="AD48" s="94">
        <v>7</v>
      </c>
      <c r="AE48" s="94">
        <v>6</v>
      </c>
      <c r="AF48" s="94">
        <v>7</v>
      </c>
      <c r="AG48" s="94">
        <f t="shared" si="5"/>
        <v>50</v>
      </c>
      <c r="AH48" s="94">
        <f t="shared" si="6"/>
        <v>33</v>
      </c>
      <c r="AI48" s="94">
        <f t="shared" si="7"/>
        <v>20</v>
      </c>
      <c r="AJ48" s="95"/>
    </row>
    <row r="49" spans="1:36" ht="24.75" customHeight="1">
      <c r="A49" s="86" t="s">
        <v>78</v>
      </c>
      <c r="B49" s="87">
        <v>47</v>
      </c>
      <c r="C49" s="99" t="str">
        <f>IF(B49="","",VLOOKUP(B49,'[1]球員資料表'!$A$2:$O$84,2,FALSE))</f>
        <v>男B組</v>
      </c>
      <c r="D49" s="99" t="str">
        <f>IF(B49="","",VLOOKUP(B49,'[1]球員資料表'!$A$2:$O$84,3,FALSE))</f>
        <v>顏國湘</v>
      </c>
      <c r="E49" s="100" t="str">
        <f>IF(B49="","",VLOOKUP(B49,'[1]球員資料表'!$A$2:$O$84,5,FALSE))</f>
        <v>男</v>
      </c>
      <c r="F49" s="101">
        <f>IF(B49="","",VLOOKUP(B49,'[1]球員資料表'!$A$2:$O$84,6,FALSE))</f>
        <v>37392</v>
      </c>
      <c r="G49" s="91"/>
      <c r="H49" s="92">
        <f>IF(B49="","",VLOOKUP(B49,'[1]球員資料表'!$A$2:$O$84,7,FALSE))</f>
        <v>0</v>
      </c>
      <c r="I49" s="92">
        <f t="shared" si="0"/>
        <v>48</v>
      </c>
      <c r="J49" s="92">
        <f t="shared" si="1"/>
        <v>52</v>
      </c>
      <c r="K49" s="93">
        <f t="shared" si="2"/>
        <v>100</v>
      </c>
      <c r="L49" s="93"/>
      <c r="M49" s="94">
        <f t="shared" si="3"/>
        <v>100</v>
      </c>
      <c r="N49" s="94">
        <v>5</v>
      </c>
      <c r="O49" s="94">
        <v>7</v>
      </c>
      <c r="P49" s="94">
        <v>6</v>
      </c>
      <c r="Q49" s="94">
        <v>5</v>
      </c>
      <c r="R49" s="94">
        <v>3</v>
      </c>
      <c r="S49" s="94">
        <v>5</v>
      </c>
      <c r="T49" s="94">
        <v>5</v>
      </c>
      <c r="U49" s="94">
        <v>4</v>
      </c>
      <c r="V49" s="94">
        <v>8</v>
      </c>
      <c r="W49" s="94">
        <f t="shared" si="4"/>
        <v>48</v>
      </c>
      <c r="X49" s="94">
        <v>3</v>
      </c>
      <c r="Y49" s="94">
        <v>5</v>
      </c>
      <c r="Z49" s="94">
        <v>4</v>
      </c>
      <c r="AA49" s="94">
        <v>8</v>
      </c>
      <c r="AB49" s="94">
        <v>5</v>
      </c>
      <c r="AC49" s="94">
        <v>6</v>
      </c>
      <c r="AD49" s="94">
        <v>5</v>
      </c>
      <c r="AE49" s="94">
        <v>7</v>
      </c>
      <c r="AF49" s="94">
        <v>9</v>
      </c>
      <c r="AG49" s="94">
        <f t="shared" si="5"/>
        <v>52</v>
      </c>
      <c r="AH49" s="94">
        <f t="shared" si="6"/>
        <v>40</v>
      </c>
      <c r="AI49" s="94">
        <f t="shared" si="7"/>
        <v>21</v>
      </c>
      <c r="AJ49" s="95"/>
    </row>
    <row r="50" spans="1:36" ht="24.75" customHeight="1">
      <c r="A50" s="86" t="s">
        <v>79</v>
      </c>
      <c r="B50" s="87">
        <v>27</v>
      </c>
      <c r="C50" s="99" t="str">
        <f>IF(B50="","",VLOOKUP(B50,'[1]球員資料表'!$A$2:$O$84,2,FALSE))</f>
        <v>男B組</v>
      </c>
      <c r="D50" s="99" t="str">
        <f>IF(B50="","",VLOOKUP(B50,'[1]球員資料表'!$A$2:$O$84,3,FALSE))</f>
        <v>王小忠</v>
      </c>
      <c r="E50" s="100" t="str">
        <f>IF(B50="","",VLOOKUP(B50,'[1]球員資料表'!$A$2:$O$84,5,FALSE))</f>
        <v>男</v>
      </c>
      <c r="F50" s="101">
        <f>IF(B50="","",VLOOKUP(B50,'[1]球員資料表'!$A$2:$O$84,6,FALSE))</f>
        <v>37019</v>
      </c>
      <c r="G50" s="91"/>
      <c r="H50" s="92"/>
      <c r="I50" s="92">
        <f t="shared" si="0"/>
        <v>52</v>
      </c>
      <c r="J50" s="92">
        <f t="shared" si="1"/>
        <v>60</v>
      </c>
      <c r="K50" s="93">
        <f t="shared" si="2"/>
        <v>112</v>
      </c>
      <c r="L50" s="93"/>
      <c r="M50" s="94">
        <f t="shared" si="3"/>
        <v>112</v>
      </c>
      <c r="N50" s="94">
        <v>7</v>
      </c>
      <c r="O50" s="94">
        <v>6</v>
      </c>
      <c r="P50" s="94">
        <v>4</v>
      </c>
      <c r="Q50" s="94">
        <v>7</v>
      </c>
      <c r="R50" s="94">
        <v>5</v>
      </c>
      <c r="S50" s="94">
        <v>7</v>
      </c>
      <c r="T50" s="94">
        <v>5</v>
      </c>
      <c r="U50" s="94">
        <v>3</v>
      </c>
      <c r="V50" s="94">
        <v>8</v>
      </c>
      <c r="W50" s="94">
        <f t="shared" si="4"/>
        <v>52</v>
      </c>
      <c r="X50" s="94">
        <v>6</v>
      </c>
      <c r="Y50" s="94">
        <v>6</v>
      </c>
      <c r="Z50" s="94">
        <v>6</v>
      </c>
      <c r="AA50" s="94">
        <v>5</v>
      </c>
      <c r="AB50" s="94">
        <v>5</v>
      </c>
      <c r="AC50" s="94">
        <v>7</v>
      </c>
      <c r="AD50" s="94">
        <v>7</v>
      </c>
      <c r="AE50" s="94">
        <v>10</v>
      </c>
      <c r="AF50" s="94">
        <v>8</v>
      </c>
      <c r="AG50" s="94">
        <f t="shared" si="5"/>
        <v>60</v>
      </c>
      <c r="AH50" s="94">
        <f t="shared" si="6"/>
        <v>42</v>
      </c>
      <c r="AI50" s="94">
        <f t="shared" si="7"/>
        <v>25</v>
      </c>
      <c r="AJ50" s="95"/>
    </row>
    <row r="51" spans="1:36" ht="24.75" customHeight="1">
      <c r="A51" s="86" t="s">
        <v>80</v>
      </c>
      <c r="B51" s="87">
        <v>20</v>
      </c>
      <c r="C51" s="99" t="str">
        <f>IF(B51="","",VLOOKUP(B51,'[1]球員資料表'!$A$2:$O$84,2,FALSE))</f>
        <v>男B組</v>
      </c>
      <c r="D51" s="99" t="str">
        <f>IF(B51="","",VLOOKUP(B51,'[1]球員資料表'!$A$2:$O$84,3,FALSE))</f>
        <v>黃曜霆</v>
      </c>
      <c r="E51" s="100" t="str">
        <f>IF(B51="","",VLOOKUP(B51,'[1]球員資料表'!$A$2:$O$84,5,FALSE))</f>
        <v>男</v>
      </c>
      <c r="F51" s="101">
        <f>IF(B51="","",VLOOKUP(B51,'[1]球員資料表'!$A$2:$O$84,6,FALSE))</f>
        <v>36478</v>
      </c>
      <c r="G51" s="103"/>
      <c r="H51" s="104">
        <f>IF(B51="","",VLOOKUP(B51,'[1]球員資料表'!$A$2:$O$84,7,FALSE))</f>
        <v>0</v>
      </c>
      <c r="I51" s="92">
        <f t="shared" si="0"/>
        <v>59</v>
      </c>
      <c r="J51" s="92">
        <f t="shared" si="1"/>
        <v>57</v>
      </c>
      <c r="K51" s="93">
        <f t="shared" si="2"/>
        <v>116</v>
      </c>
      <c r="L51" s="93"/>
      <c r="M51" s="94">
        <f t="shared" si="3"/>
        <v>116</v>
      </c>
      <c r="N51" s="94">
        <v>8</v>
      </c>
      <c r="O51" s="94">
        <v>6</v>
      </c>
      <c r="P51" s="94">
        <v>6</v>
      </c>
      <c r="Q51" s="94">
        <v>10</v>
      </c>
      <c r="R51" s="94">
        <v>3</v>
      </c>
      <c r="S51" s="94">
        <v>8</v>
      </c>
      <c r="T51" s="94">
        <v>7</v>
      </c>
      <c r="U51" s="94">
        <v>3</v>
      </c>
      <c r="V51" s="94">
        <v>8</v>
      </c>
      <c r="W51" s="94">
        <f t="shared" si="4"/>
        <v>59</v>
      </c>
      <c r="X51" s="94">
        <v>10</v>
      </c>
      <c r="Y51" s="94">
        <v>8</v>
      </c>
      <c r="Z51" s="94">
        <v>4</v>
      </c>
      <c r="AA51" s="94">
        <v>6</v>
      </c>
      <c r="AB51" s="94">
        <v>6</v>
      </c>
      <c r="AC51" s="94">
        <v>6</v>
      </c>
      <c r="AD51" s="94">
        <v>5</v>
      </c>
      <c r="AE51" s="94">
        <v>5</v>
      </c>
      <c r="AF51" s="94">
        <v>7</v>
      </c>
      <c r="AG51" s="94">
        <f t="shared" si="5"/>
        <v>57</v>
      </c>
      <c r="AH51" s="94">
        <f t="shared" si="6"/>
        <v>35</v>
      </c>
      <c r="AI51" s="94">
        <f t="shared" si="7"/>
        <v>17</v>
      </c>
      <c r="AJ51" s="102"/>
    </row>
    <row r="52" spans="1:36" ht="24.75" customHeight="1">
      <c r="A52" s="86" t="s">
        <v>81</v>
      </c>
      <c r="B52" s="87">
        <v>34</v>
      </c>
      <c r="C52" s="99" t="str">
        <f>IF(B52="","",VLOOKUP(B52,'[1]球員資料表'!$A$2:$O$84,2,FALSE))</f>
        <v>男B組</v>
      </c>
      <c r="D52" s="99" t="str">
        <f>IF(B52="","",VLOOKUP(B52,'[1]球員資料表'!$A$2:$O$84,3,FALSE))</f>
        <v>許晉彰</v>
      </c>
      <c r="E52" s="100" t="str">
        <f>IF(B52="","",VLOOKUP(B52,'[1]球員資料表'!$A$2:$O$84,5,FALSE))</f>
        <v>男</v>
      </c>
      <c r="F52" s="101">
        <f>IF(B52="","",VLOOKUP(B52,'[1]球員資料表'!$A$2:$O$84,6,FALSE))</f>
        <v>37312</v>
      </c>
      <c r="G52" s="91"/>
      <c r="H52" s="92" t="str">
        <f>IF(B52="","",VLOOKUP(B52,'[1]球員資料表'!$A$2:$O$84,7,FALSE))</f>
        <v>揮展練習場</v>
      </c>
      <c r="I52" s="92">
        <f t="shared" si="0"/>
        <v>59</v>
      </c>
      <c r="J52" s="92">
        <f t="shared" si="1"/>
        <v>57</v>
      </c>
      <c r="K52" s="93">
        <f t="shared" si="2"/>
        <v>116</v>
      </c>
      <c r="L52" s="93"/>
      <c r="M52" s="94">
        <f t="shared" si="3"/>
        <v>116</v>
      </c>
      <c r="N52" s="94">
        <v>6</v>
      </c>
      <c r="O52" s="94">
        <v>7</v>
      </c>
      <c r="P52" s="94">
        <v>7</v>
      </c>
      <c r="Q52" s="94">
        <v>8</v>
      </c>
      <c r="R52" s="94">
        <v>6</v>
      </c>
      <c r="S52" s="94">
        <v>7</v>
      </c>
      <c r="T52" s="94">
        <v>5</v>
      </c>
      <c r="U52" s="94">
        <v>5</v>
      </c>
      <c r="V52" s="94">
        <v>8</v>
      </c>
      <c r="W52" s="94">
        <f t="shared" si="4"/>
        <v>59</v>
      </c>
      <c r="X52" s="94">
        <v>6</v>
      </c>
      <c r="Y52" s="94">
        <v>5</v>
      </c>
      <c r="Z52" s="94">
        <v>5</v>
      </c>
      <c r="AA52" s="94">
        <v>7</v>
      </c>
      <c r="AB52" s="94">
        <v>6</v>
      </c>
      <c r="AC52" s="94">
        <v>9</v>
      </c>
      <c r="AD52" s="94">
        <v>6</v>
      </c>
      <c r="AE52" s="94">
        <v>7</v>
      </c>
      <c r="AF52" s="94">
        <v>6</v>
      </c>
      <c r="AG52" s="94">
        <f t="shared" si="5"/>
        <v>57</v>
      </c>
      <c r="AH52" s="94">
        <f t="shared" si="6"/>
        <v>41</v>
      </c>
      <c r="AI52" s="94">
        <f t="shared" si="7"/>
        <v>19</v>
      </c>
      <c r="AJ52" s="95"/>
    </row>
    <row r="53" spans="1:36" ht="24.75" customHeight="1">
      <c r="A53" s="86" t="s">
        <v>82</v>
      </c>
      <c r="B53" s="87">
        <v>42</v>
      </c>
      <c r="C53" s="99" t="str">
        <f>IF(B53="","",VLOOKUP(B53,'[1]球員資料表'!$A$2:$O$84,2,FALSE))</f>
        <v>男B組</v>
      </c>
      <c r="D53" s="99" t="str">
        <f>IF(B53="","",VLOOKUP(B53,'[1]球員資料表'!$A$2:$O$84,3,FALSE))</f>
        <v>洪之奇</v>
      </c>
      <c r="E53" s="100" t="str">
        <f>IF(B53="","",VLOOKUP(B53,'[1]球員資料表'!$A$2:$O$84,5,FALSE))</f>
        <v>男</v>
      </c>
      <c r="F53" s="101">
        <f>IF(B53="","",VLOOKUP(B53,'[1]球員資料表'!$A$2:$O$84,6,FALSE))</f>
        <v>37403</v>
      </c>
      <c r="G53" s="91"/>
      <c r="H53" s="92"/>
      <c r="I53" s="92">
        <f t="shared" si="0"/>
        <v>61</v>
      </c>
      <c r="J53" s="92">
        <f t="shared" si="1"/>
        <v>62</v>
      </c>
      <c r="K53" s="93">
        <f t="shared" si="2"/>
        <v>123</v>
      </c>
      <c r="L53" s="93"/>
      <c r="M53" s="94">
        <f t="shared" si="3"/>
        <v>123</v>
      </c>
      <c r="N53" s="94">
        <v>7</v>
      </c>
      <c r="O53" s="94">
        <v>9</v>
      </c>
      <c r="P53" s="94">
        <v>9</v>
      </c>
      <c r="Q53" s="94">
        <v>7</v>
      </c>
      <c r="R53" s="94">
        <v>4</v>
      </c>
      <c r="S53" s="94">
        <v>8</v>
      </c>
      <c r="T53" s="94">
        <v>5</v>
      </c>
      <c r="U53" s="94">
        <v>4</v>
      </c>
      <c r="V53" s="94">
        <v>8</v>
      </c>
      <c r="W53" s="94">
        <f t="shared" si="4"/>
        <v>61</v>
      </c>
      <c r="X53" s="94">
        <v>7</v>
      </c>
      <c r="Y53" s="94">
        <v>7</v>
      </c>
      <c r="Z53" s="94">
        <v>4</v>
      </c>
      <c r="AA53" s="94">
        <v>7</v>
      </c>
      <c r="AB53" s="94">
        <v>5</v>
      </c>
      <c r="AC53" s="94">
        <v>9</v>
      </c>
      <c r="AD53" s="94">
        <v>10</v>
      </c>
      <c r="AE53" s="94">
        <v>7</v>
      </c>
      <c r="AF53" s="94">
        <v>6</v>
      </c>
      <c r="AG53" s="94">
        <f t="shared" si="5"/>
        <v>62</v>
      </c>
      <c r="AH53" s="94">
        <f t="shared" si="6"/>
        <v>44</v>
      </c>
      <c r="AI53" s="94">
        <f t="shared" si="7"/>
        <v>23</v>
      </c>
      <c r="AJ53" s="95"/>
    </row>
    <row r="54" spans="1:36" ht="24.75" customHeight="1">
      <c r="A54" s="86" t="s">
        <v>83</v>
      </c>
      <c r="B54" s="87">
        <v>25</v>
      </c>
      <c r="C54" s="99" t="str">
        <f>IF(B54="","",VLOOKUP(B54,'[1]球員資料表'!$A$2:$O$84,2,FALSE))</f>
        <v>男B組</v>
      </c>
      <c r="D54" s="99" t="str">
        <f>IF(B54="","",VLOOKUP(B54,'[1]球員資料表'!$A$2:$O$84,3,FALSE))</f>
        <v>黃曜陞</v>
      </c>
      <c r="E54" s="100" t="str">
        <f>IF(B54="","",VLOOKUP(B54,'[1]球員資料表'!$A$2:$O$84,5,FALSE))</f>
        <v>男</v>
      </c>
      <c r="F54" s="101">
        <f>IF(B54="","",VLOOKUP(B54,'[1]球員資料表'!$A$2:$O$84,6,FALSE))</f>
        <v>37311</v>
      </c>
      <c r="G54" s="91"/>
      <c r="H54" s="92"/>
      <c r="I54" s="92">
        <f t="shared" si="0"/>
        <v>72</v>
      </c>
      <c r="J54" s="92">
        <f t="shared" si="1"/>
        <v>55</v>
      </c>
      <c r="K54" s="93">
        <f t="shared" si="2"/>
        <v>127</v>
      </c>
      <c r="L54" s="93"/>
      <c r="M54" s="94">
        <f t="shared" si="3"/>
        <v>127</v>
      </c>
      <c r="N54" s="94">
        <v>9</v>
      </c>
      <c r="O54" s="94">
        <v>12</v>
      </c>
      <c r="P54" s="94">
        <v>11</v>
      </c>
      <c r="Q54" s="94">
        <v>8</v>
      </c>
      <c r="R54" s="94">
        <v>5</v>
      </c>
      <c r="S54" s="94">
        <v>6</v>
      </c>
      <c r="T54" s="94">
        <v>10</v>
      </c>
      <c r="U54" s="94">
        <v>3</v>
      </c>
      <c r="V54" s="94">
        <v>8</v>
      </c>
      <c r="W54" s="94">
        <f t="shared" si="4"/>
        <v>72</v>
      </c>
      <c r="X54" s="94">
        <v>8</v>
      </c>
      <c r="Y54" s="94">
        <v>7</v>
      </c>
      <c r="Z54" s="94">
        <v>4</v>
      </c>
      <c r="AA54" s="94">
        <v>5</v>
      </c>
      <c r="AB54" s="94">
        <v>4</v>
      </c>
      <c r="AC54" s="94">
        <v>6</v>
      </c>
      <c r="AD54" s="94">
        <v>6</v>
      </c>
      <c r="AE54" s="94">
        <v>8</v>
      </c>
      <c r="AF54" s="94">
        <v>7</v>
      </c>
      <c r="AG54" s="94">
        <f t="shared" si="5"/>
        <v>55</v>
      </c>
      <c r="AH54" s="94">
        <f t="shared" si="6"/>
        <v>36</v>
      </c>
      <c r="AI54" s="94">
        <f t="shared" si="7"/>
        <v>21</v>
      </c>
      <c r="AJ54" s="102"/>
    </row>
    <row r="55" spans="1:36" ht="24.75" customHeight="1">
      <c r="A55" s="86" t="s">
        <v>84</v>
      </c>
      <c r="B55" s="87">
        <v>28</v>
      </c>
      <c r="C55" s="99" t="str">
        <f>IF(B55="","",VLOOKUP(B55,'[1]球員資料表'!$A$2:$O$84,2,FALSE))</f>
        <v>男B組</v>
      </c>
      <c r="D55" s="99" t="str">
        <f>IF(B55="","",VLOOKUP(B55,'[1]球員資料表'!$A$2:$O$84,3,FALSE))</f>
        <v>李柏緯</v>
      </c>
      <c r="E55" s="100" t="str">
        <f>IF(B55="","",VLOOKUP(B55,'[1]球員資料表'!$A$2:$O$84,5,FALSE))</f>
        <v>男</v>
      </c>
      <c r="F55" s="101">
        <f>IF(B55="","",VLOOKUP(B55,'[1]球員資料表'!$A$2:$O$84,6,FALSE))</f>
        <v>37184</v>
      </c>
      <c r="G55" s="91"/>
      <c r="H55" s="92">
        <f>IF(B55="","",VLOOKUP(B55,'[1]球員資料表'!$A$2:$O$84,7,FALSE))</f>
        <v>0</v>
      </c>
      <c r="I55" s="92">
        <f t="shared" si="0"/>
        <v>62</v>
      </c>
      <c r="J55" s="92">
        <f t="shared" si="1"/>
        <v>65</v>
      </c>
      <c r="K55" s="93">
        <f t="shared" si="2"/>
        <v>127</v>
      </c>
      <c r="L55" s="93"/>
      <c r="M55" s="94">
        <f t="shared" si="3"/>
        <v>127</v>
      </c>
      <c r="N55" s="94">
        <v>6</v>
      </c>
      <c r="O55" s="94">
        <v>8</v>
      </c>
      <c r="P55" s="94">
        <v>8</v>
      </c>
      <c r="Q55" s="94">
        <v>9</v>
      </c>
      <c r="R55" s="94">
        <v>7</v>
      </c>
      <c r="S55" s="94">
        <v>7</v>
      </c>
      <c r="T55" s="94">
        <v>7</v>
      </c>
      <c r="U55" s="94">
        <v>5</v>
      </c>
      <c r="V55" s="94">
        <v>5</v>
      </c>
      <c r="W55" s="94">
        <f t="shared" si="4"/>
        <v>62</v>
      </c>
      <c r="X55" s="94">
        <v>7</v>
      </c>
      <c r="Y55" s="94">
        <v>8</v>
      </c>
      <c r="Z55" s="94">
        <v>7</v>
      </c>
      <c r="AA55" s="94">
        <v>7</v>
      </c>
      <c r="AB55" s="94">
        <v>4</v>
      </c>
      <c r="AC55" s="94">
        <v>8</v>
      </c>
      <c r="AD55" s="94">
        <v>10</v>
      </c>
      <c r="AE55" s="94">
        <v>8</v>
      </c>
      <c r="AF55" s="94">
        <v>6</v>
      </c>
      <c r="AG55" s="94">
        <f t="shared" si="5"/>
        <v>65</v>
      </c>
      <c r="AH55" s="94">
        <f t="shared" si="6"/>
        <v>43</v>
      </c>
      <c r="AI55" s="94">
        <f t="shared" si="7"/>
        <v>24</v>
      </c>
      <c r="AJ55" s="102"/>
    </row>
    <row r="56" spans="1:36" ht="24.75" customHeight="1">
      <c r="A56" s="86" t="s">
        <v>165</v>
      </c>
      <c r="B56" s="87"/>
      <c r="C56" s="99"/>
      <c r="D56" s="99"/>
      <c r="E56" s="100">
        <f>IF(B56="","",VLOOKUP(B56,'[1]球員資料表'!$A$2:$O$84,5,FALSE))</f>
      </c>
      <c r="F56" s="101">
        <f>IF(B56="","",VLOOKUP(B56,'[1]球員資料表'!$A$2:$O$84,6,FALSE))</f>
      </c>
      <c r="G56" s="91"/>
      <c r="H56" s="92"/>
      <c r="I56" s="92">
        <f t="shared" si="0"/>
        <v>0</v>
      </c>
      <c r="J56" s="92">
        <f t="shared" si="1"/>
        <v>0</v>
      </c>
      <c r="K56" s="93">
        <f t="shared" si="2"/>
        <v>0</v>
      </c>
      <c r="L56" s="93"/>
      <c r="M56" s="94">
        <f t="shared" si="3"/>
        <v>0</v>
      </c>
      <c r="N56" s="94"/>
      <c r="O56" s="94"/>
      <c r="P56" s="94"/>
      <c r="Q56" s="94"/>
      <c r="R56" s="94"/>
      <c r="S56" s="94"/>
      <c r="T56" s="94"/>
      <c r="U56" s="94"/>
      <c r="V56" s="94"/>
      <c r="W56" s="94">
        <f t="shared" si="4"/>
        <v>0</v>
      </c>
      <c r="X56" s="94"/>
      <c r="Y56" s="94"/>
      <c r="Z56" s="94"/>
      <c r="AA56" s="94"/>
      <c r="AB56" s="94"/>
      <c r="AC56" s="94"/>
      <c r="AD56" s="94"/>
      <c r="AE56" s="94"/>
      <c r="AF56" s="94"/>
      <c r="AG56" s="94">
        <f t="shared" si="5"/>
        <v>0</v>
      </c>
      <c r="AH56" s="94">
        <f t="shared" si="6"/>
        <v>0</v>
      </c>
      <c r="AI56" s="94">
        <f t="shared" si="7"/>
        <v>0</v>
      </c>
      <c r="AJ56" s="95"/>
    </row>
    <row r="57" spans="1:36" ht="24.75" customHeight="1">
      <c r="A57" s="86" t="s">
        <v>234</v>
      </c>
      <c r="B57" s="87"/>
      <c r="C57" s="99"/>
      <c r="D57" s="99"/>
      <c r="E57" s="100">
        <f>IF(B57="","",VLOOKUP(B57,'[1]球員資料表'!$A$2:$O$84,5,FALSE))</f>
      </c>
      <c r="F57" s="101">
        <f>IF(B57="","",VLOOKUP(B57,'[1]球員資料表'!$A$2:$O$84,6,FALSE))</f>
      </c>
      <c r="G57" s="103"/>
      <c r="H57" s="104"/>
      <c r="I57" s="92">
        <f t="shared" si="0"/>
        <v>0</v>
      </c>
      <c r="J57" s="92">
        <f t="shared" si="1"/>
        <v>0</v>
      </c>
      <c r="K57" s="93">
        <f t="shared" si="2"/>
        <v>0</v>
      </c>
      <c r="L57" s="93"/>
      <c r="M57" s="94">
        <f t="shared" si="3"/>
        <v>0</v>
      </c>
      <c r="N57" s="94"/>
      <c r="O57" s="94"/>
      <c r="P57" s="94"/>
      <c r="Q57" s="94"/>
      <c r="R57" s="94"/>
      <c r="S57" s="94"/>
      <c r="T57" s="94"/>
      <c r="U57" s="94"/>
      <c r="V57" s="94"/>
      <c r="W57" s="94">
        <f t="shared" si="4"/>
        <v>0</v>
      </c>
      <c r="X57" s="94"/>
      <c r="Y57" s="94"/>
      <c r="Z57" s="94"/>
      <c r="AA57" s="94"/>
      <c r="AB57" s="94"/>
      <c r="AC57" s="94"/>
      <c r="AD57" s="94"/>
      <c r="AE57" s="94"/>
      <c r="AF57" s="94"/>
      <c r="AG57" s="94">
        <f t="shared" si="5"/>
        <v>0</v>
      </c>
      <c r="AH57" s="94">
        <f t="shared" si="6"/>
        <v>0</v>
      </c>
      <c r="AI57" s="94">
        <f t="shared" si="7"/>
        <v>0</v>
      </c>
      <c r="AJ57" s="95"/>
    </row>
    <row r="58" spans="1:36" ht="24.75" customHeight="1">
      <c r="A58" s="86"/>
      <c r="B58" s="87"/>
      <c r="C58" s="99">
        <f>IF(B58="","",VLOOKUP(B58,'[1]球員資料表'!$A$2:$O$84,2,FALSE))</f>
      </c>
      <c r="D58" s="99">
        <f>IF(B58="","",VLOOKUP(B58,'[1]球員資料表'!$A$2:$O$84,3,FALSE))</f>
      </c>
      <c r="E58" s="100">
        <f>IF(B58="","",VLOOKUP(B58,'[1]球員資料表'!$A$2:$O$84,5,FALSE))</f>
      </c>
      <c r="F58" s="101">
        <f>IF(B58="","",VLOOKUP(B58,'[1]球員資料表'!$A$2:$O$84,6,FALSE))</f>
      </c>
      <c r="G58" s="91"/>
      <c r="H58" s="92">
        <f>IF(B58="","",VLOOKUP(B58,'[1]球員資料表'!$A$2:$O$84,7,FALSE))</f>
      </c>
      <c r="I58" s="92">
        <f t="shared" si="0"/>
        <v>0</v>
      </c>
      <c r="J58" s="92">
        <f t="shared" si="1"/>
        <v>0</v>
      </c>
      <c r="K58" s="93">
        <f t="shared" si="2"/>
        <v>0</v>
      </c>
      <c r="L58" s="93"/>
      <c r="M58" s="94">
        <f t="shared" si="3"/>
        <v>0</v>
      </c>
      <c r="N58" s="94"/>
      <c r="O58" s="94"/>
      <c r="P58" s="94"/>
      <c r="Q58" s="94"/>
      <c r="R58" s="94"/>
      <c r="S58" s="94"/>
      <c r="T58" s="94"/>
      <c r="U58" s="94"/>
      <c r="V58" s="94"/>
      <c r="W58" s="94">
        <f t="shared" si="4"/>
        <v>0</v>
      </c>
      <c r="X58" s="94"/>
      <c r="Y58" s="94"/>
      <c r="Z58" s="94"/>
      <c r="AA58" s="94"/>
      <c r="AB58" s="94"/>
      <c r="AC58" s="94"/>
      <c r="AD58" s="94"/>
      <c r="AE58" s="94"/>
      <c r="AF58" s="94"/>
      <c r="AG58" s="94">
        <f t="shared" si="5"/>
        <v>0</v>
      </c>
      <c r="AH58" s="94">
        <f t="shared" si="6"/>
        <v>0</v>
      </c>
      <c r="AI58" s="94">
        <f t="shared" si="7"/>
        <v>0</v>
      </c>
      <c r="AJ58" s="95"/>
    </row>
    <row r="59" spans="1:36" ht="24.75" customHeight="1">
      <c r="A59" s="86" t="s">
        <v>235</v>
      </c>
      <c r="B59" s="100">
        <v>50</v>
      </c>
      <c r="C59" s="99" t="str">
        <f>IF(B59="","",VLOOKUP(B59,'[1]球員資料表'!$A$2:$O$84,2,FALSE))</f>
        <v>男C組</v>
      </c>
      <c r="D59" s="99" t="str">
        <f>IF(B59="","",VLOOKUP(B59,'[1]球員資料表'!$A$2:$O$84,3,FALSE))</f>
        <v>楊孝哲</v>
      </c>
      <c r="E59" s="100" t="str">
        <f>IF(B59="","",VLOOKUP(B59,'[1]球員資料表'!$A$2:$O$84,5,FALSE))</f>
        <v>男</v>
      </c>
      <c r="F59" s="101">
        <f>IF(B59="","",VLOOKUP(B59,'[1]球員資料表'!$A$2:$O$84,6,FALSE))</f>
        <v>37565</v>
      </c>
      <c r="G59" s="91"/>
      <c r="H59" s="92"/>
      <c r="I59" s="92">
        <f t="shared" si="0"/>
        <v>37</v>
      </c>
      <c r="J59" s="92">
        <f t="shared" si="1"/>
        <v>40</v>
      </c>
      <c r="K59" s="93">
        <f t="shared" si="2"/>
        <v>77</v>
      </c>
      <c r="L59" s="93"/>
      <c r="M59" s="94">
        <f t="shared" si="3"/>
        <v>77</v>
      </c>
      <c r="N59" s="94">
        <v>5</v>
      </c>
      <c r="O59" s="94">
        <v>4</v>
      </c>
      <c r="P59" s="94">
        <v>4</v>
      </c>
      <c r="Q59" s="94">
        <v>3</v>
      </c>
      <c r="R59" s="94">
        <v>4</v>
      </c>
      <c r="S59" s="94">
        <v>4</v>
      </c>
      <c r="T59" s="94">
        <v>5</v>
      </c>
      <c r="U59" s="94">
        <v>3</v>
      </c>
      <c r="V59" s="94">
        <v>5</v>
      </c>
      <c r="W59" s="94">
        <f t="shared" si="4"/>
        <v>37</v>
      </c>
      <c r="X59" s="94">
        <v>4</v>
      </c>
      <c r="Y59" s="94">
        <v>6</v>
      </c>
      <c r="Z59" s="94">
        <v>4</v>
      </c>
      <c r="AA59" s="94">
        <v>3</v>
      </c>
      <c r="AB59" s="94">
        <v>3</v>
      </c>
      <c r="AC59" s="94">
        <v>7</v>
      </c>
      <c r="AD59" s="94">
        <v>4</v>
      </c>
      <c r="AE59" s="94">
        <v>5</v>
      </c>
      <c r="AF59" s="94">
        <v>4</v>
      </c>
      <c r="AG59" s="94">
        <f t="shared" si="5"/>
        <v>40</v>
      </c>
      <c r="AH59" s="94">
        <f t="shared" si="6"/>
        <v>26</v>
      </c>
      <c r="AI59" s="94">
        <f t="shared" si="7"/>
        <v>13</v>
      </c>
      <c r="AJ59" s="102"/>
    </row>
    <row r="60" spans="1:36" ht="24.75" customHeight="1">
      <c r="A60" s="86" t="s">
        <v>0</v>
      </c>
      <c r="B60" s="100">
        <v>48</v>
      </c>
      <c r="C60" s="99" t="str">
        <f>IF(B60="","",VLOOKUP(B60,'[1]球員資料表'!$A$2:$O$84,2,FALSE))</f>
        <v>男C組</v>
      </c>
      <c r="D60" s="99" t="str">
        <f>IF(B60="","",VLOOKUP(B60,'[1]球員資料表'!$A$2:$O$84,3,FALSE))</f>
        <v>楊云睿</v>
      </c>
      <c r="E60" s="100" t="str">
        <f>IF(B60="","",VLOOKUP(B60,'[1]球員資料表'!$A$2:$O$84,5,FALSE))</f>
        <v>男</v>
      </c>
      <c r="F60" s="101">
        <f>IF(B60="","",VLOOKUP(B60,'[1]球員資料表'!$A$2:$O$84,6,FALSE))</f>
        <v>37569</v>
      </c>
      <c r="G60" s="91"/>
      <c r="H60" s="92" t="e">
        <f>IF(#REF!="","",VLOOKUP(#REF!,'[1]球員資料表'!$A$2:$O$84,7,FALSE))</f>
        <v>#REF!</v>
      </c>
      <c r="I60" s="92">
        <f t="shared" si="0"/>
        <v>44</v>
      </c>
      <c r="J60" s="92">
        <f t="shared" si="1"/>
        <v>37</v>
      </c>
      <c r="K60" s="93">
        <f t="shared" si="2"/>
        <v>81</v>
      </c>
      <c r="L60" s="93"/>
      <c r="M60" s="106">
        <f t="shared" si="3"/>
        <v>81</v>
      </c>
      <c r="N60" s="106">
        <v>5</v>
      </c>
      <c r="O60" s="106">
        <v>5</v>
      </c>
      <c r="P60" s="106">
        <v>4</v>
      </c>
      <c r="Q60" s="106">
        <v>5</v>
      </c>
      <c r="R60" s="106">
        <v>5</v>
      </c>
      <c r="S60" s="106">
        <v>5</v>
      </c>
      <c r="T60" s="106">
        <v>5</v>
      </c>
      <c r="U60" s="106">
        <v>4</v>
      </c>
      <c r="V60" s="106">
        <v>6</v>
      </c>
      <c r="W60" s="106">
        <f t="shared" si="4"/>
        <v>44</v>
      </c>
      <c r="X60" s="106">
        <v>4</v>
      </c>
      <c r="Y60" s="106">
        <v>4</v>
      </c>
      <c r="Z60" s="106">
        <v>3</v>
      </c>
      <c r="AA60" s="106">
        <v>4</v>
      </c>
      <c r="AB60" s="106">
        <v>4</v>
      </c>
      <c r="AC60" s="106">
        <v>5</v>
      </c>
      <c r="AD60" s="106">
        <v>4</v>
      </c>
      <c r="AE60" s="106">
        <v>4</v>
      </c>
      <c r="AF60" s="106">
        <v>5</v>
      </c>
      <c r="AG60" s="106">
        <f t="shared" si="5"/>
        <v>37</v>
      </c>
      <c r="AH60" s="106">
        <f t="shared" si="6"/>
        <v>26</v>
      </c>
      <c r="AI60" s="106">
        <f t="shared" si="7"/>
        <v>13</v>
      </c>
      <c r="AJ60" s="102"/>
    </row>
    <row r="61" spans="1:36" ht="24.75" customHeight="1">
      <c r="A61" s="86" t="s">
        <v>1</v>
      </c>
      <c r="B61" s="100">
        <v>53</v>
      </c>
      <c r="C61" s="99" t="str">
        <f>IF(B61="","",VLOOKUP(B61,'[1]球員資料表'!$A$2:$O$84,2,FALSE))</f>
        <v>男C組</v>
      </c>
      <c r="D61" s="99" t="str">
        <f>IF(B61="","",VLOOKUP(B61,'[1]球員資料表'!$A$2:$O$84,3,FALSE))</f>
        <v>柯亮宇</v>
      </c>
      <c r="E61" s="100" t="str">
        <f>IF(B61="","",VLOOKUP(B61,'[1]球員資料表'!$A$2:$O$84,5,FALSE))</f>
        <v>男</v>
      </c>
      <c r="F61" s="101">
        <f>IF(B61="","",VLOOKUP(B61,'[1]球員資料表'!$A$2:$O$84,6,FALSE))</f>
        <v>38105</v>
      </c>
      <c r="G61" s="91"/>
      <c r="H61" s="92"/>
      <c r="I61" s="92">
        <f t="shared" si="0"/>
        <v>44</v>
      </c>
      <c r="J61" s="92">
        <f t="shared" si="1"/>
        <v>45</v>
      </c>
      <c r="K61" s="93">
        <f t="shared" si="2"/>
        <v>89</v>
      </c>
      <c r="L61" s="93"/>
      <c r="M61" s="106">
        <f t="shared" si="3"/>
        <v>89</v>
      </c>
      <c r="N61" s="106">
        <v>5</v>
      </c>
      <c r="O61" s="106">
        <v>6</v>
      </c>
      <c r="P61" s="106">
        <v>6</v>
      </c>
      <c r="Q61" s="106">
        <v>4</v>
      </c>
      <c r="R61" s="106">
        <v>3</v>
      </c>
      <c r="S61" s="106">
        <v>5</v>
      </c>
      <c r="T61" s="106">
        <v>5</v>
      </c>
      <c r="U61" s="106">
        <v>4</v>
      </c>
      <c r="V61" s="106">
        <v>6</v>
      </c>
      <c r="W61" s="106">
        <f t="shared" si="4"/>
        <v>44</v>
      </c>
      <c r="X61" s="106">
        <v>5</v>
      </c>
      <c r="Y61" s="106">
        <v>5</v>
      </c>
      <c r="Z61" s="106">
        <v>4</v>
      </c>
      <c r="AA61" s="106">
        <v>5</v>
      </c>
      <c r="AB61" s="106">
        <v>4</v>
      </c>
      <c r="AC61" s="106">
        <v>5</v>
      </c>
      <c r="AD61" s="106">
        <v>6</v>
      </c>
      <c r="AE61" s="106">
        <v>5</v>
      </c>
      <c r="AF61" s="106">
        <v>6</v>
      </c>
      <c r="AG61" s="106">
        <f t="shared" si="5"/>
        <v>45</v>
      </c>
      <c r="AH61" s="106">
        <f t="shared" si="6"/>
        <v>31</v>
      </c>
      <c r="AI61" s="106">
        <f t="shared" si="7"/>
        <v>17</v>
      </c>
      <c r="AJ61" s="102"/>
    </row>
    <row r="62" spans="1:36" ht="24.75" customHeight="1">
      <c r="A62" s="86" t="s">
        <v>2</v>
      </c>
      <c r="B62" s="100">
        <v>54</v>
      </c>
      <c r="C62" s="99" t="str">
        <f>IF(B62="","",VLOOKUP(B62,'[1]球員資料表'!$A$2:$O$84,2,FALSE))</f>
        <v>男C組</v>
      </c>
      <c r="D62" s="99" t="str">
        <f>IF(B62="","",VLOOKUP(B62,'[1]球員資料表'!$A$2:$O$84,3,FALSE))</f>
        <v>顏國翔</v>
      </c>
      <c r="E62" s="100" t="str">
        <f>IF(B62="","",VLOOKUP(B62,'[1]球員資料表'!$A$2:$O$84,5,FALSE))</f>
        <v>男</v>
      </c>
      <c r="F62" s="101">
        <f>IF(B62="","",VLOOKUP(B62,'[1]球員資料表'!$A$2:$O$84,6,FALSE))</f>
        <v>37917</v>
      </c>
      <c r="G62" s="91"/>
      <c r="H62" s="92" t="e">
        <f>IF(#REF!="","",VLOOKUP(#REF!,'[1]球員資料表'!$A$2:$O$84,7,FALSE))</f>
        <v>#REF!</v>
      </c>
      <c r="I62" s="92">
        <f t="shared" si="0"/>
        <v>53</v>
      </c>
      <c r="J62" s="92">
        <f t="shared" si="1"/>
        <v>49</v>
      </c>
      <c r="K62" s="93">
        <f t="shared" si="2"/>
        <v>102</v>
      </c>
      <c r="L62" s="93"/>
      <c r="M62" s="94">
        <f t="shared" si="3"/>
        <v>102</v>
      </c>
      <c r="N62" s="94">
        <v>6</v>
      </c>
      <c r="O62" s="94">
        <v>5</v>
      </c>
      <c r="P62" s="94">
        <v>4</v>
      </c>
      <c r="Q62" s="94">
        <v>7</v>
      </c>
      <c r="R62" s="94">
        <v>4</v>
      </c>
      <c r="S62" s="94">
        <v>6</v>
      </c>
      <c r="T62" s="94">
        <v>7</v>
      </c>
      <c r="U62" s="94">
        <v>4</v>
      </c>
      <c r="V62" s="94">
        <v>10</v>
      </c>
      <c r="W62" s="94">
        <f t="shared" si="4"/>
        <v>53</v>
      </c>
      <c r="X62" s="94">
        <v>6</v>
      </c>
      <c r="Y62" s="94">
        <v>6</v>
      </c>
      <c r="Z62" s="94">
        <v>6</v>
      </c>
      <c r="AA62" s="94">
        <v>5</v>
      </c>
      <c r="AB62" s="94">
        <v>4</v>
      </c>
      <c r="AC62" s="94">
        <v>5</v>
      </c>
      <c r="AD62" s="94">
        <v>7</v>
      </c>
      <c r="AE62" s="94">
        <v>5</v>
      </c>
      <c r="AF62" s="94">
        <v>5</v>
      </c>
      <c r="AG62" s="94">
        <f t="shared" si="5"/>
        <v>49</v>
      </c>
      <c r="AH62" s="94">
        <f t="shared" si="6"/>
        <v>31</v>
      </c>
      <c r="AI62" s="94">
        <f t="shared" si="7"/>
        <v>17</v>
      </c>
      <c r="AJ62" s="102"/>
    </row>
    <row r="63" spans="1:36" ht="24.75" customHeight="1">
      <c r="A63" s="86" t="s">
        <v>3</v>
      </c>
      <c r="B63" s="100">
        <v>49</v>
      </c>
      <c r="C63" s="99" t="str">
        <f>IF(B63="","",VLOOKUP(B63,'[1]球員資料表'!$A$2:$O$84,2,FALSE))</f>
        <v>男C組</v>
      </c>
      <c r="D63" s="99" t="str">
        <f>IF(B63="","",VLOOKUP(B63,'[1]球員資料表'!$A$2:$O$84,3,FALSE))</f>
        <v>吳睿東</v>
      </c>
      <c r="E63" s="100" t="str">
        <f>IF(B63="","",VLOOKUP(B63,'[1]球員資料表'!$A$2:$O$84,5,FALSE))</f>
        <v>男</v>
      </c>
      <c r="F63" s="101">
        <f>IF(B63="","",VLOOKUP(B63,'[1]球員資料表'!$A$2:$O$84,6,FALSE))</f>
        <v>37549</v>
      </c>
      <c r="G63" s="91"/>
      <c r="H63" s="92"/>
      <c r="I63" s="92">
        <f t="shared" si="0"/>
        <v>56</v>
      </c>
      <c r="J63" s="92">
        <f t="shared" si="1"/>
        <v>49</v>
      </c>
      <c r="K63" s="93">
        <f t="shared" si="2"/>
        <v>105</v>
      </c>
      <c r="L63" s="93"/>
      <c r="M63" s="94">
        <f t="shared" si="3"/>
        <v>105</v>
      </c>
      <c r="N63" s="94">
        <v>5</v>
      </c>
      <c r="O63" s="94">
        <v>7</v>
      </c>
      <c r="P63" s="94">
        <v>5</v>
      </c>
      <c r="Q63" s="94">
        <v>8</v>
      </c>
      <c r="R63" s="94">
        <v>5</v>
      </c>
      <c r="S63" s="94">
        <v>9</v>
      </c>
      <c r="T63" s="94">
        <v>6</v>
      </c>
      <c r="U63" s="94">
        <v>4</v>
      </c>
      <c r="V63" s="94">
        <v>7</v>
      </c>
      <c r="W63" s="94">
        <f t="shared" si="4"/>
        <v>56</v>
      </c>
      <c r="X63" s="94">
        <v>6</v>
      </c>
      <c r="Y63" s="94">
        <v>5</v>
      </c>
      <c r="Z63" s="94">
        <v>4</v>
      </c>
      <c r="AA63" s="94">
        <v>5</v>
      </c>
      <c r="AB63" s="94">
        <v>5</v>
      </c>
      <c r="AC63" s="94">
        <v>6</v>
      </c>
      <c r="AD63" s="94">
        <v>5</v>
      </c>
      <c r="AE63" s="94">
        <v>7</v>
      </c>
      <c r="AF63" s="94">
        <v>6</v>
      </c>
      <c r="AG63" s="94">
        <f t="shared" si="5"/>
        <v>49</v>
      </c>
      <c r="AH63" s="94">
        <f t="shared" si="6"/>
        <v>34</v>
      </c>
      <c r="AI63" s="94">
        <f t="shared" si="7"/>
        <v>18</v>
      </c>
      <c r="AJ63" s="102"/>
    </row>
    <row r="64" spans="1:36" ht="24.75" customHeight="1">
      <c r="A64" s="86" t="s">
        <v>4</v>
      </c>
      <c r="B64" s="100">
        <v>51</v>
      </c>
      <c r="C64" s="99" t="str">
        <f>IF(B64="","",VLOOKUP(B64,'[1]球員資料表'!$A$2:$O$84,2,FALSE))</f>
        <v>男C組</v>
      </c>
      <c r="D64" s="99" t="str">
        <f>IF(B64="","",VLOOKUP(B64,'[1]球員資料表'!$A$2:$O$84,3,FALSE))</f>
        <v>李尚融</v>
      </c>
      <c r="E64" s="100" t="str">
        <f>IF(B64="","",VLOOKUP(B64,'[1]球員資料表'!$A$2:$O$84,5,FALSE))</f>
        <v>男</v>
      </c>
      <c r="F64" s="101">
        <f>IF(B64="","",VLOOKUP(B64,'[1]球員資料表'!$A$2:$O$84,6,FALSE))</f>
        <v>37826</v>
      </c>
      <c r="G64" s="91"/>
      <c r="H64" s="92"/>
      <c r="I64" s="92">
        <f t="shared" si="0"/>
        <v>56</v>
      </c>
      <c r="J64" s="92">
        <f t="shared" si="1"/>
        <v>54</v>
      </c>
      <c r="K64" s="93">
        <f t="shared" si="2"/>
        <v>110</v>
      </c>
      <c r="L64" s="93"/>
      <c r="M64" s="94">
        <f t="shared" si="3"/>
        <v>110</v>
      </c>
      <c r="N64" s="94">
        <v>7</v>
      </c>
      <c r="O64" s="94">
        <v>8</v>
      </c>
      <c r="P64" s="94">
        <v>5</v>
      </c>
      <c r="Q64" s="94">
        <v>8</v>
      </c>
      <c r="R64" s="94">
        <v>4</v>
      </c>
      <c r="S64" s="94">
        <v>6</v>
      </c>
      <c r="T64" s="94">
        <v>7</v>
      </c>
      <c r="U64" s="94">
        <v>4</v>
      </c>
      <c r="V64" s="94">
        <v>7</v>
      </c>
      <c r="W64" s="94">
        <f t="shared" si="4"/>
        <v>56</v>
      </c>
      <c r="X64" s="94">
        <v>6</v>
      </c>
      <c r="Y64" s="94">
        <v>6</v>
      </c>
      <c r="Z64" s="94">
        <v>4</v>
      </c>
      <c r="AA64" s="94">
        <v>6</v>
      </c>
      <c r="AB64" s="94">
        <v>5</v>
      </c>
      <c r="AC64" s="94">
        <v>7</v>
      </c>
      <c r="AD64" s="94">
        <v>5</v>
      </c>
      <c r="AE64" s="94">
        <v>8</v>
      </c>
      <c r="AF64" s="94">
        <v>7</v>
      </c>
      <c r="AG64" s="94">
        <f t="shared" si="5"/>
        <v>54</v>
      </c>
      <c r="AH64" s="94">
        <f t="shared" si="6"/>
        <v>38</v>
      </c>
      <c r="AI64" s="94">
        <f t="shared" si="7"/>
        <v>20</v>
      </c>
      <c r="AJ64" s="102"/>
    </row>
    <row r="65" spans="1:36" ht="24.75" customHeight="1">
      <c r="A65" s="86" t="s">
        <v>5</v>
      </c>
      <c r="B65" s="100">
        <v>52</v>
      </c>
      <c r="C65" s="99" t="str">
        <f>IF(B65="","",VLOOKUP(B65,'[1]球員資料表'!$A$2:$O$84,2,FALSE))</f>
        <v>男C組</v>
      </c>
      <c r="D65" s="99" t="str">
        <f>IF(B65="","",VLOOKUP(B65,'[1]球員資料表'!$A$2:$O$84,3,FALSE))</f>
        <v>吳俊翰</v>
      </c>
      <c r="E65" s="100" t="str">
        <f>IF(B65="","",VLOOKUP(B65,'[1]球員資料表'!$A$2:$O$84,5,FALSE))</f>
        <v>男</v>
      </c>
      <c r="F65" s="101">
        <f>IF(B65="","",VLOOKUP(B65,'[1]球員資料表'!$A$2:$O$84,6,FALSE))</f>
        <v>37597</v>
      </c>
      <c r="G65" s="91"/>
      <c r="H65" s="92"/>
      <c r="I65" s="92">
        <f t="shared" si="0"/>
        <v>71</v>
      </c>
      <c r="J65" s="92">
        <f t="shared" si="1"/>
        <v>75</v>
      </c>
      <c r="K65" s="93">
        <f t="shared" si="2"/>
        <v>146</v>
      </c>
      <c r="L65" s="93"/>
      <c r="M65" s="94">
        <f t="shared" si="3"/>
        <v>146</v>
      </c>
      <c r="N65" s="94">
        <v>11</v>
      </c>
      <c r="O65" s="94">
        <v>8</v>
      </c>
      <c r="P65" s="94">
        <v>8</v>
      </c>
      <c r="Q65" s="94">
        <v>5</v>
      </c>
      <c r="R65" s="94">
        <v>5</v>
      </c>
      <c r="S65" s="94">
        <v>10</v>
      </c>
      <c r="T65" s="94">
        <v>8</v>
      </c>
      <c r="U65" s="94">
        <v>5</v>
      </c>
      <c r="V65" s="94">
        <v>11</v>
      </c>
      <c r="W65" s="94">
        <f t="shared" si="4"/>
        <v>71</v>
      </c>
      <c r="X65" s="94">
        <v>7</v>
      </c>
      <c r="Y65" s="94">
        <v>7</v>
      </c>
      <c r="Z65" s="94">
        <v>7</v>
      </c>
      <c r="AA65" s="94">
        <v>7</v>
      </c>
      <c r="AB65" s="94">
        <v>10</v>
      </c>
      <c r="AC65" s="94">
        <v>8</v>
      </c>
      <c r="AD65" s="94">
        <v>8</v>
      </c>
      <c r="AE65" s="94">
        <v>7</v>
      </c>
      <c r="AF65" s="94">
        <v>14</v>
      </c>
      <c r="AG65" s="94">
        <f t="shared" si="5"/>
        <v>75</v>
      </c>
      <c r="AH65" s="94">
        <f t="shared" si="6"/>
        <v>54</v>
      </c>
      <c r="AI65" s="94">
        <f t="shared" si="7"/>
        <v>29</v>
      </c>
      <c r="AJ65" s="102"/>
    </row>
    <row r="66" spans="1:36" ht="24.75" customHeight="1">
      <c r="A66" s="86"/>
      <c r="B66" s="87"/>
      <c r="C66" s="99">
        <f>IF(B66="","",VLOOKUP(B66,'[1]球員資料表'!$A$2:$O$84,2,FALSE))</f>
      </c>
      <c r="D66" s="99">
        <f>IF(B66="","",VLOOKUP(B66,'[1]球員資料表'!$A$2:$O$84,3,FALSE))</f>
      </c>
      <c r="E66" s="100">
        <f>IF(B66="","",VLOOKUP(B66,'[1]球員資料表'!$A$2:$O$84,5,FALSE))</f>
      </c>
      <c r="F66" s="101">
        <f>IF(B66="","",VLOOKUP(B66,'[1]球員資料表'!$A$2:$O$84,6,FALSE))</f>
      </c>
      <c r="G66" s="91"/>
      <c r="H66" s="92"/>
      <c r="I66" s="92">
        <f t="shared" si="0"/>
        <v>0</v>
      </c>
      <c r="J66" s="92">
        <f t="shared" si="1"/>
        <v>0</v>
      </c>
      <c r="K66" s="93">
        <f t="shared" si="2"/>
        <v>0</v>
      </c>
      <c r="L66" s="93"/>
      <c r="M66" s="94">
        <f t="shared" si="3"/>
        <v>0</v>
      </c>
      <c r="N66" s="94"/>
      <c r="O66" s="94"/>
      <c r="P66" s="94"/>
      <c r="Q66" s="94"/>
      <c r="R66" s="94"/>
      <c r="S66" s="94"/>
      <c r="T66" s="94"/>
      <c r="U66" s="94"/>
      <c r="V66" s="94"/>
      <c r="W66" s="94">
        <f t="shared" si="4"/>
        <v>0</v>
      </c>
      <c r="X66" s="94"/>
      <c r="Y66" s="94"/>
      <c r="Z66" s="94"/>
      <c r="AA66" s="94"/>
      <c r="AB66" s="94"/>
      <c r="AC66" s="94"/>
      <c r="AD66" s="94"/>
      <c r="AE66" s="94"/>
      <c r="AF66" s="94"/>
      <c r="AG66" s="94">
        <f t="shared" si="5"/>
        <v>0</v>
      </c>
      <c r="AH66" s="94">
        <f t="shared" si="6"/>
        <v>0</v>
      </c>
      <c r="AI66" s="94">
        <f t="shared" si="7"/>
        <v>0</v>
      </c>
      <c r="AJ66" s="102"/>
    </row>
    <row r="67" spans="1:36" ht="24.75" customHeight="1">
      <c r="A67" s="86"/>
      <c r="B67" s="87"/>
      <c r="C67" s="99">
        <f>IF(B67="","",VLOOKUP(B67,'[1]球員資料表'!$A$2:$O$84,2,FALSE))</f>
      </c>
      <c r="D67" s="99">
        <f>IF(B67="","",VLOOKUP(B67,'[1]球員資料表'!$A$2:$O$84,3,FALSE))</f>
      </c>
      <c r="E67" s="100">
        <f>IF(B67="","",VLOOKUP(B67,'[1]球員資料表'!$A$2:$O$84,5,FALSE))</f>
      </c>
      <c r="F67" s="101">
        <f>IF(B67="","",VLOOKUP(B67,'[1]球員資料表'!$A$2:$O$84,6,FALSE))</f>
      </c>
      <c r="G67" s="91"/>
      <c r="H67" s="92"/>
      <c r="I67" s="92">
        <f t="shared" si="0"/>
        <v>0</v>
      </c>
      <c r="J67" s="92">
        <f t="shared" si="1"/>
        <v>0</v>
      </c>
      <c r="K67" s="93">
        <f t="shared" si="2"/>
        <v>0</v>
      </c>
      <c r="L67" s="93"/>
      <c r="M67" s="94">
        <f t="shared" si="3"/>
        <v>0</v>
      </c>
      <c r="N67" s="94"/>
      <c r="O67" s="94"/>
      <c r="P67" s="94"/>
      <c r="Q67" s="94"/>
      <c r="R67" s="94"/>
      <c r="S67" s="94"/>
      <c r="T67" s="94"/>
      <c r="U67" s="94"/>
      <c r="V67" s="94"/>
      <c r="W67" s="94">
        <f t="shared" si="4"/>
        <v>0</v>
      </c>
      <c r="X67" s="94"/>
      <c r="Y67" s="94"/>
      <c r="Z67" s="94"/>
      <c r="AA67" s="94"/>
      <c r="AB67" s="94"/>
      <c r="AC67" s="94"/>
      <c r="AD67" s="94"/>
      <c r="AE67" s="94"/>
      <c r="AF67" s="94"/>
      <c r="AG67" s="94">
        <f t="shared" si="5"/>
        <v>0</v>
      </c>
      <c r="AH67" s="94">
        <f t="shared" si="6"/>
        <v>0</v>
      </c>
      <c r="AI67" s="94">
        <f t="shared" si="7"/>
        <v>0</v>
      </c>
      <c r="AJ67" s="102"/>
    </row>
    <row r="68" spans="1:36" ht="21.75" customHeight="1">
      <c r="A68" s="86" t="s">
        <v>235</v>
      </c>
      <c r="B68" s="107">
        <v>59</v>
      </c>
      <c r="C68" s="99" t="str">
        <f>IF(B68="","",VLOOKUP(B68,'[1]球員資料表'!$A$2:$O$84,2,FALSE))</f>
        <v>男D組</v>
      </c>
      <c r="D68" s="99" t="str">
        <f>IF(B68="","",VLOOKUP(B68,'[1]球員資料表'!$A$2:$O$84,3,FALSE))</f>
        <v>陳季群</v>
      </c>
      <c r="E68" s="100" t="str">
        <f>IF(B68="","",VLOOKUP(B68,'[1]球員資料表'!$A$2:$O$84,5,FALSE))</f>
        <v>男</v>
      </c>
      <c r="F68" s="101">
        <f>IF(B68="","",VLOOKUP(B68,'[1]球員資料表'!$A$2:$O$84,6,FALSE))</f>
        <v>38240</v>
      </c>
      <c r="G68" s="91"/>
      <c r="H68" s="92"/>
      <c r="I68" s="92">
        <f t="shared" si="0"/>
        <v>50</v>
      </c>
      <c r="J68" s="92">
        <f t="shared" si="1"/>
        <v>42</v>
      </c>
      <c r="K68" s="93">
        <f t="shared" si="2"/>
        <v>92</v>
      </c>
      <c r="L68" s="93"/>
      <c r="M68" s="94">
        <f>K68+L68</f>
        <v>92</v>
      </c>
      <c r="N68" s="94">
        <v>6</v>
      </c>
      <c r="O68" s="94">
        <v>6</v>
      </c>
      <c r="P68" s="94">
        <v>5</v>
      </c>
      <c r="Q68" s="94">
        <v>6</v>
      </c>
      <c r="R68" s="94">
        <v>3</v>
      </c>
      <c r="S68" s="94">
        <v>7</v>
      </c>
      <c r="T68" s="94">
        <v>6</v>
      </c>
      <c r="U68" s="94">
        <v>5</v>
      </c>
      <c r="V68" s="94">
        <v>6</v>
      </c>
      <c r="W68" s="94">
        <f>SUM(N68:V68)</f>
        <v>50</v>
      </c>
      <c r="X68" s="94">
        <v>4</v>
      </c>
      <c r="Y68" s="94">
        <v>4</v>
      </c>
      <c r="Z68" s="94">
        <v>5</v>
      </c>
      <c r="AA68" s="94">
        <v>4</v>
      </c>
      <c r="AB68" s="94">
        <v>3</v>
      </c>
      <c r="AC68" s="94">
        <v>5</v>
      </c>
      <c r="AD68" s="94">
        <v>5</v>
      </c>
      <c r="AE68" s="94">
        <v>6</v>
      </c>
      <c r="AF68" s="94">
        <v>6</v>
      </c>
      <c r="AG68" s="94">
        <f>SUM(X68:AF68)</f>
        <v>42</v>
      </c>
      <c r="AH68" s="94">
        <f>SUM(AA68:AF68)</f>
        <v>29</v>
      </c>
      <c r="AI68" s="94">
        <f>SUM(AD68:AF68)</f>
        <v>17</v>
      </c>
      <c r="AJ68" s="102"/>
    </row>
    <row r="69" spans="1:36" ht="21.75" customHeight="1">
      <c r="A69" s="86" t="s">
        <v>0</v>
      </c>
      <c r="B69" s="107">
        <v>57</v>
      </c>
      <c r="C69" s="99" t="str">
        <f>IF(B69="","",VLOOKUP(B69,'[1]球員資料表'!$A$2:$O$84,2,FALSE))</f>
        <v>男D組</v>
      </c>
      <c r="D69" s="99" t="str">
        <f>IF(B69="","",VLOOKUP(B69,'[1]球員資料表'!$A$2:$O$84,3,FALSE))</f>
        <v>陳柏睿</v>
      </c>
      <c r="E69" s="100" t="str">
        <f>IF(B69="","",VLOOKUP(B69,'[1]球員資料表'!$A$2:$O$84,5,FALSE))</f>
        <v>男</v>
      </c>
      <c r="F69" s="101">
        <f>IF(B69="","",VLOOKUP(B69,'[1]球員資料表'!$A$2:$O$84,6,FALSE))</f>
        <v>38390</v>
      </c>
      <c r="G69" s="91"/>
      <c r="H69" s="92"/>
      <c r="I69" s="92">
        <f aca="true" t="shared" si="8" ref="I69:I108">W69</f>
        <v>48</v>
      </c>
      <c r="J69" s="92">
        <f aca="true" t="shared" si="9" ref="J69:J108">AG69</f>
        <v>44</v>
      </c>
      <c r="K69" s="93">
        <f aca="true" t="shared" si="10" ref="K69:K108">I69+J69</f>
        <v>92</v>
      </c>
      <c r="L69" s="93"/>
      <c r="M69" s="94">
        <f>K69+L69</f>
        <v>92</v>
      </c>
      <c r="N69" s="94">
        <v>6</v>
      </c>
      <c r="O69" s="94">
        <v>7</v>
      </c>
      <c r="P69" s="94">
        <v>5</v>
      </c>
      <c r="Q69" s="94">
        <v>6</v>
      </c>
      <c r="R69" s="94">
        <v>3</v>
      </c>
      <c r="S69" s="94">
        <v>5</v>
      </c>
      <c r="T69" s="94">
        <v>7</v>
      </c>
      <c r="U69" s="94">
        <v>4</v>
      </c>
      <c r="V69" s="94">
        <v>5</v>
      </c>
      <c r="W69" s="94">
        <f>SUM(N69:V69)</f>
        <v>48</v>
      </c>
      <c r="X69" s="94">
        <v>4</v>
      </c>
      <c r="Y69" s="94">
        <v>6</v>
      </c>
      <c r="Z69" s="94">
        <v>3</v>
      </c>
      <c r="AA69" s="94">
        <v>5</v>
      </c>
      <c r="AB69" s="94">
        <v>4</v>
      </c>
      <c r="AC69" s="94">
        <v>6</v>
      </c>
      <c r="AD69" s="94">
        <v>5</v>
      </c>
      <c r="AE69" s="94">
        <v>5</v>
      </c>
      <c r="AF69" s="94">
        <v>6</v>
      </c>
      <c r="AG69" s="94">
        <f>SUM(X69:AF69)</f>
        <v>44</v>
      </c>
      <c r="AH69" s="94">
        <f>SUM(AA69:AF69)</f>
        <v>31</v>
      </c>
      <c r="AI69" s="94">
        <f>SUM(AD69:AF69)</f>
        <v>16</v>
      </c>
      <c r="AJ69" s="102"/>
    </row>
    <row r="70" spans="1:36" ht="21.75" customHeight="1">
      <c r="A70" s="86" t="s">
        <v>1</v>
      </c>
      <c r="B70" s="107">
        <v>56</v>
      </c>
      <c r="C70" s="99" t="str">
        <f>IF(B70="","",VLOOKUP(B70,'[1]球員資料表'!$A$2:$O$84,2,FALSE))</f>
        <v>男D組</v>
      </c>
      <c r="D70" s="99" t="str">
        <f>IF(B70="","",VLOOKUP(B70,'[1]球員資料表'!$A$2:$O$84,3,FALSE))</f>
        <v>簡士閔</v>
      </c>
      <c r="E70" s="100" t="str">
        <f>IF(B70="","",VLOOKUP(B70,'[1]球員資料表'!$A$2:$O$84,5,FALSE))</f>
        <v>男</v>
      </c>
      <c r="F70" s="101">
        <f>IF(B70="","",VLOOKUP(B70,'[1]球員資料表'!$A$2:$O$84,6,FALSE))</f>
        <v>38874</v>
      </c>
      <c r="G70" s="91"/>
      <c r="H70" s="92"/>
      <c r="I70" s="92">
        <f t="shared" si="8"/>
        <v>49</v>
      </c>
      <c r="J70" s="92">
        <f t="shared" si="9"/>
        <v>48</v>
      </c>
      <c r="K70" s="93">
        <f t="shared" si="10"/>
        <v>97</v>
      </c>
      <c r="L70" s="93"/>
      <c r="M70" s="94">
        <f>K70+L70</f>
        <v>97</v>
      </c>
      <c r="N70" s="94">
        <v>6</v>
      </c>
      <c r="O70" s="94">
        <v>6</v>
      </c>
      <c r="P70" s="94">
        <v>5</v>
      </c>
      <c r="Q70" s="94">
        <v>6</v>
      </c>
      <c r="R70" s="94">
        <v>5</v>
      </c>
      <c r="S70" s="94">
        <v>5</v>
      </c>
      <c r="T70" s="94">
        <v>6</v>
      </c>
      <c r="U70" s="94">
        <v>4</v>
      </c>
      <c r="V70" s="94">
        <v>6</v>
      </c>
      <c r="W70" s="94">
        <f>SUM(N70:V70)</f>
        <v>49</v>
      </c>
      <c r="X70" s="94">
        <v>6</v>
      </c>
      <c r="Y70" s="94">
        <v>6</v>
      </c>
      <c r="Z70" s="94">
        <v>5</v>
      </c>
      <c r="AA70" s="94">
        <v>5</v>
      </c>
      <c r="AB70" s="94">
        <v>4</v>
      </c>
      <c r="AC70" s="94">
        <v>7</v>
      </c>
      <c r="AD70" s="94">
        <v>5</v>
      </c>
      <c r="AE70" s="94">
        <v>5</v>
      </c>
      <c r="AF70" s="94">
        <v>5</v>
      </c>
      <c r="AG70" s="94">
        <f>SUM(X70:AF70)</f>
        <v>48</v>
      </c>
      <c r="AH70" s="94">
        <f>SUM(AA70:AF70)</f>
        <v>31</v>
      </c>
      <c r="AI70" s="94">
        <f>SUM(AD70:AF70)</f>
        <v>15</v>
      </c>
      <c r="AJ70" s="102"/>
    </row>
    <row r="71" spans="1:36" ht="21.75" customHeight="1">
      <c r="A71" s="86" t="s">
        <v>2</v>
      </c>
      <c r="B71" s="107">
        <v>58</v>
      </c>
      <c r="C71" s="99" t="str">
        <f>IF(B71="","",VLOOKUP(B71,'[1]球員資料表'!$A$2:$O$84,2,FALSE))</f>
        <v>男D組</v>
      </c>
      <c r="D71" s="99" t="str">
        <f>IF(B71="","",VLOOKUP(B71,'[1]球員資料表'!$A$2:$O$84,3,FALSE))</f>
        <v>吳秉駿</v>
      </c>
      <c r="E71" s="100" t="str">
        <f>IF(B71="","",VLOOKUP(B71,'[1]球員資料表'!$A$2:$O$84,5,FALSE))</f>
        <v>男</v>
      </c>
      <c r="F71" s="101">
        <f>IF(B71="","",VLOOKUP(B71,'[1]球員資料表'!$A$2:$O$84,6,FALSE))</f>
        <v>38779</v>
      </c>
      <c r="G71" s="91"/>
      <c r="H71" s="92"/>
      <c r="I71" s="92">
        <f t="shared" si="8"/>
        <v>73</v>
      </c>
      <c r="J71" s="92">
        <f t="shared" si="9"/>
        <v>92</v>
      </c>
      <c r="K71" s="93">
        <f t="shared" si="10"/>
        <v>165</v>
      </c>
      <c r="L71" s="93"/>
      <c r="M71" s="94">
        <f>K71+L71</f>
        <v>165</v>
      </c>
      <c r="N71" s="94">
        <v>7</v>
      </c>
      <c r="O71" s="94">
        <v>10</v>
      </c>
      <c r="P71" s="94">
        <v>7</v>
      </c>
      <c r="Q71" s="94">
        <v>10</v>
      </c>
      <c r="R71" s="94">
        <v>5</v>
      </c>
      <c r="S71" s="94">
        <v>12</v>
      </c>
      <c r="T71" s="94">
        <v>10</v>
      </c>
      <c r="U71" s="94">
        <v>3</v>
      </c>
      <c r="V71" s="94">
        <v>9</v>
      </c>
      <c r="W71" s="94">
        <f>SUM(N71:V71)</f>
        <v>73</v>
      </c>
      <c r="X71" s="94">
        <v>10</v>
      </c>
      <c r="Y71" s="94">
        <v>12</v>
      </c>
      <c r="Z71" s="94">
        <v>5</v>
      </c>
      <c r="AA71" s="94">
        <v>7</v>
      </c>
      <c r="AB71" s="94">
        <v>7</v>
      </c>
      <c r="AC71" s="94">
        <v>11</v>
      </c>
      <c r="AD71" s="94">
        <v>19</v>
      </c>
      <c r="AE71" s="94">
        <v>14</v>
      </c>
      <c r="AF71" s="94">
        <v>7</v>
      </c>
      <c r="AG71" s="94">
        <f>SUM(X71:AF71)</f>
        <v>92</v>
      </c>
      <c r="AH71" s="94">
        <f>SUM(AA71:AF71)</f>
        <v>65</v>
      </c>
      <c r="AI71" s="94">
        <f>SUM(AD71:AF71)</f>
        <v>40</v>
      </c>
      <c r="AJ71" s="102"/>
    </row>
    <row r="72" spans="1:36" ht="24.75" customHeight="1">
      <c r="A72" s="86" t="s">
        <v>3</v>
      </c>
      <c r="B72" s="107"/>
      <c r="C72" s="99"/>
      <c r="D72" s="99"/>
      <c r="E72" s="100">
        <f>IF(B72="","",VLOOKUP(B72,'[1]球員資料表'!$A$2:$O$84,5,FALSE))</f>
      </c>
      <c r="F72" s="101">
        <f>IF(B72="","",VLOOKUP(B72,'[1]球員資料表'!$A$2:$O$84,6,FALSE))</f>
      </c>
      <c r="G72" s="91"/>
      <c r="H72" s="92"/>
      <c r="I72" s="92">
        <f t="shared" si="8"/>
        <v>0</v>
      </c>
      <c r="J72" s="92">
        <f t="shared" si="9"/>
        <v>0</v>
      </c>
      <c r="K72" s="93">
        <f t="shared" si="10"/>
        <v>0</v>
      </c>
      <c r="L72" s="93"/>
      <c r="M72" s="94">
        <f aca="true" t="shared" si="11" ref="M72:M108">K72+L72</f>
        <v>0</v>
      </c>
      <c r="N72" s="94"/>
      <c r="O72" s="94"/>
      <c r="P72" s="94"/>
      <c r="Q72" s="94"/>
      <c r="R72" s="94"/>
      <c r="S72" s="94"/>
      <c r="T72" s="94"/>
      <c r="U72" s="94"/>
      <c r="V72" s="94"/>
      <c r="W72" s="94">
        <f aca="true" t="shared" si="12" ref="W72:W108">SUM(N72:V72)</f>
        <v>0</v>
      </c>
      <c r="X72" s="94"/>
      <c r="Y72" s="94"/>
      <c r="Z72" s="94"/>
      <c r="AA72" s="94"/>
      <c r="AB72" s="94"/>
      <c r="AC72" s="94"/>
      <c r="AD72" s="94"/>
      <c r="AE72" s="94"/>
      <c r="AF72" s="94"/>
      <c r="AG72" s="94">
        <f aca="true" t="shared" si="13" ref="AG72:AG108">SUM(X72:AF72)</f>
        <v>0</v>
      </c>
      <c r="AH72" s="94">
        <f aca="true" t="shared" si="14" ref="AH72:AH108">SUM(AA72:AF72)</f>
        <v>0</v>
      </c>
      <c r="AI72" s="94">
        <f aca="true" t="shared" si="15" ref="AI72:AI108">SUM(AD72:AF72)</f>
        <v>0</v>
      </c>
      <c r="AJ72" s="102"/>
    </row>
    <row r="73" spans="1:36" ht="24.75" customHeight="1">
      <c r="A73" s="86" t="s">
        <v>4</v>
      </c>
      <c r="B73" s="107"/>
      <c r="C73" s="99"/>
      <c r="D73" s="99"/>
      <c r="E73" s="100">
        <f>IF(B73="","",VLOOKUP(B73,'[1]球員資料表'!$A$2:$O$84,5,FALSE))</f>
      </c>
      <c r="F73" s="101">
        <f>IF(B73="","",VLOOKUP(B73,'[1]球員資料表'!$A$2:$O$84,6,FALSE))</f>
      </c>
      <c r="G73" s="91"/>
      <c r="H73" s="92"/>
      <c r="I73" s="92">
        <f t="shared" si="8"/>
        <v>0</v>
      </c>
      <c r="J73" s="92">
        <f t="shared" si="9"/>
        <v>0</v>
      </c>
      <c r="K73" s="93">
        <f t="shared" si="10"/>
        <v>0</v>
      </c>
      <c r="L73" s="93"/>
      <c r="M73" s="94">
        <f t="shared" si="11"/>
        <v>0</v>
      </c>
      <c r="N73" s="94"/>
      <c r="O73" s="94"/>
      <c r="P73" s="94"/>
      <c r="Q73" s="94"/>
      <c r="R73" s="94"/>
      <c r="S73" s="94"/>
      <c r="T73" s="94"/>
      <c r="U73" s="94"/>
      <c r="V73" s="94"/>
      <c r="W73" s="94">
        <f t="shared" si="12"/>
        <v>0</v>
      </c>
      <c r="X73" s="94"/>
      <c r="Y73" s="94"/>
      <c r="Z73" s="94"/>
      <c r="AA73" s="94"/>
      <c r="AB73" s="94"/>
      <c r="AC73" s="94"/>
      <c r="AD73" s="94"/>
      <c r="AE73" s="94"/>
      <c r="AF73" s="94"/>
      <c r="AG73" s="94">
        <f t="shared" si="13"/>
        <v>0</v>
      </c>
      <c r="AH73" s="94">
        <f t="shared" si="14"/>
        <v>0</v>
      </c>
      <c r="AI73" s="94">
        <f t="shared" si="15"/>
        <v>0</v>
      </c>
      <c r="AJ73" s="102"/>
    </row>
    <row r="74" spans="1:36" ht="24.75" customHeight="1">
      <c r="A74" s="86"/>
      <c r="B74" s="107"/>
      <c r="C74" s="99">
        <f>IF(B74="","",VLOOKUP(B74,'[1]球員資料表'!$A$2:$O$84,2,FALSE))</f>
      </c>
      <c r="D74" s="99">
        <f>IF(B74="","",VLOOKUP(B74,'[1]球員資料表'!$A$2:$O$84,3,FALSE))</f>
      </c>
      <c r="E74" s="100">
        <f>IF(B74="","",VLOOKUP(B74,'[1]球員資料表'!$A$2:$O$84,5,FALSE))</f>
      </c>
      <c r="F74" s="101">
        <f>IF(B74="","",VLOOKUP(B74,'[1]球員資料表'!$A$2:$O$84,6,FALSE))</f>
      </c>
      <c r="G74" s="91"/>
      <c r="H74" s="92"/>
      <c r="I74" s="92">
        <f t="shared" si="8"/>
        <v>0</v>
      </c>
      <c r="J74" s="92">
        <f t="shared" si="9"/>
        <v>0</v>
      </c>
      <c r="K74" s="93">
        <f t="shared" si="10"/>
        <v>0</v>
      </c>
      <c r="L74" s="93"/>
      <c r="M74" s="94">
        <f t="shared" si="11"/>
        <v>0</v>
      </c>
      <c r="N74" s="94"/>
      <c r="O74" s="94"/>
      <c r="P74" s="94"/>
      <c r="Q74" s="94"/>
      <c r="R74" s="94"/>
      <c r="S74" s="94"/>
      <c r="T74" s="94"/>
      <c r="U74" s="94"/>
      <c r="V74" s="94"/>
      <c r="W74" s="94">
        <f t="shared" si="12"/>
        <v>0</v>
      </c>
      <c r="X74" s="94"/>
      <c r="Y74" s="94"/>
      <c r="Z74" s="94"/>
      <c r="AA74" s="94"/>
      <c r="AB74" s="94"/>
      <c r="AC74" s="94"/>
      <c r="AD74" s="94"/>
      <c r="AE74" s="94"/>
      <c r="AF74" s="94"/>
      <c r="AG74" s="94">
        <f t="shared" si="13"/>
        <v>0</v>
      </c>
      <c r="AH74" s="94">
        <f t="shared" si="14"/>
        <v>0</v>
      </c>
      <c r="AI74" s="94">
        <f t="shared" si="15"/>
        <v>0</v>
      </c>
      <c r="AJ74" s="102"/>
    </row>
    <row r="75" spans="1:36" ht="24.75" customHeight="1">
      <c r="A75" s="86"/>
      <c r="B75" s="107"/>
      <c r="C75" s="99">
        <f>IF(B75="","",VLOOKUP(B75,'[1]球員資料表'!$A$2:$O$84,2,FALSE))</f>
      </c>
      <c r="D75" s="99">
        <f>IF(B75="","",VLOOKUP(B75,'[1]球員資料表'!$A$2:$O$84,3,FALSE))</f>
      </c>
      <c r="E75" s="100">
        <f>IF(B75="","",VLOOKUP(B75,'[1]球員資料表'!$A$2:$O$84,5,FALSE))</f>
      </c>
      <c r="F75" s="101">
        <f>IF(B75="","",VLOOKUP(B75,'[1]球員資料表'!$A$2:$O$84,6,FALSE))</f>
      </c>
      <c r="G75" s="91"/>
      <c r="H75" s="92"/>
      <c r="I75" s="92">
        <f t="shared" si="8"/>
        <v>0</v>
      </c>
      <c r="J75" s="92">
        <f t="shared" si="9"/>
        <v>0</v>
      </c>
      <c r="K75" s="93">
        <f t="shared" si="10"/>
        <v>0</v>
      </c>
      <c r="L75" s="93"/>
      <c r="M75" s="94">
        <f t="shared" si="11"/>
        <v>0</v>
      </c>
      <c r="N75" s="94"/>
      <c r="O75" s="94"/>
      <c r="P75" s="94"/>
      <c r="Q75" s="94"/>
      <c r="R75" s="94"/>
      <c r="S75" s="94"/>
      <c r="T75" s="94"/>
      <c r="U75" s="94"/>
      <c r="V75" s="94"/>
      <c r="W75" s="94">
        <f t="shared" si="12"/>
        <v>0</v>
      </c>
      <c r="X75" s="94"/>
      <c r="Y75" s="94"/>
      <c r="Z75" s="94"/>
      <c r="AA75" s="94"/>
      <c r="AB75" s="94"/>
      <c r="AC75" s="94"/>
      <c r="AD75" s="94"/>
      <c r="AE75" s="94"/>
      <c r="AF75" s="94"/>
      <c r="AG75" s="94">
        <f t="shared" si="13"/>
        <v>0</v>
      </c>
      <c r="AH75" s="94">
        <f t="shared" si="14"/>
        <v>0</v>
      </c>
      <c r="AI75" s="94">
        <f t="shared" si="15"/>
        <v>0</v>
      </c>
      <c r="AJ75" s="102"/>
    </row>
    <row r="76" spans="1:36" ht="24.75" customHeight="1">
      <c r="A76" s="86" t="s">
        <v>235</v>
      </c>
      <c r="B76" s="87">
        <v>65</v>
      </c>
      <c r="C76" s="99" t="str">
        <f>IF(B76="","",VLOOKUP(B76,'[1]球員資料表'!$A$2:$O$84,2,FALSE))</f>
        <v>女A組</v>
      </c>
      <c r="D76" s="99" t="str">
        <f>IF(B76="","",VLOOKUP(B76,'[1]球員資料表'!$A$2:$O$84,3,FALSE))</f>
        <v>高紫琳</v>
      </c>
      <c r="E76" s="100" t="str">
        <f>IF(B76="","",VLOOKUP(B76,'[1]球員資料表'!$A$2:$O$84,5,FALSE))</f>
        <v>女</v>
      </c>
      <c r="F76" s="101">
        <f>IF(B76="","",VLOOKUP(B76,'[1]球員資料表'!$A$2:$O$84,6,FALSE))</f>
        <v>35346</v>
      </c>
      <c r="G76" s="91"/>
      <c r="H76" s="92"/>
      <c r="I76" s="92">
        <f t="shared" si="8"/>
        <v>39</v>
      </c>
      <c r="J76" s="92">
        <f t="shared" si="9"/>
        <v>44</v>
      </c>
      <c r="K76" s="93">
        <f t="shared" si="10"/>
        <v>83</v>
      </c>
      <c r="L76" s="93"/>
      <c r="M76" s="94">
        <f t="shared" si="11"/>
        <v>83</v>
      </c>
      <c r="N76" s="94">
        <v>4</v>
      </c>
      <c r="O76" s="94">
        <v>5</v>
      </c>
      <c r="P76" s="94">
        <v>6</v>
      </c>
      <c r="Q76" s="94">
        <v>4</v>
      </c>
      <c r="R76" s="94">
        <v>4</v>
      </c>
      <c r="S76" s="94">
        <v>5</v>
      </c>
      <c r="T76" s="94">
        <v>3</v>
      </c>
      <c r="U76" s="94">
        <v>3</v>
      </c>
      <c r="V76" s="94">
        <v>5</v>
      </c>
      <c r="W76" s="94">
        <f t="shared" si="12"/>
        <v>39</v>
      </c>
      <c r="X76" s="94">
        <v>4</v>
      </c>
      <c r="Y76" s="94">
        <v>4</v>
      </c>
      <c r="Z76" s="94">
        <v>4</v>
      </c>
      <c r="AA76" s="94">
        <v>5</v>
      </c>
      <c r="AB76" s="94">
        <v>4</v>
      </c>
      <c r="AC76" s="94">
        <v>6</v>
      </c>
      <c r="AD76" s="94">
        <v>5</v>
      </c>
      <c r="AE76" s="94">
        <v>7</v>
      </c>
      <c r="AF76" s="94">
        <v>5</v>
      </c>
      <c r="AG76" s="94">
        <f t="shared" si="13"/>
        <v>44</v>
      </c>
      <c r="AH76" s="94">
        <f t="shared" si="14"/>
        <v>32</v>
      </c>
      <c r="AI76" s="94">
        <f t="shared" si="15"/>
        <v>17</v>
      </c>
      <c r="AJ76" s="102"/>
    </row>
    <row r="77" spans="1:36" ht="24.75" customHeight="1">
      <c r="A77" s="86" t="s">
        <v>0</v>
      </c>
      <c r="B77" s="87">
        <v>62</v>
      </c>
      <c r="C77" s="99" t="str">
        <f>IF(B77="","",VLOOKUP(B77,'[1]球員資料表'!$A$2:$O$84,2,FALSE))</f>
        <v>女A組</v>
      </c>
      <c r="D77" s="99" t="str">
        <f>IF(B77="","",VLOOKUP(B77,'[1]球員資料表'!$A$2:$O$84,3,FALSE))</f>
        <v>顏鈺昕</v>
      </c>
      <c r="E77" s="100" t="str">
        <f>IF(B77="","",VLOOKUP(B77,'[1]球員資料表'!$A$2:$O$84,5,FALSE))</f>
        <v>女</v>
      </c>
      <c r="F77" s="101">
        <f>IF(B77="","",VLOOKUP(B77,'[1]球員資料表'!$A$2:$O$84,6,FALSE))</f>
        <v>36252</v>
      </c>
      <c r="G77" s="91"/>
      <c r="H77" s="92"/>
      <c r="I77" s="92">
        <f t="shared" si="8"/>
        <v>45</v>
      </c>
      <c r="J77" s="92">
        <f t="shared" si="9"/>
        <v>41</v>
      </c>
      <c r="K77" s="93">
        <f t="shared" si="10"/>
        <v>86</v>
      </c>
      <c r="L77" s="93"/>
      <c r="M77" s="106">
        <f t="shared" si="11"/>
        <v>86</v>
      </c>
      <c r="N77" s="106">
        <v>6</v>
      </c>
      <c r="O77" s="106">
        <v>6</v>
      </c>
      <c r="P77" s="106">
        <v>4</v>
      </c>
      <c r="Q77" s="106">
        <v>4</v>
      </c>
      <c r="R77" s="106">
        <v>5</v>
      </c>
      <c r="S77" s="106">
        <v>5</v>
      </c>
      <c r="T77" s="106">
        <v>5</v>
      </c>
      <c r="U77" s="106">
        <v>5</v>
      </c>
      <c r="V77" s="106">
        <v>5</v>
      </c>
      <c r="W77" s="106">
        <f t="shared" si="12"/>
        <v>45</v>
      </c>
      <c r="X77" s="106">
        <v>5</v>
      </c>
      <c r="Y77" s="106">
        <v>4</v>
      </c>
      <c r="Z77" s="106">
        <v>5</v>
      </c>
      <c r="AA77" s="106">
        <v>4</v>
      </c>
      <c r="AB77" s="106">
        <v>3</v>
      </c>
      <c r="AC77" s="106">
        <v>5</v>
      </c>
      <c r="AD77" s="106">
        <v>5</v>
      </c>
      <c r="AE77" s="106">
        <v>5</v>
      </c>
      <c r="AF77" s="106">
        <v>5</v>
      </c>
      <c r="AG77" s="106">
        <f t="shared" si="13"/>
        <v>41</v>
      </c>
      <c r="AH77" s="106">
        <f t="shared" si="14"/>
        <v>27</v>
      </c>
      <c r="AI77" s="106">
        <f t="shared" si="15"/>
        <v>15</v>
      </c>
      <c r="AJ77" s="102"/>
    </row>
    <row r="78" spans="1:36" ht="24.75" customHeight="1">
      <c r="A78" s="86" t="s">
        <v>1</v>
      </c>
      <c r="B78" s="87">
        <v>64</v>
      </c>
      <c r="C78" s="99" t="str">
        <f>IF(B78="","",VLOOKUP(B78,'[1]球員資料表'!$A$2:$O$84,2,FALSE))</f>
        <v>女A組</v>
      </c>
      <c r="D78" s="99" t="str">
        <f>IF(B78="","",VLOOKUP(B78,'[1]球員資料表'!$A$2:$O$84,3,FALSE))</f>
        <v>黃妤蓉</v>
      </c>
      <c r="E78" s="100" t="str">
        <f>IF(B78="","",VLOOKUP(B78,'[1]球員資料表'!$A$2:$O$84,5,FALSE))</f>
        <v>女</v>
      </c>
      <c r="F78" s="101">
        <f>IF(B78="","",VLOOKUP(B78,'[1]球員資料表'!$A$2:$O$84,6,FALSE))</f>
        <v>35846</v>
      </c>
      <c r="G78" s="91"/>
      <c r="H78" s="92"/>
      <c r="I78" s="92">
        <f t="shared" si="8"/>
        <v>53</v>
      </c>
      <c r="J78" s="92">
        <f t="shared" si="9"/>
        <v>44</v>
      </c>
      <c r="K78" s="93">
        <f t="shared" si="10"/>
        <v>97</v>
      </c>
      <c r="L78" s="93"/>
      <c r="M78" s="94">
        <f t="shared" si="11"/>
        <v>97</v>
      </c>
      <c r="N78" s="94">
        <v>7</v>
      </c>
      <c r="O78" s="94">
        <v>9</v>
      </c>
      <c r="P78" s="94">
        <v>5</v>
      </c>
      <c r="Q78" s="94">
        <v>7</v>
      </c>
      <c r="R78" s="94">
        <v>3</v>
      </c>
      <c r="S78" s="94">
        <v>7</v>
      </c>
      <c r="T78" s="94">
        <v>5</v>
      </c>
      <c r="U78" s="94">
        <v>4</v>
      </c>
      <c r="V78" s="94">
        <v>6</v>
      </c>
      <c r="W78" s="94">
        <f t="shared" si="12"/>
        <v>53</v>
      </c>
      <c r="X78" s="94">
        <v>6</v>
      </c>
      <c r="Y78" s="94">
        <v>5</v>
      </c>
      <c r="Z78" s="94">
        <v>3</v>
      </c>
      <c r="AA78" s="94">
        <v>5</v>
      </c>
      <c r="AB78" s="94">
        <v>3</v>
      </c>
      <c r="AC78" s="94">
        <v>5</v>
      </c>
      <c r="AD78" s="94">
        <v>6</v>
      </c>
      <c r="AE78" s="94">
        <v>5</v>
      </c>
      <c r="AF78" s="94">
        <v>6</v>
      </c>
      <c r="AG78" s="94">
        <f t="shared" si="13"/>
        <v>44</v>
      </c>
      <c r="AH78" s="94">
        <f t="shared" si="14"/>
        <v>30</v>
      </c>
      <c r="AI78" s="94">
        <f t="shared" si="15"/>
        <v>17</v>
      </c>
      <c r="AJ78" s="102"/>
    </row>
    <row r="79" spans="1:36" ht="24.75" customHeight="1">
      <c r="A79" s="86" t="s">
        <v>2</v>
      </c>
      <c r="B79" s="87">
        <v>63</v>
      </c>
      <c r="C79" s="99" t="str">
        <f>IF(B79="","",VLOOKUP(B79,'[1]球員資料表'!$A$2:$O$84,2,FALSE))</f>
        <v>女A組</v>
      </c>
      <c r="D79" s="99" t="str">
        <f>IF(B79="","",VLOOKUP(B79,'[1]球員資料表'!$A$2:$O$84,3,FALSE))</f>
        <v>莊淳雯</v>
      </c>
      <c r="E79" s="100" t="str">
        <f>IF(B79="","",VLOOKUP(B79,'[1]球員資料表'!$A$2:$O$84,5,FALSE))</f>
        <v>女</v>
      </c>
      <c r="F79" s="101">
        <f>IF(B79="","",VLOOKUP(B79,'[1]球員資料表'!$A$2:$O$84,6,FALSE))</f>
        <v>36229</v>
      </c>
      <c r="G79" s="91"/>
      <c r="H79" s="92"/>
      <c r="I79" s="92">
        <f t="shared" si="8"/>
        <v>51</v>
      </c>
      <c r="J79" s="92">
        <f t="shared" si="9"/>
        <v>46</v>
      </c>
      <c r="K79" s="93">
        <f t="shared" si="10"/>
        <v>97</v>
      </c>
      <c r="L79" s="93"/>
      <c r="M79" s="94">
        <f t="shared" si="11"/>
        <v>97</v>
      </c>
      <c r="N79" s="94">
        <v>6</v>
      </c>
      <c r="O79" s="94">
        <v>6</v>
      </c>
      <c r="P79" s="94">
        <v>7</v>
      </c>
      <c r="Q79" s="94">
        <v>8</v>
      </c>
      <c r="R79" s="94">
        <v>4</v>
      </c>
      <c r="S79" s="94">
        <v>5</v>
      </c>
      <c r="T79" s="94">
        <v>4</v>
      </c>
      <c r="U79" s="94">
        <v>4</v>
      </c>
      <c r="V79" s="94">
        <v>7</v>
      </c>
      <c r="W79" s="94">
        <f t="shared" si="12"/>
        <v>51</v>
      </c>
      <c r="X79" s="94">
        <v>5</v>
      </c>
      <c r="Y79" s="94">
        <v>6</v>
      </c>
      <c r="Z79" s="94">
        <v>3</v>
      </c>
      <c r="AA79" s="94">
        <v>5</v>
      </c>
      <c r="AB79" s="94">
        <v>3</v>
      </c>
      <c r="AC79" s="94">
        <v>7</v>
      </c>
      <c r="AD79" s="94">
        <v>6</v>
      </c>
      <c r="AE79" s="94">
        <v>5</v>
      </c>
      <c r="AF79" s="94">
        <v>6</v>
      </c>
      <c r="AG79" s="94">
        <f t="shared" si="13"/>
        <v>46</v>
      </c>
      <c r="AH79" s="94">
        <f t="shared" si="14"/>
        <v>32</v>
      </c>
      <c r="AI79" s="94">
        <f t="shared" si="15"/>
        <v>17</v>
      </c>
      <c r="AJ79" s="102"/>
    </row>
    <row r="80" spans="1:36" ht="24.75" customHeight="1">
      <c r="A80" s="86" t="s">
        <v>3</v>
      </c>
      <c r="B80" s="87">
        <v>87</v>
      </c>
      <c r="C80" s="99" t="str">
        <f>IF(B80="","",VLOOKUP(B80,'[1]球員資料表'!$A$2:$O$90,2,FALSE))</f>
        <v>女A組</v>
      </c>
      <c r="D80" s="99" t="str">
        <f>IF(B80="","",VLOOKUP(B80,'[1]球員資料表'!$A$2:$O$90,3,FALSE))</f>
        <v>張慈恩</v>
      </c>
      <c r="E80" s="100"/>
      <c r="F80" s="101"/>
      <c r="G80" s="91"/>
      <c r="H80" s="92"/>
      <c r="I80" s="92">
        <f t="shared" si="8"/>
        <v>52</v>
      </c>
      <c r="J80" s="92">
        <f t="shared" si="9"/>
        <v>52</v>
      </c>
      <c r="K80" s="93">
        <f t="shared" si="10"/>
        <v>104</v>
      </c>
      <c r="L80" s="93"/>
      <c r="M80" s="94">
        <f t="shared" si="11"/>
        <v>104</v>
      </c>
      <c r="N80" s="94">
        <v>6</v>
      </c>
      <c r="O80" s="94">
        <v>6</v>
      </c>
      <c r="P80" s="94">
        <v>6</v>
      </c>
      <c r="Q80" s="94">
        <v>7</v>
      </c>
      <c r="R80" s="94">
        <v>5</v>
      </c>
      <c r="S80" s="94">
        <v>6</v>
      </c>
      <c r="T80" s="94">
        <v>5</v>
      </c>
      <c r="U80" s="94">
        <v>4</v>
      </c>
      <c r="V80" s="94">
        <v>7</v>
      </c>
      <c r="W80" s="94">
        <f t="shared" si="12"/>
        <v>52</v>
      </c>
      <c r="X80" s="94">
        <v>5</v>
      </c>
      <c r="Y80" s="94">
        <v>6</v>
      </c>
      <c r="Z80" s="94">
        <v>3</v>
      </c>
      <c r="AA80" s="94">
        <v>6</v>
      </c>
      <c r="AB80" s="94">
        <v>4</v>
      </c>
      <c r="AC80" s="94">
        <v>8</v>
      </c>
      <c r="AD80" s="94">
        <v>6</v>
      </c>
      <c r="AE80" s="94">
        <v>8</v>
      </c>
      <c r="AF80" s="94">
        <v>6</v>
      </c>
      <c r="AG80" s="94">
        <f t="shared" si="13"/>
        <v>52</v>
      </c>
      <c r="AH80" s="94">
        <f t="shared" si="14"/>
        <v>38</v>
      </c>
      <c r="AI80" s="94">
        <f t="shared" si="15"/>
        <v>20</v>
      </c>
      <c r="AJ80" s="102"/>
    </row>
    <row r="81" spans="1:36" ht="24.75" customHeight="1">
      <c r="A81" s="86" t="s">
        <v>236</v>
      </c>
      <c r="B81" s="87"/>
      <c r="C81" s="99"/>
      <c r="D81" s="99"/>
      <c r="E81" s="100">
        <f>IF(B81="","",VLOOKUP(B81,'[1]球員資料表'!$A$2:$O$84,5,FALSE))</f>
      </c>
      <c r="F81" s="101">
        <f>IF(B81="","",VLOOKUP(B81,'[1]球員資料表'!$A$2:$O$84,6,FALSE))</f>
      </c>
      <c r="G81" s="91"/>
      <c r="H81" s="92"/>
      <c r="I81" s="92">
        <f t="shared" si="8"/>
        <v>0</v>
      </c>
      <c r="J81" s="92">
        <f t="shared" si="9"/>
        <v>0</v>
      </c>
      <c r="K81" s="93">
        <f t="shared" si="10"/>
        <v>0</v>
      </c>
      <c r="L81" s="93"/>
      <c r="M81" s="106">
        <f t="shared" si="11"/>
        <v>0</v>
      </c>
      <c r="N81" s="106"/>
      <c r="O81" s="106"/>
      <c r="P81" s="106"/>
      <c r="Q81" s="106"/>
      <c r="R81" s="106"/>
      <c r="S81" s="106"/>
      <c r="T81" s="106"/>
      <c r="U81" s="106"/>
      <c r="V81" s="106"/>
      <c r="W81" s="106">
        <f t="shared" si="12"/>
        <v>0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>
        <f t="shared" si="13"/>
        <v>0</v>
      </c>
      <c r="AH81" s="106">
        <f t="shared" si="14"/>
        <v>0</v>
      </c>
      <c r="AI81" s="106">
        <f t="shared" si="15"/>
        <v>0</v>
      </c>
      <c r="AJ81" s="102"/>
    </row>
    <row r="82" spans="1:36" ht="24.75" customHeight="1">
      <c r="A82" s="86"/>
      <c r="B82" s="87"/>
      <c r="C82" s="99">
        <f>IF(B82="","",VLOOKUP(B82,'[1]球員資料表'!$A$2:$O$84,2,FALSE))</f>
      </c>
      <c r="D82" s="99">
        <f>IF(B82="","",VLOOKUP(B82,'[1]球員資料表'!$A$2:$O$84,3,FALSE))</f>
      </c>
      <c r="E82" s="100">
        <f>IF(B82="","",VLOOKUP(B82,'[1]球員資料表'!$A$2:$O$84,5,FALSE))</f>
      </c>
      <c r="F82" s="101">
        <f>IF(B82="","",VLOOKUP(B82,'[1]球員資料表'!$A$2:$O$84,6,FALSE))</f>
      </c>
      <c r="G82" s="91"/>
      <c r="H82" s="92"/>
      <c r="I82" s="92">
        <f t="shared" si="8"/>
        <v>0</v>
      </c>
      <c r="J82" s="92">
        <f t="shared" si="9"/>
        <v>0</v>
      </c>
      <c r="K82" s="93">
        <f t="shared" si="10"/>
        <v>0</v>
      </c>
      <c r="L82" s="93"/>
      <c r="M82" s="94">
        <f t="shared" si="11"/>
        <v>0</v>
      </c>
      <c r="N82" s="94"/>
      <c r="O82" s="94"/>
      <c r="P82" s="94"/>
      <c r="Q82" s="94"/>
      <c r="R82" s="94"/>
      <c r="S82" s="94"/>
      <c r="T82" s="94"/>
      <c r="U82" s="94"/>
      <c r="V82" s="94"/>
      <c r="W82" s="94">
        <f t="shared" si="12"/>
        <v>0</v>
      </c>
      <c r="X82" s="94"/>
      <c r="Y82" s="94"/>
      <c r="Z82" s="94"/>
      <c r="AA82" s="94"/>
      <c r="AB82" s="94"/>
      <c r="AC82" s="94"/>
      <c r="AD82" s="94"/>
      <c r="AE82" s="94"/>
      <c r="AF82" s="94"/>
      <c r="AG82" s="94">
        <f t="shared" si="13"/>
        <v>0</v>
      </c>
      <c r="AH82" s="94">
        <f t="shared" si="14"/>
        <v>0</v>
      </c>
      <c r="AI82" s="94">
        <f t="shared" si="15"/>
        <v>0</v>
      </c>
      <c r="AJ82" s="102"/>
    </row>
    <row r="83" spans="1:36" ht="24.75" customHeight="1">
      <c r="A83" s="86" t="s">
        <v>237</v>
      </c>
      <c r="B83" s="87">
        <v>67</v>
      </c>
      <c r="C83" s="99" t="str">
        <f>IF(B83="","",VLOOKUP(B83,'[1]球員資料表'!$A$2:$O$85,2,FALSE))</f>
        <v>女B組</v>
      </c>
      <c r="D83" s="99" t="str">
        <f>IF(B83="","",VLOOKUP(B83,'[1]球員資料表'!$A$2:$O$85,3,FALSE))</f>
        <v>張昕樵</v>
      </c>
      <c r="E83" s="100" t="str">
        <f>IF(B83="","",VLOOKUP(B83,'[1]球員資料表'!$A$2:$O$84,5,FALSE))</f>
        <v>女</v>
      </c>
      <c r="F83" s="101">
        <f>IF(B83="","",VLOOKUP(B83,'[1]球員資料表'!$A$2:$O$84,6,FALSE))</f>
        <v>37403</v>
      </c>
      <c r="G83" s="91"/>
      <c r="H83" s="92"/>
      <c r="I83" s="92">
        <f t="shared" si="8"/>
        <v>44</v>
      </c>
      <c r="J83" s="92">
        <f t="shared" si="9"/>
        <v>41</v>
      </c>
      <c r="K83" s="93">
        <f t="shared" si="10"/>
        <v>85</v>
      </c>
      <c r="L83" s="93"/>
      <c r="M83" s="94">
        <f t="shared" si="11"/>
        <v>85</v>
      </c>
      <c r="N83" s="94">
        <v>5</v>
      </c>
      <c r="O83" s="94">
        <v>6</v>
      </c>
      <c r="P83" s="94">
        <v>5</v>
      </c>
      <c r="Q83" s="94">
        <v>5</v>
      </c>
      <c r="R83" s="94">
        <v>4</v>
      </c>
      <c r="S83" s="94">
        <v>5</v>
      </c>
      <c r="T83" s="94">
        <v>6</v>
      </c>
      <c r="U83" s="94">
        <v>4</v>
      </c>
      <c r="V83" s="94">
        <v>4</v>
      </c>
      <c r="W83" s="94">
        <f t="shared" si="12"/>
        <v>44</v>
      </c>
      <c r="X83" s="94">
        <v>6</v>
      </c>
      <c r="Y83" s="94">
        <v>3</v>
      </c>
      <c r="Z83" s="94">
        <v>3</v>
      </c>
      <c r="AA83" s="94">
        <v>4</v>
      </c>
      <c r="AB83" s="94">
        <v>4</v>
      </c>
      <c r="AC83" s="94">
        <v>5</v>
      </c>
      <c r="AD83" s="94">
        <v>6</v>
      </c>
      <c r="AE83" s="94">
        <v>5</v>
      </c>
      <c r="AF83" s="94">
        <v>5</v>
      </c>
      <c r="AG83" s="94">
        <f t="shared" si="13"/>
        <v>41</v>
      </c>
      <c r="AH83" s="94">
        <f t="shared" si="14"/>
        <v>29</v>
      </c>
      <c r="AI83" s="94">
        <f t="shared" si="15"/>
        <v>16</v>
      </c>
      <c r="AJ83" s="102"/>
    </row>
    <row r="84" spans="1:36" ht="24.75" customHeight="1">
      <c r="A84" s="86" t="s">
        <v>0</v>
      </c>
      <c r="B84" s="87">
        <v>66</v>
      </c>
      <c r="C84" s="99" t="str">
        <f>IF(B84="","",VLOOKUP(B84,'[1]球員資料表'!$A$2:$O$85,2,FALSE))</f>
        <v>女B組</v>
      </c>
      <c r="D84" s="99" t="str">
        <f>IF(B84="","",VLOOKUP(B84,'[1]球員資料表'!$A$2:$O$85,3,FALSE))</f>
        <v>葉芯霈</v>
      </c>
      <c r="E84" s="100" t="str">
        <f>IF(B84="","",VLOOKUP(B84,'[1]球員資料表'!$A$2:$O$84,5,FALSE))</f>
        <v>女</v>
      </c>
      <c r="F84" s="101">
        <f>IF(B84="","",VLOOKUP(B84,'[1]球員資料表'!$A$2:$O$84,6,FALSE))</f>
        <v>36769</v>
      </c>
      <c r="G84" s="91"/>
      <c r="H84" s="92"/>
      <c r="I84" s="92">
        <f t="shared" si="8"/>
        <v>45</v>
      </c>
      <c r="J84" s="92">
        <f t="shared" si="9"/>
        <v>44</v>
      </c>
      <c r="K84" s="93">
        <f t="shared" si="10"/>
        <v>89</v>
      </c>
      <c r="L84" s="93"/>
      <c r="M84" s="94">
        <f t="shared" si="11"/>
        <v>89</v>
      </c>
      <c r="N84" s="94">
        <v>5</v>
      </c>
      <c r="O84" s="94">
        <v>6</v>
      </c>
      <c r="P84" s="94">
        <v>6</v>
      </c>
      <c r="Q84" s="94">
        <v>6</v>
      </c>
      <c r="R84" s="94">
        <v>3</v>
      </c>
      <c r="S84" s="94">
        <v>5</v>
      </c>
      <c r="T84" s="94">
        <v>5</v>
      </c>
      <c r="U84" s="94">
        <v>4</v>
      </c>
      <c r="V84" s="94">
        <v>5</v>
      </c>
      <c r="W84" s="94">
        <f t="shared" si="12"/>
        <v>45</v>
      </c>
      <c r="X84" s="94">
        <v>5</v>
      </c>
      <c r="Y84" s="94">
        <v>5</v>
      </c>
      <c r="Z84" s="94">
        <v>4</v>
      </c>
      <c r="AA84" s="94">
        <v>4</v>
      </c>
      <c r="AB84" s="94">
        <v>4</v>
      </c>
      <c r="AC84" s="94">
        <v>5</v>
      </c>
      <c r="AD84" s="94">
        <v>6</v>
      </c>
      <c r="AE84" s="94">
        <v>6</v>
      </c>
      <c r="AF84" s="94">
        <v>5</v>
      </c>
      <c r="AG84" s="94">
        <f t="shared" si="13"/>
        <v>44</v>
      </c>
      <c r="AH84" s="94">
        <f t="shared" si="14"/>
        <v>30</v>
      </c>
      <c r="AI84" s="94">
        <f t="shared" si="15"/>
        <v>17</v>
      </c>
      <c r="AJ84" s="102"/>
    </row>
    <row r="85" spans="1:36" ht="24.75" customHeight="1">
      <c r="A85" s="86" t="s">
        <v>1</v>
      </c>
      <c r="B85" s="87">
        <v>68</v>
      </c>
      <c r="C85" s="99" t="str">
        <f>IF(B85="","",VLOOKUP(B85,'[1]球員資料表'!$A$2:$O$85,2,FALSE))</f>
        <v>女B組</v>
      </c>
      <c r="D85" s="99" t="str">
        <f>IF(B85="","",VLOOKUP(B85,'[1]球員資料表'!$A$2:$O$85,3,FALSE))</f>
        <v>楊玉婷</v>
      </c>
      <c r="E85" s="100" t="str">
        <f>IF(B85="","",VLOOKUP(B85,'[1]球員資料表'!$A$2:$O$84,5,FALSE))</f>
        <v>女</v>
      </c>
      <c r="F85" s="101">
        <f>IF(B85="","",VLOOKUP(B85,'[1]球員資料表'!$A$2:$O$84,6,FALSE))</f>
        <v>36947</v>
      </c>
      <c r="G85" s="91"/>
      <c r="H85" s="92"/>
      <c r="I85" s="92">
        <f t="shared" si="8"/>
        <v>44</v>
      </c>
      <c r="J85" s="92">
        <f t="shared" si="9"/>
        <v>48</v>
      </c>
      <c r="K85" s="93">
        <f t="shared" si="10"/>
        <v>92</v>
      </c>
      <c r="L85" s="93"/>
      <c r="M85" s="94">
        <f t="shared" si="11"/>
        <v>92</v>
      </c>
      <c r="N85" s="94">
        <v>6</v>
      </c>
      <c r="O85" s="94">
        <v>5</v>
      </c>
      <c r="P85" s="94">
        <v>5</v>
      </c>
      <c r="Q85" s="94">
        <v>5</v>
      </c>
      <c r="R85" s="94">
        <v>3</v>
      </c>
      <c r="S85" s="94">
        <v>5</v>
      </c>
      <c r="T85" s="94">
        <v>5</v>
      </c>
      <c r="U85" s="94">
        <v>4</v>
      </c>
      <c r="V85" s="94">
        <v>6</v>
      </c>
      <c r="W85" s="94">
        <f t="shared" si="12"/>
        <v>44</v>
      </c>
      <c r="X85" s="94">
        <v>4</v>
      </c>
      <c r="Y85" s="94">
        <v>4</v>
      </c>
      <c r="Z85" s="94">
        <v>6</v>
      </c>
      <c r="AA85" s="94">
        <v>5</v>
      </c>
      <c r="AB85" s="94">
        <v>4</v>
      </c>
      <c r="AC85" s="94">
        <v>6</v>
      </c>
      <c r="AD85" s="94">
        <v>4</v>
      </c>
      <c r="AE85" s="94">
        <v>6</v>
      </c>
      <c r="AF85" s="94">
        <v>9</v>
      </c>
      <c r="AG85" s="94">
        <f t="shared" si="13"/>
        <v>48</v>
      </c>
      <c r="AH85" s="94">
        <f t="shared" si="14"/>
        <v>34</v>
      </c>
      <c r="AI85" s="94">
        <f t="shared" si="15"/>
        <v>19</v>
      </c>
      <c r="AJ85" s="102"/>
    </row>
    <row r="86" spans="1:36" ht="24.75" customHeight="1">
      <c r="A86" s="86" t="s">
        <v>2</v>
      </c>
      <c r="B86" s="87">
        <v>69</v>
      </c>
      <c r="C86" s="99" t="str">
        <f>IF(B86="","",VLOOKUP(B86,'[1]球員資料表'!$A$2:$O$85,2,FALSE))</f>
        <v>女B組</v>
      </c>
      <c r="D86" s="99" t="str">
        <f>IF(B86="","",VLOOKUP(B86,'[1]球員資料表'!$A$2:$O$85,3,FALSE))</f>
        <v>洪玉霖</v>
      </c>
      <c r="E86" s="100" t="str">
        <f>IF(B86="","",VLOOKUP(B86,'[1]球員資料表'!$A$2:$O$84,5,FALSE))</f>
        <v>女</v>
      </c>
      <c r="F86" s="101">
        <f>IF(B86="","",VLOOKUP(B86,'[1]球員資料表'!$A$2:$O$84,6,FALSE))</f>
        <v>37309</v>
      </c>
      <c r="G86" s="91"/>
      <c r="H86" s="92"/>
      <c r="I86" s="92">
        <f t="shared" si="8"/>
        <v>50</v>
      </c>
      <c r="J86" s="92">
        <f t="shared" si="9"/>
        <v>44</v>
      </c>
      <c r="K86" s="93">
        <f t="shared" si="10"/>
        <v>94</v>
      </c>
      <c r="L86" s="93"/>
      <c r="M86" s="94">
        <f t="shared" si="11"/>
        <v>94</v>
      </c>
      <c r="N86" s="94">
        <v>5</v>
      </c>
      <c r="O86" s="94">
        <v>7</v>
      </c>
      <c r="P86" s="94">
        <v>8</v>
      </c>
      <c r="Q86" s="94">
        <v>6</v>
      </c>
      <c r="R86" s="94">
        <v>4</v>
      </c>
      <c r="S86" s="94">
        <v>6</v>
      </c>
      <c r="T86" s="94">
        <v>5</v>
      </c>
      <c r="U86" s="94">
        <v>3</v>
      </c>
      <c r="V86" s="94">
        <v>6</v>
      </c>
      <c r="W86" s="94">
        <f t="shared" si="12"/>
        <v>50</v>
      </c>
      <c r="X86" s="94">
        <v>5</v>
      </c>
      <c r="Y86" s="94">
        <v>3</v>
      </c>
      <c r="Z86" s="94">
        <v>5</v>
      </c>
      <c r="AA86" s="94">
        <v>5</v>
      </c>
      <c r="AB86" s="94">
        <v>4</v>
      </c>
      <c r="AC86" s="94">
        <v>5</v>
      </c>
      <c r="AD86" s="94">
        <v>6</v>
      </c>
      <c r="AE86" s="94">
        <v>5</v>
      </c>
      <c r="AF86" s="94">
        <v>6</v>
      </c>
      <c r="AG86" s="94">
        <f t="shared" si="13"/>
        <v>44</v>
      </c>
      <c r="AH86" s="94">
        <f t="shared" si="14"/>
        <v>31</v>
      </c>
      <c r="AI86" s="94">
        <f t="shared" si="15"/>
        <v>17</v>
      </c>
      <c r="AJ86" s="102"/>
    </row>
    <row r="87" spans="1:36" ht="24.75" customHeight="1">
      <c r="A87" s="86" t="s">
        <v>3</v>
      </c>
      <c r="B87" s="87">
        <v>70</v>
      </c>
      <c r="C87" s="99" t="str">
        <f>IF(B87="","",VLOOKUP(B87,'[1]球員資料表'!$A$2:$O$85,2,FALSE))</f>
        <v>女B組</v>
      </c>
      <c r="D87" s="99" t="str">
        <f>IF(B87="","",VLOOKUP(B87,'[1]球員資料表'!$A$2:$O$85,3,FALSE))</f>
        <v>廖映筑</v>
      </c>
      <c r="E87" s="100" t="str">
        <f>IF(B87="","",VLOOKUP(B87,'[1]球員資料表'!$A$2:$O$84,5,FALSE))</f>
        <v>女</v>
      </c>
      <c r="F87" s="101">
        <f>IF(B87="","",VLOOKUP(B87,'[1]球員資料表'!$A$2:$O$84,6,FALSE))</f>
        <v>37382</v>
      </c>
      <c r="G87" s="91"/>
      <c r="H87" s="92"/>
      <c r="I87" s="92">
        <f t="shared" si="8"/>
        <v>52</v>
      </c>
      <c r="J87" s="92">
        <f t="shared" si="9"/>
        <v>54</v>
      </c>
      <c r="K87" s="93">
        <f t="shared" si="10"/>
        <v>106</v>
      </c>
      <c r="L87" s="93"/>
      <c r="M87" s="94">
        <f t="shared" si="11"/>
        <v>106</v>
      </c>
      <c r="N87" s="94">
        <v>5</v>
      </c>
      <c r="O87" s="94">
        <v>9</v>
      </c>
      <c r="P87" s="94">
        <v>6</v>
      </c>
      <c r="Q87" s="94">
        <v>5</v>
      </c>
      <c r="R87" s="94">
        <v>6</v>
      </c>
      <c r="S87" s="94">
        <v>6</v>
      </c>
      <c r="T87" s="94">
        <v>5</v>
      </c>
      <c r="U87" s="94">
        <v>4</v>
      </c>
      <c r="V87" s="94">
        <v>6</v>
      </c>
      <c r="W87" s="94">
        <f t="shared" si="12"/>
        <v>52</v>
      </c>
      <c r="X87" s="94">
        <v>6</v>
      </c>
      <c r="Y87" s="94">
        <v>4</v>
      </c>
      <c r="Z87" s="94">
        <v>5</v>
      </c>
      <c r="AA87" s="94">
        <v>5</v>
      </c>
      <c r="AB87" s="94">
        <v>4</v>
      </c>
      <c r="AC87" s="94">
        <v>6</v>
      </c>
      <c r="AD87" s="94">
        <v>6</v>
      </c>
      <c r="AE87" s="94">
        <v>9</v>
      </c>
      <c r="AF87" s="94">
        <v>9</v>
      </c>
      <c r="AG87" s="94">
        <f t="shared" si="13"/>
        <v>54</v>
      </c>
      <c r="AH87" s="94">
        <f t="shared" si="14"/>
        <v>39</v>
      </c>
      <c r="AI87" s="94">
        <f t="shared" si="15"/>
        <v>24</v>
      </c>
      <c r="AJ87" s="102"/>
    </row>
    <row r="88" spans="1:36" ht="24.75" customHeight="1">
      <c r="A88" s="86" t="s">
        <v>4</v>
      </c>
      <c r="B88" s="87">
        <v>83</v>
      </c>
      <c r="C88" s="99" t="str">
        <f>IF(B88="","",VLOOKUP(B88,'[1]球員資料表'!$A$2:$O$85,2,FALSE))</f>
        <v>女B組</v>
      </c>
      <c r="D88" s="99" t="str">
        <f>IF(B88="","",VLOOKUP(B88,'[1]球員資料表'!$A$2:$O$85,3,FALSE))</f>
        <v>林薇妮</v>
      </c>
      <c r="E88" s="100" t="e">
        <f>IF(B88="","",VLOOKUP(B88,'[1]球員資料表'!$A$2:$O$84,5,FALSE))</f>
        <v>#N/A</v>
      </c>
      <c r="F88" s="101" t="e">
        <f>IF(B88="","",VLOOKUP(B88,'[1]球員資料表'!$A$2:$O$84,6,FALSE))</f>
        <v>#N/A</v>
      </c>
      <c r="G88" s="91"/>
      <c r="H88" s="92"/>
      <c r="I88" s="92">
        <f t="shared" si="8"/>
        <v>54</v>
      </c>
      <c r="J88" s="92">
        <f t="shared" si="9"/>
        <v>62</v>
      </c>
      <c r="K88" s="93">
        <f t="shared" si="10"/>
        <v>116</v>
      </c>
      <c r="L88" s="93"/>
      <c r="M88" s="94">
        <f t="shared" si="11"/>
        <v>116</v>
      </c>
      <c r="N88" s="94">
        <v>7</v>
      </c>
      <c r="O88" s="94">
        <v>7</v>
      </c>
      <c r="P88" s="94">
        <v>5</v>
      </c>
      <c r="Q88" s="94">
        <v>10</v>
      </c>
      <c r="R88" s="94">
        <v>4</v>
      </c>
      <c r="S88" s="94">
        <v>5</v>
      </c>
      <c r="T88" s="94">
        <v>6</v>
      </c>
      <c r="U88" s="94">
        <v>3</v>
      </c>
      <c r="V88" s="94">
        <v>7</v>
      </c>
      <c r="W88" s="94">
        <f t="shared" si="12"/>
        <v>54</v>
      </c>
      <c r="X88" s="94">
        <v>6</v>
      </c>
      <c r="Y88" s="94">
        <v>6</v>
      </c>
      <c r="Z88" s="94">
        <v>6</v>
      </c>
      <c r="AA88" s="94">
        <v>6</v>
      </c>
      <c r="AB88" s="94">
        <v>5</v>
      </c>
      <c r="AC88" s="94">
        <v>8</v>
      </c>
      <c r="AD88" s="94">
        <v>5</v>
      </c>
      <c r="AE88" s="94">
        <v>8</v>
      </c>
      <c r="AF88" s="94">
        <v>12</v>
      </c>
      <c r="AG88" s="94">
        <f t="shared" si="13"/>
        <v>62</v>
      </c>
      <c r="AH88" s="94">
        <f t="shared" si="14"/>
        <v>44</v>
      </c>
      <c r="AI88" s="94">
        <f t="shared" si="15"/>
        <v>25</v>
      </c>
      <c r="AJ88" s="102"/>
    </row>
    <row r="89" spans="1:36" ht="24.75" customHeight="1">
      <c r="A89" s="86"/>
      <c r="B89" s="87"/>
      <c r="C89" s="99">
        <f>IF(B89="","",VLOOKUP(B89,'[1]球員資料表'!$A$2:$O$84,2,FALSE))</f>
      </c>
      <c r="D89" s="99">
        <f>IF(B89="","",VLOOKUP(B89,'[1]球員資料表'!$A$2:$O$84,3,FALSE))</f>
      </c>
      <c r="E89" s="100">
        <f>IF(B89="","",VLOOKUP(B89,'[1]球員資料表'!$A$2:$O$84,5,FALSE))</f>
      </c>
      <c r="F89" s="101">
        <f>IF(B89="","",VLOOKUP(B89,'[1]球員資料表'!$A$2:$O$84,6,FALSE))</f>
      </c>
      <c r="G89" s="91"/>
      <c r="H89" s="92"/>
      <c r="I89" s="92">
        <f t="shared" si="8"/>
        <v>0</v>
      </c>
      <c r="J89" s="92">
        <f t="shared" si="9"/>
        <v>0</v>
      </c>
      <c r="K89" s="93">
        <f t="shared" si="10"/>
        <v>0</v>
      </c>
      <c r="L89" s="93"/>
      <c r="M89" s="94">
        <f t="shared" si="11"/>
        <v>0</v>
      </c>
      <c r="N89" s="94"/>
      <c r="O89" s="94"/>
      <c r="P89" s="94"/>
      <c r="Q89" s="94"/>
      <c r="R89" s="94"/>
      <c r="S89" s="94"/>
      <c r="T89" s="94"/>
      <c r="U89" s="94"/>
      <c r="V89" s="94"/>
      <c r="W89" s="94">
        <f t="shared" si="12"/>
        <v>0</v>
      </c>
      <c r="X89" s="94"/>
      <c r="Y89" s="94"/>
      <c r="Z89" s="94"/>
      <c r="AA89" s="94"/>
      <c r="AB89" s="94"/>
      <c r="AC89" s="94"/>
      <c r="AD89" s="94"/>
      <c r="AE89" s="94"/>
      <c r="AF89" s="94"/>
      <c r="AG89" s="94">
        <f t="shared" si="13"/>
        <v>0</v>
      </c>
      <c r="AH89" s="94">
        <f t="shared" si="14"/>
        <v>0</v>
      </c>
      <c r="AI89" s="94">
        <f t="shared" si="15"/>
        <v>0</v>
      </c>
      <c r="AJ89" s="102"/>
    </row>
    <row r="90" spans="1:36" ht="24.75" customHeight="1">
      <c r="A90" s="86"/>
      <c r="B90" s="108"/>
      <c r="C90" s="99">
        <f>IF(B90="","",VLOOKUP(B90,'[1]球員資料表'!$A$2:$O$84,2,FALSE))</f>
      </c>
      <c r="D90" s="99">
        <f>IF(B90="","",VLOOKUP(B90,'[1]球員資料表'!$A$2:$O$84,3,FALSE))</f>
      </c>
      <c r="E90" s="100">
        <f>IF(B90="","",VLOOKUP(B90,'[1]球員資料表'!$A$2:$O$84,5,FALSE))</f>
      </c>
      <c r="F90" s="101">
        <f>IF(B90="","",VLOOKUP(B90,'[1]球員資料表'!$A$2:$O$84,6,FALSE))</f>
      </c>
      <c r="G90" s="91"/>
      <c r="H90" s="92"/>
      <c r="I90" s="92">
        <f t="shared" si="8"/>
        <v>0</v>
      </c>
      <c r="J90" s="92">
        <f t="shared" si="9"/>
        <v>0</v>
      </c>
      <c r="K90" s="93">
        <f t="shared" si="10"/>
        <v>0</v>
      </c>
      <c r="L90" s="93"/>
      <c r="M90" s="94">
        <f t="shared" si="11"/>
        <v>0</v>
      </c>
      <c r="N90" s="94"/>
      <c r="O90" s="94"/>
      <c r="P90" s="94"/>
      <c r="Q90" s="94"/>
      <c r="R90" s="94"/>
      <c r="S90" s="94"/>
      <c r="T90" s="94"/>
      <c r="U90" s="94"/>
      <c r="V90" s="94"/>
      <c r="W90" s="94">
        <f t="shared" si="12"/>
        <v>0</v>
      </c>
      <c r="X90" s="94"/>
      <c r="Y90" s="94"/>
      <c r="Z90" s="94"/>
      <c r="AA90" s="94"/>
      <c r="AB90" s="94"/>
      <c r="AC90" s="94"/>
      <c r="AD90" s="94"/>
      <c r="AE90" s="94"/>
      <c r="AF90" s="94"/>
      <c r="AG90" s="94">
        <f t="shared" si="13"/>
        <v>0</v>
      </c>
      <c r="AH90" s="94">
        <f t="shared" si="14"/>
        <v>0</v>
      </c>
      <c r="AI90" s="94">
        <f t="shared" si="15"/>
        <v>0</v>
      </c>
      <c r="AJ90" s="102"/>
    </row>
    <row r="91" spans="1:36" ht="24.75" customHeight="1">
      <c r="A91" s="86" t="s">
        <v>238</v>
      </c>
      <c r="B91" s="87">
        <v>73</v>
      </c>
      <c r="C91" s="99" t="str">
        <f>IF(B91="","",VLOOKUP(B91,'[1]球員資料表'!$A$2:$O$84,2,FALSE))</f>
        <v>女C組</v>
      </c>
      <c r="D91" s="99" t="str">
        <f>IF(B91="","",VLOOKUP(B91,'[1]球員資料表'!$A$2:$O$84,3,FALSE))</f>
        <v>鄭昕然</v>
      </c>
      <c r="E91" s="100" t="str">
        <f>IF(B91="","",VLOOKUP(B91,'[1]球員資料表'!$A$2:$O$84,5,FALSE))</f>
        <v>女</v>
      </c>
      <c r="F91" s="101">
        <f>IF(B91="","",VLOOKUP(B91,'[1]球員資料表'!$A$2:$O$84,6,FALSE))</f>
        <v>37527</v>
      </c>
      <c r="G91" s="91"/>
      <c r="H91" s="92"/>
      <c r="I91" s="92">
        <f t="shared" si="8"/>
        <v>43</v>
      </c>
      <c r="J91" s="92">
        <f t="shared" si="9"/>
        <v>37</v>
      </c>
      <c r="K91" s="93">
        <f t="shared" si="10"/>
        <v>80</v>
      </c>
      <c r="L91" s="93"/>
      <c r="M91" s="94">
        <f t="shared" si="11"/>
        <v>80</v>
      </c>
      <c r="N91" s="94">
        <v>5</v>
      </c>
      <c r="O91" s="94">
        <v>6</v>
      </c>
      <c r="P91" s="94">
        <v>5</v>
      </c>
      <c r="Q91" s="94">
        <v>5</v>
      </c>
      <c r="R91" s="94">
        <v>4</v>
      </c>
      <c r="S91" s="94">
        <v>5</v>
      </c>
      <c r="T91" s="94">
        <v>5</v>
      </c>
      <c r="U91" s="94">
        <v>3</v>
      </c>
      <c r="V91" s="94">
        <v>5</v>
      </c>
      <c r="W91" s="94">
        <f t="shared" si="12"/>
        <v>43</v>
      </c>
      <c r="X91" s="94">
        <v>5</v>
      </c>
      <c r="Y91" s="94">
        <v>3</v>
      </c>
      <c r="Z91" s="94">
        <v>4</v>
      </c>
      <c r="AA91" s="94">
        <v>4</v>
      </c>
      <c r="AB91" s="94">
        <v>2</v>
      </c>
      <c r="AC91" s="94">
        <v>5</v>
      </c>
      <c r="AD91" s="94">
        <v>5</v>
      </c>
      <c r="AE91" s="94">
        <v>5</v>
      </c>
      <c r="AF91" s="94">
        <v>4</v>
      </c>
      <c r="AG91" s="94">
        <f t="shared" si="13"/>
        <v>37</v>
      </c>
      <c r="AH91" s="94">
        <f t="shared" si="14"/>
        <v>25</v>
      </c>
      <c r="AI91" s="94">
        <f t="shared" si="15"/>
        <v>14</v>
      </c>
      <c r="AJ91" s="102"/>
    </row>
    <row r="92" spans="1:36" ht="24.75" customHeight="1">
      <c r="A92" s="86" t="s">
        <v>0</v>
      </c>
      <c r="B92" s="87">
        <v>72</v>
      </c>
      <c r="C92" s="99" t="str">
        <f>IF(B92="","",VLOOKUP(B92,'[1]球員資料表'!$A$2:$O$84,2,FALSE))</f>
        <v>女C組</v>
      </c>
      <c r="D92" s="99" t="str">
        <f>IF(B92="","",VLOOKUP(B92,'[1]球員資料表'!$A$2:$O$84,3,FALSE))</f>
        <v>許淮茜</v>
      </c>
      <c r="E92" s="100"/>
      <c r="F92" s="101"/>
      <c r="G92" s="91"/>
      <c r="H92" s="92"/>
      <c r="I92" s="92">
        <f t="shared" si="8"/>
        <v>57</v>
      </c>
      <c r="J92" s="92">
        <f t="shared" si="9"/>
        <v>58</v>
      </c>
      <c r="K92" s="93">
        <f t="shared" si="10"/>
        <v>115</v>
      </c>
      <c r="L92" s="93"/>
      <c r="M92" s="94">
        <f t="shared" si="11"/>
        <v>115</v>
      </c>
      <c r="N92" s="94">
        <v>6</v>
      </c>
      <c r="O92" s="94">
        <v>7</v>
      </c>
      <c r="P92" s="94">
        <v>7</v>
      </c>
      <c r="Q92" s="94">
        <v>7</v>
      </c>
      <c r="R92" s="94">
        <v>5</v>
      </c>
      <c r="S92" s="94">
        <v>7</v>
      </c>
      <c r="T92" s="94">
        <v>7</v>
      </c>
      <c r="U92" s="94">
        <v>4</v>
      </c>
      <c r="V92" s="94">
        <v>7</v>
      </c>
      <c r="W92" s="94">
        <f t="shared" si="12"/>
        <v>57</v>
      </c>
      <c r="X92" s="94">
        <v>6</v>
      </c>
      <c r="Y92" s="94">
        <v>6</v>
      </c>
      <c r="Z92" s="94">
        <v>5</v>
      </c>
      <c r="AA92" s="94">
        <v>7</v>
      </c>
      <c r="AB92" s="94">
        <v>5</v>
      </c>
      <c r="AC92" s="94">
        <v>8</v>
      </c>
      <c r="AD92" s="94">
        <v>6</v>
      </c>
      <c r="AE92" s="94">
        <v>9</v>
      </c>
      <c r="AF92" s="94">
        <v>6</v>
      </c>
      <c r="AG92" s="94">
        <f t="shared" si="13"/>
        <v>58</v>
      </c>
      <c r="AH92" s="94">
        <f t="shared" si="14"/>
        <v>41</v>
      </c>
      <c r="AI92" s="94">
        <f t="shared" si="15"/>
        <v>21</v>
      </c>
      <c r="AJ92" s="102"/>
    </row>
    <row r="93" spans="1:36" ht="24.75" customHeight="1">
      <c r="A93" s="86" t="s">
        <v>1</v>
      </c>
      <c r="B93" s="87">
        <v>71</v>
      </c>
      <c r="C93" s="99" t="str">
        <f>IF(B93="","",VLOOKUP(B93,'[1]球員資料表'!$A$2:$O$84,2,FALSE))</f>
        <v>女C組</v>
      </c>
      <c r="D93" s="99" t="str">
        <f>IF(B93="","",VLOOKUP(B93,'[1]球員資料表'!$A$2:$O$84,3,FALSE))</f>
        <v>郭瑜恬</v>
      </c>
      <c r="E93" s="100" t="str">
        <f>IF(B93="","",VLOOKUP(B93,'[1]球員資料表'!$A$2:$O$84,5,FALSE))</f>
        <v>女</v>
      </c>
      <c r="F93" s="101">
        <f>IF(B93="","",VLOOKUP(B93,'[1]球員資料表'!$A$2:$O$84,6,FALSE))</f>
        <v>37673</v>
      </c>
      <c r="G93" s="91"/>
      <c r="H93" s="92"/>
      <c r="I93" s="92">
        <f t="shared" si="8"/>
        <v>57</v>
      </c>
      <c r="J93" s="92">
        <f t="shared" si="9"/>
        <v>59</v>
      </c>
      <c r="K93" s="93">
        <f t="shared" si="10"/>
        <v>116</v>
      </c>
      <c r="L93" s="93"/>
      <c r="M93" s="94">
        <f t="shared" si="11"/>
        <v>116</v>
      </c>
      <c r="N93" s="94">
        <v>7</v>
      </c>
      <c r="O93" s="94">
        <v>10</v>
      </c>
      <c r="P93" s="94">
        <v>6</v>
      </c>
      <c r="Q93" s="94">
        <v>6</v>
      </c>
      <c r="R93" s="94">
        <v>5</v>
      </c>
      <c r="S93" s="94">
        <v>6</v>
      </c>
      <c r="T93" s="94">
        <v>7</v>
      </c>
      <c r="U93" s="94">
        <v>4</v>
      </c>
      <c r="V93" s="94">
        <v>6</v>
      </c>
      <c r="W93" s="94">
        <f t="shared" si="12"/>
        <v>57</v>
      </c>
      <c r="X93" s="94">
        <v>6</v>
      </c>
      <c r="Y93" s="94">
        <v>7</v>
      </c>
      <c r="Z93" s="94">
        <v>4</v>
      </c>
      <c r="AA93" s="94">
        <v>6</v>
      </c>
      <c r="AB93" s="94">
        <v>4</v>
      </c>
      <c r="AC93" s="94">
        <v>8</v>
      </c>
      <c r="AD93" s="94">
        <v>8</v>
      </c>
      <c r="AE93" s="94">
        <v>8</v>
      </c>
      <c r="AF93" s="94">
        <v>8</v>
      </c>
      <c r="AG93" s="94">
        <f t="shared" si="13"/>
        <v>59</v>
      </c>
      <c r="AH93" s="94">
        <f t="shared" si="14"/>
        <v>42</v>
      </c>
      <c r="AI93" s="94">
        <f t="shared" si="15"/>
        <v>24</v>
      </c>
      <c r="AJ93" s="102"/>
    </row>
    <row r="94" spans="1:36" ht="24.75" customHeight="1">
      <c r="A94" s="86"/>
      <c r="B94" s="87"/>
      <c r="C94" s="99"/>
      <c r="D94" s="99"/>
      <c r="E94" s="100"/>
      <c r="F94" s="101"/>
      <c r="G94" s="91"/>
      <c r="H94" s="92"/>
      <c r="I94" s="92">
        <f t="shared" si="8"/>
        <v>0</v>
      </c>
      <c r="J94" s="92">
        <f t="shared" si="9"/>
        <v>0</v>
      </c>
      <c r="K94" s="93">
        <f t="shared" si="10"/>
        <v>0</v>
      </c>
      <c r="L94" s="93"/>
      <c r="M94" s="94">
        <f t="shared" si="11"/>
        <v>0</v>
      </c>
      <c r="N94" s="94"/>
      <c r="O94" s="94"/>
      <c r="P94" s="94"/>
      <c r="Q94" s="94"/>
      <c r="R94" s="94"/>
      <c r="S94" s="94"/>
      <c r="T94" s="94"/>
      <c r="U94" s="94"/>
      <c r="V94" s="94"/>
      <c r="W94" s="94">
        <f t="shared" si="12"/>
        <v>0</v>
      </c>
      <c r="X94" s="94"/>
      <c r="Y94" s="94"/>
      <c r="Z94" s="94"/>
      <c r="AA94" s="94"/>
      <c r="AB94" s="94"/>
      <c r="AC94" s="94"/>
      <c r="AD94" s="94"/>
      <c r="AE94" s="94"/>
      <c r="AF94" s="94"/>
      <c r="AG94" s="94">
        <f t="shared" si="13"/>
        <v>0</v>
      </c>
      <c r="AH94" s="94">
        <f t="shared" si="14"/>
        <v>0</v>
      </c>
      <c r="AI94" s="94">
        <f t="shared" si="15"/>
        <v>0</v>
      </c>
      <c r="AJ94" s="102"/>
    </row>
    <row r="95" spans="1:36" ht="24.75" customHeight="1">
      <c r="A95" s="86"/>
      <c r="B95" s="87"/>
      <c r="C95" s="99"/>
      <c r="D95" s="99"/>
      <c r="E95" s="100"/>
      <c r="F95" s="101"/>
      <c r="G95" s="91"/>
      <c r="H95" s="92"/>
      <c r="I95" s="92">
        <f t="shared" si="8"/>
        <v>0</v>
      </c>
      <c r="J95" s="92">
        <f t="shared" si="9"/>
        <v>0</v>
      </c>
      <c r="K95" s="93">
        <f t="shared" si="10"/>
        <v>0</v>
      </c>
      <c r="L95" s="93"/>
      <c r="M95" s="94">
        <f t="shared" si="11"/>
        <v>0</v>
      </c>
      <c r="N95" s="94"/>
      <c r="O95" s="94"/>
      <c r="P95" s="94"/>
      <c r="Q95" s="94"/>
      <c r="R95" s="94"/>
      <c r="S95" s="94"/>
      <c r="T95" s="94"/>
      <c r="U95" s="94"/>
      <c r="V95" s="94"/>
      <c r="W95" s="94">
        <f t="shared" si="12"/>
        <v>0</v>
      </c>
      <c r="X95" s="94"/>
      <c r="Y95" s="94"/>
      <c r="Z95" s="94"/>
      <c r="AA95" s="94"/>
      <c r="AB95" s="94"/>
      <c r="AC95" s="94"/>
      <c r="AD95" s="94"/>
      <c r="AE95" s="94"/>
      <c r="AF95" s="94"/>
      <c r="AG95" s="94">
        <f t="shared" si="13"/>
        <v>0</v>
      </c>
      <c r="AH95" s="94">
        <f t="shared" si="14"/>
        <v>0</v>
      </c>
      <c r="AI95" s="94">
        <f t="shared" si="15"/>
        <v>0</v>
      </c>
      <c r="AJ95" s="102"/>
    </row>
    <row r="96" spans="1:36" ht="24.75" customHeight="1">
      <c r="A96" s="86" t="s">
        <v>237</v>
      </c>
      <c r="B96" s="87">
        <v>75</v>
      </c>
      <c r="C96" s="99" t="str">
        <f>IF(B96="","",VLOOKUP(B96,'[1]球員資料表'!$A$2:$O$84,2,FALSE))</f>
        <v>女D組</v>
      </c>
      <c r="D96" s="99" t="str">
        <f>IF(B96="","",VLOOKUP(B96,'[1]球員資料表'!$A$2:$O$84,3,FALSE))</f>
        <v>吳純葳</v>
      </c>
      <c r="E96" s="100"/>
      <c r="F96" s="101"/>
      <c r="G96" s="91"/>
      <c r="H96" s="92"/>
      <c r="I96" s="92">
        <f t="shared" si="8"/>
        <v>50</v>
      </c>
      <c r="J96" s="92">
        <f t="shared" si="9"/>
        <v>54</v>
      </c>
      <c r="K96" s="93">
        <f t="shared" si="10"/>
        <v>104</v>
      </c>
      <c r="L96" s="93"/>
      <c r="M96" s="94">
        <f t="shared" si="11"/>
        <v>104</v>
      </c>
      <c r="N96" s="94">
        <v>6</v>
      </c>
      <c r="O96" s="94">
        <v>7</v>
      </c>
      <c r="P96" s="94">
        <v>6</v>
      </c>
      <c r="Q96" s="94">
        <v>6</v>
      </c>
      <c r="R96" s="94">
        <v>4</v>
      </c>
      <c r="S96" s="94">
        <v>7</v>
      </c>
      <c r="T96" s="94">
        <v>6</v>
      </c>
      <c r="U96" s="94">
        <v>3</v>
      </c>
      <c r="V96" s="94">
        <v>5</v>
      </c>
      <c r="W96" s="94">
        <f t="shared" si="12"/>
        <v>50</v>
      </c>
      <c r="X96" s="94">
        <v>6</v>
      </c>
      <c r="Y96" s="94">
        <v>5</v>
      </c>
      <c r="Z96" s="94">
        <v>5</v>
      </c>
      <c r="AA96" s="94">
        <v>5</v>
      </c>
      <c r="AB96" s="94">
        <v>3</v>
      </c>
      <c r="AC96" s="94">
        <v>7</v>
      </c>
      <c r="AD96" s="94">
        <v>7</v>
      </c>
      <c r="AE96" s="94">
        <v>7</v>
      </c>
      <c r="AF96" s="94">
        <v>9</v>
      </c>
      <c r="AG96" s="94">
        <f t="shared" si="13"/>
        <v>54</v>
      </c>
      <c r="AH96" s="94">
        <f t="shared" si="14"/>
        <v>38</v>
      </c>
      <c r="AI96" s="94">
        <f t="shared" si="15"/>
        <v>23</v>
      </c>
      <c r="AJ96" s="102"/>
    </row>
    <row r="97" spans="1:36" ht="24.75" customHeight="1">
      <c r="A97" s="86" t="s">
        <v>0</v>
      </c>
      <c r="B97" s="87">
        <v>76</v>
      </c>
      <c r="C97" s="99" t="str">
        <f>IF(B97="","",VLOOKUP(B97,'[1]球員資料表'!$A$2:$O$84,2,FALSE))</f>
        <v>女D組</v>
      </c>
      <c r="D97" s="99" t="str">
        <f>IF(B97="","",VLOOKUP(B97,'[1]球員資料表'!$A$2:$O$84,3,FALSE))</f>
        <v>莊雅茜</v>
      </c>
      <c r="E97" s="100"/>
      <c r="F97" s="101"/>
      <c r="G97" s="91"/>
      <c r="H97" s="92"/>
      <c r="I97" s="92">
        <f t="shared" si="8"/>
        <v>64</v>
      </c>
      <c r="J97" s="92">
        <f t="shared" si="9"/>
        <v>55</v>
      </c>
      <c r="K97" s="93">
        <f t="shared" si="10"/>
        <v>119</v>
      </c>
      <c r="L97" s="93"/>
      <c r="M97" s="94">
        <f t="shared" si="11"/>
        <v>119</v>
      </c>
      <c r="N97" s="94">
        <v>7</v>
      </c>
      <c r="O97" s="94">
        <v>6</v>
      </c>
      <c r="P97" s="94">
        <v>6</v>
      </c>
      <c r="Q97" s="94">
        <v>7</v>
      </c>
      <c r="R97" s="94">
        <v>6</v>
      </c>
      <c r="S97" s="94">
        <v>6</v>
      </c>
      <c r="T97" s="94">
        <v>6</v>
      </c>
      <c r="U97" s="94">
        <v>5</v>
      </c>
      <c r="V97" s="94">
        <v>15</v>
      </c>
      <c r="W97" s="94">
        <f t="shared" si="12"/>
        <v>64</v>
      </c>
      <c r="X97" s="94">
        <v>6</v>
      </c>
      <c r="Y97" s="94">
        <v>7</v>
      </c>
      <c r="Z97" s="94">
        <v>4</v>
      </c>
      <c r="AA97" s="94">
        <v>6</v>
      </c>
      <c r="AB97" s="94">
        <v>5</v>
      </c>
      <c r="AC97" s="94">
        <v>7</v>
      </c>
      <c r="AD97" s="94">
        <v>6</v>
      </c>
      <c r="AE97" s="94">
        <v>7</v>
      </c>
      <c r="AF97" s="94">
        <v>7</v>
      </c>
      <c r="AG97" s="94">
        <f t="shared" si="13"/>
        <v>55</v>
      </c>
      <c r="AH97" s="94">
        <f t="shared" si="14"/>
        <v>38</v>
      </c>
      <c r="AI97" s="94">
        <f t="shared" si="15"/>
        <v>20</v>
      </c>
      <c r="AJ97" s="102"/>
    </row>
    <row r="98" spans="1:36" ht="24.75" customHeight="1">
      <c r="A98" s="86" t="s">
        <v>1</v>
      </c>
      <c r="B98" s="87">
        <v>74</v>
      </c>
      <c r="C98" s="99" t="str">
        <f>IF(B98="","",VLOOKUP(B98,'[1]球員資料表'!$A$2:$O$84,2,FALSE))</f>
        <v>女D組</v>
      </c>
      <c r="D98" s="99" t="str">
        <f>IF(B98="","",VLOOKUP(B98,'[1]球員資料表'!$A$2:$O$84,3,FALSE))</f>
        <v>廖信淳</v>
      </c>
      <c r="E98" s="100" t="str">
        <f>IF(B98="","",VLOOKUP(B98,'[1]球員資料表'!$A$2:$O$84,5,FALSE))</f>
        <v>女</v>
      </c>
      <c r="F98" s="101">
        <f>IF(B98="","",VLOOKUP(B98,'[1]球員資料表'!$A$2:$O$84,6,FALSE))</f>
        <v>38308</v>
      </c>
      <c r="G98" s="91"/>
      <c r="H98" s="92"/>
      <c r="I98" s="92">
        <f t="shared" si="8"/>
        <v>61</v>
      </c>
      <c r="J98" s="92">
        <f t="shared" si="9"/>
        <v>59</v>
      </c>
      <c r="K98" s="93">
        <f t="shared" si="10"/>
        <v>120</v>
      </c>
      <c r="L98" s="93"/>
      <c r="M98" s="94">
        <f t="shared" si="11"/>
        <v>120</v>
      </c>
      <c r="N98" s="94">
        <v>6</v>
      </c>
      <c r="O98" s="94">
        <v>6</v>
      </c>
      <c r="P98" s="94">
        <v>6</v>
      </c>
      <c r="Q98" s="94">
        <v>7</v>
      </c>
      <c r="R98" s="94">
        <v>6</v>
      </c>
      <c r="S98" s="94">
        <v>8</v>
      </c>
      <c r="T98" s="94">
        <v>7</v>
      </c>
      <c r="U98" s="94">
        <v>5</v>
      </c>
      <c r="V98" s="94">
        <v>10</v>
      </c>
      <c r="W98" s="94">
        <f t="shared" si="12"/>
        <v>61</v>
      </c>
      <c r="X98" s="94">
        <v>6</v>
      </c>
      <c r="Y98" s="94">
        <v>7</v>
      </c>
      <c r="Z98" s="94">
        <v>5</v>
      </c>
      <c r="AA98" s="94">
        <v>7</v>
      </c>
      <c r="AB98" s="94">
        <v>5</v>
      </c>
      <c r="AC98" s="94">
        <v>9</v>
      </c>
      <c r="AD98" s="94">
        <v>8</v>
      </c>
      <c r="AE98" s="94">
        <v>6</v>
      </c>
      <c r="AF98" s="94">
        <v>6</v>
      </c>
      <c r="AG98" s="94">
        <f t="shared" si="13"/>
        <v>59</v>
      </c>
      <c r="AH98" s="94">
        <f t="shared" si="14"/>
        <v>41</v>
      </c>
      <c r="AI98" s="94">
        <f t="shared" si="15"/>
        <v>20</v>
      </c>
      <c r="AJ98" s="102"/>
    </row>
    <row r="99" spans="1:36" ht="24.75" customHeight="1" thickBot="1">
      <c r="A99" s="109"/>
      <c r="B99" s="110"/>
      <c r="C99" s="111">
        <f>IF(B99="","",VLOOKUP(B99,'[1]球員資料表'!$A$2:$O$84,2,FALSE))</f>
      </c>
      <c r="D99" s="111">
        <f>IF(B99="","",VLOOKUP(B99,'[1]球員資料表'!$A$2:$O$84,3,FALSE))</f>
      </c>
      <c r="E99" s="112">
        <f>IF(B99="","",VLOOKUP(B99,'[1]球員資料表'!$A$2:$O$84,5,FALSE))</f>
      </c>
      <c r="F99" s="113">
        <f>IF(B99="","",VLOOKUP(B99,'[1]球員資料表'!$A$2:$O$84,6,FALSE))</f>
      </c>
      <c r="G99" s="114"/>
      <c r="H99" s="115"/>
      <c r="I99" s="115">
        <f t="shared" si="8"/>
        <v>0</v>
      </c>
      <c r="J99" s="115">
        <f t="shared" si="9"/>
        <v>0</v>
      </c>
      <c r="K99" s="116">
        <f t="shared" si="10"/>
        <v>0</v>
      </c>
      <c r="L99" s="116"/>
      <c r="M99" s="117">
        <f t="shared" si="11"/>
        <v>0</v>
      </c>
      <c r="N99" s="118"/>
      <c r="O99" s="118"/>
      <c r="P99" s="118"/>
      <c r="Q99" s="118"/>
      <c r="R99" s="118"/>
      <c r="S99" s="118"/>
      <c r="T99" s="118"/>
      <c r="U99" s="118"/>
      <c r="V99" s="118"/>
      <c r="W99" s="118">
        <f t="shared" si="12"/>
        <v>0</v>
      </c>
      <c r="X99" s="118"/>
      <c r="Y99" s="118"/>
      <c r="Z99" s="118"/>
      <c r="AA99" s="118"/>
      <c r="AB99" s="118"/>
      <c r="AC99" s="118"/>
      <c r="AD99" s="118"/>
      <c r="AE99" s="118"/>
      <c r="AF99" s="118"/>
      <c r="AG99" s="117">
        <f t="shared" si="13"/>
        <v>0</v>
      </c>
      <c r="AH99" s="117">
        <f t="shared" si="14"/>
        <v>0</v>
      </c>
      <c r="AI99" s="117">
        <f t="shared" si="15"/>
        <v>0</v>
      </c>
      <c r="AJ99" s="119"/>
    </row>
    <row r="100" spans="1:36" ht="24.75" customHeight="1">
      <c r="A100" s="120" t="s">
        <v>239</v>
      </c>
      <c r="B100" s="121"/>
      <c r="C100" s="122"/>
      <c r="D100" s="122"/>
      <c r="E100" s="123"/>
      <c r="F100" s="124"/>
      <c r="G100" s="125"/>
      <c r="H100" s="126"/>
      <c r="I100" s="126">
        <f t="shared" si="8"/>
        <v>0</v>
      </c>
      <c r="J100" s="126">
        <f t="shared" si="9"/>
        <v>0</v>
      </c>
      <c r="K100" s="127">
        <f t="shared" si="10"/>
        <v>0</v>
      </c>
      <c r="L100" s="127"/>
      <c r="M100" s="128">
        <f t="shared" si="11"/>
        <v>0</v>
      </c>
      <c r="N100" s="129"/>
      <c r="O100" s="129"/>
      <c r="P100" s="129"/>
      <c r="Q100" s="129"/>
      <c r="R100" s="129"/>
      <c r="S100" s="129"/>
      <c r="T100" s="129"/>
      <c r="U100" s="129"/>
      <c r="V100" s="129"/>
      <c r="W100" s="129">
        <f t="shared" si="12"/>
        <v>0</v>
      </c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8">
        <f t="shared" si="13"/>
        <v>0</v>
      </c>
      <c r="AH100" s="128">
        <f t="shared" si="14"/>
        <v>0</v>
      </c>
      <c r="AI100" s="128">
        <f t="shared" si="15"/>
        <v>0</v>
      </c>
      <c r="AJ100" s="130"/>
    </row>
    <row r="101" spans="1:36" s="134" customFormat="1" ht="24.75" customHeight="1">
      <c r="A101" s="131" t="s">
        <v>238</v>
      </c>
      <c r="B101" s="87">
        <v>77</v>
      </c>
      <c r="C101" s="132" t="str">
        <f>IF(B101="","",VLOOKUP(B101,'[1]球員資料表'!$A$2:$O$118,2,FALSE))</f>
        <v>甄試男A</v>
      </c>
      <c r="D101" s="99" t="str">
        <f>IF(B101="","",VLOOKUP(B101,'[1]球員資料表'!$A$2:$O$118,3,FALSE))</f>
        <v>鄭觀泰</v>
      </c>
      <c r="E101" s="100" t="str">
        <f>IF(B101="","",VLOOKUP(B101,'[1]球員資料表'!$A$2:$O$118,5,FALSE))</f>
        <v>男</v>
      </c>
      <c r="F101" s="101">
        <f>IF(B101="","",VLOOKUP(B101,'[1]球員資料表'!$A$2:$O$118,6,FALSE))</f>
        <v>35430</v>
      </c>
      <c r="G101" s="91"/>
      <c r="H101" s="92"/>
      <c r="I101" s="92">
        <f t="shared" si="8"/>
        <v>48</v>
      </c>
      <c r="J101" s="92">
        <f t="shared" si="9"/>
        <v>57</v>
      </c>
      <c r="K101" s="93">
        <f t="shared" si="10"/>
        <v>105</v>
      </c>
      <c r="L101" s="93"/>
      <c r="M101" s="94">
        <f t="shared" si="11"/>
        <v>105</v>
      </c>
      <c r="N101" s="94">
        <v>7</v>
      </c>
      <c r="O101" s="94">
        <v>7</v>
      </c>
      <c r="P101" s="94">
        <v>5</v>
      </c>
      <c r="Q101" s="94">
        <v>6</v>
      </c>
      <c r="R101" s="94">
        <v>3</v>
      </c>
      <c r="S101" s="94">
        <v>5</v>
      </c>
      <c r="T101" s="94">
        <v>5</v>
      </c>
      <c r="U101" s="94">
        <v>4</v>
      </c>
      <c r="V101" s="94">
        <v>6</v>
      </c>
      <c r="W101" s="94">
        <f t="shared" si="12"/>
        <v>48</v>
      </c>
      <c r="X101" s="94">
        <v>5</v>
      </c>
      <c r="Y101" s="94">
        <v>5</v>
      </c>
      <c r="Z101" s="94">
        <v>6</v>
      </c>
      <c r="AA101" s="94">
        <v>10</v>
      </c>
      <c r="AB101" s="94">
        <v>4</v>
      </c>
      <c r="AC101" s="94">
        <v>8</v>
      </c>
      <c r="AD101" s="94">
        <v>7</v>
      </c>
      <c r="AE101" s="94">
        <v>6</v>
      </c>
      <c r="AF101" s="94">
        <v>6</v>
      </c>
      <c r="AG101" s="94">
        <f t="shared" si="13"/>
        <v>57</v>
      </c>
      <c r="AH101" s="94">
        <f t="shared" si="14"/>
        <v>41</v>
      </c>
      <c r="AI101" s="94">
        <f t="shared" si="15"/>
        <v>19</v>
      </c>
      <c r="AJ101" s="133"/>
    </row>
    <row r="102" spans="1:36" ht="24.75" customHeight="1">
      <c r="A102" s="131" t="s">
        <v>0</v>
      </c>
      <c r="B102" s="87">
        <v>78</v>
      </c>
      <c r="C102" s="132" t="str">
        <f>IF(B102="","",VLOOKUP(B102,'[1]球員資料表'!$A$2:$O$118,2,FALSE))</f>
        <v>甄試男A</v>
      </c>
      <c r="D102" s="99" t="str">
        <f>IF(B102="","",VLOOKUP(B102,'[1]球員資料表'!$A$2:$O$118,3,FALSE))</f>
        <v>王閩富</v>
      </c>
      <c r="E102" s="100" t="str">
        <f>IF(B102="","",VLOOKUP(B102,'[1]球員資料表'!$A$2:$O$118,5,FALSE))</f>
        <v>男</v>
      </c>
      <c r="F102" s="101">
        <f>IF(B102="","",VLOOKUP(B102,'[1]球員資料表'!$A$2:$O$118,6,FALSE))</f>
        <v>35625</v>
      </c>
      <c r="G102" s="91"/>
      <c r="H102" s="92"/>
      <c r="I102" s="92">
        <f t="shared" si="8"/>
        <v>64</v>
      </c>
      <c r="J102" s="92">
        <f t="shared" si="9"/>
        <v>57</v>
      </c>
      <c r="K102" s="93">
        <f t="shared" si="10"/>
        <v>121</v>
      </c>
      <c r="L102" s="93"/>
      <c r="M102" s="94">
        <f t="shared" si="11"/>
        <v>121</v>
      </c>
      <c r="N102" s="94">
        <v>7</v>
      </c>
      <c r="O102" s="94">
        <v>7</v>
      </c>
      <c r="P102" s="94">
        <v>8</v>
      </c>
      <c r="Q102" s="94">
        <v>7</v>
      </c>
      <c r="R102" s="94">
        <v>9</v>
      </c>
      <c r="S102" s="94">
        <v>7</v>
      </c>
      <c r="T102" s="94">
        <v>7</v>
      </c>
      <c r="U102" s="94">
        <v>5</v>
      </c>
      <c r="V102" s="94">
        <v>7</v>
      </c>
      <c r="W102" s="94">
        <f t="shared" si="12"/>
        <v>64</v>
      </c>
      <c r="X102" s="94">
        <v>8</v>
      </c>
      <c r="Y102" s="94">
        <v>6</v>
      </c>
      <c r="Z102" s="94">
        <v>4</v>
      </c>
      <c r="AA102" s="94">
        <v>11</v>
      </c>
      <c r="AB102" s="94">
        <v>5</v>
      </c>
      <c r="AC102" s="94">
        <v>6</v>
      </c>
      <c r="AD102" s="94">
        <v>4</v>
      </c>
      <c r="AE102" s="94">
        <v>5</v>
      </c>
      <c r="AF102" s="94">
        <v>8</v>
      </c>
      <c r="AG102" s="94">
        <f t="shared" si="13"/>
        <v>57</v>
      </c>
      <c r="AH102" s="94">
        <f t="shared" si="14"/>
        <v>39</v>
      </c>
      <c r="AI102" s="94">
        <f t="shared" si="15"/>
        <v>17</v>
      </c>
      <c r="AJ102" s="133"/>
    </row>
    <row r="103" spans="1:36" ht="24.75" customHeight="1">
      <c r="A103" s="131" t="s">
        <v>1</v>
      </c>
      <c r="B103" s="87">
        <v>81</v>
      </c>
      <c r="C103" s="132" t="str">
        <f>IF(B103="","",VLOOKUP(B103,'[1]球員資料表'!$A$2:$O$118,2,FALSE))</f>
        <v>甄試女B</v>
      </c>
      <c r="D103" s="99" t="str">
        <f>IF(B103="","",VLOOKUP(B103,'[1]球員資料表'!$A$2:$O$118,3,FALSE))</f>
        <v>陳怡馨</v>
      </c>
      <c r="E103" s="100" t="str">
        <f>IF(B103="","",VLOOKUP(B103,'[1]球員資料表'!$A$2:$O$118,5,FALSE))</f>
        <v>女</v>
      </c>
      <c r="F103" s="101">
        <f>IF(B103="","",VLOOKUP(B103,'[1]球員資料表'!$A$2:$O$118,6,FALSE))</f>
        <v>37057</v>
      </c>
      <c r="G103" s="91"/>
      <c r="H103" s="92"/>
      <c r="I103" s="92">
        <f t="shared" si="8"/>
        <v>67</v>
      </c>
      <c r="J103" s="92">
        <f t="shared" si="9"/>
        <v>62</v>
      </c>
      <c r="K103" s="93">
        <f t="shared" si="10"/>
        <v>129</v>
      </c>
      <c r="L103" s="93"/>
      <c r="M103" s="94">
        <f t="shared" si="11"/>
        <v>129</v>
      </c>
      <c r="N103" s="94">
        <v>8</v>
      </c>
      <c r="O103" s="94">
        <v>9</v>
      </c>
      <c r="P103" s="94">
        <v>8</v>
      </c>
      <c r="Q103" s="94">
        <v>10</v>
      </c>
      <c r="R103" s="94">
        <v>6</v>
      </c>
      <c r="S103" s="94">
        <v>6</v>
      </c>
      <c r="T103" s="94">
        <v>6</v>
      </c>
      <c r="U103" s="94">
        <v>6</v>
      </c>
      <c r="V103" s="94">
        <v>8</v>
      </c>
      <c r="W103" s="94">
        <f t="shared" si="12"/>
        <v>67</v>
      </c>
      <c r="X103" s="94">
        <v>8</v>
      </c>
      <c r="Y103" s="94">
        <v>12</v>
      </c>
      <c r="Z103" s="94">
        <v>5</v>
      </c>
      <c r="AA103" s="94">
        <v>4</v>
      </c>
      <c r="AB103" s="94">
        <v>4</v>
      </c>
      <c r="AC103" s="94">
        <v>7</v>
      </c>
      <c r="AD103" s="94">
        <v>7</v>
      </c>
      <c r="AE103" s="94">
        <v>9</v>
      </c>
      <c r="AF103" s="94">
        <v>6</v>
      </c>
      <c r="AG103" s="94">
        <f t="shared" si="13"/>
        <v>62</v>
      </c>
      <c r="AH103" s="94">
        <f t="shared" si="14"/>
        <v>37</v>
      </c>
      <c r="AI103" s="94">
        <f t="shared" si="15"/>
        <v>22</v>
      </c>
      <c r="AJ103" s="133"/>
    </row>
    <row r="104" spans="1:36" ht="24.75" customHeight="1">
      <c r="A104" s="131" t="s">
        <v>2</v>
      </c>
      <c r="B104" s="87">
        <v>79</v>
      </c>
      <c r="C104" s="132" t="str">
        <f>IF(B104="","",VLOOKUP(B104,'[1]球員資料表'!$A$2:$O$118,2,FALSE))</f>
        <v>甄試男C</v>
      </c>
      <c r="D104" s="99" t="str">
        <f>IF(B104="","",VLOOKUP(B104,'[1]球員資料表'!$A$2:$O$118,3,FALSE))</f>
        <v>王二忠</v>
      </c>
      <c r="E104" s="100" t="str">
        <f>IF(B104="","",VLOOKUP(B104,'[1]球員資料表'!$A$2:$O$118,5,FALSE))</f>
        <v>男</v>
      </c>
      <c r="F104" s="101">
        <f>IF(B104="","",VLOOKUP(B104,'[1]球員資料表'!$A$2:$O$118,6,FALSE))</f>
        <v>37731</v>
      </c>
      <c r="G104" s="91"/>
      <c r="H104" s="92"/>
      <c r="I104" s="92">
        <f t="shared" si="8"/>
        <v>77</v>
      </c>
      <c r="J104" s="92">
        <f t="shared" si="9"/>
        <v>68</v>
      </c>
      <c r="K104" s="93">
        <f t="shared" si="10"/>
        <v>145</v>
      </c>
      <c r="L104" s="93"/>
      <c r="M104" s="94">
        <f t="shared" si="11"/>
        <v>145</v>
      </c>
      <c r="N104" s="94">
        <v>9</v>
      </c>
      <c r="O104" s="94">
        <v>11</v>
      </c>
      <c r="P104" s="94">
        <v>9</v>
      </c>
      <c r="Q104" s="94">
        <v>11</v>
      </c>
      <c r="R104" s="94">
        <v>6</v>
      </c>
      <c r="S104" s="94">
        <v>10</v>
      </c>
      <c r="T104" s="94">
        <v>10</v>
      </c>
      <c r="U104" s="94">
        <v>3</v>
      </c>
      <c r="V104" s="94">
        <v>8</v>
      </c>
      <c r="W104" s="94">
        <f t="shared" si="12"/>
        <v>77</v>
      </c>
      <c r="X104" s="94">
        <v>10</v>
      </c>
      <c r="Y104" s="94">
        <v>8</v>
      </c>
      <c r="Z104" s="94">
        <v>6</v>
      </c>
      <c r="AA104" s="94">
        <v>4</v>
      </c>
      <c r="AB104" s="94">
        <v>5</v>
      </c>
      <c r="AC104" s="94">
        <v>10</v>
      </c>
      <c r="AD104" s="94">
        <v>8</v>
      </c>
      <c r="AE104" s="94">
        <v>11</v>
      </c>
      <c r="AF104" s="94">
        <v>6</v>
      </c>
      <c r="AG104" s="94">
        <f t="shared" si="13"/>
        <v>68</v>
      </c>
      <c r="AH104" s="94">
        <f t="shared" si="14"/>
        <v>44</v>
      </c>
      <c r="AI104" s="94">
        <f t="shared" si="15"/>
        <v>25</v>
      </c>
      <c r="AJ104" s="133"/>
    </row>
    <row r="105" spans="1:36" ht="24.75" customHeight="1">
      <c r="A105" s="131" t="s">
        <v>3</v>
      </c>
      <c r="B105" s="87">
        <v>82</v>
      </c>
      <c r="C105" s="132" t="str">
        <f>IF(B105="","",VLOOKUP(B105,'[1]球員資料表'!$A$2:$O$118,2,FALSE))</f>
        <v>甄試女D</v>
      </c>
      <c r="D105" s="99" t="str">
        <f>IF(B105="","",VLOOKUP(B105,'[1]球員資料表'!$A$2:$O$118,3,FALSE))</f>
        <v>黃意真</v>
      </c>
      <c r="E105" s="100" t="str">
        <f>IF(B105="","",VLOOKUP(B105,'[1]球員資料表'!$A$2:$O$118,5,FALSE))</f>
        <v>女</v>
      </c>
      <c r="F105" s="101">
        <f>IF(B105="","",VLOOKUP(B105,'[1]球員資料表'!$A$2:$O$118,6,FALSE))</f>
        <v>38239</v>
      </c>
      <c r="G105" s="91"/>
      <c r="H105" s="92"/>
      <c r="I105" s="92">
        <f t="shared" si="8"/>
        <v>82</v>
      </c>
      <c r="J105" s="92">
        <f t="shared" si="9"/>
        <v>70</v>
      </c>
      <c r="K105" s="93">
        <f t="shared" si="10"/>
        <v>152</v>
      </c>
      <c r="L105" s="93"/>
      <c r="M105" s="94">
        <f t="shared" si="11"/>
        <v>152</v>
      </c>
      <c r="N105" s="94">
        <v>8</v>
      </c>
      <c r="O105" s="94">
        <v>11</v>
      </c>
      <c r="P105" s="94">
        <v>8</v>
      </c>
      <c r="Q105" s="94">
        <v>7</v>
      </c>
      <c r="R105" s="94">
        <v>4</v>
      </c>
      <c r="S105" s="94">
        <v>18</v>
      </c>
      <c r="T105" s="94">
        <v>10</v>
      </c>
      <c r="U105" s="94">
        <v>5</v>
      </c>
      <c r="V105" s="94">
        <v>11</v>
      </c>
      <c r="W105" s="94">
        <f t="shared" si="12"/>
        <v>82</v>
      </c>
      <c r="X105" s="94">
        <v>8</v>
      </c>
      <c r="Y105" s="94">
        <v>7</v>
      </c>
      <c r="Z105" s="94">
        <v>4</v>
      </c>
      <c r="AA105" s="94">
        <v>7</v>
      </c>
      <c r="AB105" s="94">
        <v>6</v>
      </c>
      <c r="AC105" s="94">
        <v>13</v>
      </c>
      <c r="AD105" s="94">
        <v>9</v>
      </c>
      <c r="AE105" s="94">
        <v>9</v>
      </c>
      <c r="AF105" s="94">
        <v>7</v>
      </c>
      <c r="AG105" s="94">
        <f t="shared" si="13"/>
        <v>70</v>
      </c>
      <c r="AH105" s="94">
        <f t="shared" si="14"/>
        <v>51</v>
      </c>
      <c r="AI105" s="94">
        <f t="shared" si="15"/>
        <v>25</v>
      </c>
      <c r="AJ105" s="133"/>
    </row>
    <row r="106" spans="1:36" ht="24.75" customHeight="1">
      <c r="A106" s="131" t="s">
        <v>4</v>
      </c>
      <c r="B106" s="87">
        <v>80</v>
      </c>
      <c r="C106" s="132" t="str">
        <f>IF(B106="","",VLOOKUP(B106,'[1]球員資料表'!$A$2:$O$118,2,FALSE))</f>
        <v>甄試男D</v>
      </c>
      <c r="D106" s="99" t="str">
        <f>IF(B106="","",VLOOKUP(B106,'[1]球員資料表'!$A$2:$O$118,3,FALSE))</f>
        <v>徐雋詠</v>
      </c>
      <c r="E106" s="100" t="str">
        <f>IF(B106="","",VLOOKUP(B106,'[1]球員資料表'!$A$2:$O$118,5,FALSE))</f>
        <v>男</v>
      </c>
      <c r="F106" s="101">
        <f>IF(B106="","",VLOOKUP(B106,'[1]球員資料表'!$A$2:$O$118,6,FALSE))</f>
        <v>38874</v>
      </c>
      <c r="G106" s="91"/>
      <c r="H106" s="92"/>
      <c r="I106" s="92">
        <f t="shared" si="8"/>
        <v>77</v>
      </c>
      <c r="J106" s="92">
        <f t="shared" si="9"/>
        <v>82</v>
      </c>
      <c r="K106" s="93">
        <f t="shared" si="10"/>
        <v>159</v>
      </c>
      <c r="L106" s="93"/>
      <c r="M106" s="94">
        <f t="shared" si="11"/>
        <v>159</v>
      </c>
      <c r="N106" s="94">
        <v>10</v>
      </c>
      <c r="O106" s="94">
        <v>9</v>
      </c>
      <c r="P106" s="94">
        <v>7</v>
      </c>
      <c r="Q106" s="94">
        <v>11</v>
      </c>
      <c r="R106" s="94">
        <v>7</v>
      </c>
      <c r="S106" s="94">
        <v>10</v>
      </c>
      <c r="T106" s="94">
        <v>8</v>
      </c>
      <c r="U106" s="94">
        <v>4</v>
      </c>
      <c r="V106" s="94">
        <v>11</v>
      </c>
      <c r="W106" s="94">
        <f t="shared" si="12"/>
        <v>77</v>
      </c>
      <c r="X106" s="94">
        <v>12</v>
      </c>
      <c r="Y106" s="94">
        <v>6</v>
      </c>
      <c r="Z106" s="94">
        <v>7</v>
      </c>
      <c r="AA106" s="94">
        <v>6</v>
      </c>
      <c r="AB106" s="94">
        <v>14</v>
      </c>
      <c r="AC106" s="94">
        <v>9</v>
      </c>
      <c r="AD106" s="94">
        <v>8</v>
      </c>
      <c r="AE106" s="94">
        <v>12</v>
      </c>
      <c r="AF106" s="94">
        <v>8</v>
      </c>
      <c r="AG106" s="94">
        <f t="shared" si="13"/>
        <v>82</v>
      </c>
      <c r="AH106" s="94">
        <f t="shared" si="14"/>
        <v>57</v>
      </c>
      <c r="AI106" s="94">
        <f t="shared" si="15"/>
        <v>28</v>
      </c>
      <c r="AJ106" s="133"/>
    </row>
    <row r="107" spans="1:36" ht="24.75" customHeight="1" thickBot="1">
      <c r="A107" s="135" t="s">
        <v>5</v>
      </c>
      <c r="B107" s="136">
        <v>88</v>
      </c>
      <c r="C107" s="137" t="str">
        <f>IF(B107="","",VLOOKUP(B107,'[1]球員資料表'!$A$2:$O$118,2,FALSE))</f>
        <v>甄試男C</v>
      </c>
      <c r="D107" s="138" t="str">
        <f>IF(B107="","",VLOOKUP(B107,'[1]球員資料表'!$A$2:$O$118,3,FALSE))</f>
        <v>彭處睿</v>
      </c>
      <c r="E107" s="139"/>
      <c r="F107" s="140"/>
      <c r="G107" s="141"/>
      <c r="H107" s="142"/>
      <c r="I107" s="142">
        <f t="shared" si="8"/>
        <v>89</v>
      </c>
      <c r="J107" s="142">
        <f t="shared" si="9"/>
        <v>84</v>
      </c>
      <c r="K107" s="143">
        <f t="shared" si="10"/>
        <v>173</v>
      </c>
      <c r="L107" s="143"/>
      <c r="M107" s="94">
        <f t="shared" si="11"/>
        <v>173</v>
      </c>
      <c r="N107" s="117">
        <v>13</v>
      </c>
      <c r="O107" s="117">
        <v>12</v>
      </c>
      <c r="P107" s="117">
        <v>10</v>
      </c>
      <c r="Q107" s="117">
        <v>12</v>
      </c>
      <c r="R107" s="117">
        <v>5</v>
      </c>
      <c r="S107" s="117">
        <v>8</v>
      </c>
      <c r="T107" s="117">
        <v>12</v>
      </c>
      <c r="U107" s="117">
        <v>7</v>
      </c>
      <c r="V107" s="117">
        <v>10</v>
      </c>
      <c r="W107" s="94">
        <f t="shared" si="12"/>
        <v>89</v>
      </c>
      <c r="X107" s="117">
        <v>11</v>
      </c>
      <c r="Y107" s="117">
        <v>11</v>
      </c>
      <c r="Z107" s="117">
        <v>6</v>
      </c>
      <c r="AA107" s="117">
        <v>8</v>
      </c>
      <c r="AB107" s="117">
        <v>7</v>
      </c>
      <c r="AC107" s="117">
        <v>9</v>
      </c>
      <c r="AD107" s="117">
        <v>10</v>
      </c>
      <c r="AE107" s="117">
        <v>12</v>
      </c>
      <c r="AF107" s="117">
        <v>10</v>
      </c>
      <c r="AG107" s="117">
        <f t="shared" si="13"/>
        <v>84</v>
      </c>
      <c r="AH107" s="117">
        <f t="shared" si="14"/>
        <v>56</v>
      </c>
      <c r="AI107" s="117">
        <f t="shared" si="15"/>
        <v>32</v>
      </c>
      <c r="AJ107" s="144"/>
    </row>
    <row r="108" spans="1:36" ht="24.75" customHeight="1" hidden="1">
      <c r="A108" s="145"/>
      <c r="B108" s="146"/>
      <c r="C108" s="147"/>
      <c r="D108" s="147">
        <f>IF(B108="","",VLOOKUP(B108,'[1]球員資料表'!$A$2:$O$118,3,FALSE))</f>
      </c>
      <c r="E108" s="148">
        <f>IF(B108="","",VLOOKUP(B108,'[1]球員資料表'!$A$2:$O$118,5,FALSE))</f>
      </c>
      <c r="F108" s="149">
        <f>IF(B108="","",VLOOKUP(B108,'[1]球員資料表'!$A$2:$O$118,6,FALSE))</f>
      </c>
      <c r="G108" s="150"/>
      <c r="H108" s="151"/>
      <c r="I108" s="151">
        <f t="shared" si="8"/>
        <v>0</v>
      </c>
      <c r="J108" s="151">
        <f t="shared" si="9"/>
        <v>0</v>
      </c>
      <c r="K108" s="152">
        <f t="shared" si="10"/>
        <v>0</v>
      </c>
      <c r="L108" s="152"/>
      <c r="M108" s="128">
        <f t="shared" si="11"/>
        <v>0</v>
      </c>
      <c r="N108" s="128"/>
      <c r="O108" s="128"/>
      <c r="P108" s="128"/>
      <c r="Q108" s="128"/>
      <c r="R108" s="128"/>
      <c r="S108" s="128"/>
      <c r="T108" s="128"/>
      <c r="U108" s="128"/>
      <c r="V108" s="128"/>
      <c r="W108" s="94">
        <f t="shared" si="12"/>
        <v>0</v>
      </c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>
        <f t="shared" si="13"/>
        <v>0</v>
      </c>
      <c r="AH108" s="128">
        <f t="shared" si="14"/>
        <v>0</v>
      </c>
      <c r="AI108" s="128">
        <f t="shared" si="15"/>
        <v>0</v>
      </c>
      <c r="AJ108" s="153"/>
    </row>
  </sheetData>
  <sheetProtection/>
  <mergeCells count="14">
    <mergeCell ref="F3:F4"/>
    <mergeCell ref="G3:G4"/>
    <mergeCell ref="H3:H4"/>
    <mergeCell ref="I3:K3"/>
    <mergeCell ref="L3:L4"/>
    <mergeCell ref="M3:M4"/>
    <mergeCell ref="N3:AI3"/>
    <mergeCell ref="AJ3:AJ4"/>
    <mergeCell ref="A1:AJ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2015-04-10T04:05:25Z</dcterms:modified>
  <cp:category/>
  <cp:version/>
  <cp:contentType/>
  <cp:contentStatus/>
</cp:coreProperties>
</file>