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760" activeTab="1"/>
  </bookViews>
  <sheets>
    <sheet name="第一天成績" sheetId="1" r:id="rId1"/>
    <sheet name="總成績" sheetId="2" r:id="rId2"/>
  </sheets>
  <externalReferences>
    <externalReference r:id="rId5"/>
  </externalReferences>
  <definedNames>
    <definedName name="_xlnm.Print_Area" localSheetId="0">'第一天成績'!$A$1:$AJ$109</definedName>
    <definedName name="_xlnm.Print_Area" localSheetId="1">'總成績'!$A$1:$AG$109</definedName>
    <definedName name="_xlnm.Print_Titles" localSheetId="0">'第一天成績'!$1:$4</definedName>
    <definedName name="_xlnm.Print_Titles" localSheetId="1">'總成績'!$1:$4</definedName>
  </definedNames>
  <calcPr fullCalcOnLoad="1"/>
</workbook>
</file>

<file path=xl/sharedStrings.xml><?xml version="1.0" encoding="utf-8"?>
<sst xmlns="http://schemas.openxmlformats.org/spreadsheetml/2006/main" count="558" uniqueCount="161">
  <si>
    <t>名次</t>
  </si>
  <si>
    <t>組別</t>
  </si>
  <si>
    <t>姓 名</t>
  </si>
  <si>
    <r>
      <t xml:space="preserve">備註         </t>
    </r>
    <r>
      <rPr>
        <sz val="10"/>
        <rFont val="標楷體"/>
        <family val="4"/>
      </rPr>
      <t xml:space="preserve"> No..18.17.16.15…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</si>
  <si>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</si>
  <si>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</si>
  <si>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</si>
  <si>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</si>
  <si>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</si>
  <si>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</si>
  <si>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</si>
  <si>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</si>
  <si>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</si>
  <si>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</si>
  <si>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</si>
  <si>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</si>
  <si>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</si>
  <si>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</si>
  <si>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</si>
  <si>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</si>
  <si>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</si>
  <si>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</si>
  <si>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</si>
  <si>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渣打全國業餘高爾夫南區分區月賽02月份成績表</t>
  </si>
  <si>
    <t>比賽日期：2014年02月11-12日</t>
  </si>
  <si>
    <t>編號</t>
  </si>
  <si>
    <t>性別</t>
  </si>
  <si>
    <t>出生日期</t>
  </si>
  <si>
    <t>年齡</t>
  </si>
  <si>
    <t>所屬球場</t>
  </si>
  <si>
    <t>第一回合</t>
  </si>
  <si>
    <t>第二回合</t>
  </si>
  <si>
    <t>總桿</t>
  </si>
  <si>
    <t>前九</t>
  </si>
  <si>
    <t>後九</t>
  </si>
  <si>
    <t>總桿</t>
  </si>
  <si>
    <t>後六</t>
  </si>
  <si>
    <t>後三</t>
  </si>
  <si>
    <t>1</t>
  </si>
  <si>
    <t>1</t>
  </si>
  <si>
    <t>21</t>
  </si>
  <si>
    <t>1</t>
  </si>
  <si>
    <t>8</t>
  </si>
  <si>
    <t>4</t>
  </si>
  <si>
    <t>5</t>
  </si>
  <si>
    <t>6</t>
  </si>
  <si>
    <t>甄試及不計名次人員</t>
  </si>
  <si>
    <t>男A組</t>
  </si>
  <si>
    <t>施俊宇</t>
  </si>
  <si>
    <t>賴嘉一</t>
  </si>
  <si>
    <t>周威丞</t>
  </si>
  <si>
    <t>黃議增</t>
  </si>
  <si>
    <t>吳心瑋</t>
  </si>
  <si>
    <t>林則甫</t>
  </si>
  <si>
    <t>王文暘</t>
  </si>
  <si>
    <t>許閎軒</t>
  </si>
  <si>
    <t>李俊翰</t>
  </si>
  <si>
    <t>洪昭鑫</t>
  </si>
  <si>
    <t>林辛豪</t>
  </si>
  <si>
    <t>張  群</t>
  </si>
  <si>
    <t>宋奕賢</t>
  </si>
  <si>
    <t>洪嘉駿</t>
  </si>
  <si>
    <t>邱昱嘉</t>
  </si>
  <si>
    <t>劉博誠</t>
  </si>
  <si>
    <t>陳俊佑</t>
  </si>
  <si>
    <t>馬家富</t>
  </si>
  <si>
    <t>周  豪</t>
  </si>
  <si>
    <t>黃韋豪</t>
  </si>
  <si>
    <t>男B組</t>
  </si>
  <si>
    <t>盧彥融</t>
  </si>
  <si>
    <t>蘇宥睿</t>
  </si>
  <si>
    <t>林義淵</t>
  </si>
  <si>
    <t>黃紹恩</t>
  </si>
  <si>
    <t>吳育愷</t>
  </si>
  <si>
    <t>史哲宇</t>
  </si>
  <si>
    <t>陳伯豪</t>
  </si>
  <si>
    <t>王偉軒</t>
  </si>
  <si>
    <t>謝品濬</t>
  </si>
  <si>
    <t>簡振宇</t>
  </si>
  <si>
    <t>林宸駒</t>
  </si>
  <si>
    <t>林家睿</t>
  </si>
  <si>
    <t>鄭丞宏</t>
  </si>
  <si>
    <t>陳敬仁</t>
  </si>
  <si>
    <t>陳敬方</t>
  </si>
  <si>
    <t>陳敬文</t>
  </si>
  <si>
    <t>黃順亘</t>
  </si>
  <si>
    <t>陳宗揚</t>
  </si>
  <si>
    <t>薛惟隆</t>
  </si>
  <si>
    <t>吳伊恩</t>
  </si>
  <si>
    <t>黃曜霆</t>
  </si>
  <si>
    <t>男C組</t>
  </si>
  <si>
    <t>楊孝哲</t>
  </si>
  <si>
    <t>楊云睿</t>
  </si>
  <si>
    <t>蘇柏瑋</t>
  </si>
  <si>
    <t>楊英翰</t>
  </si>
  <si>
    <t>李尚融</t>
  </si>
  <si>
    <t>陳秉豪</t>
  </si>
  <si>
    <t>黃曜陞</t>
  </si>
  <si>
    <t>吳俊翰</t>
  </si>
  <si>
    <t>男D組</t>
  </si>
  <si>
    <t>李長祐</t>
  </si>
  <si>
    <t>柯亮宇</t>
  </si>
  <si>
    <t>簡士閔</t>
  </si>
  <si>
    <t>胡宇棠</t>
  </si>
  <si>
    <t>陳季群</t>
  </si>
  <si>
    <t/>
  </si>
  <si>
    <t>女A組</t>
  </si>
  <si>
    <t>吳芷昀</t>
  </si>
  <si>
    <t>黃婉萍</t>
  </si>
  <si>
    <t>蔡欣儒</t>
  </si>
  <si>
    <t>林潔心</t>
  </si>
  <si>
    <t>高紫琳</t>
  </si>
  <si>
    <t>張慈恩</t>
  </si>
  <si>
    <t>女B組</t>
  </si>
  <si>
    <t>馮立顏</t>
  </si>
  <si>
    <t>莊淳雯</t>
  </si>
  <si>
    <t>葉芯霈</t>
  </si>
  <si>
    <t>顏鈺昕</t>
  </si>
  <si>
    <t>黃郁心</t>
  </si>
  <si>
    <t>胡家碩</t>
  </si>
  <si>
    <t>沈欣諭</t>
  </si>
  <si>
    <t>楊玉婷</t>
  </si>
  <si>
    <t>女C組</t>
  </si>
  <si>
    <t>張昕樵</t>
  </si>
  <si>
    <t>廖映筑</t>
  </si>
  <si>
    <t>鄭昕然</t>
  </si>
  <si>
    <t>女D組</t>
  </si>
  <si>
    <t>吳純葳</t>
  </si>
  <si>
    <t>廖信淳</t>
  </si>
  <si>
    <t>莊雅茜</t>
  </si>
  <si>
    <t>甄試男A</t>
  </si>
  <si>
    <t>何昱震</t>
  </si>
  <si>
    <t>甄試男B</t>
  </si>
  <si>
    <t>郭鉦唯</t>
  </si>
  <si>
    <t>李柏緯</t>
  </si>
  <si>
    <t>許晉彰</t>
  </si>
  <si>
    <t>甄試男D</t>
  </si>
  <si>
    <t>陳伯睿</t>
  </si>
  <si>
    <t>郭鉦翎</t>
  </si>
  <si>
    <t>甄試女C</t>
  </si>
  <si>
    <t>楊雅安</t>
  </si>
  <si>
    <t>甄試女D</t>
  </si>
  <si>
    <t>許淮茜</t>
  </si>
  <si>
    <t>DQ</t>
  </si>
  <si>
    <t>比賽日期：2014年02月11-12日</t>
  </si>
  <si>
    <t>第一回合</t>
  </si>
  <si>
    <t>第二回合</t>
  </si>
  <si>
    <t>前九</t>
  </si>
  <si>
    <t>後九</t>
  </si>
  <si>
    <t>總桿</t>
  </si>
  <si>
    <t>後六</t>
  </si>
  <si>
    <t>後三</t>
  </si>
  <si>
    <t>1</t>
  </si>
  <si>
    <t>DQ</t>
  </si>
  <si>
    <t>1</t>
  </si>
  <si>
    <t>1</t>
  </si>
  <si>
    <t>8</t>
  </si>
  <si>
    <t>4</t>
  </si>
  <si>
    <t>5</t>
  </si>
  <si>
    <t>6</t>
  </si>
  <si>
    <t>甄試及不計名次人員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</si>
</sst>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#,###;\-#,##0,"/>
    <numFmt numFmtId="178" formatCode="[$-404]e/mm/dd;@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24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6"/>
      <name val="標楷體"/>
      <family val="4"/>
    </font>
    <font>
      <sz val="12"/>
      <color indexed="10"/>
      <name val="標楷體"/>
      <family val="4"/>
    </font>
    <font>
      <sz val="16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6"/>
      <color rgb="FFFF0000"/>
      <name val="標楷體"/>
      <family val="4"/>
    </font>
    <font>
      <sz val="12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F7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Font="1" applyAlignment="1">
      <alignment vertical="center"/>
    </xf>
    <xf numFmtId="0" fontId="6" fillId="0" borderId="0" xfId="33" applyFont="1" applyBorder="1">
      <alignment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10" fillId="0" borderId="10" xfId="33" applyFont="1" applyBorder="1" applyAlignment="1">
      <alignment horizontal="center" vertical="center"/>
      <protection/>
    </xf>
    <xf numFmtId="0" fontId="12" fillId="0" borderId="10" xfId="33" applyFont="1" applyFill="1" applyBorder="1" applyAlignment="1">
      <alignment horizontal="center" vertical="center"/>
      <protection/>
    </xf>
    <xf numFmtId="177" fontId="11" fillId="0" borderId="10" xfId="33" applyNumberFormat="1" applyFont="1" applyFill="1" applyBorder="1" applyAlignment="1">
      <alignment horizontal="center" vertical="center" wrapText="1"/>
      <protection/>
    </xf>
    <xf numFmtId="177" fontId="48" fillId="33" borderId="10" xfId="33" applyNumberFormat="1" applyFont="1" applyFill="1" applyBorder="1" applyAlignment="1">
      <alignment horizontal="center" vertical="center"/>
      <protection/>
    </xf>
    <xf numFmtId="177" fontId="6" fillId="33" borderId="10" xfId="33" applyNumberFormat="1" applyFont="1" applyFill="1" applyBorder="1" applyAlignment="1">
      <alignment horizontal="center" vertical="center"/>
      <protection/>
    </xf>
    <xf numFmtId="177" fontId="6" fillId="34" borderId="10" xfId="33" applyNumberFormat="1" applyFont="1" applyFill="1" applyBorder="1" applyAlignment="1">
      <alignment horizontal="center" vertical="center"/>
      <protection/>
    </xf>
    <xf numFmtId="0" fontId="6" fillId="0" borderId="11" xfId="33" applyNumberFormat="1" applyFont="1" applyFill="1" applyBorder="1" applyAlignment="1">
      <alignment horizontal="center" vertical="center"/>
      <protection/>
    </xf>
    <xf numFmtId="0" fontId="6" fillId="0" borderId="0" xfId="33" applyFont="1" applyFill="1" applyBorder="1">
      <alignment/>
      <protection/>
    </xf>
    <xf numFmtId="0" fontId="9" fillId="0" borderId="10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/>
      <protection/>
    </xf>
    <xf numFmtId="176" fontId="6" fillId="0" borderId="10" xfId="33" applyNumberFormat="1" applyFont="1" applyFill="1" applyBorder="1" applyAlignment="1">
      <alignment horizontal="center" vertical="center"/>
      <protection/>
    </xf>
    <xf numFmtId="176" fontId="6" fillId="0" borderId="12" xfId="33" applyNumberFormat="1" applyFont="1" applyFill="1" applyBorder="1" applyAlignment="1">
      <alignment horizontal="center" vertical="center"/>
      <protection/>
    </xf>
    <xf numFmtId="177" fontId="6" fillId="33" borderId="12" xfId="33" applyNumberFormat="1" applyFont="1" applyFill="1" applyBorder="1" applyAlignment="1">
      <alignment horizontal="center" vertical="center"/>
      <protection/>
    </xf>
    <xf numFmtId="176" fontId="6" fillId="0" borderId="13" xfId="33" applyNumberFormat="1" applyFont="1" applyFill="1" applyBorder="1" applyAlignment="1">
      <alignment horizontal="center" vertical="center"/>
      <protection/>
    </xf>
    <xf numFmtId="0" fontId="9" fillId="0" borderId="13" xfId="33" applyFont="1" applyFill="1" applyBorder="1" applyAlignment="1">
      <alignment horizontal="center" vertical="center"/>
      <protection/>
    </xf>
    <xf numFmtId="177" fontId="6" fillId="33" borderId="13" xfId="33" applyNumberFormat="1" applyFont="1" applyFill="1" applyBorder="1" applyAlignment="1">
      <alignment horizontal="center" vertical="center"/>
      <protection/>
    </xf>
    <xf numFmtId="177" fontId="6" fillId="34" borderId="13" xfId="33" applyNumberFormat="1" applyFont="1" applyFill="1" applyBorder="1" applyAlignment="1">
      <alignment horizontal="center" vertical="center"/>
      <protection/>
    </xf>
    <xf numFmtId="0" fontId="6" fillId="0" borderId="14" xfId="33" applyNumberFormat="1" applyFont="1" applyFill="1" applyBorder="1" applyAlignment="1">
      <alignment horizontal="center" vertical="center"/>
      <protection/>
    </xf>
    <xf numFmtId="176" fontId="6" fillId="0" borderId="15" xfId="33" applyNumberFormat="1" applyFont="1" applyFill="1" applyBorder="1" applyAlignment="1">
      <alignment horizontal="center" vertical="center"/>
      <protection/>
    </xf>
    <xf numFmtId="0" fontId="9" fillId="0" borderId="15" xfId="33" applyFont="1" applyFill="1" applyBorder="1" applyAlignment="1">
      <alignment horizontal="center" vertical="center"/>
      <protection/>
    </xf>
    <xf numFmtId="177" fontId="6" fillId="33" borderId="15" xfId="33" applyNumberFormat="1" applyFont="1" applyFill="1" applyBorder="1" applyAlignment="1">
      <alignment horizontal="center" vertical="center"/>
      <protection/>
    </xf>
    <xf numFmtId="177" fontId="6" fillId="34" borderId="15" xfId="33" applyNumberFormat="1" applyFont="1" applyFill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/>
      <protection/>
    </xf>
    <xf numFmtId="0" fontId="6" fillId="0" borderId="16" xfId="33" applyFont="1" applyBorder="1" applyAlignment="1">
      <alignment horizontal="center"/>
      <protection/>
    </xf>
    <xf numFmtId="0" fontId="9" fillId="0" borderId="12" xfId="33" applyFont="1" applyFill="1" applyBorder="1" applyAlignment="1">
      <alignment horizontal="center" vertical="center"/>
      <protection/>
    </xf>
    <xf numFmtId="0" fontId="6" fillId="0" borderId="17" xfId="33" applyFont="1" applyBorder="1" applyAlignment="1">
      <alignment horizontal="center"/>
      <protection/>
    </xf>
    <xf numFmtId="177" fontId="11" fillId="0" borderId="13" xfId="33" applyNumberFormat="1" applyFont="1" applyFill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/>
      <protection/>
    </xf>
    <xf numFmtId="0" fontId="6" fillId="0" borderId="18" xfId="33" applyFont="1" applyFill="1" applyBorder="1">
      <alignment/>
      <protection/>
    </xf>
    <xf numFmtId="0" fontId="6" fillId="0" borderId="0" xfId="33" applyFont="1" applyFill="1" applyBorder="1" applyAlignment="1">
      <alignment horizontal="center" vertical="center"/>
      <protection/>
    </xf>
    <xf numFmtId="0" fontId="6" fillId="34" borderId="0" xfId="33" applyFont="1" applyFill="1" applyBorder="1">
      <alignment/>
      <protection/>
    </xf>
    <xf numFmtId="176" fontId="6" fillId="0" borderId="19" xfId="33" applyNumberFormat="1" applyFont="1" applyFill="1" applyBorder="1" applyAlignment="1">
      <alignment horizontal="center" vertical="center"/>
      <protection/>
    </xf>
    <xf numFmtId="0" fontId="9" fillId="0" borderId="19" xfId="33" applyFont="1" applyFill="1" applyBorder="1" applyAlignment="1">
      <alignment horizontal="center" vertical="center"/>
      <protection/>
    </xf>
    <xf numFmtId="177" fontId="6" fillId="33" borderId="19" xfId="33" applyNumberFormat="1" applyFont="1" applyFill="1" applyBorder="1" applyAlignment="1">
      <alignment horizontal="center" vertical="center"/>
      <protection/>
    </xf>
    <xf numFmtId="177" fontId="6" fillId="34" borderId="19" xfId="33" applyNumberFormat="1" applyFont="1" applyFill="1" applyBorder="1" applyAlignment="1">
      <alignment horizontal="center" vertical="center"/>
      <protection/>
    </xf>
    <xf numFmtId="0" fontId="6" fillId="0" borderId="20" xfId="33" applyNumberFormat="1" applyFont="1" applyFill="1" applyBorder="1" applyAlignment="1">
      <alignment horizontal="center" vertical="center"/>
      <protection/>
    </xf>
    <xf numFmtId="0" fontId="6" fillId="0" borderId="20" xfId="33" applyFont="1" applyBorder="1" applyAlignment="1">
      <alignment horizontal="center"/>
      <protection/>
    </xf>
    <xf numFmtId="0" fontId="4" fillId="0" borderId="0" xfId="33" applyFont="1" applyBorder="1" applyAlignment="1">
      <alignment vertical="center"/>
      <protection/>
    </xf>
    <xf numFmtId="0" fontId="7" fillId="34" borderId="0" xfId="33" applyFont="1" applyFill="1" applyBorder="1" applyAlignment="1">
      <alignment/>
      <protection/>
    </xf>
    <xf numFmtId="0" fontId="6" fillId="0" borderId="0" xfId="33" applyFont="1" applyBorder="1" applyAlignment="1">
      <alignment/>
      <protection/>
    </xf>
    <xf numFmtId="0" fontId="7" fillId="0" borderId="0" xfId="33" applyFont="1" applyBorder="1" applyAlignment="1">
      <alignment/>
      <protection/>
    </xf>
    <xf numFmtId="0" fontId="8" fillId="0" borderId="0" xfId="33" applyFont="1" applyBorder="1" applyAlignment="1">
      <alignment/>
      <protection/>
    </xf>
    <xf numFmtId="0" fontId="13" fillId="0" borderId="0" xfId="33" applyFont="1" applyBorder="1" applyAlignment="1">
      <alignment/>
      <protection/>
    </xf>
    <xf numFmtId="49" fontId="49" fillId="13" borderId="21" xfId="33" applyNumberFormat="1" applyFont="1" applyFill="1" applyBorder="1" applyAlignment="1">
      <alignment horizontal="center" vertical="center"/>
      <protection/>
    </xf>
    <xf numFmtId="0" fontId="11" fillId="0" borderId="10" xfId="33" applyFont="1" applyFill="1" applyBorder="1" applyAlignment="1">
      <alignment horizontal="center" vertical="center"/>
      <protection/>
    </xf>
    <xf numFmtId="178" fontId="12" fillId="0" borderId="10" xfId="33" applyNumberFormat="1" applyFont="1" applyFill="1" applyBorder="1" applyAlignment="1">
      <alignment horizontal="center" vertical="center"/>
      <protection/>
    </xf>
    <xf numFmtId="0" fontId="11" fillId="33" borderId="10" xfId="33" applyNumberFormat="1" applyFont="1" applyFill="1" applyBorder="1" applyAlignment="1">
      <alignment horizontal="distributed" vertical="center"/>
      <protection/>
    </xf>
    <xf numFmtId="177" fontId="6" fillId="0" borderId="10" xfId="33" applyNumberFormat="1" applyFont="1" applyFill="1" applyBorder="1" applyAlignment="1">
      <alignment horizontal="center" vertical="center" wrapText="1"/>
      <protection/>
    </xf>
    <xf numFmtId="0" fontId="6" fillId="33" borderId="10" xfId="33" applyNumberFormat="1" applyFont="1" applyFill="1" applyBorder="1" applyAlignment="1">
      <alignment horizontal="distributed" vertical="center"/>
      <protection/>
    </xf>
    <xf numFmtId="178" fontId="9" fillId="0" borderId="10" xfId="33" applyNumberFormat="1" applyFont="1" applyFill="1" applyBorder="1" applyAlignment="1">
      <alignment horizontal="center" vertical="center"/>
      <protection/>
    </xf>
    <xf numFmtId="177" fontId="50" fillId="33" borderId="10" xfId="33" applyNumberFormat="1" applyFont="1" applyFill="1" applyBorder="1" applyAlignment="1">
      <alignment horizontal="center" vertical="center"/>
      <protection/>
    </xf>
    <xf numFmtId="49" fontId="49" fillId="13" borderId="22" xfId="33" applyNumberFormat="1" applyFont="1" applyFill="1" applyBorder="1" applyAlignment="1">
      <alignment horizontal="center" vertical="center"/>
      <protection/>
    </xf>
    <xf numFmtId="0" fontId="12" fillId="0" borderId="13" xfId="33" applyFont="1" applyFill="1" applyBorder="1" applyAlignment="1">
      <alignment horizontal="center" vertical="center"/>
      <protection/>
    </xf>
    <xf numFmtId="0" fontId="11" fillId="0" borderId="13" xfId="33" applyFont="1" applyFill="1" applyBorder="1" applyAlignment="1">
      <alignment horizontal="center" vertical="center"/>
      <protection/>
    </xf>
    <xf numFmtId="178" fontId="12" fillId="0" borderId="13" xfId="33" applyNumberFormat="1" applyFont="1" applyFill="1" applyBorder="1" applyAlignment="1">
      <alignment horizontal="center" vertical="center"/>
      <protection/>
    </xf>
    <xf numFmtId="0" fontId="11" fillId="33" borderId="13" xfId="33" applyNumberFormat="1" applyFont="1" applyFill="1" applyBorder="1" applyAlignment="1">
      <alignment horizontal="distributed" vertical="center"/>
      <protection/>
    </xf>
    <xf numFmtId="177" fontId="6" fillId="0" borderId="13" xfId="33" applyNumberFormat="1" applyFont="1" applyFill="1" applyBorder="1" applyAlignment="1">
      <alignment horizontal="center" vertical="center" wrapText="1"/>
      <protection/>
    </xf>
    <xf numFmtId="177" fontId="48" fillId="33" borderId="13" xfId="33" applyNumberFormat="1" applyFont="1" applyFill="1" applyBorder="1" applyAlignment="1">
      <alignment horizontal="center" vertical="center"/>
      <protection/>
    </xf>
    <xf numFmtId="49" fontId="49" fillId="13" borderId="23" xfId="33" applyNumberFormat="1" applyFont="1" applyFill="1" applyBorder="1" applyAlignment="1">
      <alignment horizontal="center" vertical="center"/>
      <protection/>
    </xf>
    <xf numFmtId="0" fontId="6" fillId="0" borderId="19" xfId="33" applyFont="1" applyFill="1" applyBorder="1" applyAlignment="1">
      <alignment horizontal="center" vertical="center"/>
      <protection/>
    </xf>
    <xf numFmtId="178" fontId="9" fillId="0" borderId="19" xfId="33" applyNumberFormat="1" applyFont="1" applyFill="1" applyBorder="1" applyAlignment="1">
      <alignment horizontal="center" vertical="center"/>
      <protection/>
    </xf>
    <xf numFmtId="0" fontId="6" fillId="33" borderId="19" xfId="33" applyNumberFormat="1" applyFont="1" applyFill="1" applyBorder="1" applyAlignment="1">
      <alignment horizontal="distributed" vertical="center"/>
      <protection/>
    </xf>
    <xf numFmtId="177" fontId="6" fillId="0" borderId="19" xfId="33" applyNumberFormat="1" applyFont="1" applyFill="1" applyBorder="1" applyAlignment="1">
      <alignment horizontal="center" vertical="center" wrapText="1"/>
      <protection/>
    </xf>
    <xf numFmtId="177" fontId="48" fillId="33" borderId="19" xfId="33" applyNumberFormat="1" applyFont="1" applyFill="1" applyBorder="1" applyAlignment="1">
      <alignment horizontal="center" vertical="center"/>
      <protection/>
    </xf>
    <xf numFmtId="49" fontId="49" fillId="13" borderId="24" xfId="33" applyNumberFormat="1" applyFont="1" applyFill="1" applyBorder="1" applyAlignment="1">
      <alignment horizontal="center" vertical="center"/>
      <protection/>
    </xf>
    <xf numFmtId="0" fontId="14" fillId="33" borderId="10" xfId="33" applyNumberFormat="1" applyFont="1" applyFill="1" applyBorder="1" applyAlignment="1">
      <alignment horizontal="distributed" vertical="center"/>
      <protection/>
    </xf>
    <xf numFmtId="177" fontId="14" fillId="0" borderId="10" xfId="33" applyNumberFormat="1" applyFont="1" applyFill="1" applyBorder="1" applyAlignment="1">
      <alignment horizontal="center" vertical="center" wrapText="1"/>
      <protection/>
    </xf>
    <xf numFmtId="49" fontId="49" fillId="13" borderId="25" xfId="33" applyNumberFormat="1" applyFont="1" applyFill="1" applyBorder="1" applyAlignment="1">
      <alignment horizontal="center" vertical="center"/>
      <protection/>
    </xf>
    <xf numFmtId="176" fontId="6" fillId="0" borderId="26" xfId="33" applyNumberFormat="1" applyFont="1" applyFill="1" applyBorder="1" applyAlignment="1">
      <alignment horizontal="center" vertical="center"/>
      <protection/>
    </xf>
    <xf numFmtId="0" fontId="6" fillId="0" borderId="13" xfId="33" applyFont="1" applyFill="1" applyBorder="1" applyAlignment="1">
      <alignment horizontal="center" vertical="center"/>
      <protection/>
    </xf>
    <xf numFmtId="178" fontId="9" fillId="0" borderId="13" xfId="33" applyNumberFormat="1" applyFont="1" applyFill="1" applyBorder="1" applyAlignment="1">
      <alignment horizontal="center" vertical="center"/>
      <protection/>
    </xf>
    <xf numFmtId="0" fontId="6" fillId="33" borderId="13" xfId="33" applyNumberFormat="1" applyFont="1" applyFill="1" applyBorder="1" applyAlignment="1">
      <alignment horizontal="distributed" vertical="center"/>
      <protection/>
    </xf>
    <xf numFmtId="0" fontId="6" fillId="0" borderId="15" xfId="33" applyFont="1" applyFill="1" applyBorder="1" applyAlignment="1">
      <alignment horizontal="center" vertical="center"/>
      <protection/>
    </xf>
    <xf numFmtId="178" fontId="9" fillId="0" borderId="15" xfId="33" applyNumberFormat="1" applyFont="1" applyFill="1" applyBorder="1" applyAlignment="1">
      <alignment horizontal="center" vertical="center"/>
      <protection/>
    </xf>
    <xf numFmtId="0" fontId="6" fillId="33" borderId="15" xfId="33" applyNumberFormat="1" applyFont="1" applyFill="1" applyBorder="1" applyAlignment="1">
      <alignment horizontal="distributed" vertical="center"/>
      <protection/>
    </xf>
    <xf numFmtId="177" fontId="6" fillId="0" borderId="15" xfId="33" applyNumberFormat="1" applyFont="1" applyFill="1" applyBorder="1" applyAlignment="1">
      <alignment horizontal="center" vertical="center" wrapText="1"/>
      <protection/>
    </xf>
    <xf numFmtId="177" fontId="48" fillId="33" borderId="15" xfId="33" applyNumberFormat="1" applyFont="1" applyFill="1" applyBorder="1" applyAlignment="1">
      <alignment horizontal="center" vertical="center"/>
      <protection/>
    </xf>
    <xf numFmtId="176" fontId="6" fillId="34" borderId="19" xfId="33" applyNumberFormat="1" applyFont="1" applyFill="1" applyBorder="1" applyAlignment="1">
      <alignment horizontal="center" vertical="center"/>
      <protection/>
    </xf>
    <xf numFmtId="177" fontId="6" fillId="33" borderId="27" xfId="33" applyNumberFormat="1" applyFont="1" applyFill="1" applyBorder="1" applyAlignment="1">
      <alignment horizontal="center" vertical="center"/>
      <protection/>
    </xf>
    <xf numFmtId="176" fontId="6" fillId="34" borderId="10" xfId="33" applyNumberFormat="1" applyFont="1" applyFill="1" applyBorder="1" applyAlignment="1">
      <alignment horizontal="center" vertical="center"/>
      <protection/>
    </xf>
    <xf numFmtId="176" fontId="6" fillId="34" borderId="13" xfId="33" applyNumberFormat="1" applyFont="1" applyFill="1" applyBorder="1" applyAlignment="1">
      <alignment horizontal="center" vertical="center"/>
      <protection/>
    </xf>
    <xf numFmtId="0" fontId="6" fillId="0" borderId="12" xfId="33" applyFont="1" applyFill="1" applyBorder="1" applyAlignment="1">
      <alignment horizontal="center" vertical="center"/>
      <protection/>
    </xf>
    <xf numFmtId="178" fontId="9" fillId="0" borderId="12" xfId="33" applyNumberFormat="1" applyFont="1" applyFill="1" applyBorder="1" applyAlignment="1">
      <alignment horizontal="center" vertical="center"/>
      <protection/>
    </xf>
    <xf numFmtId="0" fontId="6" fillId="33" borderId="12" xfId="33" applyNumberFormat="1" applyFont="1" applyFill="1" applyBorder="1" applyAlignment="1">
      <alignment horizontal="distributed" vertical="center"/>
      <protection/>
    </xf>
    <xf numFmtId="177" fontId="6" fillId="0" borderId="12" xfId="33" applyNumberFormat="1" applyFont="1" applyFill="1" applyBorder="1" applyAlignment="1">
      <alignment horizontal="center" vertical="center" wrapText="1"/>
      <protection/>
    </xf>
    <xf numFmtId="177" fontId="48" fillId="33" borderId="12" xfId="33" applyNumberFormat="1" applyFont="1" applyFill="1" applyBorder="1" applyAlignment="1">
      <alignment horizontal="center" vertical="center"/>
      <protection/>
    </xf>
    <xf numFmtId="49" fontId="49" fillId="34" borderId="22" xfId="33" applyNumberFormat="1" applyFont="1" applyFill="1" applyBorder="1" applyAlignment="1">
      <alignment horizontal="center" vertical="center"/>
      <protection/>
    </xf>
    <xf numFmtId="49" fontId="49" fillId="13" borderId="28" xfId="33" applyNumberFormat="1" applyFont="1" applyFill="1" applyBorder="1" applyAlignment="1">
      <alignment horizontal="center" vertical="center"/>
      <protection/>
    </xf>
    <xf numFmtId="177" fontId="6" fillId="33" borderId="29" xfId="33" applyNumberFormat="1" applyFont="1" applyFill="1" applyBorder="1" applyAlignment="1">
      <alignment horizontal="center" vertical="center"/>
      <protection/>
    </xf>
    <xf numFmtId="177" fontId="6" fillId="33" borderId="26" xfId="33" applyNumberFormat="1" applyFont="1" applyFill="1" applyBorder="1" applyAlignment="1">
      <alignment horizontal="center" vertical="center"/>
      <protection/>
    </xf>
    <xf numFmtId="49" fontId="7" fillId="34" borderId="23" xfId="33" applyNumberFormat="1" applyFont="1" applyFill="1" applyBorder="1" applyAlignment="1">
      <alignment horizontal="left" vertical="center"/>
      <protection/>
    </xf>
    <xf numFmtId="49" fontId="49" fillId="35" borderId="21" xfId="33" applyNumberFormat="1" applyFont="1" applyFill="1" applyBorder="1" applyAlignment="1">
      <alignment horizontal="center" vertical="center"/>
      <protection/>
    </xf>
    <xf numFmtId="49" fontId="49" fillId="35" borderId="22" xfId="33" applyNumberFormat="1" applyFont="1" applyFill="1" applyBorder="1" applyAlignment="1">
      <alignment horizontal="center" vertical="center"/>
      <protection/>
    </xf>
    <xf numFmtId="0" fontId="9" fillId="0" borderId="27" xfId="33" applyFont="1" applyBorder="1" applyAlignment="1">
      <alignment horizontal="center" vertical="center"/>
      <protection/>
    </xf>
    <xf numFmtId="0" fontId="9" fillId="0" borderId="15" xfId="33" applyFont="1" applyBorder="1" applyAlignment="1">
      <alignment horizontal="center" vertical="center"/>
      <protection/>
    </xf>
    <xf numFmtId="0" fontId="9" fillId="34" borderId="30" xfId="33" applyFont="1" applyFill="1" applyBorder="1" applyAlignment="1">
      <alignment horizontal="center" vertical="center"/>
      <protection/>
    </xf>
    <xf numFmtId="0" fontId="9" fillId="34" borderId="31" xfId="33" applyFont="1" applyFill="1" applyBorder="1" applyAlignment="1">
      <alignment horizontal="center" vertical="center"/>
      <protection/>
    </xf>
    <xf numFmtId="0" fontId="6" fillId="0" borderId="27" xfId="33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9" fillId="0" borderId="32" xfId="33" applyFont="1" applyBorder="1" applyAlignment="1">
      <alignment horizontal="center" vertical="center"/>
      <protection/>
    </xf>
    <xf numFmtId="0" fontId="9" fillId="0" borderId="33" xfId="33" applyFont="1" applyBorder="1" applyAlignment="1">
      <alignment horizontal="center" vertical="center"/>
      <protection/>
    </xf>
    <xf numFmtId="0" fontId="3" fillId="0" borderId="15" xfId="33" applyBorder="1">
      <alignment/>
      <protection/>
    </xf>
    <xf numFmtId="0" fontId="6" fillId="0" borderId="27" xfId="33" applyFont="1" applyBorder="1" applyAlignment="1">
      <alignment horizontal="center" vertical="center" wrapText="1"/>
      <protection/>
    </xf>
    <xf numFmtId="0" fontId="6" fillId="0" borderId="15" xfId="33" applyFont="1" applyBorder="1" applyAlignment="1">
      <alignment horizontal="center" vertical="center" wrapText="1"/>
      <protection/>
    </xf>
    <xf numFmtId="0" fontId="9" fillId="0" borderId="34" xfId="33" applyFont="1" applyBorder="1" applyAlignment="1">
      <alignment horizontal="left" vertical="center" wrapText="1"/>
      <protection/>
    </xf>
    <xf numFmtId="0" fontId="9" fillId="0" borderId="16" xfId="33" applyFont="1" applyBorder="1" applyAlignment="1">
      <alignment horizontal="left" vertical="center" wrapText="1"/>
      <protection/>
    </xf>
    <xf numFmtId="0" fontId="6" fillId="0" borderId="35" xfId="33" applyFont="1" applyBorder="1" applyAlignment="1">
      <alignment horizontal="center" vertical="center" wrapText="1"/>
      <protection/>
    </xf>
    <xf numFmtId="0" fontId="6" fillId="0" borderId="36" xfId="33" applyFont="1" applyBorder="1" applyAlignment="1">
      <alignment horizontal="center" vertical="center" wrapText="1"/>
      <protection/>
    </xf>
    <xf numFmtId="0" fontId="6" fillId="0" borderId="19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6" fillId="0" borderId="37" xfId="33" applyFont="1" applyBorder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</xdr:col>
      <xdr:colOff>352425</xdr:colOff>
      <xdr:row>1</xdr:row>
      <xdr:rowOff>47625</xdr:rowOff>
    </xdr:to>
    <xdr:pic>
      <xdr:nvPicPr>
        <xdr:cNvPr id="1" name="Picture 5" descr="高協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666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0</xdr:row>
      <xdr:rowOff>66675</xdr:rowOff>
    </xdr:from>
    <xdr:to>
      <xdr:col>3</xdr:col>
      <xdr:colOff>390525</xdr:colOff>
      <xdr:row>1</xdr:row>
      <xdr:rowOff>66675</xdr:rowOff>
    </xdr:to>
    <xdr:pic>
      <xdr:nvPicPr>
        <xdr:cNvPr id="2" name="Picture 6" descr="渣打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66675"/>
          <a:ext cx="1200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0</xdr:row>
      <xdr:rowOff>28575</xdr:rowOff>
    </xdr:from>
    <xdr:to>
      <xdr:col>10</xdr:col>
      <xdr:colOff>247650</xdr:colOff>
      <xdr:row>0</xdr:row>
      <xdr:rowOff>514350</xdr:rowOff>
    </xdr:to>
    <xdr:pic>
      <xdr:nvPicPr>
        <xdr:cNvPr id="3" name="Picture 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28575"/>
          <a:ext cx="1885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</xdr:col>
      <xdr:colOff>352425</xdr:colOff>
      <xdr:row>1</xdr:row>
      <xdr:rowOff>47625</xdr:rowOff>
    </xdr:to>
    <xdr:pic>
      <xdr:nvPicPr>
        <xdr:cNvPr id="1" name="Picture 5" descr="高協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666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0</xdr:row>
      <xdr:rowOff>66675</xdr:rowOff>
    </xdr:from>
    <xdr:to>
      <xdr:col>3</xdr:col>
      <xdr:colOff>390525</xdr:colOff>
      <xdr:row>1</xdr:row>
      <xdr:rowOff>66675</xdr:rowOff>
    </xdr:to>
    <xdr:pic>
      <xdr:nvPicPr>
        <xdr:cNvPr id="2" name="Picture 6" descr="渣打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66675"/>
          <a:ext cx="1200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0</xdr:row>
      <xdr:rowOff>28575</xdr:rowOff>
    </xdr:from>
    <xdr:to>
      <xdr:col>7</xdr:col>
      <xdr:colOff>247650</xdr:colOff>
      <xdr:row>0</xdr:row>
      <xdr:rowOff>514350</xdr:rowOff>
    </xdr:to>
    <xdr:pic>
      <xdr:nvPicPr>
        <xdr:cNvPr id="3" name="Picture 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28575"/>
          <a:ext cx="1885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idi\Downloads\2014021112&#21488;&#21335;(&#26032;&#21270;)&#26376;&#20363;&#36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球員資料表"/>
      <sheetName val="當月報名資料"/>
      <sheetName val="收據"/>
      <sheetName val="請假函(橫) (2)"/>
      <sheetName val="橫式信封(C45)"/>
      <sheetName val="編組表1"/>
      <sheetName val="第一天"/>
      <sheetName val="成績表"/>
      <sheetName val="編組表2"/>
      <sheetName val="獎狀"/>
      <sheetName val="計分卡"/>
      <sheetName val="計分卡 (2)"/>
      <sheetName val="奨學金"/>
      <sheetName val="獎金信封"/>
      <sheetName val="次月報名"/>
      <sheetName val="通過名單"/>
      <sheetName val="橫式信封(C45) (2)"/>
      <sheetName val="甄試評鑑表"/>
      <sheetName val="滿18歲之名單"/>
      <sheetName val="請假名單"/>
    </sheetNames>
    <sheetDataSet>
      <sheetData sheetId="0">
        <row r="2">
          <cell r="A2" t="str">
            <v>編號</v>
          </cell>
          <cell r="B2" t="str">
            <v>組別</v>
          </cell>
          <cell r="C2" t="str">
            <v>姓 名</v>
          </cell>
          <cell r="D2" t="str">
            <v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2" t="str">
            <v>性別</v>
          </cell>
          <cell r="F2" t="str">
            <v>出生日期</v>
          </cell>
          <cell r="G2" t="str">
            <v>培訓球場</v>
          </cell>
          <cell r="H2" t="str">
            <v>所屬縣市</v>
          </cell>
          <cell r="I2" t="str">
            <v>學校</v>
          </cell>
          <cell r="J2" t="str">
            <v>年級</v>
          </cell>
          <cell r="K2" t="str">
            <v>電  話</v>
          </cell>
          <cell r="L2" t="str">
            <v>行動電話</v>
          </cell>
          <cell r="M2" t="str">
            <v>地址</v>
          </cell>
          <cell r="N2" t="str">
            <v>E-mail</v>
          </cell>
          <cell r="O2" t="str">
            <v>培訓證號</v>
          </cell>
        </row>
        <row r="3">
          <cell r="B3" t="str">
            <v>男A組</v>
          </cell>
          <cell r="C3" t="str">
            <v>楊昌學</v>
          </cell>
          <cell r="D3" t="str">
            <v>楊昌學(男A組)</v>
          </cell>
          <cell r="E3" t="str">
            <v>男</v>
          </cell>
          <cell r="F3">
            <v>35287</v>
          </cell>
          <cell r="G3" t="str">
            <v>新化球場</v>
          </cell>
          <cell r="H3" t="str">
            <v>台南</v>
          </cell>
          <cell r="I3" t="str">
            <v>醒吾高中</v>
          </cell>
          <cell r="J3" t="str">
            <v>2</v>
          </cell>
          <cell r="K3" t="str">
            <v>06-2214563           FAX:06-2050543</v>
          </cell>
          <cell r="L3" t="str">
            <v>0927685677父  0988709090</v>
          </cell>
          <cell r="M3" t="str">
            <v>70448 台南市公園路128號4樓之9</v>
          </cell>
          <cell r="N3" t="str">
            <v>mkc@mail.ksu.edu.tw</v>
          </cell>
          <cell r="O3" t="str">
            <v>SM102119</v>
          </cell>
        </row>
        <row r="4">
          <cell r="A4">
            <v>2</v>
          </cell>
          <cell r="B4" t="str">
            <v>男A組</v>
          </cell>
          <cell r="C4" t="str">
            <v>馬家富</v>
          </cell>
          <cell r="D4" t="str">
            <v>馬家富(男A組)</v>
          </cell>
          <cell r="E4" t="str">
            <v>男</v>
          </cell>
          <cell r="F4">
            <v>35308</v>
          </cell>
          <cell r="H4" t="str">
            <v>高雄</v>
          </cell>
          <cell r="I4" t="str">
            <v>中正高中</v>
          </cell>
          <cell r="J4" t="str">
            <v>3</v>
          </cell>
          <cell r="K4" t="str">
            <v>07-5532077          07-7491992學校</v>
          </cell>
          <cell r="L4" t="str">
            <v>0911-83827</v>
          </cell>
          <cell r="M4" t="str">
            <v>804 高雄市鼓山區中華一路258號2樓</v>
          </cell>
          <cell r="O4" t="str">
            <v>SM102122</v>
          </cell>
        </row>
        <row r="5">
          <cell r="A5">
            <v>3</v>
          </cell>
          <cell r="B5" t="str">
            <v>男A組</v>
          </cell>
          <cell r="C5" t="str">
            <v>施俊宇</v>
          </cell>
          <cell r="D5" t="str">
            <v>施俊宇(男A組)</v>
          </cell>
          <cell r="E5" t="str">
            <v>男</v>
          </cell>
          <cell r="F5">
            <v>35316</v>
          </cell>
          <cell r="H5" t="str">
            <v>高雄</v>
          </cell>
          <cell r="I5" t="str">
            <v>三民高中</v>
          </cell>
          <cell r="J5" t="str">
            <v>2</v>
          </cell>
          <cell r="K5" t="str">
            <v>07-3412488</v>
          </cell>
          <cell r="L5" t="str">
            <v>0919125966</v>
          </cell>
          <cell r="M5" t="str">
            <v>813 高雄市左營區榮佑路11號7樓</v>
          </cell>
          <cell r="N5" t="str">
            <v>ivy_tsai2001@yahoo.com.tw</v>
          </cell>
          <cell r="O5" t="str">
            <v>SM102123</v>
          </cell>
        </row>
        <row r="6">
          <cell r="A6">
            <v>4</v>
          </cell>
          <cell r="B6" t="str">
            <v>男A組</v>
          </cell>
          <cell r="C6" t="str">
            <v>宋奕賢</v>
          </cell>
          <cell r="D6" t="str">
            <v>宋奕賢(男A組)</v>
          </cell>
          <cell r="E6" t="str">
            <v>男</v>
          </cell>
          <cell r="F6">
            <v>35362</v>
          </cell>
          <cell r="G6" t="str">
            <v>高雄球場</v>
          </cell>
          <cell r="H6" t="str">
            <v>高雄</v>
          </cell>
          <cell r="I6" t="str">
            <v>中正高中</v>
          </cell>
          <cell r="J6" t="str">
            <v>2</v>
          </cell>
          <cell r="K6" t="str">
            <v>07-7258866*301白     07-7258866*711晚</v>
          </cell>
          <cell r="L6">
            <v>911886602</v>
          </cell>
          <cell r="M6" t="str">
            <v>802 高雄市苓雅區武廟路66號</v>
          </cell>
          <cell r="O6" t="str">
            <v>SM102141</v>
          </cell>
        </row>
        <row r="7">
          <cell r="B7" t="str">
            <v>男A組</v>
          </cell>
          <cell r="C7" t="str">
            <v>曾譯慶</v>
          </cell>
          <cell r="D7" t="str">
            <v>曾譯慶(男A組)</v>
          </cell>
          <cell r="E7" t="str">
            <v>男</v>
          </cell>
          <cell r="F7">
            <v>35370</v>
          </cell>
          <cell r="H7" t="str">
            <v>屏東</v>
          </cell>
          <cell r="I7" t="str">
            <v>中正高中</v>
          </cell>
          <cell r="J7" t="str">
            <v>1</v>
          </cell>
          <cell r="K7" t="str">
            <v>08-8331369</v>
          </cell>
          <cell r="L7" t="str">
            <v>0930-605091</v>
          </cell>
          <cell r="M7" t="str">
            <v>93248  屏東縣新園鄉光復路17-6號</v>
          </cell>
          <cell r="O7" t="str">
            <v>SM102126</v>
          </cell>
        </row>
        <row r="8">
          <cell r="B8" t="str">
            <v>男A組</v>
          </cell>
          <cell r="C8" t="str">
            <v>劉永華</v>
          </cell>
          <cell r="D8" t="str">
            <v>劉永華(男A組)</v>
          </cell>
          <cell r="E8" t="str">
            <v>男</v>
          </cell>
          <cell r="F8">
            <v>35465</v>
          </cell>
          <cell r="G8" t="str">
            <v>信誼球場</v>
          </cell>
          <cell r="H8" t="str">
            <v>屏東</v>
          </cell>
          <cell r="I8" t="str">
            <v>三民高中</v>
          </cell>
          <cell r="J8" t="str">
            <v>2</v>
          </cell>
          <cell r="K8" t="str">
            <v>08-8720888</v>
          </cell>
          <cell r="L8" t="str">
            <v>0935-004921母         0924111156</v>
          </cell>
          <cell r="M8" t="str">
            <v>807 高雄市三民區鼎新路199號11樓-3</v>
          </cell>
          <cell r="O8" t="str">
            <v>SM102129</v>
          </cell>
        </row>
        <row r="9">
          <cell r="A9">
            <v>7</v>
          </cell>
          <cell r="B9" t="str">
            <v>男A組</v>
          </cell>
          <cell r="C9" t="str">
            <v>周威丞</v>
          </cell>
          <cell r="D9" t="str">
            <v>周威丞(男A組)</v>
          </cell>
          <cell r="E9" t="str">
            <v>男</v>
          </cell>
          <cell r="F9">
            <v>35655</v>
          </cell>
          <cell r="G9" t="str">
            <v>無</v>
          </cell>
          <cell r="H9" t="str">
            <v>台南</v>
          </cell>
          <cell r="I9" t="str">
            <v>長榮中學</v>
          </cell>
          <cell r="J9" t="str">
            <v>2</v>
          </cell>
          <cell r="K9" t="str">
            <v>06-2562608</v>
          </cell>
          <cell r="L9" t="str">
            <v>0918081396        0937335560張教練</v>
          </cell>
          <cell r="M9" t="str">
            <v>70958 台南市安南區安和路一段159巷12號</v>
          </cell>
          <cell r="N9" t="str">
            <v>ch2562608@yahoo.com</v>
          </cell>
          <cell r="O9" t="str">
            <v>SM102134</v>
          </cell>
        </row>
        <row r="10">
          <cell r="A10">
            <v>8</v>
          </cell>
          <cell r="B10" t="str">
            <v>男A組</v>
          </cell>
          <cell r="C10" t="str">
            <v>許閎軒</v>
          </cell>
          <cell r="D10" t="str">
            <v>許閎軒(男A組)</v>
          </cell>
          <cell r="E10" t="str">
            <v>男</v>
          </cell>
          <cell r="F10">
            <v>35703</v>
          </cell>
          <cell r="G10" t="str">
            <v>無</v>
          </cell>
          <cell r="H10" t="str">
            <v>高雄</v>
          </cell>
          <cell r="I10" t="str">
            <v>潮寮國中</v>
          </cell>
          <cell r="J10" t="str">
            <v>1</v>
          </cell>
          <cell r="K10" t="str">
            <v>07-7211250(白)      07-7534524(晚)          </v>
          </cell>
          <cell r="L10" t="str">
            <v>FAX:07-8062900  0916301259父</v>
          </cell>
          <cell r="M10" t="str">
            <v>80647 高市前鎮區瑞文街54號</v>
          </cell>
          <cell r="N10" t="str">
            <v>may@honglon.com.tw</v>
          </cell>
          <cell r="O10" t="str">
            <v>SM102136</v>
          </cell>
        </row>
        <row r="11">
          <cell r="A11">
            <v>9</v>
          </cell>
          <cell r="B11" t="str">
            <v>男A組</v>
          </cell>
          <cell r="C11" t="str">
            <v>黃韋豪</v>
          </cell>
          <cell r="D11" t="str">
            <v>黃韋豪(男A組)</v>
          </cell>
          <cell r="E11" t="str">
            <v>男</v>
          </cell>
          <cell r="F11">
            <v>35733</v>
          </cell>
          <cell r="H11" t="str">
            <v>高雄</v>
          </cell>
          <cell r="I11" t="str">
            <v>鳳甲國中</v>
          </cell>
          <cell r="J11" t="str">
            <v>3</v>
          </cell>
          <cell r="K11" t="str">
            <v>(白)07-7969667        傳真:07-7969606  </v>
          </cell>
          <cell r="L11" t="str">
            <v>0988660067母    0989-368677</v>
          </cell>
          <cell r="M11" t="str">
            <v>830 高雄市鳳山區頂庄路358號</v>
          </cell>
          <cell r="O11" t="str">
            <v>SM102137</v>
          </cell>
        </row>
        <row r="12">
          <cell r="B12" t="str">
            <v>男A組</v>
          </cell>
          <cell r="C12" t="str">
            <v>呂承學</v>
          </cell>
          <cell r="D12" t="str">
            <v>呂承學(男A組)</v>
          </cell>
          <cell r="E12" t="str">
            <v>男</v>
          </cell>
          <cell r="F12">
            <v>35897</v>
          </cell>
          <cell r="H12" t="str">
            <v>高雄</v>
          </cell>
          <cell r="I12" t="str">
            <v>中正高中</v>
          </cell>
          <cell r="J12" t="str">
            <v>1</v>
          </cell>
          <cell r="K12" t="str">
            <v>07-2356929</v>
          </cell>
          <cell r="L12">
            <v>988720381</v>
          </cell>
          <cell r="M12" t="str">
            <v>80053 高雄市新興區南華橫二路81號</v>
          </cell>
          <cell r="O12" t="str">
            <v>SM102204</v>
          </cell>
        </row>
        <row r="13">
          <cell r="A13">
            <v>11</v>
          </cell>
          <cell r="B13" t="str">
            <v>男A組</v>
          </cell>
          <cell r="C13" t="str">
            <v>賴嘉一</v>
          </cell>
          <cell r="D13" t="str">
            <v>賴嘉一(男A組)</v>
          </cell>
          <cell r="E13" t="str">
            <v>男</v>
          </cell>
          <cell r="F13">
            <v>35304</v>
          </cell>
          <cell r="G13" t="str">
            <v>永安球場</v>
          </cell>
          <cell r="H13" t="str">
            <v>嘉義</v>
          </cell>
          <cell r="I13" t="str">
            <v>民雄農工</v>
          </cell>
          <cell r="J13" t="str">
            <v>3</v>
          </cell>
          <cell r="K13" t="str">
            <v>05-2334953         05-2323920</v>
          </cell>
          <cell r="L13" t="str">
            <v>0932832531家長      0911738149</v>
          </cell>
          <cell r="M13" t="str">
            <v>60092 嘉義市北興街398-6號</v>
          </cell>
          <cell r="O13" t="str">
            <v>SM102120</v>
          </cell>
        </row>
        <row r="14">
          <cell r="A14">
            <v>12</v>
          </cell>
          <cell r="B14" t="str">
            <v>男A組</v>
          </cell>
          <cell r="C14" t="str">
            <v>林辛豪</v>
          </cell>
          <cell r="D14" t="str">
            <v>林辛豪(男A組)</v>
          </cell>
          <cell r="E14" t="str">
            <v>男</v>
          </cell>
          <cell r="F14">
            <v>35609</v>
          </cell>
          <cell r="H14" t="str">
            <v>高雄</v>
          </cell>
          <cell r="I14" t="str">
            <v>七賢國中</v>
          </cell>
          <cell r="J14" t="str">
            <v>3</v>
          </cell>
          <cell r="K14" t="str">
            <v>白天07-5225471  </v>
          </cell>
          <cell r="L14" t="str">
            <v>0983-234552   0920-910628</v>
          </cell>
          <cell r="M14" t="str">
            <v>804 高雄市鼓山區美術東四路293號4樓</v>
          </cell>
          <cell r="O14" t="str">
            <v>SM102132</v>
          </cell>
        </row>
        <row r="15">
          <cell r="A15">
            <v>13</v>
          </cell>
          <cell r="B15" t="str">
            <v>男A組</v>
          </cell>
          <cell r="C15" t="str">
            <v>周  豪</v>
          </cell>
          <cell r="D15" t="str">
            <v>周  豪(男A組)</v>
          </cell>
          <cell r="E15" t="str">
            <v>男</v>
          </cell>
          <cell r="F15">
            <v>35634</v>
          </cell>
          <cell r="H15" t="str">
            <v>屏東</v>
          </cell>
          <cell r="I15" t="str">
            <v>三民高中</v>
          </cell>
          <cell r="J15" t="str">
            <v>1</v>
          </cell>
          <cell r="K15" t="str">
            <v>08-8862177           傳真-8862177</v>
          </cell>
          <cell r="L15" t="str">
            <v>0935-838567父            0920-476259母</v>
          </cell>
          <cell r="M15" t="str">
            <v>946 屏東縣恆春鎮墾丁里墾丁路201號</v>
          </cell>
          <cell r="N15" t="str">
            <v>0920476259母</v>
          </cell>
          <cell r="O15" t="str">
            <v>SM102133</v>
          </cell>
        </row>
        <row r="16">
          <cell r="A16">
            <v>14</v>
          </cell>
          <cell r="B16" t="str">
            <v>男A組</v>
          </cell>
          <cell r="C16" t="str">
            <v>張  群</v>
          </cell>
          <cell r="D16" t="str">
            <v>張  群(男A組)</v>
          </cell>
          <cell r="E16" t="str">
            <v>男</v>
          </cell>
          <cell r="F16">
            <v>35853</v>
          </cell>
          <cell r="H16" t="str">
            <v>台南</v>
          </cell>
          <cell r="I16" t="str">
            <v>東原國中</v>
          </cell>
          <cell r="J16" t="str">
            <v>3</v>
          </cell>
          <cell r="K16" t="str">
            <v>06-6861426</v>
          </cell>
          <cell r="L16" t="str">
            <v>0956-160227</v>
          </cell>
          <cell r="M16" t="str">
            <v>73350  台南市東山區南勢里大洋1鄰8號</v>
          </cell>
          <cell r="O16" t="str">
            <v>SM102203</v>
          </cell>
        </row>
        <row r="17">
          <cell r="A17">
            <v>15</v>
          </cell>
          <cell r="B17" t="str">
            <v>男A組</v>
          </cell>
          <cell r="C17" t="str">
            <v>李俊翰</v>
          </cell>
          <cell r="D17" t="str">
            <v>李俊翰(男A組)</v>
          </cell>
          <cell r="E17" t="str">
            <v>男</v>
          </cell>
          <cell r="F17">
            <v>35933</v>
          </cell>
          <cell r="G17" t="str">
            <v>永安球場</v>
          </cell>
          <cell r="H17" t="str">
            <v>嘉義</v>
          </cell>
          <cell r="I17" t="str">
            <v>民生國中</v>
          </cell>
          <cell r="J17" t="str">
            <v>1</v>
          </cell>
          <cell r="K17" t="str">
            <v>0922870518     </v>
          </cell>
          <cell r="L17" t="str">
            <v>0935622911陳文楨</v>
          </cell>
          <cell r="M17" t="str">
            <v>600 嘉義市大富路大富西街20號</v>
          </cell>
          <cell r="N17" t="str">
            <v>superchen1120@yahoo.com.tw</v>
          </cell>
          <cell r="O17" t="str">
            <v>SM102206</v>
          </cell>
        </row>
        <row r="18">
          <cell r="A18">
            <v>16</v>
          </cell>
          <cell r="B18" t="str">
            <v>男A組</v>
          </cell>
          <cell r="C18" t="str">
            <v>王文暘</v>
          </cell>
          <cell r="D18" t="str">
            <v>王文暘(男A組)</v>
          </cell>
          <cell r="E18" t="str">
            <v>男</v>
          </cell>
          <cell r="F18">
            <v>36006</v>
          </cell>
          <cell r="H18" t="str">
            <v>高雄</v>
          </cell>
          <cell r="I18" t="str">
            <v>三民高中</v>
          </cell>
          <cell r="J18" t="str">
            <v>1</v>
          </cell>
          <cell r="K18" t="str">
            <v>07-3503205</v>
          </cell>
          <cell r="L18" t="str">
            <v>0931-991227      0960-332132</v>
          </cell>
          <cell r="M18" t="str">
            <v>813 高雄市左營區新莊一路135號13樓之5</v>
          </cell>
          <cell r="N18" t="str">
            <v>tcwang0806@yahoo.com.tw</v>
          </cell>
          <cell r="O18" t="str">
            <v>SM102209</v>
          </cell>
        </row>
        <row r="19">
          <cell r="A19">
            <v>17</v>
          </cell>
          <cell r="B19" t="str">
            <v>男A組</v>
          </cell>
          <cell r="C19" t="str">
            <v>林則甫</v>
          </cell>
          <cell r="D19" t="str">
            <v>林則甫(男A組)</v>
          </cell>
          <cell r="E19" t="str">
            <v>男</v>
          </cell>
          <cell r="F19">
            <v>36006</v>
          </cell>
          <cell r="H19" t="str">
            <v>高雄</v>
          </cell>
          <cell r="I19" t="str">
            <v>七賢國中</v>
          </cell>
          <cell r="J19" t="str">
            <v>1</v>
          </cell>
          <cell r="K19" t="str">
            <v>07-5580459</v>
          </cell>
          <cell r="L19" t="str">
            <v>0928850657 0968991602</v>
          </cell>
          <cell r="M19" t="str">
            <v>813 高雄市左營區博愛二路450號28樓之1</v>
          </cell>
          <cell r="O19" t="str">
            <v>SM102210</v>
          </cell>
        </row>
        <row r="20">
          <cell r="A20">
            <v>18</v>
          </cell>
          <cell r="B20" t="str">
            <v>男A組</v>
          </cell>
          <cell r="C20" t="str">
            <v>邱昱嘉</v>
          </cell>
          <cell r="D20" t="str">
            <v>邱昱嘉(男A組)</v>
          </cell>
          <cell r="E20" t="str">
            <v>男</v>
          </cell>
          <cell r="F20">
            <v>36076</v>
          </cell>
          <cell r="H20" t="str">
            <v>嘉義</v>
          </cell>
          <cell r="I20" t="str">
            <v>嘉華中學</v>
          </cell>
          <cell r="J20" t="str">
            <v>3</v>
          </cell>
          <cell r="K20" t="str">
            <v>05-2233389            F:05-2252093</v>
          </cell>
          <cell r="L20" t="str">
            <v>0932773828     0921117797</v>
          </cell>
          <cell r="M20" t="str">
            <v>600 嘉義市興業新村41號</v>
          </cell>
        </row>
        <row r="21">
          <cell r="A21">
            <v>19</v>
          </cell>
          <cell r="B21" t="str">
            <v>男A組</v>
          </cell>
          <cell r="C21" t="str">
            <v>吳心瑋</v>
          </cell>
          <cell r="D21" t="str">
            <v>吳心瑋(男A組)</v>
          </cell>
          <cell r="E21" t="str">
            <v>男</v>
          </cell>
          <cell r="F21">
            <v>36150</v>
          </cell>
          <cell r="H21" t="str">
            <v>高雄</v>
          </cell>
          <cell r="I21" t="str">
            <v>福山國中</v>
          </cell>
          <cell r="J21" t="str">
            <v>3</v>
          </cell>
          <cell r="K21" t="str">
            <v>07-3415353 --3415978  0916-218012</v>
          </cell>
          <cell r="L21" t="str">
            <v>0932-893419      0960-218012   </v>
          </cell>
          <cell r="M21" t="str">
            <v>81365 高雄市左營區政德路800號</v>
          </cell>
          <cell r="O21" t="str">
            <v>SM102216</v>
          </cell>
        </row>
        <row r="22">
          <cell r="A22">
            <v>20</v>
          </cell>
          <cell r="B22" t="str">
            <v>男A組</v>
          </cell>
          <cell r="C22" t="str">
            <v>陳俊佑</v>
          </cell>
          <cell r="D22" t="str">
            <v>陳俊佑(男A組)</v>
          </cell>
          <cell r="E22" t="str">
            <v>男</v>
          </cell>
          <cell r="F22">
            <v>35479</v>
          </cell>
          <cell r="H22" t="str">
            <v>台南</v>
          </cell>
          <cell r="I22" t="str">
            <v>新化高工</v>
          </cell>
          <cell r="J22" t="str">
            <v>1</v>
          </cell>
          <cell r="K22" t="str">
            <v>06-2315794         F:06-2034699</v>
          </cell>
          <cell r="L22" t="str">
            <v>0932-701225        0931-739739蘇文河</v>
          </cell>
          <cell r="M22" t="str">
            <v>710 台南市永康區中山北路164巷114號-1(2樓)</v>
          </cell>
        </row>
        <row r="23">
          <cell r="A23">
            <v>21</v>
          </cell>
          <cell r="B23" t="str">
            <v>男A組</v>
          </cell>
          <cell r="C23" t="str">
            <v>洪昭鑫</v>
          </cell>
          <cell r="D23" t="str">
            <v>洪昭鑫(男A組)</v>
          </cell>
          <cell r="E23" t="str">
            <v>男</v>
          </cell>
          <cell r="F23">
            <v>35683</v>
          </cell>
          <cell r="G23" t="str">
            <v>永安球場</v>
          </cell>
          <cell r="H23" t="str">
            <v>雲林</v>
          </cell>
          <cell r="I23" t="str">
            <v>民生國中</v>
          </cell>
          <cell r="J23" t="str">
            <v>3</v>
          </cell>
          <cell r="K23" t="str">
            <v>0928165440        0929-156689</v>
          </cell>
          <cell r="L23" t="str">
            <v>0935622911陳文楨</v>
          </cell>
          <cell r="M23" t="str">
            <v>600 嘉義市新建街8巷17號4樓之1</v>
          </cell>
          <cell r="N23" t="str">
            <v>a0928165440@yahoo.com.tw</v>
          </cell>
          <cell r="O23" t="str">
            <v>SM102135</v>
          </cell>
        </row>
        <row r="24">
          <cell r="A24">
            <v>88</v>
          </cell>
          <cell r="B24" t="str">
            <v>男A組</v>
          </cell>
          <cell r="C24" t="str">
            <v>黃議增</v>
          </cell>
          <cell r="D24" t="str">
            <v>黃議增(男A組)</v>
          </cell>
          <cell r="E24" t="str">
            <v>男</v>
          </cell>
          <cell r="F24">
            <v>35274</v>
          </cell>
          <cell r="G24" t="str">
            <v>無</v>
          </cell>
          <cell r="H24" t="str">
            <v>嘉義</v>
          </cell>
          <cell r="I24" t="str">
            <v>嘉義高工</v>
          </cell>
          <cell r="J24" t="str">
            <v>2</v>
          </cell>
          <cell r="K24" t="str">
            <v>05-2335145                  0911158245</v>
          </cell>
          <cell r="L24" t="str">
            <v>0911-158245        0915184220林志陽</v>
          </cell>
          <cell r="M24" t="str">
            <v>600 嘉義市日新街113巷13號</v>
          </cell>
          <cell r="O24" t="str">
            <v>SM102117</v>
          </cell>
        </row>
        <row r="25">
          <cell r="A25">
            <v>89</v>
          </cell>
          <cell r="B25" t="str">
            <v>男A組</v>
          </cell>
          <cell r="C25" t="str">
            <v>洪嘉駿</v>
          </cell>
          <cell r="D25" t="str">
            <v>洪嘉駿(男A組)</v>
          </cell>
          <cell r="E25" t="str">
            <v>男</v>
          </cell>
          <cell r="F25">
            <v>35204</v>
          </cell>
          <cell r="H25" t="str">
            <v>嘉義</v>
          </cell>
          <cell r="I25" t="str">
            <v>嘉華中學</v>
          </cell>
          <cell r="J25" t="str">
            <v>3</v>
          </cell>
          <cell r="K25" t="str">
            <v>0922091118  FAX:(05)2770261</v>
          </cell>
          <cell r="L25" t="str">
            <v>0935630998  0952813888</v>
          </cell>
          <cell r="M25" t="str">
            <v>600 嘉義市金山路108號6樓-3</v>
          </cell>
          <cell r="N25" t="str">
            <v>ch70032@kimo.com</v>
          </cell>
          <cell r="O25" t="str">
            <v>SM102116</v>
          </cell>
        </row>
        <row r="26">
          <cell r="A26">
            <v>91</v>
          </cell>
          <cell r="B26" t="str">
            <v>男A組</v>
          </cell>
          <cell r="C26" t="str">
            <v>劉博誠</v>
          </cell>
          <cell r="D26" t="str">
            <v>劉博誠(男A組)</v>
          </cell>
          <cell r="E26" t="str">
            <v>男</v>
          </cell>
          <cell r="F26">
            <v>33153</v>
          </cell>
          <cell r="L26" t="str">
            <v>0929-737647戴'S</v>
          </cell>
          <cell r="M26" t="str">
            <v>高雄市鳳山區建國路3段291號10樓</v>
          </cell>
        </row>
        <row r="27">
          <cell r="A27">
            <v>22</v>
          </cell>
          <cell r="B27" t="str">
            <v>男B組</v>
          </cell>
          <cell r="C27" t="str">
            <v>謝品濬</v>
          </cell>
          <cell r="D27" t="str">
            <v>謝品濬(男B組)</v>
          </cell>
          <cell r="E27" t="str">
            <v>男</v>
          </cell>
          <cell r="F27">
            <v>36303</v>
          </cell>
          <cell r="H27" t="str">
            <v>高雄</v>
          </cell>
          <cell r="I27" t="str">
            <v>福山國中</v>
          </cell>
          <cell r="J27" t="str">
            <v>3</v>
          </cell>
          <cell r="K27" t="str">
            <v>(白)07-3896992</v>
          </cell>
          <cell r="L27" t="str">
            <v>0955-180533</v>
          </cell>
          <cell r="M27" t="str">
            <v>807 高雄市三民區義德路85號7F</v>
          </cell>
          <cell r="O27" t="str">
            <v>SM102220</v>
          </cell>
        </row>
        <row r="28">
          <cell r="A28">
            <v>23</v>
          </cell>
          <cell r="B28" t="str">
            <v>男B組</v>
          </cell>
          <cell r="C28" t="str">
            <v>吳育愷</v>
          </cell>
          <cell r="D28" t="str">
            <v>吳育愷(男B組)</v>
          </cell>
          <cell r="E28" t="str">
            <v>男</v>
          </cell>
          <cell r="F28">
            <v>36323</v>
          </cell>
          <cell r="G28" t="str">
            <v>南一球場</v>
          </cell>
          <cell r="H28" t="str">
            <v>台南</v>
          </cell>
          <cell r="I28" t="str">
            <v>歸仁國中</v>
          </cell>
          <cell r="J28" t="str">
            <v>3</v>
          </cell>
          <cell r="K28" t="str">
            <v>白天06-5958118
晚上06-5965358</v>
          </cell>
          <cell r="L28" t="str">
            <v>0932829369
張教練0937335560</v>
          </cell>
          <cell r="M28" t="str">
            <v>718 台南市關廟區五甲里五義街67號</v>
          </cell>
          <cell r="O28" t="str">
            <v>SM102221</v>
          </cell>
        </row>
        <row r="29">
          <cell r="B29" t="str">
            <v>男B組</v>
          </cell>
          <cell r="C29" t="str">
            <v>蘇喬維</v>
          </cell>
          <cell r="D29" t="str">
            <v>蘇喬維(男B組)</v>
          </cell>
          <cell r="E29" t="str">
            <v>男</v>
          </cell>
          <cell r="F29">
            <v>36351</v>
          </cell>
          <cell r="H29" t="str">
            <v>高雄</v>
          </cell>
          <cell r="I29" t="str">
            <v>七賢國中</v>
          </cell>
          <cell r="J29" t="str">
            <v>2</v>
          </cell>
          <cell r="K29" t="str">
            <v>0976453356     0928723355</v>
          </cell>
          <cell r="L29" t="str">
            <v>07-555-0781    </v>
          </cell>
          <cell r="M29" t="str">
            <v>804  高雄市鼓山區美術東二路46號13樓之1</v>
          </cell>
          <cell r="O29" t="str">
            <v>SM102223</v>
          </cell>
        </row>
        <row r="30">
          <cell r="A30">
            <v>25</v>
          </cell>
          <cell r="B30" t="str">
            <v>男B組</v>
          </cell>
          <cell r="C30" t="str">
            <v>盧彥融</v>
          </cell>
          <cell r="D30" t="str">
            <v>盧彥融(男B組)</v>
          </cell>
          <cell r="E30" t="str">
            <v>男</v>
          </cell>
          <cell r="F30">
            <v>36387</v>
          </cell>
          <cell r="H30" t="str">
            <v>台東</v>
          </cell>
          <cell r="I30" t="str">
            <v>新生國中</v>
          </cell>
          <cell r="J30" t="str">
            <v>3</v>
          </cell>
          <cell r="K30" t="str">
            <v>089-223161</v>
          </cell>
          <cell r="L30" t="str">
            <v>0912223161     0977-225890</v>
          </cell>
          <cell r="M30" t="str">
            <v>950 台東市更生路849巷10號</v>
          </cell>
          <cell r="N30" t="str">
            <v>senayan0515@yahoo.com.tw</v>
          </cell>
          <cell r="O30" t="str">
            <v>SM102225</v>
          </cell>
        </row>
        <row r="31">
          <cell r="A31">
            <v>26</v>
          </cell>
          <cell r="B31" t="str">
            <v>男B組</v>
          </cell>
          <cell r="C31" t="str">
            <v>黃曜霆</v>
          </cell>
          <cell r="D31" t="str">
            <v>黃曜霆(男B組)</v>
          </cell>
          <cell r="E31" t="str">
            <v>男</v>
          </cell>
          <cell r="F31">
            <v>36478</v>
          </cell>
          <cell r="H31" t="str">
            <v>高雄</v>
          </cell>
          <cell r="I31" t="str">
            <v>高雄美國學校</v>
          </cell>
          <cell r="J31" t="str">
            <v>8</v>
          </cell>
          <cell r="K31" t="str">
            <v>07-2354249           F:07-2368879</v>
          </cell>
          <cell r="L31" t="str">
            <v>0919-274487父     0932-723036母</v>
          </cell>
          <cell r="M31" t="str">
            <v>800 高雄市新興區中正三路158號6樓之1</v>
          </cell>
          <cell r="O31" t="str">
            <v>SM102249</v>
          </cell>
        </row>
        <row r="32">
          <cell r="A32">
            <v>27</v>
          </cell>
          <cell r="B32" t="str">
            <v>男B組</v>
          </cell>
          <cell r="C32" t="str">
            <v>黃順亘</v>
          </cell>
          <cell r="D32" t="str">
            <v>黃順亘(男B組)</v>
          </cell>
          <cell r="E32" t="str">
            <v>男</v>
          </cell>
          <cell r="F32">
            <v>36624</v>
          </cell>
          <cell r="G32" t="str">
            <v>永新練習場</v>
          </cell>
          <cell r="H32" t="str">
            <v>台南</v>
          </cell>
          <cell r="I32" t="str">
            <v>後甲國中</v>
          </cell>
          <cell r="J32" t="str">
            <v>1</v>
          </cell>
          <cell r="K32" t="str">
            <v>06-2336842晚:2039858</v>
          </cell>
          <cell r="L32" t="str">
            <v>0963-221-222父    0932-700363陳教練</v>
          </cell>
          <cell r="M32" t="str">
            <v>710 台南市永康區國華街136巷13號</v>
          </cell>
        </row>
        <row r="33">
          <cell r="A33">
            <v>28</v>
          </cell>
          <cell r="B33" t="str">
            <v>男B組</v>
          </cell>
          <cell r="C33" t="str">
            <v>陳伯豪</v>
          </cell>
          <cell r="D33" t="str">
            <v>陳伯豪(男B組)</v>
          </cell>
          <cell r="E33" t="str">
            <v>男</v>
          </cell>
          <cell r="F33">
            <v>36641</v>
          </cell>
          <cell r="G33" t="str">
            <v>永安球場</v>
          </cell>
          <cell r="H33" t="str">
            <v>台南</v>
          </cell>
          <cell r="I33" t="str">
            <v>民德國中</v>
          </cell>
          <cell r="J33" t="str">
            <v>2</v>
          </cell>
          <cell r="K33" t="str">
            <v>06-3131487</v>
          </cell>
          <cell r="L33" t="str">
            <v>0988-736254</v>
          </cell>
          <cell r="M33" t="str">
            <v>714 台南市永康區復國二路108巷7-1號</v>
          </cell>
          <cell r="O33" t="str">
            <v>SM102231</v>
          </cell>
        </row>
        <row r="34">
          <cell r="A34">
            <v>29</v>
          </cell>
          <cell r="B34" t="str">
            <v>男B組</v>
          </cell>
          <cell r="C34" t="str">
            <v>陳敬方</v>
          </cell>
          <cell r="D34" t="str">
            <v>陳敬方(男B組)</v>
          </cell>
          <cell r="E34" t="str">
            <v>男</v>
          </cell>
          <cell r="F34">
            <v>36664</v>
          </cell>
          <cell r="G34" t="str">
            <v>無</v>
          </cell>
          <cell r="H34" t="str">
            <v>屏東</v>
          </cell>
          <cell r="I34" t="str">
            <v>明正國中</v>
          </cell>
          <cell r="J34" t="str">
            <v>2</v>
          </cell>
          <cell r="K34" t="str">
            <v>08-7326282          (家)08-7662328</v>
          </cell>
          <cell r="L34" t="str">
            <v>0932-808929        0922720668鄭恆昌</v>
          </cell>
          <cell r="M34" t="str">
            <v>900 屏東市公正四街128號7樓</v>
          </cell>
          <cell r="O34" t="str">
            <v>SM102232</v>
          </cell>
        </row>
        <row r="35">
          <cell r="A35">
            <v>30</v>
          </cell>
          <cell r="B35" t="str">
            <v>男B組</v>
          </cell>
          <cell r="C35" t="str">
            <v>陳敬仁</v>
          </cell>
          <cell r="D35" t="str">
            <v>陳敬仁(男B組)</v>
          </cell>
          <cell r="E35" t="str">
            <v>男</v>
          </cell>
          <cell r="F35">
            <v>36664</v>
          </cell>
          <cell r="G35" t="str">
            <v>無</v>
          </cell>
          <cell r="H35" t="str">
            <v>屏東</v>
          </cell>
          <cell r="I35" t="str">
            <v>明正國中</v>
          </cell>
          <cell r="J35" t="str">
            <v>2</v>
          </cell>
          <cell r="K35" t="str">
            <v>08-7326282          (家)08-7662328</v>
          </cell>
          <cell r="L35" t="str">
            <v>0932-808929        0922720668鄭恆昌</v>
          </cell>
          <cell r="M35" t="str">
            <v>900 屏東市公正四街128號7樓</v>
          </cell>
          <cell r="O35" t="str">
            <v>SM102233</v>
          </cell>
        </row>
        <row r="36">
          <cell r="A36">
            <v>31</v>
          </cell>
          <cell r="B36" t="str">
            <v>男B組</v>
          </cell>
          <cell r="C36" t="str">
            <v>陳敬文</v>
          </cell>
          <cell r="D36" t="str">
            <v>陳敬文(男B組)</v>
          </cell>
          <cell r="E36" t="str">
            <v>男</v>
          </cell>
          <cell r="F36">
            <v>36664</v>
          </cell>
          <cell r="H36" t="str">
            <v>屏東</v>
          </cell>
          <cell r="I36" t="str">
            <v>明正國中</v>
          </cell>
          <cell r="J36" t="str">
            <v>2</v>
          </cell>
          <cell r="K36" t="str">
            <v>08-7326282          (家)08-7662328</v>
          </cell>
          <cell r="L36" t="str">
            <v>0932-808929        0922720668鄭恆昌</v>
          </cell>
          <cell r="M36" t="str">
            <v>900 屏東市公正四街128號7樓</v>
          </cell>
          <cell r="O36" t="str">
            <v>SM102234</v>
          </cell>
        </row>
        <row r="37">
          <cell r="A37">
            <v>32</v>
          </cell>
          <cell r="B37" t="str">
            <v>男B組</v>
          </cell>
          <cell r="C37" t="str">
            <v>蘇宥睿</v>
          </cell>
          <cell r="D37" t="str">
            <v>蘇宥睿(男B組)</v>
          </cell>
          <cell r="E37" t="str">
            <v>男</v>
          </cell>
          <cell r="F37">
            <v>36786</v>
          </cell>
          <cell r="H37" t="str">
            <v>高雄</v>
          </cell>
          <cell r="I37" t="str">
            <v>七賢國中</v>
          </cell>
          <cell r="J37" t="str">
            <v>1</v>
          </cell>
          <cell r="K37" t="str">
            <v>07-3135568  FAX:(07)3130086</v>
          </cell>
          <cell r="L37" t="str">
            <v>0937-329923</v>
          </cell>
          <cell r="M37" t="str">
            <v>80752 高雄市三民區遼北街177號</v>
          </cell>
          <cell r="N37" t="str">
            <v>kaach177@yahoo.com.tw</v>
          </cell>
          <cell r="O37" t="str">
            <v>SM102237</v>
          </cell>
        </row>
        <row r="38">
          <cell r="A38">
            <v>33</v>
          </cell>
          <cell r="B38" t="str">
            <v>男B組</v>
          </cell>
          <cell r="C38" t="str">
            <v>鄭丞宏</v>
          </cell>
          <cell r="D38" t="str">
            <v>鄭丞宏(男B組)</v>
          </cell>
          <cell r="E38" t="str">
            <v>男</v>
          </cell>
          <cell r="F38">
            <v>36804</v>
          </cell>
          <cell r="H38" t="str">
            <v>高雄</v>
          </cell>
          <cell r="I38" t="str">
            <v>五福國中</v>
          </cell>
          <cell r="J38" t="str">
            <v>1</v>
          </cell>
          <cell r="K38" t="str">
            <v>07-2228631</v>
          </cell>
          <cell r="L38" t="str">
            <v>0933-797193       0931-701600</v>
          </cell>
          <cell r="M38" t="str">
            <v>800 高雄市新興區民生一路201號5F之3</v>
          </cell>
          <cell r="O38" t="str">
            <v>SM102238</v>
          </cell>
        </row>
        <row r="39">
          <cell r="A39">
            <v>34</v>
          </cell>
          <cell r="B39" t="str">
            <v>男B組</v>
          </cell>
          <cell r="C39" t="str">
            <v>林義淵</v>
          </cell>
          <cell r="D39" t="str">
            <v>林義淵(男B組)</v>
          </cell>
          <cell r="E39" t="str">
            <v>男</v>
          </cell>
          <cell r="F39">
            <v>36822</v>
          </cell>
          <cell r="H39" t="str">
            <v>台南</v>
          </cell>
          <cell r="I39" t="str">
            <v>新化國中</v>
          </cell>
          <cell r="J39" t="str">
            <v>1</v>
          </cell>
          <cell r="K39" t="str">
            <v>06-5983597              0981-141513</v>
          </cell>
          <cell r="L39" t="str">
            <v>0958-100525母          0935-942568父   </v>
          </cell>
          <cell r="M39" t="str">
            <v>71250  台南市新化區太平街134巷70號</v>
          </cell>
          <cell r="N39" t="str">
            <v>lin_0912@yahoo.com.tw</v>
          </cell>
          <cell r="O39" t="str">
            <v>SM102241</v>
          </cell>
        </row>
        <row r="40">
          <cell r="A40">
            <v>35</v>
          </cell>
          <cell r="B40" t="str">
            <v>男B組</v>
          </cell>
          <cell r="C40" t="str">
            <v>林家睿</v>
          </cell>
          <cell r="D40" t="str">
            <v>林家睿(男B組)</v>
          </cell>
          <cell r="E40" t="str">
            <v>男</v>
          </cell>
          <cell r="F40">
            <v>37019</v>
          </cell>
          <cell r="H40" t="str">
            <v>高雄</v>
          </cell>
          <cell r="I40" t="str">
            <v>福山國中</v>
          </cell>
          <cell r="J40" t="str">
            <v>1</v>
          </cell>
          <cell r="K40" t="str">
            <v>07-5615485</v>
          </cell>
          <cell r="L40" t="str">
            <v>0983001198        0929-150508</v>
          </cell>
          <cell r="M40" t="str">
            <v>804 高雄市鼓山區九如四路933號6樓</v>
          </cell>
          <cell r="O40" t="str">
            <v>SM102204</v>
          </cell>
        </row>
        <row r="41">
          <cell r="A41">
            <v>36</v>
          </cell>
          <cell r="B41" t="str">
            <v>男B組</v>
          </cell>
          <cell r="C41" t="str">
            <v>簡振宇</v>
          </cell>
          <cell r="D41" t="str">
            <v>簡振宇(男B組)</v>
          </cell>
          <cell r="E41" t="str">
            <v>男</v>
          </cell>
          <cell r="F41">
            <v>37044</v>
          </cell>
          <cell r="H41" t="str">
            <v>高雄</v>
          </cell>
          <cell r="I41" t="str">
            <v>大華國小</v>
          </cell>
          <cell r="J41" t="str">
            <v>5</v>
          </cell>
          <cell r="K41" t="str">
            <v>0939938739</v>
          </cell>
          <cell r="L41" t="str">
            <v>07-3953861  </v>
          </cell>
          <cell r="M41" t="str">
            <v>807  高雄市三民區大順二路639號3樓</v>
          </cell>
          <cell r="O41" t="str">
            <v>SM102308</v>
          </cell>
        </row>
        <row r="42">
          <cell r="A42">
            <v>37</v>
          </cell>
          <cell r="B42" t="str">
            <v>男B組</v>
          </cell>
          <cell r="C42" t="str">
            <v>陳宗揚</v>
          </cell>
          <cell r="D42" t="str">
            <v>陳宗揚(男B組)</v>
          </cell>
          <cell r="E42" t="str">
            <v>男</v>
          </cell>
          <cell r="F42">
            <v>37166</v>
          </cell>
          <cell r="G42" t="str">
            <v>南一球場</v>
          </cell>
          <cell r="H42" t="str">
            <v>高雄</v>
          </cell>
          <cell r="I42" t="str">
            <v>四維國小</v>
          </cell>
          <cell r="J42" t="str">
            <v>5</v>
          </cell>
          <cell r="K42" t="str">
            <v>07-2364786</v>
          </cell>
          <cell r="L42" t="str">
            <v>0931-742771       0937-335560張玟珮</v>
          </cell>
          <cell r="M42" t="str">
            <v>800 高雄市新興區七賢一路176號11樓之2</v>
          </cell>
          <cell r="O42" t="str">
            <v>SM102323</v>
          </cell>
        </row>
        <row r="43">
          <cell r="A43">
            <v>38</v>
          </cell>
          <cell r="B43" t="str">
            <v>男B組</v>
          </cell>
          <cell r="C43" t="str">
            <v>史哲宇</v>
          </cell>
          <cell r="D43" t="str">
            <v>史哲宇(男B組)</v>
          </cell>
          <cell r="E43" t="str">
            <v>男</v>
          </cell>
          <cell r="F43">
            <v>36330</v>
          </cell>
          <cell r="H43" t="str">
            <v>高雄</v>
          </cell>
          <cell r="I43" t="str">
            <v>七賢國中</v>
          </cell>
          <cell r="J43" t="str">
            <v>3</v>
          </cell>
          <cell r="K43" t="str">
            <v>07-7677529</v>
          </cell>
          <cell r="L43" t="str">
            <v>0986-529619</v>
          </cell>
          <cell r="M43" t="str">
            <v>屏東市建國路405巷78號</v>
          </cell>
          <cell r="N43" t="str">
            <v>paris20082008@yahoo.com.tw</v>
          </cell>
          <cell r="O43" t="str">
            <v>SM102222</v>
          </cell>
        </row>
        <row r="44">
          <cell r="A44">
            <v>39</v>
          </cell>
          <cell r="B44" t="str">
            <v>男B組</v>
          </cell>
          <cell r="C44" t="str">
            <v>王偉軒</v>
          </cell>
          <cell r="D44" t="str">
            <v>王偉軒(男B組)</v>
          </cell>
          <cell r="E44" t="str">
            <v>男</v>
          </cell>
          <cell r="F44">
            <v>36430</v>
          </cell>
          <cell r="G44" t="str">
            <v>無</v>
          </cell>
          <cell r="H44" t="str">
            <v>高雄</v>
          </cell>
          <cell r="I44" t="str">
            <v>中正國中</v>
          </cell>
          <cell r="J44" t="str">
            <v>2</v>
          </cell>
          <cell r="K44" t="str">
            <v>07-7417111          F:07-7411695</v>
          </cell>
          <cell r="L44" t="str">
            <v>0931-872266       0929288366林教練</v>
          </cell>
          <cell r="M44" t="str">
            <v>83064 高雄市鳳山區光遠路155巷73號</v>
          </cell>
          <cell r="N44" t="str">
            <v>db841206@yahoo.com.tw</v>
          </cell>
          <cell r="O44" t="str">
            <v>SM102226</v>
          </cell>
        </row>
        <row r="45">
          <cell r="A45">
            <v>40</v>
          </cell>
          <cell r="B45" t="str">
            <v>男B組</v>
          </cell>
          <cell r="C45" t="str">
            <v>黃紹恩</v>
          </cell>
          <cell r="D45" t="str">
            <v>黃紹恩(男B組)</v>
          </cell>
          <cell r="E45" t="str">
            <v>男</v>
          </cell>
          <cell r="F45">
            <v>36441</v>
          </cell>
          <cell r="G45" t="str">
            <v>揮展練習場</v>
          </cell>
          <cell r="H45" t="str">
            <v>台南</v>
          </cell>
          <cell r="I45" t="str">
            <v>海佃國中</v>
          </cell>
          <cell r="J45" t="str">
            <v>2</v>
          </cell>
          <cell r="K45" t="str">
            <v>06-2451866白        06-3582050晚</v>
          </cell>
          <cell r="L45" t="str">
            <v>0937-493126母</v>
          </cell>
          <cell r="M45" t="str">
            <v>709 台南市安南區海中街121巷100弄8號</v>
          </cell>
          <cell r="O45" t="str">
            <v>SM102227</v>
          </cell>
        </row>
        <row r="46">
          <cell r="A46">
            <v>41</v>
          </cell>
          <cell r="B46" t="str">
            <v>男B組</v>
          </cell>
          <cell r="C46" t="str">
            <v>林宸駒</v>
          </cell>
          <cell r="D46" t="str">
            <v>林宸駒(男B組)</v>
          </cell>
          <cell r="E46" t="str">
            <v>男</v>
          </cell>
          <cell r="F46">
            <v>37070</v>
          </cell>
          <cell r="H46" t="str">
            <v>台南</v>
          </cell>
          <cell r="I46" t="str">
            <v>中山國中</v>
          </cell>
          <cell r="J46" t="str">
            <v>1</v>
          </cell>
          <cell r="K46" t="str">
            <v>(白)06-2293969  (晚)06-2882679  </v>
          </cell>
          <cell r="L46" t="str">
            <v>0938-620066</v>
          </cell>
          <cell r="M46" t="str">
            <v>701 台南市東區德光街15巷33號8樓</v>
          </cell>
          <cell r="O46" t="str">
            <v>SM102310</v>
          </cell>
        </row>
        <row r="47">
          <cell r="A47">
            <v>42</v>
          </cell>
          <cell r="B47" t="str">
            <v>男B組</v>
          </cell>
          <cell r="C47" t="str">
            <v>薛惟隆</v>
          </cell>
          <cell r="D47" t="str">
            <v>薛惟隆(男B組)</v>
          </cell>
          <cell r="E47" t="str">
            <v>男</v>
          </cell>
          <cell r="F47">
            <v>36813</v>
          </cell>
          <cell r="H47" t="str">
            <v>屏東</v>
          </cell>
          <cell r="I47" t="str">
            <v>文華國小</v>
          </cell>
          <cell r="J47" t="str">
            <v>6</v>
          </cell>
          <cell r="K47" t="str">
            <v>08-7234531</v>
          </cell>
          <cell r="L47" t="str">
            <v>0929-981998父  0918-057578母</v>
          </cell>
          <cell r="M47" t="str">
            <v>83044 高雄市鳳山區文化西路67號4樓</v>
          </cell>
          <cell r="O47" t="str">
            <v>SM102239</v>
          </cell>
        </row>
        <row r="48">
          <cell r="A48">
            <v>87</v>
          </cell>
          <cell r="B48" t="str">
            <v>男B組</v>
          </cell>
          <cell r="C48" t="str">
            <v>吳伊恩</v>
          </cell>
          <cell r="D48" t="str">
            <v>吳伊恩(男B組)</v>
          </cell>
          <cell r="E48" t="str">
            <v>男</v>
          </cell>
          <cell r="F48">
            <v>36779</v>
          </cell>
          <cell r="H48" t="str">
            <v>高雄</v>
          </cell>
          <cell r="I48" t="str">
            <v>陽明國小</v>
          </cell>
          <cell r="J48" t="str">
            <v>4</v>
          </cell>
          <cell r="K48" t="str">
            <v>0915568698</v>
          </cell>
          <cell r="L48" t="str">
            <v>07-3868367       07-3826201</v>
          </cell>
          <cell r="M48" t="str">
            <v>807  高雄市三民區義明街2號16樓</v>
          </cell>
          <cell r="O48" t="str">
            <v>SM102236</v>
          </cell>
        </row>
        <row r="49">
          <cell r="A49">
            <v>43</v>
          </cell>
          <cell r="B49" t="str">
            <v>男C組</v>
          </cell>
          <cell r="C49" t="str">
            <v>黃曜陞</v>
          </cell>
          <cell r="D49" t="str">
            <v>黃曜陞(男C組)</v>
          </cell>
          <cell r="E49" t="str">
            <v>男</v>
          </cell>
          <cell r="F49">
            <v>37311</v>
          </cell>
          <cell r="H49" t="str">
            <v>高雄</v>
          </cell>
          <cell r="I49" t="str">
            <v>高雄美國學校</v>
          </cell>
          <cell r="J49" t="str">
            <v>5</v>
          </cell>
          <cell r="K49" t="str">
            <v>07-2354249           F:07-2368879</v>
          </cell>
          <cell r="L49" t="str">
            <v>0919-274487父     0932-723036母</v>
          </cell>
          <cell r="M49" t="str">
            <v>800 高雄市新興區中正三路158號6樓之1</v>
          </cell>
          <cell r="O49" t="str">
            <v>SM102325</v>
          </cell>
        </row>
        <row r="50">
          <cell r="A50">
            <v>44</v>
          </cell>
          <cell r="B50" t="str">
            <v>男C組</v>
          </cell>
          <cell r="C50" t="str">
            <v>蘇柏瑋</v>
          </cell>
          <cell r="D50" t="str">
            <v>蘇柏瑋(男C組)</v>
          </cell>
          <cell r="E50" t="str">
            <v>男</v>
          </cell>
          <cell r="F50">
            <v>37393</v>
          </cell>
          <cell r="H50" t="str">
            <v>高雄</v>
          </cell>
          <cell r="I50" t="str">
            <v>九如國小</v>
          </cell>
          <cell r="J50" t="str">
            <v>6</v>
          </cell>
          <cell r="K50" t="str">
            <v>07-3135568  FAX:(07)3130086</v>
          </cell>
          <cell r="L50" t="str">
            <v>0937-329923    </v>
          </cell>
          <cell r="M50" t="str">
            <v>80752 高雄市三民區遼北街177號</v>
          </cell>
          <cell r="N50" t="str">
            <v>kssch177@yahoo.com.tw</v>
          </cell>
          <cell r="O50" t="str">
            <v>SM102315</v>
          </cell>
        </row>
        <row r="51">
          <cell r="B51" t="str">
            <v>男C組</v>
          </cell>
          <cell r="C51" t="str">
            <v>洪之奇</v>
          </cell>
          <cell r="D51" t="str">
            <v>洪之奇(男C組)</v>
          </cell>
          <cell r="E51" t="str">
            <v>男</v>
          </cell>
          <cell r="F51">
            <v>37403</v>
          </cell>
          <cell r="H51" t="str">
            <v>台南</v>
          </cell>
          <cell r="I51" t="str">
            <v>新市國小</v>
          </cell>
          <cell r="J51" t="str">
            <v>5</v>
          </cell>
          <cell r="K51" t="str">
            <v>06-2433678          F:06-2436099</v>
          </cell>
          <cell r="L51" t="str">
            <v>0912-648558</v>
          </cell>
          <cell r="M51" t="str">
            <v>710 台南市永康區正北三路115號</v>
          </cell>
        </row>
        <row r="52">
          <cell r="A52">
            <v>46</v>
          </cell>
          <cell r="B52" t="str">
            <v>男C組</v>
          </cell>
          <cell r="C52" t="str">
            <v>楊云睿</v>
          </cell>
          <cell r="D52" t="str">
            <v>楊云睿(男C組)</v>
          </cell>
          <cell r="E52" t="str">
            <v>男</v>
          </cell>
          <cell r="F52">
            <v>37569</v>
          </cell>
          <cell r="H52" t="str">
            <v>高雄</v>
          </cell>
          <cell r="I52" t="str">
            <v>大榮國小</v>
          </cell>
          <cell r="J52" t="str">
            <v>5</v>
          </cell>
          <cell r="K52" t="str">
            <v>07-</v>
          </cell>
          <cell r="L52" t="str">
            <v>02-25323276</v>
          </cell>
          <cell r="M52" t="str">
            <v>804 高雄市鼓山區美術東四路445號13樓</v>
          </cell>
          <cell r="O52" t="str">
            <v>SM102319</v>
          </cell>
        </row>
        <row r="53">
          <cell r="A53">
            <v>47</v>
          </cell>
          <cell r="B53" t="str">
            <v>男C組</v>
          </cell>
          <cell r="C53" t="str">
            <v>李尚融</v>
          </cell>
          <cell r="D53" t="str">
            <v>李尚融(男C組)</v>
          </cell>
          <cell r="E53" t="str">
            <v>男</v>
          </cell>
          <cell r="F53">
            <v>37826</v>
          </cell>
          <cell r="H53" t="str">
            <v>台南</v>
          </cell>
          <cell r="I53" t="str">
            <v>賢北國小</v>
          </cell>
          <cell r="J53" t="str">
            <v>5</v>
          </cell>
          <cell r="K53" t="str">
            <v>06-2597061             F:06-2593705</v>
          </cell>
          <cell r="L53" t="str">
            <v>0927802750 父   0931-739739蘇文河</v>
          </cell>
          <cell r="M53" t="str">
            <v>703 台南市西區武聖路235號</v>
          </cell>
        </row>
        <row r="54">
          <cell r="A54">
            <v>48</v>
          </cell>
          <cell r="B54" t="str">
            <v>男C組</v>
          </cell>
          <cell r="C54" t="str">
            <v>楊英翰</v>
          </cell>
          <cell r="D54" t="str">
            <v>楊英翰(男C組)</v>
          </cell>
          <cell r="E54" t="str">
            <v>男</v>
          </cell>
          <cell r="F54">
            <v>37376</v>
          </cell>
          <cell r="H54" t="str">
            <v>台南</v>
          </cell>
          <cell r="I54" t="str">
            <v>寶仁國小</v>
          </cell>
          <cell r="J54" t="str">
            <v>5</v>
          </cell>
          <cell r="K54" t="str">
            <v>06-2220722             F:06-2220730</v>
          </cell>
          <cell r="L54">
            <v>910796450</v>
          </cell>
          <cell r="M54" t="str">
            <v>704 台南市北區公園南路378號19樓-1</v>
          </cell>
        </row>
        <row r="55">
          <cell r="A55">
            <v>49</v>
          </cell>
          <cell r="B55" t="str">
            <v>男C組</v>
          </cell>
          <cell r="C55" t="str">
            <v>楊孝哲</v>
          </cell>
          <cell r="D55" t="str">
            <v>楊孝哲(男C組)</v>
          </cell>
          <cell r="E55" t="str">
            <v>男</v>
          </cell>
          <cell r="F55">
            <v>37565</v>
          </cell>
          <cell r="H55" t="str">
            <v>台南</v>
          </cell>
          <cell r="I55" t="str">
            <v>復興國小</v>
          </cell>
          <cell r="J55" t="str">
            <v>5</v>
          </cell>
          <cell r="K55" t="str">
            <v>06-3313199          06-3313506</v>
          </cell>
          <cell r="L55" t="str">
            <v>0931615612</v>
          </cell>
          <cell r="M55" t="str">
            <v>70163  台南市東區裕和三街178號</v>
          </cell>
          <cell r="O55" t="str">
            <v>SM102322</v>
          </cell>
        </row>
        <row r="56">
          <cell r="A56">
            <v>50</v>
          </cell>
          <cell r="B56" t="str">
            <v>男C組</v>
          </cell>
          <cell r="C56" t="str">
            <v>吳俊翰</v>
          </cell>
          <cell r="D56" t="str">
            <v>吳俊翰(男C組)</v>
          </cell>
          <cell r="E56" t="str">
            <v>男</v>
          </cell>
          <cell r="F56">
            <v>37597</v>
          </cell>
          <cell r="H56" t="str">
            <v>高雄</v>
          </cell>
          <cell r="I56" t="str">
            <v>陽明國小</v>
          </cell>
          <cell r="J56" t="str">
            <v>5</v>
          </cell>
          <cell r="K56" t="str">
            <v>07-6112211-204</v>
          </cell>
          <cell r="L56" t="str">
            <v>0929-038248</v>
          </cell>
          <cell r="M56" t="str">
            <v>832  高雄市仁武區赤和街61號</v>
          </cell>
          <cell r="O56" t="str">
            <v>SM102320</v>
          </cell>
        </row>
        <row r="57">
          <cell r="A57">
            <v>51</v>
          </cell>
          <cell r="B57" t="str">
            <v>男C組</v>
          </cell>
          <cell r="C57" t="str">
            <v>陳秉豪</v>
          </cell>
          <cell r="D57" t="str">
            <v>陳秉豪(男C組)</v>
          </cell>
          <cell r="E57" t="str">
            <v>男</v>
          </cell>
          <cell r="F57">
            <v>37837</v>
          </cell>
          <cell r="H57" t="str">
            <v>台南</v>
          </cell>
          <cell r="I57" t="str">
            <v>崇明國小</v>
          </cell>
          <cell r="K57" t="str">
            <v>06-2901620</v>
          </cell>
          <cell r="L57" t="str">
            <v>0921-610417父</v>
          </cell>
          <cell r="M57" t="str">
            <v>701 台南市東區崇道路19巷9號</v>
          </cell>
          <cell r="O57" t="str">
            <v>SM102408</v>
          </cell>
        </row>
        <row r="58">
          <cell r="B58" t="str">
            <v>男C組</v>
          </cell>
          <cell r="C58" t="str">
            <v>劉閔盛</v>
          </cell>
          <cell r="D58" t="str">
            <v>劉閔盛(男C組)</v>
          </cell>
          <cell r="E58" t="str">
            <v>男</v>
          </cell>
          <cell r="F58">
            <v>37713</v>
          </cell>
          <cell r="H58" t="str">
            <v>高雄</v>
          </cell>
          <cell r="J58" t="str">
            <v>4</v>
          </cell>
          <cell r="K58" t="str">
            <v>07-3507788           F:07-3507671</v>
          </cell>
          <cell r="L58" t="str">
            <v>0931-725740</v>
          </cell>
          <cell r="M58" t="str">
            <v>813 高雄市左營區自由四路9號</v>
          </cell>
        </row>
        <row r="59">
          <cell r="A59">
            <v>53</v>
          </cell>
          <cell r="B59" t="str">
            <v>男D組</v>
          </cell>
          <cell r="C59" t="str">
            <v>李長祐</v>
          </cell>
          <cell r="D59" t="str">
            <v>李長祐(男D組)</v>
          </cell>
          <cell r="E59" t="str">
            <v>男</v>
          </cell>
          <cell r="F59">
            <v>38320</v>
          </cell>
          <cell r="G59" t="str">
            <v>高都練習場</v>
          </cell>
          <cell r="H59" t="str">
            <v>屏東</v>
          </cell>
          <cell r="I59" t="str">
            <v>仁愛國小</v>
          </cell>
          <cell r="J59" t="str">
            <v>2</v>
          </cell>
          <cell r="K59" t="str">
            <v>08-7538220</v>
          </cell>
          <cell r="L59" t="str">
            <v>9121327125鄭教練</v>
          </cell>
          <cell r="M59" t="str">
            <v>900 屏東市仁愛路勝豐里謙明巷15-1號</v>
          </cell>
          <cell r="O59" t="str">
            <v>SM102410</v>
          </cell>
        </row>
        <row r="60">
          <cell r="A60">
            <v>54</v>
          </cell>
          <cell r="B60" t="str">
            <v>男D組</v>
          </cell>
          <cell r="C60" t="str">
            <v>簡士閔</v>
          </cell>
          <cell r="D60" t="str">
            <v>簡士閔(男D組)</v>
          </cell>
          <cell r="E60" t="str">
            <v>男</v>
          </cell>
          <cell r="F60">
            <v>38874</v>
          </cell>
          <cell r="H60" t="str">
            <v>嘉義</v>
          </cell>
          <cell r="I60" t="str">
            <v>大林國小</v>
          </cell>
          <cell r="J60" t="str">
            <v>3</v>
          </cell>
          <cell r="K60" t="str">
            <v>05-2652127                     FAX：05-2650154               </v>
          </cell>
          <cell r="L60">
            <v>939161068</v>
          </cell>
          <cell r="M60" t="str">
            <v>622 嘉義縣大林鎮中正路338號</v>
          </cell>
        </row>
        <row r="61">
          <cell r="A61">
            <v>55</v>
          </cell>
          <cell r="B61" t="str">
            <v>男D組</v>
          </cell>
          <cell r="C61" t="str">
            <v>胡宇棠</v>
          </cell>
          <cell r="D61" t="str">
            <v>胡宇棠(男D組)</v>
          </cell>
          <cell r="E61" t="str">
            <v>男</v>
          </cell>
          <cell r="F61">
            <v>38908</v>
          </cell>
          <cell r="H61" t="str">
            <v>高雄</v>
          </cell>
          <cell r="I61" t="str">
            <v>十全國小</v>
          </cell>
          <cell r="J61" t="str">
            <v>2</v>
          </cell>
          <cell r="K61" t="str">
            <v>07-5229243</v>
          </cell>
          <cell r="L61" t="str">
            <v>0961-219900</v>
          </cell>
          <cell r="M61" t="str">
            <v>804 高雄市鼓山區裕誠路2126號1樓</v>
          </cell>
        </row>
        <row r="62">
          <cell r="A62">
            <v>56</v>
          </cell>
          <cell r="B62" t="str">
            <v>男D組</v>
          </cell>
          <cell r="C62" t="str">
            <v>陳季群</v>
          </cell>
          <cell r="D62" t="str">
            <v>陳季群(男D組)</v>
          </cell>
          <cell r="E62" t="str">
            <v>男</v>
          </cell>
          <cell r="F62">
            <v>38240</v>
          </cell>
          <cell r="H62" t="str">
            <v>台南</v>
          </cell>
          <cell r="I62" t="str">
            <v>永康國小</v>
          </cell>
          <cell r="J62" t="str">
            <v>2</v>
          </cell>
          <cell r="K62" t="str">
            <v>06-2312012</v>
          </cell>
          <cell r="L62" t="str">
            <v>0931-739739蘇文河</v>
          </cell>
          <cell r="M62" t="str">
            <v>710 台南市永康區龍國街121號</v>
          </cell>
        </row>
        <row r="63">
          <cell r="A63">
            <v>57</v>
          </cell>
          <cell r="B63" t="str">
            <v>男D組</v>
          </cell>
          <cell r="C63" t="str">
            <v>柯亮宇</v>
          </cell>
          <cell r="D63" t="str">
            <v>柯亮宇(男D組)</v>
          </cell>
          <cell r="E63" t="str">
            <v>男</v>
          </cell>
          <cell r="F63">
            <v>38105</v>
          </cell>
          <cell r="H63" t="str">
            <v>台南</v>
          </cell>
          <cell r="I63" t="str">
            <v>億載國小</v>
          </cell>
          <cell r="J63" t="str">
            <v>4</v>
          </cell>
          <cell r="K63" t="str">
            <v>06-2956005</v>
          </cell>
          <cell r="L63" t="str">
            <v>0933-399630</v>
          </cell>
          <cell r="M63" t="str">
            <v>708  台南市安平區育平里郡平路181號12樓之30</v>
          </cell>
          <cell r="N63" t="str">
            <v>kochungi6005@tn.edu.tw</v>
          </cell>
          <cell r="O63" t="str">
            <v>SM102405</v>
          </cell>
        </row>
        <row r="64">
          <cell r="B64" t="str">
            <v>男D組</v>
          </cell>
          <cell r="C64" t="str">
            <v>黃君宇</v>
          </cell>
          <cell r="D64" t="str">
            <v>黃君宇(男D組)</v>
          </cell>
          <cell r="E64" t="str">
            <v>男</v>
          </cell>
          <cell r="F64">
            <v>38215</v>
          </cell>
          <cell r="H64" t="str">
            <v>屏東</v>
          </cell>
          <cell r="I64" t="str">
            <v>塩埔新圍國小</v>
          </cell>
          <cell r="J64" t="str">
            <v>2</v>
          </cell>
          <cell r="K64" t="str">
            <v>0911737105</v>
          </cell>
          <cell r="L64" t="str">
            <v>08-7956991      08-7952897</v>
          </cell>
          <cell r="M64" t="str">
            <v>906  屏東縣高樹鄉南華村世一路94號</v>
          </cell>
          <cell r="O64" t="str">
            <v>SM102406</v>
          </cell>
        </row>
        <row r="65">
          <cell r="A65">
            <v>60</v>
          </cell>
          <cell r="B65" t="str">
            <v>女A組</v>
          </cell>
          <cell r="C65" t="str">
            <v>林潔心</v>
          </cell>
          <cell r="D65" t="str">
            <v>林潔心(女A組)</v>
          </cell>
          <cell r="E65" t="str">
            <v>女</v>
          </cell>
          <cell r="F65">
            <v>35424</v>
          </cell>
          <cell r="H65" t="str">
            <v>高雄</v>
          </cell>
          <cell r="I65" t="str">
            <v>三民高中</v>
          </cell>
          <cell r="J65" t="str">
            <v>2</v>
          </cell>
          <cell r="K65" t="str">
            <v>07-7324580</v>
          </cell>
          <cell r="L65" t="str">
            <v>0988-132829        0922-779577</v>
          </cell>
          <cell r="M65" t="str">
            <v>83342  高雄市鳥松區鳥松里文海街12號10樓之1</v>
          </cell>
          <cell r="O65" t="str">
            <v>SF102113</v>
          </cell>
        </row>
        <row r="66">
          <cell r="A66">
            <v>61</v>
          </cell>
          <cell r="B66" t="str">
            <v>女A組</v>
          </cell>
          <cell r="C66" t="str">
            <v>黃婉萍</v>
          </cell>
          <cell r="D66" t="str">
            <v>黃婉萍(女A組)</v>
          </cell>
          <cell r="E66" t="str">
            <v>女</v>
          </cell>
          <cell r="F66">
            <v>35751</v>
          </cell>
          <cell r="H66" t="str">
            <v>高雄</v>
          </cell>
          <cell r="I66" t="str">
            <v>三民高中</v>
          </cell>
          <cell r="J66" t="str">
            <v>1</v>
          </cell>
          <cell r="K66" t="str">
            <v>07-3726683</v>
          </cell>
          <cell r="L66" t="str">
            <v>0915058039  0989079134</v>
          </cell>
          <cell r="M66" t="str">
            <v>814 高雄市仁武區鳳仁路292-35號</v>
          </cell>
          <cell r="O66" t="str">
            <v>SF102121</v>
          </cell>
        </row>
        <row r="67">
          <cell r="A67">
            <v>62</v>
          </cell>
          <cell r="B67" t="str">
            <v>女A組</v>
          </cell>
          <cell r="C67" t="str">
            <v>高紫琳</v>
          </cell>
          <cell r="D67" t="str">
            <v>高紫琳(女A組)</v>
          </cell>
          <cell r="E67" t="str">
            <v>女</v>
          </cell>
          <cell r="F67">
            <v>35346</v>
          </cell>
          <cell r="H67" t="str">
            <v>高雄</v>
          </cell>
          <cell r="I67" t="str">
            <v>三民高中</v>
          </cell>
          <cell r="J67" t="str">
            <v>1年級</v>
          </cell>
          <cell r="K67" t="str">
            <v>07-6285138</v>
          </cell>
          <cell r="L67" t="str">
            <v>0935-907306 父                                    0983-078755</v>
          </cell>
          <cell r="M67" t="str">
            <v>820 高雄市岡山區華岡里華岡路181號</v>
          </cell>
          <cell r="O67" t="str">
            <v>SF102110</v>
          </cell>
        </row>
        <row r="68">
          <cell r="A68">
            <v>63</v>
          </cell>
          <cell r="B68" t="str">
            <v>女A組</v>
          </cell>
          <cell r="C68" t="str">
            <v>張慈恩</v>
          </cell>
          <cell r="D68" t="str">
            <v>張慈恩(女A組)</v>
          </cell>
          <cell r="E68" t="str">
            <v>女</v>
          </cell>
          <cell r="F68">
            <v>36115</v>
          </cell>
          <cell r="H68" t="str">
            <v>高雄</v>
          </cell>
          <cell r="I68" t="str">
            <v>青年國中</v>
          </cell>
          <cell r="J68" t="str">
            <v>2</v>
          </cell>
          <cell r="K68" t="str">
            <v>07-7451537</v>
          </cell>
          <cell r="L68" t="str">
            <v>0989-722823</v>
          </cell>
          <cell r="M68" t="str">
            <v>830 高雄市鳳山區建國路三段57號24樓</v>
          </cell>
        </row>
        <row r="69">
          <cell r="A69">
            <v>64</v>
          </cell>
          <cell r="B69" t="str">
            <v>女A組</v>
          </cell>
          <cell r="C69" t="str">
            <v>蔡欣儒</v>
          </cell>
          <cell r="D69" t="str">
            <v>蔡欣儒(女A組)</v>
          </cell>
          <cell r="E69" t="str">
            <v>女</v>
          </cell>
          <cell r="F69">
            <v>35336</v>
          </cell>
          <cell r="H69" t="str">
            <v>台南</v>
          </cell>
          <cell r="I69" t="str">
            <v>上海</v>
          </cell>
          <cell r="J69" t="str">
            <v>3</v>
          </cell>
          <cell r="K69" t="str">
            <v>0911718991</v>
          </cell>
          <cell r="L69" t="str">
            <v>06-6353326</v>
          </cell>
          <cell r="M69" t="str">
            <v>73060 台南市新營區中正路100號</v>
          </cell>
          <cell r="O69" t="str">
            <v>SF102109</v>
          </cell>
        </row>
        <row r="70">
          <cell r="A70">
            <v>65</v>
          </cell>
          <cell r="B70" t="str">
            <v>女A組</v>
          </cell>
          <cell r="C70" t="str">
            <v>吳芷昀</v>
          </cell>
          <cell r="D70" t="str">
            <v>吳芷昀(女A組)</v>
          </cell>
          <cell r="E70" t="str">
            <v>女</v>
          </cell>
          <cell r="F70">
            <v>35685</v>
          </cell>
          <cell r="H70" t="str">
            <v>高雄</v>
          </cell>
          <cell r="I70" t="str">
            <v>三民高中</v>
          </cell>
          <cell r="J70" t="str">
            <v>1</v>
          </cell>
          <cell r="K70" t="str">
            <v>07-3459467</v>
          </cell>
          <cell r="L70" t="str">
            <v>0972-320960     0916-879521</v>
          </cell>
          <cell r="M70" t="str">
            <v>81362 高雄市左營區榮佑路7號13樓</v>
          </cell>
          <cell r="N70" t="str">
            <v>guang@hoss.com.tw</v>
          </cell>
          <cell r="O70" t="str">
            <v>SF102117</v>
          </cell>
        </row>
        <row r="71">
          <cell r="A71">
            <v>66</v>
          </cell>
          <cell r="B71" t="str">
            <v>女B組</v>
          </cell>
          <cell r="C71" t="str">
            <v>顏鈺昕</v>
          </cell>
          <cell r="D71" t="str">
            <v>顏鈺昕(女B組)</v>
          </cell>
          <cell r="E71" t="str">
            <v>女</v>
          </cell>
          <cell r="F71">
            <v>36252</v>
          </cell>
          <cell r="H71" t="str">
            <v>高雄</v>
          </cell>
          <cell r="I71" t="str">
            <v>七賢國中</v>
          </cell>
          <cell r="J71" t="str">
            <v>3</v>
          </cell>
          <cell r="K71" t="str">
            <v>白天07-2254727
</v>
          </cell>
          <cell r="L71" t="str">
            <v>0931-713939      0913-766289</v>
          </cell>
          <cell r="M71" t="str">
            <v>804 高雄市三民區凱歌路85之3號9F</v>
          </cell>
          <cell r="O71" t="str">
            <v>SF102207</v>
          </cell>
        </row>
        <row r="72">
          <cell r="A72">
            <v>67</v>
          </cell>
          <cell r="B72" t="str">
            <v>女B組</v>
          </cell>
          <cell r="C72" t="str">
            <v>黃郁心</v>
          </cell>
          <cell r="D72" t="str">
            <v>黃郁心(女B組)</v>
          </cell>
          <cell r="E72" t="str">
            <v>女</v>
          </cell>
          <cell r="F72">
            <v>36312</v>
          </cell>
          <cell r="G72" t="str">
            <v>高都練習場</v>
          </cell>
          <cell r="H72" t="str">
            <v>高雄</v>
          </cell>
          <cell r="I72" t="str">
            <v>瑞祥國小</v>
          </cell>
          <cell r="J72" t="str">
            <v>6</v>
          </cell>
          <cell r="K72" t="str">
            <v>07-7969667  FAX:(07)7969606</v>
          </cell>
          <cell r="L72" t="str">
            <v>0988660067母</v>
          </cell>
          <cell r="M72" t="str">
            <v>830 高雄市鳳山區頂庄路358號</v>
          </cell>
          <cell r="O72" t="str">
            <v>SF102208</v>
          </cell>
        </row>
        <row r="73">
          <cell r="A73">
            <v>68</v>
          </cell>
          <cell r="B73" t="str">
            <v>女B組</v>
          </cell>
          <cell r="C73" t="str">
            <v>沈欣諭</v>
          </cell>
          <cell r="D73" t="str">
            <v>沈欣諭(女B組)</v>
          </cell>
          <cell r="E73" t="str">
            <v>女</v>
          </cell>
          <cell r="F73">
            <v>36496</v>
          </cell>
          <cell r="H73" t="str">
            <v>高雄</v>
          </cell>
          <cell r="I73" t="str">
            <v>福山國中</v>
          </cell>
          <cell r="J73" t="str">
            <v>2</v>
          </cell>
          <cell r="K73" t="str">
            <v>0933-643119父        07-3730753晚</v>
          </cell>
          <cell r="L73" t="str">
            <v>0963-091662       0928-450505鍾教練</v>
          </cell>
          <cell r="M73" t="str">
            <v>814 高雄市仁武區八德北路557號</v>
          </cell>
          <cell r="O73" t="str">
            <v>SF102213</v>
          </cell>
        </row>
        <row r="74">
          <cell r="A74">
            <v>69</v>
          </cell>
          <cell r="B74" t="str">
            <v>女B組</v>
          </cell>
          <cell r="C74" t="str">
            <v>莊淳雯</v>
          </cell>
          <cell r="D74" t="str">
            <v>莊淳雯(女B組)</v>
          </cell>
          <cell r="E74" t="str">
            <v>女</v>
          </cell>
          <cell r="F74">
            <v>36229</v>
          </cell>
          <cell r="H74" t="str">
            <v>台南</v>
          </cell>
          <cell r="I74" t="str">
            <v>黎明中學</v>
          </cell>
          <cell r="J74" t="str">
            <v>1</v>
          </cell>
          <cell r="K74" t="str">
            <v>06-7235743           F:06-7235743</v>
          </cell>
          <cell r="L74" t="str">
            <v>0921-549598</v>
          </cell>
          <cell r="M74" t="str">
            <v>722 台南市佳里區延平路577巷16弄21號</v>
          </cell>
        </row>
        <row r="75">
          <cell r="A75">
            <v>70</v>
          </cell>
          <cell r="B75" t="str">
            <v>女B組</v>
          </cell>
          <cell r="C75" t="str">
            <v>葉芯霈</v>
          </cell>
          <cell r="D75" t="str">
            <v>葉芯霈(女B組)</v>
          </cell>
          <cell r="E75" t="str">
            <v>女</v>
          </cell>
          <cell r="F75">
            <v>36769</v>
          </cell>
          <cell r="H75" t="str">
            <v>高雄</v>
          </cell>
          <cell r="I75" t="str">
            <v>福山國中</v>
          </cell>
          <cell r="J75" t="str">
            <v>2</v>
          </cell>
          <cell r="K75" t="str">
            <v>07-3593416</v>
          </cell>
          <cell r="L75" t="str">
            <v>0955-689993       0930-587838</v>
          </cell>
          <cell r="M75" t="str">
            <v>807 高雄市三民區裕誠路86之1號7樓</v>
          </cell>
          <cell r="O75" t="str">
            <v>SF102212</v>
          </cell>
        </row>
        <row r="76">
          <cell r="A76">
            <v>71</v>
          </cell>
          <cell r="B76" t="str">
            <v>女B組</v>
          </cell>
          <cell r="C76" t="str">
            <v>楊玉婷</v>
          </cell>
          <cell r="D76" t="str">
            <v>楊玉婷(女B組)</v>
          </cell>
          <cell r="E76" t="str">
            <v>女</v>
          </cell>
          <cell r="F76">
            <v>36947</v>
          </cell>
          <cell r="H76" t="str">
            <v>台南</v>
          </cell>
          <cell r="I76" t="str">
            <v>復興國中</v>
          </cell>
          <cell r="J76" t="str">
            <v>1</v>
          </cell>
          <cell r="K76" t="str">
            <v>06-3313199晚      06-3313506</v>
          </cell>
          <cell r="L76" t="str">
            <v>0931615612        F:06-3319699</v>
          </cell>
          <cell r="M76" t="str">
            <v>701 台南市東區裕和三街178號</v>
          </cell>
          <cell r="O76" t="str">
            <v>SF102301</v>
          </cell>
        </row>
        <row r="77">
          <cell r="A77">
            <v>72</v>
          </cell>
          <cell r="B77" t="str">
            <v>女B組</v>
          </cell>
          <cell r="C77" t="str">
            <v>馮立顏</v>
          </cell>
          <cell r="D77" t="str">
            <v>馮立顏(女B組)</v>
          </cell>
          <cell r="E77" t="str">
            <v>女</v>
          </cell>
          <cell r="F77">
            <v>36988</v>
          </cell>
          <cell r="H77" t="str">
            <v>台南</v>
          </cell>
          <cell r="I77" t="str">
            <v>復興國中</v>
          </cell>
          <cell r="J77" t="str">
            <v>1</v>
          </cell>
          <cell r="K77" t="str">
            <v>06-3315561 </v>
          </cell>
          <cell r="L77" t="str">
            <v>0927115250         0989-411323</v>
          </cell>
          <cell r="M77" t="str">
            <v>701 台南市東區裕信三街230號</v>
          </cell>
          <cell r="O77" t="str">
            <v>SF102302</v>
          </cell>
        </row>
        <row r="78">
          <cell r="A78">
            <v>90</v>
          </cell>
          <cell r="B78" t="str">
            <v>女B組</v>
          </cell>
          <cell r="C78" t="str">
            <v>胡家碩</v>
          </cell>
          <cell r="D78" t="str">
            <v>胡家碩(女B組)</v>
          </cell>
          <cell r="E78" t="str">
            <v>女</v>
          </cell>
          <cell r="F78">
            <v>36537</v>
          </cell>
          <cell r="H78" t="str">
            <v>高雄</v>
          </cell>
          <cell r="I78" t="str">
            <v>鳳甲國中</v>
          </cell>
          <cell r="J78" t="str">
            <v>2</v>
          </cell>
          <cell r="K78" t="str">
            <v>0913545866</v>
          </cell>
          <cell r="L78" t="str">
            <v>0955-308866         0917-977078</v>
          </cell>
          <cell r="M78" t="str">
            <v>830  高雄市鳳山區南京路385巷8-3號</v>
          </cell>
          <cell r="O78" t="str">
            <v>SF102209</v>
          </cell>
        </row>
        <row r="79">
          <cell r="A79">
            <v>73</v>
          </cell>
          <cell r="B79" t="str">
            <v>女C組</v>
          </cell>
          <cell r="C79" t="str">
            <v>張昕樵</v>
          </cell>
          <cell r="D79" t="str">
            <v>張昕樵(女C組)</v>
          </cell>
          <cell r="E79" t="str">
            <v>女</v>
          </cell>
          <cell r="F79">
            <v>37403</v>
          </cell>
          <cell r="G79" t="str">
            <v>南一球場</v>
          </cell>
          <cell r="H79" t="str">
            <v>高雄</v>
          </cell>
          <cell r="I79" t="str">
            <v>新上國小</v>
          </cell>
          <cell r="J79" t="str">
            <v>6</v>
          </cell>
          <cell r="K79" t="str">
            <v>07-5509572             F:07-5587508</v>
          </cell>
          <cell r="L79" t="str">
            <v>0929-318727        0961-318727</v>
          </cell>
          <cell r="M79" t="str">
            <v>813 高雄市左營區自由二路116號12樓</v>
          </cell>
        </row>
        <row r="80">
          <cell r="A80">
            <v>74</v>
          </cell>
          <cell r="B80" t="str">
            <v>女C組</v>
          </cell>
          <cell r="C80" t="str">
            <v>鄭昕然</v>
          </cell>
          <cell r="D80" t="str">
            <v>鄭昕然(女C組)</v>
          </cell>
          <cell r="E80" t="str">
            <v>女</v>
          </cell>
          <cell r="F80">
            <v>37527</v>
          </cell>
          <cell r="H80" t="str">
            <v>台南</v>
          </cell>
          <cell r="I80" t="str">
            <v>永康國小</v>
          </cell>
          <cell r="J80" t="str">
            <v>5</v>
          </cell>
          <cell r="K80" t="str">
            <v>06-2423030         FAX：06-6336684</v>
          </cell>
          <cell r="L80" t="str">
            <v>0925-568-611母   0989-056981</v>
          </cell>
          <cell r="M80" t="str">
            <v>710 台南市永康區仁愛街103巷65號</v>
          </cell>
        </row>
        <row r="81">
          <cell r="A81">
            <v>75</v>
          </cell>
          <cell r="B81" t="str">
            <v>女C組</v>
          </cell>
          <cell r="C81" t="str">
            <v>廖映筑</v>
          </cell>
          <cell r="D81" t="str">
            <v>廖映筑(女C組)</v>
          </cell>
          <cell r="E81" t="str">
            <v>女</v>
          </cell>
          <cell r="F81">
            <v>37382</v>
          </cell>
          <cell r="H81" t="str">
            <v>台南</v>
          </cell>
          <cell r="I81" t="str">
            <v>新泰國小</v>
          </cell>
          <cell r="J81" t="str">
            <v>6</v>
          </cell>
          <cell r="K81" t="str">
            <v>06-6322835</v>
          </cell>
          <cell r="L81">
            <v>935030122</v>
          </cell>
          <cell r="M81" t="str">
            <v>730 台南市新營區新東里東仁街3號</v>
          </cell>
        </row>
        <row r="82">
          <cell r="A82">
            <v>76</v>
          </cell>
          <cell r="B82" t="str">
            <v>女D組</v>
          </cell>
          <cell r="C82" t="str">
            <v>廖信淳</v>
          </cell>
          <cell r="D82" t="str">
            <v>廖信淳(女D組)</v>
          </cell>
          <cell r="E82" t="str">
            <v>女</v>
          </cell>
          <cell r="F82">
            <v>38308</v>
          </cell>
          <cell r="H82" t="str">
            <v>台南</v>
          </cell>
          <cell r="I82" t="str">
            <v>新泰國小</v>
          </cell>
          <cell r="J82" t="str">
            <v>3</v>
          </cell>
          <cell r="K82" t="str">
            <v>06-6322835</v>
          </cell>
          <cell r="L82">
            <v>935030122</v>
          </cell>
          <cell r="M82" t="str">
            <v>730 台南市新營區新東里東仁街3號</v>
          </cell>
        </row>
        <row r="83">
          <cell r="A83">
            <v>77</v>
          </cell>
          <cell r="B83" t="str">
            <v>女D組</v>
          </cell>
          <cell r="C83" t="str">
            <v>吳純葳</v>
          </cell>
          <cell r="D83" t="str">
            <v>吳純葳(女D組)</v>
          </cell>
          <cell r="E83" t="str">
            <v>女</v>
          </cell>
          <cell r="F83">
            <v>38321</v>
          </cell>
          <cell r="H83" t="str">
            <v>台南</v>
          </cell>
          <cell r="I83" t="str">
            <v>日新國小</v>
          </cell>
          <cell r="J83" t="str">
            <v>3</v>
          </cell>
          <cell r="K83" t="str">
            <v>06-2615908</v>
          </cell>
          <cell r="L83" t="str">
            <v>0910-741027父</v>
          </cell>
          <cell r="M83" t="str">
            <v>702 台南市南區敬南街3號</v>
          </cell>
          <cell r="O83" t="str">
            <v>SF102401</v>
          </cell>
        </row>
        <row r="84">
          <cell r="A84">
            <v>78</v>
          </cell>
          <cell r="B84" t="str">
            <v>女D組</v>
          </cell>
          <cell r="C84" t="str">
            <v>莊雅茜</v>
          </cell>
          <cell r="D84" t="str">
            <v>莊雅茜(女D組)</v>
          </cell>
          <cell r="E84" t="str">
            <v>女</v>
          </cell>
          <cell r="F84">
            <v>38483</v>
          </cell>
          <cell r="H84" t="str">
            <v>台南</v>
          </cell>
          <cell r="I84" t="str">
            <v>信義國小</v>
          </cell>
          <cell r="J84" t="str">
            <v>3</v>
          </cell>
          <cell r="K84" t="str">
            <v>06-7235743</v>
          </cell>
          <cell r="L84" t="str">
            <v>0921-549598</v>
          </cell>
          <cell r="M84" t="str">
            <v>722 台南市佳里區延平路577巷16弄21號</v>
          </cell>
        </row>
        <row r="85">
          <cell r="A85">
            <v>79</v>
          </cell>
          <cell r="B85" t="str">
            <v>甄試男A</v>
          </cell>
          <cell r="C85" t="str">
            <v>何昱震</v>
          </cell>
          <cell r="D85" t="str">
            <v>何昱震(甄試男A組)</v>
          </cell>
          <cell r="E85" t="str">
            <v>男</v>
          </cell>
          <cell r="F85">
            <v>35711</v>
          </cell>
          <cell r="H85" t="str">
            <v>高雄</v>
          </cell>
          <cell r="I85" t="str">
            <v>中正高中</v>
          </cell>
          <cell r="J85" t="str">
            <v>1</v>
          </cell>
          <cell r="K85" t="str">
            <v>07-7557766</v>
          </cell>
          <cell r="L85" t="str">
            <v>0929-896166</v>
          </cell>
          <cell r="M85" t="str">
            <v>830 高雄市鳳山區中崙四路86號</v>
          </cell>
        </row>
        <row r="86">
          <cell r="A86">
            <v>80</v>
          </cell>
          <cell r="B86" t="str">
            <v>甄試男B</v>
          </cell>
          <cell r="C86" t="str">
            <v>郭鉦唯</v>
          </cell>
          <cell r="D86" t="str">
            <v>郭鉦唯(甄試男B組)</v>
          </cell>
          <cell r="E86" t="str">
            <v>男</v>
          </cell>
          <cell r="F86">
            <v>37063</v>
          </cell>
          <cell r="H86" t="str">
            <v>高雄</v>
          </cell>
          <cell r="I86" t="str">
            <v>福山國中</v>
          </cell>
          <cell r="J86" t="str">
            <v>1</v>
          </cell>
          <cell r="K86" t="str">
            <v>07-2373295白           07-3507031晚</v>
          </cell>
          <cell r="L86" t="str">
            <v>0978-315929         F:07-8628862</v>
          </cell>
          <cell r="M86" t="str">
            <v>807 高雄市三民區河北一路223巷5號</v>
          </cell>
        </row>
        <row r="87">
          <cell r="A87">
            <v>81</v>
          </cell>
          <cell r="B87" t="str">
            <v>甄試男B</v>
          </cell>
          <cell r="C87" t="str">
            <v>李柏緯</v>
          </cell>
          <cell r="D87" t="str">
            <v>李柏緯(甄試男B組)</v>
          </cell>
          <cell r="E87" t="str">
            <v>男</v>
          </cell>
          <cell r="F87">
            <v>37184</v>
          </cell>
          <cell r="H87" t="str">
            <v>高雄</v>
          </cell>
          <cell r="I87" t="str">
            <v>四維國小</v>
          </cell>
          <cell r="J87" t="str">
            <v>6</v>
          </cell>
          <cell r="K87" t="str">
            <v>07-7231286</v>
          </cell>
          <cell r="L87" t="str">
            <v>0932-882869</v>
          </cell>
          <cell r="M87" t="str">
            <v>806 高雄市苓雅區英義街252號7樓-3</v>
          </cell>
        </row>
        <row r="88">
          <cell r="A88">
            <v>82</v>
          </cell>
          <cell r="B88" t="str">
            <v>甄試男B</v>
          </cell>
          <cell r="C88" t="str">
            <v>許晉彰</v>
          </cell>
          <cell r="D88" t="str">
            <v>許晉彰(甄試男C組)</v>
          </cell>
          <cell r="E88" t="str">
            <v>男</v>
          </cell>
          <cell r="F88">
            <v>37312</v>
          </cell>
          <cell r="G88" t="str">
            <v>揮展練習場</v>
          </cell>
          <cell r="H88" t="str">
            <v>台南</v>
          </cell>
          <cell r="I88" t="str">
            <v>安慶國小</v>
          </cell>
          <cell r="J88" t="str">
            <v>6</v>
          </cell>
          <cell r="K88" t="str">
            <v>06-2555395</v>
          </cell>
          <cell r="L88" t="str">
            <v>0920-885634</v>
          </cell>
          <cell r="M88" t="str">
            <v>709台南市安南區安中路二段2巷117弄23號</v>
          </cell>
        </row>
        <row r="89">
          <cell r="A89">
            <v>84</v>
          </cell>
          <cell r="B89" t="str">
            <v>甄試男D</v>
          </cell>
          <cell r="C89" t="str">
            <v>陳伯睿</v>
          </cell>
          <cell r="D89" t="str">
            <v>陳伯睿(甄試男D組)</v>
          </cell>
          <cell r="E89" t="str">
            <v>男</v>
          </cell>
          <cell r="F89">
            <v>38390</v>
          </cell>
          <cell r="H89" t="str">
            <v>台南</v>
          </cell>
          <cell r="I89" t="str">
            <v>永信國小</v>
          </cell>
          <cell r="K89" t="str">
            <v>06-3131487</v>
          </cell>
          <cell r="L89" t="str">
            <v>0988-736254</v>
          </cell>
          <cell r="M89" t="str">
            <v>台南市永康區復國二後108巷7-1號</v>
          </cell>
        </row>
        <row r="90">
          <cell r="A90">
            <v>59</v>
          </cell>
          <cell r="B90" t="str">
            <v>甄試男D</v>
          </cell>
          <cell r="C90" t="str">
            <v>郭鉦翎</v>
          </cell>
          <cell r="D90" t="str">
            <v>郭鉦翎(甄試男D組)</v>
          </cell>
          <cell r="E90" t="str">
            <v>男</v>
          </cell>
          <cell r="F90">
            <v>38758</v>
          </cell>
          <cell r="H90" t="str">
            <v>高雄</v>
          </cell>
          <cell r="I90" t="str">
            <v>高雄公立</v>
          </cell>
          <cell r="J90" t="str">
            <v>2</v>
          </cell>
          <cell r="L90" t="str">
            <v>0978-315929</v>
          </cell>
          <cell r="M90" t="str">
            <v>高雄市三民區河北一路223巷5號</v>
          </cell>
        </row>
        <row r="91">
          <cell r="A91">
            <v>85</v>
          </cell>
          <cell r="B91" t="str">
            <v>甄試女C</v>
          </cell>
          <cell r="C91" t="str">
            <v>楊雅安</v>
          </cell>
          <cell r="D91" t="str">
            <v>楊雅安(甄試女C組)</v>
          </cell>
          <cell r="E91" t="str">
            <v>女</v>
          </cell>
          <cell r="F91">
            <v>37913</v>
          </cell>
          <cell r="H91" t="str">
            <v>台南</v>
          </cell>
          <cell r="I91" t="str">
            <v>五王國小</v>
          </cell>
          <cell r="J91" t="str">
            <v>4</v>
          </cell>
          <cell r="K91" t="str">
            <v>T:06-2332183
F:06-2016436</v>
          </cell>
          <cell r="L91" t="str">
            <v>0932-769923</v>
          </cell>
          <cell r="M91" t="str">
            <v>台南市永康區大橋一街247巷34弄2號</v>
          </cell>
        </row>
        <row r="92">
          <cell r="A92">
            <v>86</v>
          </cell>
          <cell r="B92" t="str">
            <v>甄試女D</v>
          </cell>
          <cell r="C92" t="str">
            <v>許淮茜</v>
          </cell>
          <cell r="D92" t="str">
            <v>許淮茜(甄試女D組)</v>
          </cell>
          <cell r="E92" t="str">
            <v>女</v>
          </cell>
          <cell r="F92">
            <v>37929</v>
          </cell>
          <cell r="G92" t="str">
            <v>揮展練習場</v>
          </cell>
          <cell r="H92" t="str">
            <v>台南</v>
          </cell>
          <cell r="I92" t="str">
            <v>安慶國小</v>
          </cell>
          <cell r="J92" t="str">
            <v>4</v>
          </cell>
          <cell r="K92" t="str">
            <v>06-2555395</v>
          </cell>
          <cell r="L92" t="str">
            <v>0920-885634</v>
          </cell>
          <cell r="M92" t="str">
            <v>709台南市安南區安中路二段2巷117弄23號</v>
          </cell>
        </row>
        <row r="93">
          <cell r="B93" t="str">
            <v>甄試男B</v>
          </cell>
          <cell r="C93" t="str">
            <v>王裕傑</v>
          </cell>
          <cell r="D93" t="str">
            <v>王裕傑(甄試男B組)</v>
          </cell>
          <cell r="E93" t="str">
            <v>男</v>
          </cell>
          <cell r="F93">
            <v>36583</v>
          </cell>
          <cell r="G93" t="str">
            <v>永安球場</v>
          </cell>
          <cell r="H93" t="str">
            <v>台南</v>
          </cell>
          <cell r="I93" t="str">
            <v>東原國中</v>
          </cell>
          <cell r="J93" t="str">
            <v>1</v>
          </cell>
          <cell r="K93" t="str">
            <v>0960-009150王雅芬</v>
          </cell>
          <cell r="L93" t="str">
            <v>0978-187049</v>
          </cell>
          <cell r="M93" t="str">
            <v>735 台南市下營區田中里中庄子1-3號</v>
          </cell>
        </row>
        <row r="97">
          <cell r="A97">
            <v>350</v>
          </cell>
          <cell r="B97" t="str">
            <v>男B組</v>
          </cell>
          <cell r="C97" t="str">
            <v>馬齊陽</v>
          </cell>
          <cell r="D97" t="str">
            <v>馬齊陽(北區.寄賽)</v>
          </cell>
          <cell r="E97" t="str">
            <v>男</v>
          </cell>
          <cell r="F97">
            <v>36242</v>
          </cell>
          <cell r="H97" t="str">
            <v>台北</v>
          </cell>
          <cell r="I97" t="str">
            <v>信義國中</v>
          </cell>
          <cell r="L97">
            <v>982511899</v>
          </cell>
          <cell r="M97" t="str">
            <v>201 台北市信義區松仁路158巷1號</v>
          </cell>
        </row>
        <row r="98">
          <cell r="A98">
            <v>332</v>
          </cell>
          <cell r="C98" t="str">
            <v>東原國中</v>
          </cell>
          <cell r="D98" t="str">
            <v>東原國中</v>
          </cell>
          <cell r="K98" t="str">
            <v>06-6861009</v>
          </cell>
        </row>
        <row r="99">
          <cell r="A99">
            <v>333</v>
          </cell>
          <cell r="C99" t="str">
            <v>三民高中</v>
          </cell>
          <cell r="D99" t="str">
            <v>三民高中</v>
          </cell>
          <cell r="K99" t="str">
            <v>07-3475181</v>
          </cell>
          <cell r="L99" t="str">
            <v>F:07-3465964</v>
          </cell>
          <cell r="M99" t="str">
            <v>807 高雄市三民區金鼎路81號</v>
          </cell>
        </row>
      </sheetData>
      <sheetData sheetId="5">
        <row r="2">
          <cell r="A2" t="str">
            <v>比賽地點:台南(新化)高爾夫球場 TEL:06-5901666*88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9"/>
  <sheetViews>
    <sheetView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L106" sqref="L106"/>
    </sheetView>
  </sheetViews>
  <sheetFormatPr defaultColWidth="9.00390625" defaultRowHeight="15.75"/>
  <cols>
    <col min="1" max="1" width="6.125" style="35" customWidth="1"/>
    <col min="2" max="2" width="5.50390625" style="34" customWidth="1"/>
    <col min="3" max="3" width="11.125" style="1" customWidth="1"/>
    <col min="4" max="4" width="13.50390625" style="1" customWidth="1"/>
    <col min="5" max="5" width="4.00390625" style="1" hidden="1" customWidth="1"/>
    <col min="6" max="6" width="13.00390625" style="1" hidden="1" customWidth="1"/>
    <col min="7" max="7" width="4.375" style="1" hidden="1" customWidth="1"/>
    <col min="8" max="8" width="0.12890625" style="1" customWidth="1"/>
    <col min="9" max="10" width="7.25390625" style="1" customWidth="1"/>
    <col min="11" max="11" width="9.50390625" style="1" customWidth="1"/>
    <col min="12" max="12" width="9.375" style="1" customWidth="1"/>
    <col min="13" max="13" width="9.125" style="1" customWidth="1"/>
    <col min="14" max="35" width="5.50390625" style="1" customWidth="1"/>
    <col min="36" max="36" width="14.25390625" style="1" customWidth="1"/>
    <col min="37" max="16384" width="9.00390625" style="12" customWidth="1"/>
  </cols>
  <sheetData>
    <row r="1" spans="2:36" s="1" customFormat="1" ht="42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N1" s="42" t="s">
        <v>23</v>
      </c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36" s="44" customFormat="1" ht="41.25" customHeight="1" thickBot="1">
      <c r="A2" s="43" t="str">
        <f>'[1]編組表1'!A2</f>
        <v>比賽地點:台南(新化)高爾夫球場 TEL:06-5901666*88</v>
      </c>
      <c r="D2" s="45"/>
      <c r="E2" s="45"/>
      <c r="F2" s="45"/>
      <c r="G2" s="45"/>
      <c r="H2" s="45"/>
      <c r="I2" s="45"/>
      <c r="J2" s="45"/>
      <c r="K2" s="46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7"/>
      <c r="AA2" s="45"/>
      <c r="AB2" s="45" t="s">
        <v>24</v>
      </c>
      <c r="AC2" s="45"/>
      <c r="AD2" s="45"/>
      <c r="AE2" s="45"/>
      <c r="AF2" s="45"/>
      <c r="AG2" s="45"/>
      <c r="AH2" s="45"/>
      <c r="AI2" s="45"/>
      <c r="AJ2" s="45"/>
    </row>
    <row r="3" spans="1:36" s="1" customFormat="1" ht="18" customHeight="1">
      <c r="A3" s="100" t="s">
        <v>0</v>
      </c>
      <c r="B3" s="102" t="s">
        <v>25</v>
      </c>
      <c r="C3" s="104" t="s">
        <v>1</v>
      </c>
      <c r="D3" s="98" t="s">
        <v>2</v>
      </c>
      <c r="E3" s="107" t="s">
        <v>26</v>
      </c>
      <c r="F3" s="98" t="s">
        <v>27</v>
      </c>
      <c r="G3" s="107" t="s">
        <v>28</v>
      </c>
      <c r="H3" s="111" t="s">
        <v>29</v>
      </c>
      <c r="I3" s="113" t="s">
        <v>30</v>
      </c>
      <c r="J3" s="113"/>
      <c r="K3" s="113"/>
      <c r="L3" s="113" t="s">
        <v>31</v>
      </c>
      <c r="M3" s="115" t="s">
        <v>32</v>
      </c>
      <c r="N3" s="113" t="s">
        <v>30</v>
      </c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09" t="s">
        <v>3</v>
      </c>
    </row>
    <row r="4" spans="1:36" s="1" customFormat="1" ht="18" customHeight="1">
      <c r="A4" s="101"/>
      <c r="B4" s="103"/>
      <c r="C4" s="105"/>
      <c r="D4" s="106"/>
      <c r="E4" s="108"/>
      <c r="F4" s="99"/>
      <c r="G4" s="108"/>
      <c r="H4" s="112"/>
      <c r="I4" s="2" t="s">
        <v>33</v>
      </c>
      <c r="J4" s="3" t="s">
        <v>34</v>
      </c>
      <c r="K4" s="4" t="s">
        <v>35</v>
      </c>
      <c r="L4" s="114"/>
      <c r="M4" s="114"/>
      <c r="N4" s="3">
        <v>1</v>
      </c>
      <c r="O4" s="3">
        <v>2</v>
      </c>
      <c r="P4" s="3">
        <v>3</v>
      </c>
      <c r="Q4" s="3">
        <v>4</v>
      </c>
      <c r="R4" s="3">
        <v>5</v>
      </c>
      <c r="S4" s="3">
        <v>6</v>
      </c>
      <c r="T4" s="3">
        <v>7</v>
      </c>
      <c r="U4" s="3">
        <v>8</v>
      </c>
      <c r="V4" s="3">
        <v>9</v>
      </c>
      <c r="W4" s="5" t="s">
        <v>33</v>
      </c>
      <c r="X4" s="3">
        <v>10</v>
      </c>
      <c r="Y4" s="3">
        <v>11</v>
      </c>
      <c r="Z4" s="3">
        <v>12</v>
      </c>
      <c r="AA4" s="3">
        <v>13</v>
      </c>
      <c r="AB4" s="3">
        <v>14</v>
      </c>
      <c r="AC4" s="3">
        <v>15</v>
      </c>
      <c r="AD4" s="3">
        <v>16</v>
      </c>
      <c r="AE4" s="3">
        <v>17</v>
      </c>
      <c r="AF4" s="3">
        <v>18</v>
      </c>
      <c r="AG4" s="5" t="s">
        <v>34</v>
      </c>
      <c r="AH4" s="5" t="s">
        <v>36</v>
      </c>
      <c r="AI4" s="5" t="s">
        <v>37</v>
      </c>
      <c r="AJ4" s="110"/>
    </row>
    <row r="5" spans="1:36" ht="24.75" customHeight="1">
      <c r="A5" s="48" t="s">
        <v>38</v>
      </c>
      <c r="B5" s="15">
        <v>3</v>
      </c>
      <c r="C5" s="6" t="s">
        <v>47</v>
      </c>
      <c r="D5" s="6" t="s">
        <v>48</v>
      </c>
      <c r="E5" s="49" t="str">
        <f>IF(B5="","",VLOOKUP(B5,'[1]球員資料表'!$A$2:$O$85,5,FALSE))</f>
        <v>男</v>
      </c>
      <c r="F5" s="50">
        <f>IF(B5="","",VLOOKUP(B5,'[1]球員資料表'!$A$2:$O$85,6,FALSE))</f>
        <v>35316</v>
      </c>
      <c r="G5" s="51"/>
      <c r="H5" s="7"/>
      <c r="I5" s="52">
        <f aca="true" t="shared" si="0" ref="I5:I24">W5</f>
        <v>38</v>
      </c>
      <c r="J5" s="52">
        <f aca="true" t="shared" si="1" ref="J5:J24">AG5</f>
        <v>34</v>
      </c>
      <c r="K5" s="8">
        <f aca="true" t="shared" si="2" ref="K5:K23">I5+J5</f>
        <v>72</v>
      </c>
      <c r="L5" s="9"/>
      <c r="M5" s="9">
        <f aca="true" t="shared" si="3" ref="M5:M23">K5+L5</f>
        <v>72</v>
      </c>
      <c r="N5" s="9">
        <v>6</v>
      </c>
      <c r="O5" s="9">
        <v>5</v>
      </c>
      <c r="P5" s="9">
        <v>3</v>
      </c>
      <c r="Q5" s="9">
        <v>4</v>
      </c>
      <c r="R5" s="9">
        <v>3</v>
      </c>
      <c r="S5" s="9">
        <v>5</v>
      </c>
      <c r="T5" s="9">
        <v>4</v>
      </c>
      <c r="U5" s="9">
        <v>4</v>
      </c>
      <c r="V5" s="9">
        <v>4</v>
      </c>
      <c r="W5" s="9">
        <f aca="true" t="shared" si="4" ref="W5:W24">SUM(N5:V5)</f>
        <v>38</v>
      </c>
      <c r="X5" s="9">
        <v>4</v>
      </c>
      <c r="Y5" s="9">
        <v>4</v>
      </c>
      <c r="Z5" s="9">
        <v>4</v>
      </c>
      <c r="AA5" s="9">
        <v>3</v>
      </c>
      <c r="AB5" s="9">
        <v>4</v>
      </c>
      <c r="AC5" s="9">
        <v>5</v>
      </c>
      <c r="AD5" s="9">
        <v>3</v>
      </c>
      <c r="AE5" s="9">
        <v>3</v>
      </c>
      <c r="AF5" s="9">
        <v>4</v>
      </c>
      <c r="AG5" s="9">
        <f aca="true" t="shared" si="5" ref="AG5:AG24">SUM(X5:AF5)</f>
        <v>34</v>
      </c>
      <c r="AH5" s="9">
        <f aca="true" t="shared" si="6" ref="AH5:AH24">SUM(AA5:AF5)</f>
        <v>22</v>
      </c>
      <c r="AI5" s="9">
        <f aca="true" t="shared" si="7" ref="AI5:AI24">SUM(AD5:AF5)</f>
        <v>10</v>
      </c>
      <c r="AJ5" s="11"/>
    </row>
    <row r="6" spans="1:36" ht="24.75" customHeight="1">
      <c r="A6" s="48" t="s">
        <v>4</v>
      </c>
      <c r="B6" s="15">
        <v>11</v>
      </c>
      <c r="C6" s="6" t="s">
        <v>47</v>
      </c>
      <c r="D6" s="6" t="s">
        <v>49</v>
      </c>
      <c r="E6" s="49" t="str">
        <f>IF(B6="","",VLOOKUP(B6,'[1]球員資料表'!$A$2:$O$85,5,FALSE))</f>
        <v>男</v>
      </c>
      <c r="F6" s="50">
        <f>IF(B6="","",VLOOKUP(B6,'[1]球員資料表'!$A$2:$O$85,6,FALSE))</f>
        <v>35304</v>
      </c>
      <c r="G6" s="53"/>
      <c r="H6" s="52"/>
      <c r="I6" s="52">
        <f t="shared" si="0"/>
        <v>35</v>
      </c>
      <c r="J6" s="52">
        <f t="shared" si="1"/>
        <v>41</v>
      </c>
      <c r="K6" s="8">
        <f t="shared" si="2"/>
        <v>76</v>
      </c>
      <c r="L6" s="9"/>
      <c r="M6" s="9">
        <f t="shared" si="3"/>
        <v>76</v>
      </c>
      <c r="N6" s="9">
        <v>4</v>
      </c>
      <c r="O6" s="9">
        <v>4</v>
      </c>
      <c r="P6" s="9">
        <v>3</v>
      </c>
      <c r="Q6" s="9">
        <v>4</v>
      </c>
      <c r="R6" s="9">
        <v>3</v>
      </c>
      <c r="S6" s="9">
        <v>4</v>
      </c>
      <c r="T6" s="9">
        <v>5</v>
      </c>
      <c r="U6" s="9">
        <v>4</v>
      </c>
      <c r="V6" s="9">
        <v>4</v>
      </c>
      <c r="W6" s="9">
        <f t="shared" si="4"/>
        <v>35</v>
      </c>
      <c r="X6" s="9">
        <v>4</v>
      </c>
      <c r="Y6" s="9">
        <v>5</v>
      </c>
      <c r="Z6" s="9">
        <v>5</v>
      </c>
      <c r="AA6" s="9">
        <v>3</v>
      </c>
      <c r="AB6" s="9">
        <v>6</v>
      </c>
      <c r="AC6" s="9">
        <v>7</v>
      </c>
      <c r="AD6" s="9">
        <v>4</v>
      </c>
      <c r="AE6" s="9">
        <v>3</v>
      </c>
      <c r="AF6" s="9">
        <v>4</v>
      </c>
      <c r="AG6" s="9">
        <f t="shared" si="5"/>
        <v>41</v>
      </c>
      <c r="AH6" s="9">
        <f t="shared" si="6"/>
        <v>27</v>
      </c>
      <c r="AI6" s="9">
        <f t="shared" si="7"/>
        <v>11</v>
      </c>
      <c r="AJ6" s="11"/>
    </row>
    <row r="7" spans="1:36" ht="24.75" customHeight="1">
      <c r="A7" s="48" t="s">
        <v>5</v>
      </c>
      <c r="B7" s="15">
        <v>7</v>
      </c>
      <c r="C7" s="6" t="s">
        <v>47</v>
      </c>
      <c r="D7" s="6" t="s">
        <v>50</v>
      </c>
      <c r="E7" s="49" t="str">
        <f>IF(B7="","",VLOOKUP(B7,'[1]球員資料表'!$A$2:$O$85,5,FALSE))</f>
        <v>男</v>
      </c>
      <c r="F7" s="50">
        <f>IF(B7="","",VLOOKUP(B7,'[1]球員資料表'!$A$2:$O$85,6,FALSE))</f>
        <v>35655</v>
      </c>
      <c r="G7" s="51"/>
      <c r="H7" s="7"/>
      <c r="I7" s="52">
        <f t="shared" si="0"/>
        <v>40</v>
      </c>
      <c r="J7" s="52">
        <f t="shared" si="1"/>
        <v>37</v>
      </c>
      <c r="K7" s="8">
        <f t="shared" si="2"/>
        <v>77</v>
      </c>
      <c r="L7" s="9"/>
      <c r="M7" s="9">
        <f t="shared" si="3"/>
        <v>77</v>
      </c>
      <c r="N7" s="9">
        <v>7</v>
      </c>
      <c r="O7" s="9">
        <v>3</v>
      </c>
      <c r="P7" s="9">
        <v>4</v>
      </c>
      <c r="Q7" s="9">
        <v>5</v>
      </c>
      <c r="R7" s="9">
        <v>4</v>
      </c>
      <c r="S7" s="9">
        <v>4</v>
      </c>
      <c r="T7" s="9">
        <v>4</v>
      </c>
      <c r="U7" s="9">
        <v>5</v>
      </c>
      <c r="V7" s="9">
        <v>4</v>
      </c>
      <c r="W7" s="9">
        <f t="shared" si="4"/>
        <v>40</v>
      </c>
      <c r="X7" s="9">
        <v>4</v>
      </c>
      <c r="Y7" s="9">
        <v>4</v>
      </c>
      <c r="Z7" s="9">
        <v>4</v>
      </c>
      <c r="AA7" s="9">
        <v>4</v>
      </c>
      <c r="AB7" s="9">
        <v>5</v>
      </c>
      <c r="AC7" s="9">
        <v>5</v>
      </c>
      <c r="AD7" s="9">
        <v>4</v>
      </c>
      <c r="AE7" s="9">
        <v>3</v>
      </c>
      <c r="AF7" s="9">
        <v>4</v>
      </c>
      <c r="AG7" s="9">
        <f t="shared" si="5"/>
        <v>37</v>
      </c>
      <c r="AH7" s="9">
        <f t="shared" si="6"/>
        <v>25</v>
      </c>
      <c r="AI7" s="9">
        <f t="shared" si="7"/>
        <v>11</v>
      </c>
      <c r="AJ7" s="11"/>
    </row>
    <row r="8" spans="1:36" ht="24.75" customHeight="1">
      <c r="A8" s="48" t="s">
        <v>6</v>
      </c>
      <c r="B8" s="15">
        <v>88</v>
      </c>
      <c r="C8" s="13" t="s">
        <v>47</v>
      </c>
      <c r="D8" s="13" t="s">
        <v>51</v>
      </c>
      <c r="E8" s="14" t="str">
        <f>IF(B8="","",VLOOKUP(B8,'[1]球員資料表'!$A$2:$O$85,5,FALSE))</f>
        <v>男</v>
      </c>
      <c r="F8" s="54">
        <f>IF(B8="","",VLOOKUP(B8,'[1]球員資料表'!$A$2:$O$85,6,FALSE))</f>
        <v>35274</v>
      </c>
      <c r="G8" s="53"/>
      <c r="H8" s="52" t="str">
        <f>IF(B8="","",VLOOKUP(B8,'[1]球員資料表'!$A$2:$O$85,7,FALSE))</f>
        <v>無</v>
      </c>
      <c r="I8" s="52">
        <f t="shared" si="0"/>
        <v>37</v>
      </c>
      <c r="J8" s="52">
        <f t="shared" si="1"/>
        <v>40</v>
      </c>
      <c r="K8" s="8">
        <f t="shared" si="2"/>
        <v>77</v>
      </c>
      <c r="L8" s="9"/>
      <c r="M8" s="9">
        <f t="shared" si="3"/>
        <v>77</v>
      </c>
      <c r="N8" s="9">
        <v>5</v>
      </c>
      <c r="O8" s="9">
        <v>4</v>
      </c>
      <c r="P8" s="9">
        <v>4</v>
      </c>
      <c r="Q8" s="9">
        <v>5</v>
      </c>
      <c r="R8" s="9">
        <v>3</v>
      </c>
      <c r="S8" s="9">
        <v>3</v>
      </c>
      <c r="T8" s="9">
        <v>4</v>
      </c>
      <c r="U8" s="9">
        <v>6</v>
      </c>
      <c r="V8" s="9">
        <v>3</v>
      </c>
      <c r="W8" s="9">
        <f t="shared" si="4"/>
        <v>37</v>
      </c>
      <c r="X8" s="9">
        <v>4</v>
      </c>
      <c r="Y8" s="9">
        <v>5</v>
      </c>
      <c r="Z8" s="9">
        <v>6</v>
      </c>
      <c r="AA8" s="9">
        <v>4</v>
      </c>
      <c r="AB8" s="9">
        <v>3</v>
      </c>
      <c r="AC8" s="9">
        <v>5</v>
      </c>
      <c r="AD8" s="9">
        <v>4</v>
      </c>
      <c r="AE8" s="9">
        <v>4</v>
      </c>
      <c r="AF8" s="9">
        <v>5</v>
      </c>
      <c r="AG8" s="9">
        <f t="shared" si="5"/>
        <v>40</v>
      </c>
      <c r="AH8" s="9">
        <f t="shared" si="6"/>
        <v>25</v>
      </c>
      <c r="AI8" s="9">
        <f t="shared" si="7"/>
        <v>13</v>
      </c>
      <c r="AJ8" s="11"/>
    </row>
    <row r="9" spans="1:36" ht="24.75" customHeight="1">
      <c r="A9" s="48" t="s">
        <v>7</v>
      </c>
      <c r="B9" s="15">
        <v>19</v>
      </c>
      <c r="C9" s="6" t="s">
        <v>47</v>
      </c>
      <c r="D9" s="6" t="s">
        <v>52</v>
      </c>
      <c r="E9" s="49" t="str">
        <f>IF(B9="","",VLOOKUP(B9,'[1]球員資料表'!$A$2:$O$85,5,FALSE))</f>
        <v>男</v>
      </c>
      <c r="F9" s="50">
        <f>IF(B9="","",VLOOKUP(B9,'[1]球員資料表'!$A$2:$O$85,6,FALSE))</f>
        <v>36150</v>
      </c>
      <c r="G9" s="51"/>
      <c r="H9" s="7"/>
      <c r="I9" s="52">
        <f t="shared" si="0"/>
        <v>40</v>
      </c>
      <c r="J9" s="52">
        <f t="shared" si="1"/>
        <v>38</v>
      </c>
      <c r="K9" s="8">
        <f t="shared" si="2"/>
        <v>78</v>
      </c>
      <c r="L9" s="9"/>
      <c r="M9" s="9">
        <f t="shared" si="3"/>
        <v>78</v>
      </c>
      <c r="N9" s="9">
        <v>5</v>
      </c>
      <c r="O9" s="9">
        <v>4</v>
      </c>
      <c r="P9" s="9">
        <v>4</v>
      </c>
      <c r="Q9" s="9">
        <v>4</v>
      </c>
      <c r="R9" s="9">
        <v>4</v>
      </c>
      <c r="S9" s="9">
        <v>5</v>
      </c>
      <c r="T9" s="9">
        <v>5</v>
      </c>
      <c r="U9" s="9">
        <v>5</v>
      </c>
      <c r="V9" s="9">
        <v>4</v>
      </c>
      <c r="W9" s="9">
        <f t="shared" si="4"/>
        <v>40</v>
      </c>
      <c r="X9" s="9">
        <v>4</v>
      </c>
      <c r="Y9" s="9">
        <v>6</v>
      </c>
      <c r="Z9" s="9">
        <v>4</v>
      </c>
      <c r="AA9" s="9">
        <v>3</v>
      </c>
      <c r="AB9" s="9">
        <v>4</v>
      </c>
      <c r="AC9" s="9">
        <v>7</v>
      </c>
      <c r="AD9" s="9">
        <v>4</v>
      </c>
      <c r="AE9" s="9">
        <v>3</v>
      </c>
      <c r="AF9" s="9">
        <v>3</v>
      </c>
      <c r="AG9" s="9">
        <f t="shared" si="5"/>
        <v>38</v>
      </c>
      <c r="AH9" s="9">
        <f t="shared" si="6"/>
        <v>24</v>
      </c>
      <c r="AI9" s="9">
        <f t="shared" si="7"/>
        <v>10</v>
      </c>
      <c r="AJ9" s="11"/>
    </row>
    <row r="10" spans="1:36" ht="24.75" customHeight="1">
      <c r="A10" s="48" t="s">
        <v>8</v>
      </c>
      <c r="B10" s="15">
        <v>17</v>
      </c>
      <c r="C10" s="13" t="s">
        <v>47</v>
      </c>
      <c r="D10" s="13" t="s">
        <v>53</v>
      </c>
      <c r="E10" s="14" t="str">
        <f>IF(B10="","",VLOOKUP(B10,'[1]球員資料表'!$A$2:$O$85,5,FALSE))</f>
        <v>男</v>
      </c>
      <c r="F10" s="54">
        <f>IF(B10="","",VLOOKUP(B10,'[1]球員資料表'!$A$2:$O$85,6,FALSE))</f>
        <v>36006</v>
      </c>
      <c r="G10" s="53"/>
      <c r="H10" s="52">
        <f>IF(B10="","",VLOOKUP(B10,'[1]球員資料表'!$A$2:$O$85,7,FALSE))</f>
        <v>0</v>
      </c>
      <c r="I10" s="52">
        <f t="shared" si="0"/>
        <v>37</v>
      </c>
      <c r="J10" s="52">
        <f t="shared" si="1"/>
        <v>41</v>
      </c>
      <c r="K10" s="8">
        <f t="shared" si="2"/>
        <v>78</v>
      </c>
      <c r="L10" s="9"/>
      <c r="M10" s="9">
        <f t="shared" si="3"/>
        <v>78</v>
      </c>
      <c r="N10" s="9">
        <v>6</v>
      </c>
      <c r="O10" s="9">
        <v>4</v>
      </c>
      <c r="P10" s="9">
        <v>3</v>
      </c>
      <c r="Q10" s="9">
        <v>4</v>
      </c>
      <c r="R10" s="9">
        <v>3</v>
      </c>
      <c r="S10" s="9">
        <v>4</v>
      </c>
      <c r="T10" s="9">
        <v>4</v>
      </c>
      <c r="U10" s="9">
        <v>4</v>
      </c>
      <c r="V10" s="9">
        <v>5</v>
      </c>
      <c r="W10" s="9">
        <f t="shared" si="4"/>
        <v>37</v>
      </c>
      <c r="X10" s="9">
        <v>4</v>
      </c>
      <c r="Y10" s="9">
        <v>4</v>
      </c>
      <c r="Z10" s="9">
        <v>5</v>
      </c>
      <c r="AA10" s="9">
        <v>3</v>
      </c>
      <c r="AB10" s="9">
        <v>5</v>
      </c>
      <c r="AC10" s="9">
        <v>9</v>
      </c>
      <c r="AD10" s="9">
        <v>5</v>
      </c>
      <c r="AE10" s="9">
        <v>2</v>
      </c>
      <c r="AF10" s="9">
        <v>4</v>
      </c>
      <c r="AG10" s="9">
        <f t="shared" si="5"/>
        <v>41</v>
      </c>
      <c r="AH10" s="9">
        <f t="shared" si="6"/>
        <v>28</v>
      </c>
      <c r="AI10" s="9">
        <f t="shared" si="7"/>
        <v>11</v>
      </c>
      <c r="AJ10" s="11"/>
    </row>
    <row r="11" spans="1:36" ht="24.75" customHeight="1">
      <c r="A11" s="48" t="s">
        <v>9</v>
      </c>
      <c r="B11" s="15">
        <v>16</v>
      </c>
      <c r="C11" s="6" t="s">
        <v>47</v>
      </c>
      <c r="D11" s="6" t="s">
        <v>54</v>
      </c>
      <c r="E11" s="49" t="str">
        <f>IF(B11="","",VLOOKUP(B11,'[1]球員資料表'!$A$2:$O$85,5,FALSE))</f>
        <v>男</v>
      </c>
      <c r="F11" s="50">
        <f>IF(B11="","",VLOOKUP(B11,'[1]球員資料表'!$A$2:$O$85,6,FALSE))</f>
        <v>36006</v>
      </c>
      <c r="G11" s="51"/>
      <c r="H11" s="7"/>
      <c r="I11" s="52">
        <f t="shared" si="0"/>
        <v>37</v>
      </c>
      <c r="J11" s="52">
        <f t="shared" si="1"/>
        <v>42</v>
      </c>
      <c r="K11" s="8">
        <f t="shared" si="2"/>
        <v>79</v>
      </c>
      <c r="L11" s="9"/>
      <c r="M11" s="9">
        <f t="shared" si="3"/>
        <v>79</v>
      </c>
      <c r="N11" s="9">
        <v>5</v>
      </c>
      <c r="O11" s="9">
        <v>4</v>
      </c>
      <c r="P11" s="9">
        <v>4</v>
      </c>
      <c r="Q11" s="9">
        <v>4</v>
      </c>
      <c r="R11" s="9">
        <v>3</v>
      </c>
      <c r="S11" s="9">
        <v>4</v>
      </c>
      <c r="T11" s="9">
        <v>5</v>
      </c>
      <c r="U11" s="9">
        <v>4</v>
      </c>
      <c r="V11" s="9">
        <v>4</v>
      </c>
      <c r="W11" s="9">
        <f t="shared" si="4"/>
        <v>37</v>
      </c>
      <c r="X11" s="9">
        <v>4</v>
      </c>
      <c r="Y11" s="9">
        <v>5</v>
      </c>
      <c r="Z11" s="9">
        <v>5</v>
      </c>
      <c r="AA11" s="9">
        <v>4</v>
      </c>
      <c r="AB11" s="9">
        <v>4</v>
      </c>
      <c r="AC11" s="9">
        <v>6</v>
      </c>
      <c r="AD11" s="9">
        <v>4</v>
      </c>
      <c r="AE11" s="9">
        <v>5</v>
      </c>
      <c r="AF11" s="9">
        <v>5</v>
      </c>
      <c r="AG11" s="9">
        <f t="shared" si="5"/>
        <v>42</v>
      </c>
      <c r="AH11" s="9">
        <f t="shared" si="6"/>
        <v>28</v>
      </c>
      <c r="AI11" s="9">
        <f t="shared" si="7"/>
        <v>14</v>
      </c>
      <c r="AJ11" s="11"/>
    </row>
    <row r="12" spans="1:36" ht="24.75" customHeight="1">
      <c r="A12" s="48" t="s">
        <v>10</v>
      </c>
      <c r="B12" s="15">
        <v>8</v>
      </c>
      <c r="C12" s="6" t="s">
        <v>47</v>
      </c>
      <c r="D12" s="6" t="s">
        <v>55</v>
      </c>
      <c r="E12" s="49" t="str">
        <f>IF(B12="","",VLOOKUP(B12,'[1]球員資料表'!$A$2:$O$85,5,FALSE))</f>
        <v>男</v>
      </c>
      <c r="F12" s="50">
        <f>IF(B12="","",VLOOKUP(B12,'[1]球員資料表'!$A$2:$O$85,6,FALSE))</f>
        <v>35703</v>
      </c>
      <c r="G12" s="53"/>
      <c r="H12" s="52"/>
      <c r="I12" s="52">
        <f t="shared" si="0"/>
        <v>40</v>
      </c>
      <c r="J12" s="52">
        <f t="shared" si="1"/>
        <v>40</v>
      </c>
      <c r="K12" s="8">
        <f t="shared" si="2"/>
        <v>80</v>
      </c>
      <c r="L12" s="9"/>
      <c r="M12" s="9">
        <f t="shared" si="3"/>
        <v>80</v>
      </c>
      <c r="N12" s="9">
        <v>5</v>
      </c>
      <c r="O12" s="9">
        <v>4</v>
      </c>
      <c r="P12" s="9">
        <v>3</v>
      </c>
      <c r="Q12" s="9">
        <v>6</v>
      </c>
      <c r="R12" s="9">
        <v>4</v>
      </c>
      <c r="S12" s="9">
        <v>5</v>
      </c>
      <c r="T12" s="9">
        <v>5</v>
      </c>
      <c r="U12" s="9">
        <v>4</v>
      </c>
      <c r="V12" s="9">
        <v>4</v>
      </c>
      <c r="W12" s="9">
        <f t="shared" si="4"/>
        <v>40</v>
      </c>
      <c r="X12" s="9">
        <v>4</v>
      </c>
      <c r="Y12" s="9">
        <v>5</v>
      </c>
      <c r="Z12" s="9">
        <v>4</v>
      </c>
      <c r="AA12" s="9">
        <v>4</v>
      </c>
      <c r="AB12" s="9">
        <v>5</v>
      </c>
      <c r="AC12" s="9">
        <v>5</v>
      </c>
      <c r="AD12" s="9">
        <v>5</v>
      </c>
      <c r="AE12" s="9">
        <v>4</v>
      </c>
      <c r="AF12" s="9">
        <v>4</v>
      </c>
      <c r="AG12" s="9">
        <f t="shared" si="5"/>
        <v>40</v>
      </c>
      <c r="AH12" s="9">
        <f t="shared" si="6"/>
        <v>27</v>
      </c>
      <c r="AI12" s="9">
        <f t="shared" si="7"/>
        <v>13</v>
      </c>
      <c r="AJ12" s="11"/>
    </row>
    <row r="13" spans="1:36" ht="24.75" customHeight="1">
      <c r="A13" s="48" t="s">
        <v>11</v>
      </c>
      <c r="B13" s="15">
        <v>15</v>
      </c>
      <c r="C13" s="6" t="s">
        <v>47</v>
      </c>
      <c r="D13" s="6" t="s">
        <v>56</v>
      </c>
      <c r="E13" s="49" t="str">
        <f>IF(B13="","",VLOOKUP(B13,'[1]球員資料表'!$A$2:$O$85,5,FALSE))</f>
        <v>男</v>
      </c>
      <c r="F13" s="50">
        <f>IF(B13="","",VLOOKUP(B13,'[1]球員資料表'!$A$2:$O$85,6,FALSE))</f>
        <v>35933</v>
      </c>
      <c r="G13" s="53"/>
      <c r="H13" s="52"/>
      <c r="I13" s="52">
        <f t="shared" si="0"/>
        <v>39</v>
      </c>
      <c r="J13" s="52">
        <f t="shared" si="1"/>
        <v>41</v>
      </c>
      <c r="K13" s="8">
        <f t="shared" si="2"/>
        <v>80</v>
      </c>
      <c r="L13" s="9"/>
      <c r="M13" s="9">
        <f t="shared" si="3"/>
        <v>80</v>
      </c>
      <c r="N13" s="9">
        <v>6</v>
      </c>
      <c r="O13" s="9">
        <v>5</v>
      </c>
      <c r="P13" s="9">
        <v>3</v>
      </c>
      <c r="Q13" s="9">
        <v>5</v>
      </c>
      <c r="R13" s="9">
        <v>3</v>
      </c>
      <c r="S13" s="9">
        <v>6</v>
      </c>
      <c r="T13" s="9">
        <v>4</v>
      </c>
      <c r="U13" s="9">
        <v>3</v>
      </c>
      <c r="V13" s="9">
        <v>4</v>
      </c>
      <c r="W13" s="9">
        <f t="shared" si="4"/>
        <v>39</v>
      </c>
      <c r="X13" s="9">
        <v>5</v>
      </c>
      <c r="Y13" s="9">
        <v>5</v>
      </c>
      <c r="Z13" s="9">
        <v>5</v>
      </c>
      <c r="AA13" s="9">
        <v>4</v>
      </c>
      <c r="AB13" s="9">
        <v>4</v>
      </c>
      <c r="AC13" s="9">
        <v>6</v>
      </c>
      <c r="AD13" s="9">
        <v>4</v>
      </c>
      <c r="AE13" s="9">
        <v>4</v>
      </c>
      <c r="AF13" s="9">
        <v>4</v>
      </c>
      <c r="AG13" s="9">
        <f t="shared" si="5"/>
        <v>41</v>
      </c>
      <c r="AH13" s="9">
        <f t="shared" si="6"/>
        <v>26</v>
      </c>
      <c r="AI13" s="9">
        <f t="shared" si="7"/>
        <v>12</v>
      </c>
      <c r="AJ13" s="11"/>
    </row>
    <row r="14" spans="1:36" ht="24.75" customHeight="1">
      <c r="A14" s="48" t="s">
        <v>12</v>
      </c>
      <c r="B14" s="15">
        <v>21</v>
      </c>
      <c r="C14" s="6" t="s">
        <v>47</v>
      </c>
      <c r="D14" s="6" t="s">
        <v>57</v>
      </c>
      <c r="E14" s="49" t="str">
        <f>IF(B14="","",VLOOKUP(B14,'[1]球員資料表'!$A$2:$O$85,5,FALSE))</f>
        <v>男</v>
      </c>
      <c r="F14" s="50">
        <f>IF(B14="","",VLOOKUP(B14,'[1]球員資料表'!$A$2:$O$85,6,FALSE))</f>
        <v>35683</v>
      </c>
      <c r="G14" s="53"/>
      <c r="H14" s="52"/>
      <c r="I14" s="52">
        <f t="shared" si="0"/>
        <v>38</v>
      </c>
      <c r="J14" s="52">
        <f t="shared" si="1"/>
        <v>42</v>
      </c>
      <c r="K14" s="8">
        <f t="shared" si="2"/>
        <v>80</v>
      </c>
      <c r="L14" s="9"/>
      <c r="M14" s="9">
        <f t="shared" si="3"/>
        <v>80</v>
      </c>
      <c r="N14" s="9">
        <v>4</v>
      </c>
      <c r="O14" s="9">
        <v>7</v>
      </c>
      <c r="P14" s="9">
        <v>3</v>
      </c>
      <c r="Q14" s="9">
        <v>4</v>
      </c>
      <c r="R14" s="9">
        <v>3</v>
      </c>
      <c r="S14" s="9">
        <v>4</v>
      </c>
      <c r="T14" s="9">
        <v>5</v>
      </c>
      <c r="U14" s="9">
        <v>4</v>
      </c>
      <c r="V14" s="9">
        <v>4</v>
      </c>
      <c r="W14" s="9">
        <f t="shared" si="4"/>
        <v>38</v>
      </c>
      <c r="X14" s="9">
        <v>4</v>
      </c>
      <c r="Y14" s="9">
        <v>4</v>
      </c>
      <c r="Z14" s="9">
        <v>8</v>
      </c>
      <c r="AA14" s="9">
        <v>4</v>
      </c>
      <c r="AB14" s="9">
        <v>4</v>
      </c>
      <c r="AC14" s="9">
        <v>5</v>
      </c>
      <c r="AD14" s="9">
        <v>4</v>
      </c>
      <c r="AE14" s="9">
        <v>4</v>
      </c>
      <c r="AF14" s="9">
        <v>5</v>
      </c>
      <c r="AG14" s="9">
        <f t="shared" si="5"/>
        <v>42</v>
      </c>
      <c r="AH14" s="9">
        <f t="shared" si="6"/>
        <v>26</v>
      </c>
      <c r="AI14" s="9">
        <f t="shared" si="7"/>
        <v>13</v>
      </c>
      <c r="AJ14" s="11"/>
    </row>
    <row r="15" spans="1:36" ht="24.75" customHeight="1">
      <c r="A15" s="48" t="s">
        <v>13</v>
      </c>
      <c r="B15" s="15">
        <v>12</v>
      </c>
      <c r="C15" s="6" t="s">
        <v>47</v>
      </c>
      <c r="D15" s="6" t="s">
        <v>58</v>
      </c>
      <c r="E15" s="49" t="str">
        <f>IF(B15="","",VLOOKUP(B15,'[1]球員資料表'!$A$2:$O$85,5,FALSE))</f>
        <v>男</v>
      </c>
      <c r="F15" s="50">
        <f>IF(B15="","",VLOOKUP(B15,'[1]球員資料表'!$A$2:$O$85,6,FALSE))</f>
        <v>35609</v>
      </c>
      <c r="G15" s="51"/>
      <c r="H15" s="7"/>
      <c r="I15" s="52">
        <f t="shared" si="0"/>
        <v>38</v>
      </c>
      <c r="J15" s="52">
        <f t="shared" si="1"/>
        <v>43</v>
      </c>
      <c r="K15" s="8">
        <f t="shared" si="2"/>
        <v>81</v>
      </c>
      <c r="L15" s="9"/>
      <c r="M15" s="9">
        <f t="shared" si="3"/>
        <v>81</v>
      </c>
      <c r="N15" s="9">
        <v>5</v>
      </c>
      <c r="O15" s="9">
        <v>5</v>
      </c>
      <c r="P15" s="9">
        <v>4</v>
      </c>
      <c r="Q15" s="9">
        <v>4</v>
      </c>
      <c r="R15" s="9">
        <v>3</v>
      </c>
      <c r="S15" s="9">
        <v>5</v>
      </c>
      <c r="T15" s="9">
        <v>4</v>
      </c>
      <c r="U15" s="9">
        <v>3</v>
      </c>
      <c r="V15" s="9">
        <v>5</v>
      </c>
      <c r="W15" s="9">
        <f t="shared" si="4"/>
        <v>38</v>
      </c>
      <c r="X15" s="9">
        <v>5</v>
      </c>
      <c r="Y15" s="9">
        <v>4</v>
      </c>
      <c r="Z15" s="9">
        <v>5</v>
      </c>
      <c r="AA15" s="9">
        <v>3</v>
      </c>
      <c r="AB15" s="9">
        <v>6</v>
      </c>
      <c r="AC15" s="9">
        <v>8</v>
      </c>
      <c r="AD15" s="9">
        <v>4</v>
      </c>
      <c r="AE15" s="9">
        <v>3</v>
      </c>
      <c r="AF15" s="9">
        <v>5</v>
      </c>
      <c r="AG15" s="9">
        <f t="shared" si="5"/>
        <v>43</v>
      </c>
      <c r="AH15" s="9">
        <f t="shared" si="6"/>
        <v>29</v>
      </c>
      <c r="AI15" s="9">
        <f t="shared" si="7"/>
        <v>12</v>
      </c>
      <c r="AJ15" s="11"/>
    </row>
    <row r="16" spans="1:36" ht="24.75" customHeight="1">
      <c r="A16" s="48" t="s">
        <v>14</v>
      </c>
      <c r="B16" s="15">
        <v>14</v>
      </c>
      <c r="C16" s="6" t="s">
        <v>47</v>
      </c>
      <c r="D16" s="6" t="s">
        <v>59</v>
      </c>
      <c r="E16" s="49" t="str">
        <f>IF(B16="","",VLOOKUP(B16,'[1]球員資料表'!$A$2:$O$85,5,FALSE))</f>
        <v>男</v>
      </c>
      <c r="F16" s="50">
        <f>IF(B16="","",VLOOKUP(B16,'[1]球員資料表'!$A$2:$O$85,6,FALSE))</f>
        <v>35853</v>
      </c>
      <c r="G16" s="53"/>
      <c r="H16" s="52"/>
      <c r="I16" s="52">
        <f t="shared" si="0"/>
        <v>42</v>
      </c>
      <c r="J16" s="52">
        <f t="shared" si="1"/>
        <v>41</v>
      </c>
      <c r="K16" s="8">
        <f t="shared" si="2"/>
        <v>83</v>
      </c>
      <c r="L16" s="9"/>
      <c r="M16" s="9">
        <f t="shared" si="3"/>
        <v>83</v>
      </c>
      <c r="N16" s="9">
        <v>6</v>
      </c>
      <c r="O16" s="9">
        <v>6</v>
      </c>
      <c r="P16" s="9">
        <v>4</v>
      </c>
      <c r="Q16" s="9">
        <v>4</v>
      </c>
      <c r="R16" s="9">
        <v>3</v>
      </c>
      <c r="S16" s="9">
        <v>5</v>
      </c>
      <c r="T16" s="9">
        <v>5</v>
      </c>
      <c r="U16" s="9">
        <v>5</v>
      </c>
      <c r="V16" s="9">
        <v>4</v>
      </c>
      <c r="W16" s="9">
        <f t="shared" si="4"/>
        <v>42</v>
      </c>
      <c r="X16" s="9">
        <v>4</v>
      </c>
      <c r="Y16" s="9">
        <v>4</v>
      </c>
      <c r="Z16" s="9">
        <v>5</v>
      </c>
      <c r="AA16" s="9">
        <v>4</v>
      </c>
      <c r="AB16" s="9">
        <v>5</v>
      </c>
      <c r="AC16" s="9">
        <v>5</v>
      </c>
      <c r="AD16" s="9">
        <v>4</v>
      </c>
      <c r="AE16" s="9">
        <v>2</v>
      </c>
      <c r="AF16" s="9">
        <v>8</v>
      </c>
      <c r="AG16" s="9">
        <f t="shared" si="5"/>
        <v>41</v>
      </c>
      <c r="AH16" s="9">
        <f t="shared" si="6"/>
        <v>28</v>
      </c>
      <c r="AI16" s="9">
        <f t="shared" si="7"/>
        <v>14</v>
      </c>
      <c r="AJ16" s="11"/>
    </row>
    <row r="17" spans="1:36" ht="24.75" customHeight="1">
      <c r="A17" s="48" t="s">
        <v>15</v>
      </c>
      <c r="B17" s="15">
        <v>4</v>
      </c>
      <c r="C17" s="6" t="s">
        <v>47</v>
      </c>
      <c r="D17" s="6" t="s">
        <v>60</v>
      </c>
      <c r="E17" s="49" t="str">
        <f>IF(B17="","",VLOOKUP(B17,'[1]球員資料表'!$A$2:$O$85,5,FALSE))</f>
        <v>男</v>
      </c>
      <c r="F17" s="50">
        <f>IF(B17="","",VLOOKUP(B17,'[1]球員資料表'!$A$2:$O$85,6,FALSE))</f>
        <v>35362</v>
      </c>
      <c r="G17" s="51"/>
      <c r="H17" s="7"/>
      <c r="I17" s="52">
        <f t="shared" si="0"/>
        <v>43</v>
      </c>
      <c r="J17" s="52">
        <f t="shared" si="1"/>
        <v>42</v>
      </c>
      <c r="K17" s="8">
        <f t="shared" si="2"/>
        <v>85</v>
      </c>
      <c r="L17" s="9"/>
      <c r="M17" s="55">
        <f t="shared" si="3"/>
        <v>85</v>
      </c>
      <c r="N17" s="9">
        <v>6</v>
      </c>
      <c r="O17" s="9">
        <v>5</v>
      </c>
      <c r="P17" s="9">
        <v>3</v>
      </c>
      <c r="Q17" s="9">
        <v>4</v>
      </c>
      <c r="R17" s="9">
        <v>4</v>
      </c>
      <c r="S17" s="9">
        <v>6</v>
      </c>
      <c r="T17" s="9">
        <v>6</v>
      </c>
      <c r="U17" s="9">
        <v>4</v>
      </c>
      <c r="V17" s="9">
        <v>5</v>
      </c>
      <c r="W17" s="9">
        <f t="shared" si="4"/>
        <v>43</v>
      </c>
      <c r="X17" s="9">
        <v>4</v>
      </c>
      <c r="Y17" s="9">
        <v>5</v>
      </c>
      <c r="Z17" s="9">
        <v>6</v>
      </c>
      <c r="AA17" s="9">
        <v>4</v>
      </c>
      <c r="AB17" s="9">
        <v>5</v>
      </c>
      <c r="AC17" s="9">
        <v>6</v>
      </c>
      <c r="AD17" s="9">
        <v>4</v>
      </c>
      <c r="AE17" s="9">
        <v>4</v>
      </c>
      <c r="AF17" s="9">
        <v>4</v>
      </c>
      <c r="AG17" s="9">
        <f t="shared" si="5"/>
        <v>42</v>
      </c>
      <c r="AH17" s="9">
        <f t="shared" si="6"/>
        <v>27</v>
      </c>
      <c r="AI17" s="9">
        <f t="shared" si="7"/>
        <v>12</v>
      </c>
      <c r="AJ17" s="11"/>
    </row>
    <row r="18" spans="1:36" ht="24.75" customHeight="1">
      <c r="A18" s="48" t="s">
        <v>16</v>
      </c>
      <c r="B18" s="15">
        <v>89</v>
      </c>
      <c r="C18" s="6" t="s">
        <v>47</v>
      </c>
      <c r="D18" s="6" t="s">
        <v>61</v>
      </c>
      <c r="E18" s="49" t="str">
        <f>IF(B18="","",VLOOKUP(B18,'[1]球員資料表'!$A$2:$O$85,5,FALSE))</f>
        <v>男</v>
      </c>
      <c r="F18" s="50">
        <f>IF(B18="","",VLOOKUP(B18,'[1]球員資料表'!$A$2:$O$85,6,FALSE))</f>
        <v>35204</v>
      </c>
      <c r="G18" s="51"/>
      <c r="H18" s="7">
        <f>IF(B18="","",VLOOKUP(B18,'[1]球員資料表'!$A$2:$O$85,7,FALSE))</f>
        <v>0</v>
      </c>
      <c r="I18" s="52">
        <f t="shared" si="0"/>
        <v>39</v>
      </c>
      <c r="J18" s="52">
        <f t="shared" si="1"/>
        <v>46</v>
      </c>
      <c r="K18" s="8">
        <f t="shared" si="2"/>
        <v>85</v>
      </c>
      <c r="L18" s="9"/>
      <c r="M18" s="9">
        <f t="shared" si="3"/>
        <v>85</v>
      </c>
      <c r="N18" s="9">
        <v>5</v>
      </c>
      <c r="O18" s="9">
        <v>3</v>
      </c>
      <c r="P18" s="9">
        <v>3</v>
      </c>
      <c r="Q18" s="9">
        <v>5</v>
      </c>
      <c r="R18" s="9">
        <v>4</v>
      </c>
      <c r="S18" s="9">
        <v>5</v>
      </c>
      <c r="T18" s="9">
        <v>5</v>
      </c>
      <c r="U18" s="9">
        <v>5</v>
      </c>
      <c r="V18" s="9">
        <v>4</v>
      </c>
      <c r="W18" s="9">
        <f t="shared" si="4"/>
        <v>39</v>
      </c>
      <c r="X18" s="9">
        <v>4</v>
      </c>
      <c r="Y18" s="9">
        <v>7</v>
      </c>
      <c r="Z18" s="9">
        <v>6</v>
      </c>
      <c r="AA18" s="9">
        <v>4</v>
      </c>
      <c r="AB18" s="9">
        <v>5</v>
      </c>
      <c r="AC18" s="9">
        <v>5</v>
      </c>
      <c r="AD18" s="9">
        <v>4</v>
      </c>
      <c r="AE18" s="9">
        <v>4</v>
      </c>
      <c r="AF18" s="9">
        <v>7</v>
      </c>
      <c r="AG18" s="9">
        <f t="shared" si="5"/>
        <v>46</v>
      </c>
      <c r="AH18" s="9">
        <f t="shared" si="6"/>
        <v>29</v>
      </c>
      <c r="AI18" s="9">
        <f t="shared" si="7"/>
        <v>15</v>
      </c>
      <c r="AJ18" s="11"/>
    </row>
    <row r="19" spans="1:36" ht="24.75" customHeight="1">
      <c r="A19" s="48" t="s">
        <v>17</v>
      </c>
      <c r="B19" s="15">
        <v>18</v>
      </c>
      <c r="C19" s="6" t="s">
        <v>47</v>
      </c>
      <c r="D19" s="6" t="s">
        <v>62</v>
      </c>
      <c r="E19" s="49" t="str">
        <f>IF(B19="","",VLOOKUP(B19,'[1]球員資料表'!$A$2:$O$85,5,FALSE))</f>
        <v>男</v>
      </c>
      <c r="F19" s="50">
        <f>IF(B19="","",VLOOKUP(B19,'[1]球員資料表'!$A$2:$O$85,6,FALSE))</f>
        <v>36076</v>
      </c>
      <c r="G19" s="53"/>
      <c r="H19" s="52"/>
      <c r="I19" s="52">
        <f t="shared" si="0"/>
        <v>44</v>
      </c>
      <c r="J19" s="52">
        <f t="shared" si="1"/>
        <v>45</v>
      </c>
      <c r="K19" s="8">
        <f t="shared" si="2"/>
        <v>89</v>
      </c>
      <c r="L19" s="9"/>
      <c r="M19" s="9">
        <f t="shared" si="3"/>
        <v>89</v>
      </c>
      <c r="N19" s="9">
        <v>7</v>
      </c>
      <c r="O19" s="9">
        <v>5</v>
      </c>
      <c r="P19" s="9">
        <v>3</v>
      </c>
      <c r="Q19" s="9">
        <v>5</v>
      </c>
      <c r="R19" s="9">
        <v>3</v>
      </c>
      <c r="S19" s="9">
        <v>4</v>
      </c>
      <c r="T19" s="9">
        <v>5</v>
      </c>
      <c r="U19" s="9">
        <v>6</v>
      </c>
      <c r="V19" s="9">
        <v>6</v>
      </c>
      <c r="W19" s="9">
        <f t="shared" si="4"/>
        <v>44</v>
      </c>
      <c r="X19" s="9">
        <v>5</v>
      </c>
      <c r="Y19" s="9">
        <v>5</v>
      </c>
      <c r="Z19" s="9">
        <v>5</v>
      </c>
      <c r="AA19" s="9">
        <v>5</v>
      </c>
      <c r="AB19" s="9">
        <v>6</v>
      </c>
      <c r="AC19" s="9">
        <v>4</v>
      </c>
      <c r="AD19" s="9">
        <v>5</v>
      </c>
      <c r="AE19" s="9">
        <v>4</v>
      </c>
      <c r="AF19" s="9">
        <v>6</v>
      </c>
      <c r="AG19" s="9">
        <f t="shared" si="5"/>
        <v>45</v>
      </c>
      <c r="AH19" s="9">
        <f t="shared" si="6"/>
        <v>30</v>
      </c>
      <c r="AI19" s="9">
        <f t="shared" si="7"/>
        <v>15</v>
      </c>
      <c r="AJ19" s="11"/>
    </row>
    <row r="20" spans="1:36" ht="24.75" customHeight="1">
      <c r="A20" s="48" t="s">
        <v>18</v>
      </c>
      <c r="B20" s="15">
        <v>91</v>
      </c>
      <c r="C20" s="6" t="s">
        <v>47</v>
      </c>
      <c r="D20" s="6" t="s">
        <v>63</v>
      </c>
      <c r="E20" s="49" t="str">
        <f>IF(B20="","",VLOOKUP(B20,'[1]球員資料表'!$A$2:$O$85,5,FALSE))</f>
        <v>男</v>
      </c>
      <c r="F20" s="50">
        <f>IF(B20="","",VLOOKUP(B20,'[1]球員資料表'!$A$2:$O$85,6,FALSE))</f>
        <v>33153</v>
      </c>
      <c r="G20" s="51"/>
      <c r="H20" s="7">
        <f>IF(B20="","",VLOOKUP(B20,'[1]球員資料表'!$A$2:$O$85,7,FALSE))</f>
        <v>0</v>
      </c>
      <c r="I20" s="52">
        <f t="shared" si="0"/>
        <v>45</v>
      </c>
      <c r="J20" s="52">
        <f t="shared" si="1"/>
        <v>45</v>
      </c>
      <c r="K20" s="8">
        <f t="shared" si="2"/>
        <v>90</v>
      </c>
      <c r="L20" s="9"/>
      <c r="M20" s="9">
        <f t="shared" si="3"/>
        <v>90</v>
      </c>
      <c r="N20" s="9">
        <v>6</v>
      </c>
      <c r="O20" s="9">
        <v>5</v>
      </c>
      <c r="P20" s="9">
        <v>4</v>
      </c>
      <c r="Q20" s="9">
        <v>5</v>
      </c>
      <c r="R20" s="9">
        <v>4</v>
      </c>
      <c r="S20" s="9">
        <v>5</v>
      </c>
      <c r="T20" s="9">
        <v>5</v>
      </c>
      <c r="U20" s="9">
        <v>7</v>
      </c>
      <c r="V20" s="9">
        <v>4</v>
      </c>
      <c r="W20" s="9">
        <f t="shared" si="4"/>
        <v>45</v>
      </c>
      <c r="X20" s="9">
        <v>4</v>
      </c>
      <c r="Y20" s="9">
        <v>6</v>
      </c>
      <c r="Z20" s="9">
        <v>5</v>
      </c>
      <c r="AA20" s="9">
        <v>5</v>
      </c>
      <c r="AB20" s="9">
        <v>5</v>
      </c>
      <c r="AC20" s="9">
        <v>5</v>
      </c>
      <c r="AD20" s="9">
        <v>4</v>
      </c>
      <c r="AE20" s="9">
        <v>4</v>
      </c>
      <c r="AF20" s="9">
        <v>7</v>
      </c>
      <c r="AG20" s="9">
        <f t="shared" si="5"/>
        <v>45</v>
      </c>
      <c r="AH20" s="9">
        <f t="shared" si="6"/>
        <v>30</v>
      </c>
      <c r="AI20" s="9">
        <f t="shared" si="7"/>
        <v>15</v>
      </c>
      <c r="AJ20" s="11"/>
    </row>
    <row r="21" spans="1:36" ht="24.75" customHeight="1">
      <c r="A21" s="48" t="s">
        <v>19</v>
      </c>
      <c r="B21" s="15">
        <v>20</v>
      </c>
      <c r="C21" s="6" t="s">
        <v>47</v>
      </c>
      <c r="D21" s="6" t="s">
        <v>64</v>
      </c>
      <c r="E21" s="49" t="str">
        <f>IF(B21="","",VLOOKUP(B21,'[1]球員資料表'!$A$2:$O$85,5,FALSE))</f>
        <v>男</v>
      </c>
      <c r="F21" s="50">
        <f>IF(B21="","",VLOOKUP(B21,'[1]球員資料表'!$A$2:$O$85,6,FALSE))</f>
        <v>35479</v>
      </c>
      <c r="G21" s="51"/>
      <c r="H21" s="7"/>
      <c r="I21" s="52">
        <f t="shared" si="0"/>
        <v>46</v>
      </c>
      <c r="J21" s="52">
        <f t="shared" si="1"/>
        <v>46</v>
      </c>
      <c r="K21" s="8">
        <f t="shared" si="2"/>
        <v>92</v>
      </c>
      <c r="L21" s="9"/>
      <c r="M21" s="9">
        <f t="shared" si="3"/>
        <v>92</v>
      </c>
      <c r="N21" s="9">
        <v>8</v>
      </c>
      <c r="O21" s="9">
        <v>6</v>
      </c>
      <c r="P21" s="9">
        <v>4</v>
      </c>
      <c r="Q21" s="9">
        <v>5</v>
      </c>
      <c r="R21" s="9">
        <v>5</v>
      </c>
      <c r="S21" s="9">
        <v>4</v>
      </c>
      <c r="T21" s="9">
        <v>5</v>
      </c>
      <c r="U21" s="9">
        <v>5</v>
      </c>
      <c r="V21" s="9">
        <v>4</v>
      </c>
      <c r="W21" s="9">
        <f t="shared" si="4"/>
        <v>46</v>
      </c>
      <c r="X21" s="9">
        <v>6</v>
      </c>
      <c r="Y21" s="9">
        <v>5</v>
      </c>
      <c r="Z21" s="9">
        <v>4</v>
      </c>
      <c r="AA21" s="9">
        <v>6</v>
      </c>
      <c r="AB21" s="9">
        <v>4</v>
      </c>
      <c r="AC21" s="9">
        <v>6</v>
      </c>
      <c r="AD21" s="9">
        <v>5</v>
      </c>
      <c r="AE21" s="9">
        <v>4</v>
      </c>
      <c r="AF21" s="9">
        <v>6</v>
      </c>
      <c r="AG21" s="9">
        <f t="shared" si="5"/>
        <v>46</v>
      </c>
      <c r="AH21" s="9">
        <f t="shared" si="6"/>
        <v>31</v>
      </c>
      <c r="AI21" s="9">
        <f t="shared" si="7"/>
        <v>15</v>
      </c>
      <c r="AJ21" s="11"/>
    </row>
    <row r="22" spans="1:36" ht="24.75" customHeight="1">
      <c r="A22" s="48" t="s">
        <v>20</v>
      </c>
      <c r="B22" s="15">
        <v>2</v>
      </c>
      <c r="C22" s="6" t="s">
        <v>47</v>
      </c>
      <c r="D22" s="6" t="s">
        <v>65</v>
      </c>
      <c r="E22" s="49" t="str">
        <f>IF(B22="","",VLOOKUP(B22,'[1]球員資料表'!$A$2:$O$85,5,FALSE))</f>
        <v>男</v>
      </c>
      <c r="F22" s="50">
        <f>IF(B22="","",VLOOKUP(B22,'[1]球員資料表'!$A$2:$O$85,6,FALSE))</f>
        <v>35308</v>
      </c>
      <c r="G22" s="53"/>
      <c r="H22" s="52"/>
      <c r="I22" s="52">
        <f t="shared" si="0"/>
        <v>42</v>
      </c>
      <c r="J22" s="52">
        <f t="shared" si="1"/>
        <v>50</v>
      </c>
      <c r="K22" s="8">
        <f t="shared" si="2"/>
        <v>92</v>
      </c>
      <c r="L22" s="9"/>
      <c r="M22" s="55">
        <f t="shared" si="3"/>
        <v>92</v>
      </c>
      <c r="N22" s="9">
        <v>6</v>
      </c>
      <c r="O22" s="9">
        <v>4</v>
      </c>
      <c r="P22" s="9">
        <v>4</v>
      </c>
      <c r="Q22" s="9">
        <v>4</v>
      </c>
      <c r="R22" s="9">
        <v>3</v>
      </c>
      <c r="S22" s="9">
        <v>4</v>
      </c>
      <c r="T22" s="9">
        <v>7</v>
      </c>
      <c r="U22" s="9">
        <v>5</v>
      </c>
      <c r="V22" s="9">
        <v>5</v>
      </c>
      <c r="W22" s="9">
        <f t="shared" si="4"/>
        <v>42</v>
      </c>
      <c r="X22" s="9">
        <v>5</v>
      </c>
      <c r="Y22" s="9">
        <v>5</v>
      </c>
      <c r="Z22" s="9">
        <v>5</v>
      </c>
      <c r="AA22" s="9">
        <v>5</v>
      </c>
      <c r="AB22" s="9">
        <v>6</v>
      </c>
      <c r="AC22" s="9">
        <v>8</v>
      </c>
      <c r="AD22" s="9">
        <v>5</v>
      </c>
      <c r="AE22" s="9">
        <v>3</v>
      </c>
      <c r="AF22" s="9">
        <v>8</v>
      </c>
      <c r="AG22" s="9">
        <f t="shared" si="5"/>
        <v>50</v>
      </c>
      <c r="AH22" s="9">
        <f t="shared" si="6"/>
        <v>35</v>
      </c>
      <c r="AI22" s="9">
        <f t="shared" si="7"/>
        <v>16</v>
      </c>
      <c r="AJ22" s="11"/>
    </row>
    <row r="23" spans="1:36" ht="24.75" customHeight="1">
      <c r="A23" s="48" t="s">
        <v>21</v>
      </c>
      <c r="B23" s="15">
        <v>13</v>
      </c>
      <c r="C23" s="6" t="s">
        <v>47</v>
      </c>
      <c r="D23" s="6" t="s">
        <v>66</v>
      </c>
      <c r="E23" s="49" t="str">
        <f>IF(B23="","",VLOOKUP(B23,'[1]球員資料表'!$A$2:$O$85,5,FALSE))</f>
        <v>男</v>
      </c>
      <c r="F23" s="50">
        <f>IF(B23="","",VLOOKUP(B23,'[1]球員資料表'!$A$2:$O$85,6,FALSE))</f>
        <v>35634</v>
      </c>
      <c r="G23" s="51"/>
      <c r="H23" s="7">
        <f>IF(B23="","",VLOOKUP(B23,'[1]球員資料表'!$A$2:$O$85,7,FALSE))</f>
        <v>0</v>
      </c>
      <c r="I23" s="52">
        <f t="shared" si="0"/>
        <v>45</v>
      </c>
      <c r="J23" s="52">
        <f t="shared" si="1"/>
        <v>48</v>
      </c>
      <c r="K23" s="8">
        <f t="shared" si="2"/>
        <v>93</v>
      </c>
      <c r="L23" s="9"/>
      <c r="M23" s="9">
        <f t="shared" si="3"/>
        <v>93</v>
      </c>
      <c r="N23" s="9">
        <v>8</v>
      </c>
      <c r="O23" s="9">
        <v>4</v>
      </c>
      <c r="P23" s="9">
        <v>6</v>
      </c>
      <c r="Q23" s="9">
        <v>5</v>
      </c>
      <c r="R23" s="9">
        <v>3</v>
      </c>
      <c r="S23" s="9">
        <v>5</v>
      </c>
      <c r="T23" s="9">
        <v>5</v>
      </c>
      <c r="U23" s="9">
        <v>5</v>
      </c>
      <c r="V23" s="9">
        <v>4</v>
      </c>
      <c r="W23" s="9">
        <f t="shared" si="4"/>
        <v>45</v>
      </c>
      <c r="X23" s="9">
        <v>5</v>
      </c>
      <c r="Y23" s="9">
        <v>5</v>
      </c>
      <c r="Z23" s="9">
        <v>7</v>
      </c>
      <c r="AA23" s="9">
        <v>3</v>
      </c>
      <c r="AB23" s="9">
        <v>4</v>
      </c>
      <c r="AC23" s="9">
        <v>6</v>
      </c>
      <c r="AD23" s="9">
        <v>5</v>
      </c>
      <c r="AE23" s="9">
        <v>4</v>
      </c>
      <c r="AF23" s="9">
        <v>9</v>
      </c>
      <c r="AG23" s="9">
        <f t="shared" si="5"/>
        <v>48</v>
      </c>
      <c r="AH23" s="9">
        <f t="shared" si="6"/>
        <v>31</v>
      </c>
      <c r="AI23" s="9">
        <f t="shared" si="7"/>
        <v>18</v>
      </c>
      <c r="AJ23" s="11"/>
    </row>
    <row r="24" spans="1:36" ht="24.75" customHeight="1">
      <c r="A24" s="48" t="s">
        <v>22</v>
      </c>
      <c r="B24" s="15">
        <v>9</v>
      </c>
      <c r="C24" s="6" t="s">
        <v>47</v>
      </c>
      <c r="D24" s="6" t="s">
        <v>67</v>
      </c>
      <c r="E24" s="49" t="str">
        <f>IF(B24="","",VLOOKUP(B24,'[1]球員資料表'!$A$2:$O$85,5,FALSE))</f>
        <v>男</v>
      </c>
      <c r="F24" s="50">
        <f>IF(B24="","",VLOOKUP(B24,'[1]球員資料表'!$A$2:$O$124,6,FALSE))</f>
        <v>35733</v>
      </c>
      <c r="G24" s="51"/>
      <c r="H24" s="7">
        <f>IF(B24="","",VLOOKUP(B24,'[1]球員資料表'!$A$2:$O$85,7,FALSE))</f>
        <v>0</v>
      </c>
      <c r="I24" s="52">
        <f t="shared" si="0"/>
        <v>40</v>
      </c>
      <c r="J24" s="52">
        <f t="shared" si="1"/>
        <v>42</v>
      </c>
      <c r="K24" s="8" t="s">
        <v>143</v>
      </c>
      <c r="L24" s="9"/>
      <c r="M24" s="55" t="s">
        <v>143</v>
      </c>
      <c r="N24" s="9">
        <v>8</v>
      </c>
      <c r="O24" s="9">
        <v>5</v>
      </c>
      <c r="P24" s="9">
        <v>4</v>
      </c>
      <c r="Q24" s="9">
        <v>4</v>
      </c>
      <c r="R24" s="9">
        <v>3</v>
      </c>
      <c r="S24" s="9">
        <v>4</v>
      </c>
      <c r="T24" s="9">
        <v>5</v>
      </c>
      <c r="U24" s="9">
        <v>4</v>
      </c>
      <c r="V24" s="9">
        <v>3</v>
      </c>
      <c r="W24" s="9">
        <f t="shared" si="4"/>
        <v>40</v>
      </c>
      <c r="X24" s="9">
        <v>4</v>
      </c>
      <c r="Y24" s="9">
        <v>5</v>
      </c>
      <c r="Z24" s="9">
        <v>5</v>
      </c>
      <c r="AA24" s="9">
        <v>5</v>
      </c>
      <c r="AB24" s="9">
        <v>4</v>
      </c>
      <c r="AC24" s="9">
        <v>5</v>
      </c>
      <c r="AD24" s="9">
        <v>4</v>
      </c>
      <c r="AE24" s="9">
        <v>3</v>
      </c>
      <c r="AF24" s="9">
        <v>7</v>
      </c>
      <c r="AG24" s="9">
        <f t="shared" si="5"/>
        <v>42</v>
      </c>
      <c r="AH24" s="9">
        <f t="shared" si="6"/>
        <v>28</v>
      </c>
      <c r="AI24" s="9">
        <f t="shared" si="7"/>
        <v>14</v>
      </c>
      <c r="AJ24" s="11"/>
    </row>
    <row r="25" spans="1:36" ht="24.75" customHeight="1">
      <c r="A25" s="48"/>
      <c r="B25" s="15"/>
      <c r="C25" s="6"/>
      <c r="D25" s="6"/>
      <c r="E25" s="49"/>
      <c r="F25" s="50"/>
      <c r="G25" s="51"/>
      <c r="H25" s="7"/>
      <c r="I25" s="52"/>
      <c r="J25" s="52"/>
      <c r="K25" s="8"/>
      <c r="L25" s="9"/>
      <c r="M25" s="55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11"/>
    </row>
    <row r="26" spans="1:36" ht="24.75" customHeight="1">
      <c r="A26" s="48"/>
      <c r="B26" s="15"/>
      <c r="C26" s="6"/>
      <c r="D26" s="6"/>
      <c r="E26" s="49"/>
      <c r="F26" s="50"/>
      <c r="G26" s="51"/>
      <c r="H26" s="7"/>
      <c r="I26" s="52"/>
      <c r="J26" s="52"/>
      <c r="K26" s="8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>
        <f>SUM(N26:V26)</f>
        <v>0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1"/>
    </row>
    <row r="27" spans="1:36" ht="24.75" customHeight="1">
      <c r="A27" s="48"/>
      <c r="B27" s="15"/>
      <c r="C27" s="6"/>
      <c r="D27" s="6"/>
      <c r="E27" s="49"/>
      <c r="F27" s="50"/>
      <c r="G27" s="51"/>
      <c r="H27" s="7"/>
      <c r="I27" s="52"/>
      <c r="J27" s="52"/>
      <c r="K27" s="8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>
        <f>SUM(N27:V27)</f>
        <v>0</v>
      </c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11"/>
    </row>
    <row r="28" spans="1:36" ht="24.75" customHeight="1">
      <c r="A28" s="48"/>
      <c r="B28" s="15"/>
      <c r="C28" s="6"/>
      <c r="D28" s="6"/>
      <c r="E28" s="49"/>
      <c r="F28" s="50"/>
      <c r="G28" s="51"/>
      <c r="H28" s="7"/>
      <c r="I28" s="52"/>
      <c r="J28" s="52"/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>
        <f>SUM(N28:V28)</f>
        <v>0</v>
      </c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11"/>
    </row>
    <row r="29" spans="1:36" ht="24.75" customHeight="1" thickBot="1">
      <c r="A29" s="56"/>
      <c r="B29" s="18"/>
      <c r="C29" s="57"/>
      <c r="D29" s="57"/>
      <c r="E29" s="58"/>
      <c r="F29" s="59"/>
      <c r="G29" s="60"/>
      <c r="H29" s="31"/>
      <c r="I29" s="61"/>
      <c r="J29" s="61"/>
      <c r="K29" s="62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f>SUM(N29:V29)</f>
        <v>0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2"/>
    </row>
    <row r="30" spans="1:36" ht="24.75" customHeight="1">
      <c r="A30" s="63" t="s">
        <v>39</v>
      </c>
      <c r="B30" s="36">
        <v>25</v>
      </c>
      <c r="C30" s="37" t="s">
        <v>68</v>
      </c>
      <c r="D30" s="37" t="s">
        <v>69</v>
      </c>
      <c r="E30" s="64" t="str">
        <f>IF(B30="","",VLOOKUP(B30,'[1]球員資料表'!$A$2:$O$85,5,FALSE))</f>
        <v>男</v>
      </c>
      <c r="F30" s="65">
        <f>IF(B30="","",VLOOKUP(B30,'[1]球員資料表'!$A$2:$O$85,6,FALSE))</f>
        <v>36387</v>
      </c>
      <c r="G30" s="66"/>
      <c r="H30" s="67">
        <f>IF(B30="","",VLOOKUP(B30,'[1]球員資料表'!$A$2:$O$85,7,FALSE))</f>
        <v>0</v>
      </c>
      <c r="I30" s="67">
        <f aca="true" t="shared" si="8" ref="I30:I50">W30</f>
        <v>37</v>
      </c>
      <c r="J30" s="67">
        <f aca="true" t="shared" si="9" ref="J30:J50">AG30</f>
        <v>39</v>
      </c>
      <c r="K30" s="68">
        <f aca="true" t="shared" si="10" ref="K30:K50">I30+J30</f>
        <v>76</v>
      </c>
      <c r="L30" s="38"/>
      <c r="M30" s="38">
        <f aca="true" t="shared" si="11" ref="M30:M50">K30+L30</f>
        <v>76</v>
      </c>
      <c r="N30" s="38">
        <v>5</v>
      </c>
      <c r="O30" s="38">
        <v>4</v>
      </c>
      <c r="P30" s="38">
        <v>3</v>
      </c>
      <c r="Q30" s="38">
        <v>4</v>
      </c>
      <c r="R30" s="38">
        <v>3</v>
      </c>
      <c r="S30" s="38">
        <v>4</v>
      </c>
      <c r="T30" s="38">
        <v>6</v>
      </c>
      <c r="U30" s="38">
        <v>4</v>
      </c>
      <c r="V30" s="38">
        <v>4</v>
      </c>
      <c r="W30" s="38">
        <f aca="true" t="shared" si="12" ref="W30:W50">SUM(N30:V30)</f>
        <v>37</v>
      </c>
      <c r="X30" s="38">
        <v>5</v>
      </c>
      <c r="Y30" s="38">
        <v>5</v>
      </c>
      <c r="Z30" s="38">
        <v>4</v>
      </c>
      <c r="AA30" s="38">
        <v>3</v>
      </c>
      <c r="AB30" s="38">
        <v>4</v>
      </c>
      <c r="AC30" s="38">
        <v>6</v>
      </c>
      <c r="AD30" s="38">
        <v>4</v>
      </c>
      <c r="AE30" s="38">
        <v>4</v>
      </c>
      <c r="AF30" s="38">
        <v>4</v>
      </c>
      <c r="AG30" s="38">
        <f aca="true" t="shared" si="13" ref="AG30:AG50">SUM(X30:AF30)</f>
        <v>39</v>
      </c>
      <c r="AH30" s="38">
        <f aca="true" t="shared" si="14" ref="AH30:AH50">SUM(AA30:AF30)</f>
        <v>25</v>
      </c>
      <c r="AI30" s="38">
        <f aca="true" t="shared" si="15" ref="AI30:AI50">SUM(AD30:AF30)</f>
        <v>12</v>
      </c>
      <c r="AJ30" s="40"/>
    </row>
    <row r="31" spans="1:36" ht="24.75" customHeight="1">
      <c r="A31" s="69" t="s">
        <v>4</v>
      </c>
      <c r="B31" s="23">
        <v>32</v>
      </c>
      <c r="C31" s="13" t="s">
        <v>68</v>
      </c>
      <c r="D31" s="13" t="s">
        <v>70</v>
      </c>
      <c r="E31" s="14" t="str">
        <f>IF(B31="","",VLOOKUP(B31,'[1]球員資料表'!$A$2:$O$85,5,FALSE))</f>
        <v>男</v>
      </c>
      <c r="F31" s="54">
        <f>IF(B31="","",VLOOKUP(B31,'[1]球員資料表'!$A$2:$O$85,6,FALSE))</f>
        <v>36786</v>
      </c>
      <c r="G31" s="70"/>
      <c r="H31" s="71"/>
      <c r="I31" s="52">
        <f t="shared" si="8"/>
        <v>38</v>
      </c>
      <c r="J31" s="52">
        <f t="shared" si="9"/>
        <v>39</v>
      </c>
      <c r="K31" s="8">
        <f t="shared" si="10"/>
        <v>77</v>
      </c>
      <c r="L31" s="9"/>
      <c r="M31" s="9">
        <f t="shared" si="11"/>
        <v>77</v>
      </c>
      <c r="N31" s="9">
        <v>4</v>
      </c>
      <c r="O31" s="9">
        <v>4</v>
      </c>
      <c r="P31" s="9">
        <v>6</v>
      </c>
      <c r="Q31" s="9">
        <v>4</v>
      </c>
      <c r="R31" s="9">
        <v>2</v>
      </c>
      <c r="S31" s="9">
        <v>4</v>
      </c>
      <c r="T31" s="9">
        <v>4</v>
      </c>
      <c r="U31" s="9">
        <v>5</v>
      </c>
      <c r="V31" s="9">
        <v>5</v>
      </c>
      <c r="W31" s="9">
        <f t="shared" si="12"/>
        <v>38</v>
      </c>
      <c r="X31" s="9">
        <v>5</v>
      </c>
      <c r="Y31" s="9">
        <v>4</v>
      </c>
      <c r="Z31" s="9">
        <v>4</v>
      </c>
      <c r="AA31" s="9">
        <v>4</v>
      </c>
      <c r="AB31" s="9">
        <v>5</v>
      </c>
      <c r="AC31" s="9">
        <v>5</v>
      </c>
      <c r="AD31" s="9">
        <v>4</v>
      </c>
      <c r="AE31" s="9">
        <v>3</v>
      </c>
      <c r="AF31" s="9">
        <v>5</v>
      </c>
      <c r="AG31" s="9">
        <f t="shared" si="13"/>
        <v>39</v>
      </c>
      <c r="AH31" s="9">
        <f t="shared" si="14"/>
        <v>26</v>
      </c>
      <c r="AI31" s="9">
        <f t="shared" si="15"/>
        <v>12</v>
      </c>
      <c r="AJ31" s="11"/>
    </row>
    <row r="32" spans="1:36" ht="24.75" customHeight="1">
      <c r="A32" s="69" t="s">
        <v>5</v>
      </c>
      <c r="B32" s="23">
        <v>34</v>
      </c>
      <c r="C32" s="13" t="s">
        <v>68</v>
      </c>
      <c r="D32" s="13" t="s">
        <v>71</v>
      </c>
      <c r="E32" s="14" t="str">
        <f>IF(B32="","",VLOOKUP(B32,'[1]球員資料表'!$A$2:$O$85,5,FALSE))</f>
        <v>男</v>
      </c>
      <c r="F32" s="54">
        <f>IF(B32="","",VLOOKUP(B32,'[1]球員資料表'!$A$2:$O$85,6,FALSE))</f>
        <v>36822</v>
      </c>
      <c r="G32" s="53"/>
      <c r="H32" s="52"/>
      <c r="I32" s="52">
        <f t="shared" si="8"/>
        <v>38</v>
      </c>
      <c r="J32" s="52">
        <f t="shared" si="9"/>
        <v>40</v>
      </c>
      <c r="K32" s="8">
        <f t="shared" si="10"/>
        <v>78</v>
      </c>
      <c r="L32" s="9"/>
      <c r="M32" s="9">
        <f t="shared" si="11"/>
        <v>78</v>
      </c>
      <c r="N32" s="9">
        <v>5</v>
      </c>
      <c r="O32" s="9">
        <v>4</v>
      </c>
      <c r="P32" s="9">
        <v>3</v>
      </c>
      <c r="Q32" s="9">
        <v>4</v>
      </c>
      <c r="R32" s="9">
        <v>3</v>
      </c>
      <c r="S32" s="9">
        <v>5</v>
      </c>
      <c r="T32" s="9">
        <v>5</v>
      </c>
      <c r="U32" s="9">
        <v>4</v>
      </c>
      <c r="V32" s="9">
        <v>5</v>
      </c>
      <c r="W32" s="9">
        <f t="shared" si="12"/>
        <v>38</v>
      </c>
      <c r="X32" s="9">
        <v>6</v>
      </c>
      <c r="Y32" s="9">
        <v>4</v>
      </c>
      <c r="Z32" s="9">
        <v>4</v>
      </c>
      <c r="AA32" s="9">
        <v>3</v>
      </c>
      <c r="AB32" s="9">
        <v>5</v>
      </c>
      <c r="AC32" s="9">
        <v>5</v>
      </c>
      <c r="AD32" s="9">
        <v>5</v>
      </c>
      <c r="AE32" s="9">
        <v>3</v>
      </c>
      <c r="AF32" s="9">
        <v>5</v>
      </c>
      <c r="AG32" s="9">
        <f t="shared" si="13"/>
        <v>40</v>
      </c>
      <c r="AH32" s="9">
        <f t="shared" si="14"/>
        <v>26</v>
      </c>
      <c r="AI32" s="9">
        <f t="shared" si="15"/>
        <v>13</v>
      </c>
      <c r="AJ32" s="11"/>
    </row>
    <row r="33" spans="1:36" ht="24.75" customHeight="1">
      <c r="A33" s="69" t="s">
        <v>6</v>
      </c>
      <c r="B33" s="23">
        <v>40</v>
      </c>
      <c r="C33" s="13" t="s">
        <v>68</v>
      </c>
      <c r="D33" s="13" t="s">
        <v>72</v>
      </c>
      <c r="E33" s="14" t="str">
        <f>IF(B33="","",VLOOKUP(B33,'[1]球員資料表'!$A$2:$O$85,5,FALSE))</f>
        <v>男</v>
      </c>
      <c r="F33" s="54">
        <f>IF(B33="","",VLOOKUP(B33,'[1]球員資料表'!$A$2:$O$85,6,FALSE))</f>
        <v>36441</v>
      </c>
      <c r="G33" s="53"/>
      <c r="H33" s="52"/>
      <c r="I33" s="52">
        <f t="shared" si="8"/>
        <v>37</v>
      </c>
      <c r="J33" s="52">
        <f t="shared" si="9"/>
        <v>41</v>
      </c>
      <c r="K33" s="8">
        <f t="shared" si="10"/>
        <v>78</v>
      </c>
      <c r="L33" s="9"/>
      <c r="M33" s="9">
        <f t="shared" si="11"/>
        <v>78</v>
      </c>
      <c r="N33" s="9">
        <v>5</v>
      </c>
      <c r="O33" s="9">
        <v>4</v>
      </c>
      <c r="P33" s="9">
        <v>3</v>
      </c>
      <c r="Q33" s="9">
        <v>4</v>
      </c>
      <c r="R33" s="9">
        <v>3</v>
      </c>
      <c r="S33" s="9">
        <v>4</v>
      </c>
      <c r="T33" s="9">
        <v>6</v>
      </c>
      <c r="U33" s="9">
        <v>4</v>
      </c>
      <c r="V33" s="9">
        <v>4</v>
      </c>
      <c r="W33" s="9">
        <f t="shared" si="12"/>
        <v>37</v>
      </c>
      <c r="X33" s="9">
        <v>4</v>
      </c>
      <c r="Y33" s="9">
        <v>5</v>
      </c>
      <c r="Z33" s="9">
        <v>5</v>
      </c>
      <c r="AA33" s="9">
        <v>3</v>
      </c>
      <c r="AB33" s="9">
        <v>5</v>
      </c>
      <c r="AC33" s="9">
        <v>7</v>
      </c>
      <c r="AD33" s="9">
        <v>4</v>
      </c>
      <c r="AE33" s="9">
        <v>3</v>
      </c>
      <c r="AF33" s="9">
        <v>5</v>
      </c>
      <c r="AG33" s="9">
        <f t="shared" si="13"/>
        <v>41</v>
      </c>
      <c r="AH33" s="9">
        <f t="shared" si="14"/>
        <v>27</v>
      </c>
      <c r="AI33" s="9">
        <f t="shared" si="15"/>
        <v>12</v>
      </c>
      <c r="AJ33" s="11"/>
    </row>
    <row r="34" spans="1:36" ht="24.75" customHeight="1">
      <c r="A34" s="69" t="s">
        <v>7</v>
      </c>
      <c r="B34" s="23">
        <v>23</v>
      </c>
      <c r="C34" s="13" t="s">
        <v>68</v>
      </c>
      <c r="D34" s="13" t="s">
        <v>73</v>
      </c>
      <c r="E34" s="14" t="str">
        <f>IF(B34="","",VLOOKUP(B34,'[1]球員資料表'!$A$2:$O$85,5,FALSE))</f>
        <v>男</v>
      </c>
      <c r="F34" s="54">
        <f>IF(B34="","",VLOOKUP(B34,'[1]球員資料表'!$A$2:$O$85,6,FALSE))</f>
        <v>36323</v>
      </c>
      <c r="G34" s="53"/>
      <c r="H34" s="52"/>
      <c r="I34" s="52">
        <f t="shared" si="8"/>
        <v>41</v>
      </c>
      <c r="J34" s="52">
        <f t="shared" si="9"/>
        <v>39</v>
      </c>
      <c r="K34" s="8">
        <f t="shared" si="10"/>
        <v>80</v>
      </c>
      <c r="L34" s="9"/>
      <c r="M34" s="9">
        <f t="shared" si="11"/>
        <v>80</v>
      </c>
      <c r="N34" s="9">
        <v>5</v>
      </c>
      <c r="O34" s="9">
        <v>5</v>
      </c>
      <c r="P34" s="9">
        <v>4</v>
      </c>
      <c r="Q34" s="9">
        <v>5</v>
      </c>
      <c r="R34" s="9">
        <v>4</v>
      </c>
      <c r="S34" s="9">
        <v>4</v>
      </c>
      <c r="T34" s="9">
        <v>4</v>
      </c>
      <c r="U34" s="9">
        <v>5</v>
      </c>
      <c r="V34" s="9">
        <v>5</v>
      </c>
      <c r="W34" s="9">
        <f t="shared" si="12"/>
        <v>41</v>
      </c>
      <c r="X34" s="9">
        <v>4</v>
      </c>
      <c r="Y34" s="9">
        <v>3</v>
      </c>
      <c r="Z34" s="9">
        <v>4</v>
      </c>
      <c r="AA34" s="9">
        <v>4</v>
      </c>
      <c r="AB34" s="9">
        <v>5</v>
      </c>
      <c r="AC34" s="9">
        <v>6</v>
      </c>
      <c r="AD34" s="9">
        <v>4</v>
      </c>
      <c r="AE34" s="9">
        <v>4</v>
      </c>
      <c r="AF34" s="9">
        <v>5</v>
      </c>
      <c r="AG34" s="9">
        <f t="shared" si="13"/>
        <v>39</v>
      </c>
      <c r="AH34" s="9">
        <f t="shared" si="14"/>
        <v>28</v>
      </c>
      <c r="AI34" s="9">
        <f t="shared" si="15"/>
        <v>13</v>
      </c>
      <c r="AJ34" s="11"/>
    </row>
    <row r="35" spans="1:36" ht="24.75" customHeight="1">
      <c r="A35" s="69" t="s">
        <v>8</v>
      </c>
      <c r="B35" s="23">
        <v>38</v>
      </c>
      <c r="C35" s="13" t="s">
        <v>68</v>
      </c>
      <c r="D35" s="13" t="s">
        <v>74</v>
      </c>
      <c r="E35" s="14" t="str">
        <f>IF(B35="","",VLOOKUP(B35,'[1]球員資料表'!$A$2:$O$85,5,FALSE))</f>
        <v>男</v>
      </c>
      <c r="F35" s="54">
        <f>IF(B35="","",VLOOKUP(B35,'[1]球員資料表'!$A$2:$O$85,6,FALSE))</f>
        <v>36330</v>
      </c>
      <c r="G35" s="53"/>
      <c r="H35" s="52">
        <f>IF(B35="","",VLOOKUP(B35,'[1]球員資料表'!$A$2:$O$85,7,FALSE))</f>
        <v>0</v>
      </c>
      <c r="I35" s="52">
        <f t="shared" si="8"/>
        <v>43</v>
      </c>
      <c r="J35" s="52">
        <f t="shared" si="9"/>
        <v>38</v>
      </c>
      <c r="K35" s="8">
        <f t="shared" si="10"/>
        <v>81</v>
      </c>
      <c r="L35" s="9"/>
      <c r="M35" s="9">
        <f t="shared" si="11"/>
        <v>81</v>
      </c>
      <c r="N35" s="9">
        <v>6</v>
      </c>
      <c r="O35" s="9">
        <v>4</v>
      </c>
      <c r="P35" s="9">
        <v>3</v>
      </c>
      <c r="Q35" s="9">
        <v>3</v>
      </c>
      <c r="R35" s="9">
        <v>3</v>
      </c>
      <c r="S35" s="9">
        <v>10</v>
      </c>
      <c r="T35" s="9">
        <v>5</v>
      </c>
      <c r="U35" s="9">
        <v>5</v>
      </c>
      <c r="V35" s="9">
        <v>4</v>
      </c>
      <c r="W35" s="9">
        <f t="shared" si="12"/>
        <v>43</v>
      </c>
      <c r="X35" s="9">
        <v>4</v>
      </c>
      <c r="Y35" s="9">
        <v>5</v>
      </c>
      <c r="Z35" s="9">
        <v>3</v>
      </c>
      <c r="AA35" s="9">
        <v>3</v>
      </c>
      <c r="AB35" s="9">
        <v>4</v>
      </c>
      <c r="AC35" s="9">
        <v>6</v>
      </c>
      <c r="AD35" s="9">
        <v>4</v>
      </c>
      <c r="AE35" s="9">
        <v>4</v>
      </c>
      <c r="AF35" s="9">
        <v>5</v>
      </c>
      <c r="AG35" s="9">
        <f t="shared" si="13"/>
        <v>38</v>
      </c>
      <c r="AH35" s="9">
        <f t="shared" si="14"/>
        <v>26</v>
      </c>
      <c r="AI35" s="9">
        <f t="shared" si="15"/>
        <v>13</v>
      </c>
      <c r="AJ35" s="27"/>
    </row>
    <row r="36" spans="1:36" ht="24.75" customHeight="1">
      <c r="A36" s="69" t="s">
        <v>9</v>
      </c>
      <c r="B36" s="23">
        <v>28</v>
      </c>
      <c r="C36" s="13" t="s">
        <v>68</v>
      </c>
      <c r="D36" s="13" t="s">
        <v>75</v>
      </c>
      <c r="E36" s="14" t="str">
        <f>IF(B36="","",VLOOKUP(B36,'[1]球員資料表'!$A$2:$O$85,5,FALSE))</f>
        <v>男</v>
      </c>
      <c r="F36" s="54">
        <f>IF(B36="","",VLOOKUP(B36,'[1]球員資料表'!$A$2:$O$85,6,FALSE))</f>
        <v>36641</v>
      </c>
      <c r="G36" s="53"/>
      <c r="H36" s="52"/>
      <c r="I36" s="52">
        <f t="shared" si="8"/>
        <v>38</v>
      </c>
      <c r="J36" s="52">
        <f t="shared" si="9"/>
        <v>43</v>
      </c>
      <c r="K36" s="8">
        <f t="shared" si="10"/>
        <v>81</v>
      </c>
      <c r="L36" s="9"/>
      <c r="M36" s="9">
        <f t="shared" si="11"/>
        <v>81</v>
      </c>
      <c r="N36" s="9">
        <v>5</v>
      </c>
      <c r="O36" s="9">
        <v>4</v>
      </c>
      <c r="P36" s="9">
        <v>4</v>
      </c>
      <c r="Q36" s="9">
        <v>5</v>
      </c>
      <c r="R36" s="9">
        <v>3</v>
      </c>
      <c r="S36" s="9">
        <v>5</v>
      </c>
      <c r="T36" s="9">
        <v>5</v>
      </c>
      <c r="U36" s="9">
        <v>3</v>
      </c>
      <c r="V36" s="9">
        <v>4</v>
      </c>
      <c r="W36" s="9">
        <f t="shared" si="12"/>
        <v>38</v>
      </c>
      <c r="X36" s="9">
        <v>5</v>
      </c>
      <c r="Y36" s="9">
        <v>6</v>
      </c>
      <c r="Z36" s="9">
        <v>6</v>
      </c>
      <c r="AA36" s="9">
        <v>4</v>
      </c>
      <c r="AB36" s="9">
        <v>4</v>
      </c>
      <c r="AC36" s="9">
        <v>6</v>
      </c>
      <c r="AD36" s="9">
        <v>4</v>
      </c>
      <c r="AE36" s="9">
        <v>3</v>
      </c>
      <c r="AF36" s="9">
        <v>5</v>
      </c>
      <c r="AG36" s="9">
        <f t="shared" si="13"/>
        <v>43</v>
      </c>
      <c r="AH36" s="9">
        <f t="shared" si="14"/>
        <v>26</v>
      </c>
      <c r="AI36" s="9">
        <f t="shared" si="15"/>
        <v>12</v>
      </c>
      <c r="AJ36" s="27"/>
    </row>
    <row r="37" spans="1:36" ht="24.75" customHeight="1">
      <c r="A37" s="69" t="s">
        <v>10</v>
      </c>
      <c r="B37" s="23">
        <v>39</v>
      </c>
      <c r="C37" s="13" t="s">
        <v>68</v>
      </c>
      <c r="D37" s="13" t="s">
        <v>76</v>
      </c>
      <c r="E37" s="14" t="str">
        <f>IF(B37="","",VLOOKUP(B37,'[1]球員資料表'!$A$2:$O$85,5,FALSE))</f>
        <v>男</v>
      </c>
      <c r="F37" s="54">
        <f>IF(B37="","",VLOOKUP(B37,'[1]球員資料表'!$A$2:$O$85,6,FALSE))</f>
        <v>36430</v>
      </c>
      <c r="G37" s="53"/>
      <c r="H37" s="52"/>
      <c r="I37" s="52">
        <f t="shared" si="8"/>
        <v>41</v>
      </c>
      <c r="J37" s="52">
        <f t="shared" si="9"/>
        <v>41</v>
      </c>
      <c r="K37" s="8">
        <f t="shared" si="10"/>
        <v>82</v>
      </c>
      <c r="L37" s="9"/>
      <c r="M37" s="9">
        <f t="shared" si="11"/>
        <v>82</v>
      </c>
      <c r="N37" s="9">
        <v>5</v>
      </c>
      <c r="O37" s="9">
        <v>4</v>
      </c>
      <c r="P37" s="9">
        <v>5</v>
      </c>
      <c r="Q37" s="9">
        <v>5</v>
      </c>
      <c r="R37" s="9">
        <v>3</v>
      </c>
      <c r="S37" s="9">
        <v>5</v>
      </c>
      <c r="T37" s="9">
        <v>4</v>
      </c>
      <c r="U37" s="9">
        <v>4</v>
      </c>
      <c r="V37" s="9">
        <v>6</v>
      </c>
      <c r="W37" s="9">
        <f t="shared" si="12"/>
        <v>41</v>
      </c>
      <c r="X37" s="9">
        <v>4</v>
      </c>
      <c r="Y37" s="9">
        <v>5</v>
      </c>
      <c r="Z37" s="9">
        <v>5</v>
      </c>
      <c r="AA37" s="9">
        <v>3</v>
      </c>
      <c r="AB37" s="9">
        <v>4</v>
      </c>
      <c r="AC37" s="9">
        <v>7</v>
      </c>
      <c r="AD37" s="9">
        <v>5</v>
      </c>
      <c r="AE37" s="9">
        <v>3</v>
      </c>
      <c r="AF37" s="9">
        <v>5</v>
      </c>
      <c r="AG37" s="9">
        <f t="shared" si="13"/>
        <v>41</v>
      </c>
      <c r="AH37" s="9">
        <f t="shared" si="14"/>
        <v>27</v>
      </c>
      <c r="AI37" s="9">
        <f t="shared" si="15"/>
        <v>13</v>
      </c>
      <c r="AJ37" s="11"/>
    </row>
    <row r="38" spans="1:36" ht="24.75" customHeight="1">
      <c r="A38" s="69" t="s">
        <v>11</v>
      </c>
      <c r="B38" s="23">
        <v>22</v>
      </c>
      <c r="C38" s="13" t="s">
        <v>68</v>
      </c>
      <c r="D38" s="13" t="s">
        <v>77</v>
      </c>
      <c r="E38" s="14" t="str">
        <f>IF(B38="","",VLOOKUP(B38,'[1]球員資料表'!$A$2:$O$85,5,FALSE))</f>
        <v>男</v>
      </c>
      <c r="F38" s="54">
        <f>IF(B38="","",VLOOKUP(B38,'[1]球員資料表'!$A$2:$O$85,6,FALSE))</f>
        <v>36303</v>
      </c>
      <c r="G38" s="53"/>
      <c r="H38" s="52">
        <f>IF(B38="","",VLOOKUP(B38,'[1]球員資料表'!$A$2:$O$85,7,FALSE))</f>
        <v>0</v>
      </c>
      <c r="I38" s="52">
        <f t="shared" si="8"/>
        <v>40</v>
      </c>
      <c r="J38" s="52">
        <f t="shared" si="9"/>
        <v>42</v>
      </c>
      <c r="K38" s="8">
        <f t="shared" si="10"/>
        <v>82</v>
      </c>
      <c r="L38" s="9"/>
      <c r="M38" s="10">
        <f t="shared" si="11"/>
        <v>82</v>
      </c>
      <c r="N38" s="10">
        <v>5</v>
      </c>
      <c r="O38" s="10">
        <v>4</v>
      </c>
      <c r="P38" s="10">
        <v>4</v>
      </c>
      <c r="Q38" s="10">
        <v>4</v>
      </c>
      <c r="R38" s="10">
        <v>4</v>
      </c>
      <c r="S38" s="10">
        <v>4</v>
      </c>
      <c r="T38" s="10">
        <v>5</v>
      </c>
      <c r="U38" s="10">
        <v>5</v>
      </c>
      <c r="V38" s="10">
        <v>5</v>
      </c>
      <c r="W38" s="9">
        <f t="shared" si="12"/>
        <v>40</v>
      </c>
      <c r="X38" s="10">
        <v>4</v>
      </c>
      <c r="Y38" s="10">
        <v>4</v>
      </c>
      <c r="Z38" s="10">
        <v>6</v>
      </c>
      <c r="AA38" s="10">
        <v>4</v>
      </c>
      <c r="AB38" s="10">
        <v>4</v>
      </c>
      <c r="AC38" s="10">
        <v>7</v>
      </c>
      <c r="AD38" s="10">
        <v>4</v>
      </c>
      <c r="AE38" s="10">
        <v>4</v>
      </c>
      <c r="AF38" s="10">
        <v>5</v>
      </c>
      <c r="AG38" s="10">
        <f t="shared" si="13"/>
        <v>42</v>
      </c>
      <c r="AH38" s="10">
        <f t="shared" si="14"/>
        <v>28</v>
      </c>
      <c r="AI38" s="10">
        <f t="shared" si="15"/>
        <v>13</v>
      </c>
      <c r="AJ38" s="11"/>
    </row>
    <row r="39" spans="1:36" ht="24.75" customHeight="1">
      <c r="A39" s="69" t="s">
        <v>12</v>
      </c>
      <c r="B39" s="23">
        <v>36</v>
      </c>
      <c r="C39" s="13" t="s">
        <v>68</v>
      </c>
      <c r="D39" s="13" t="s">
        <v>78</v>
      </c>
      <c r="E39" s="14" t="str">
        <f>IF(B39="","",VLOOKUP(B39,'[1]球員資料表'!$A$2:$O$85,5,FALSE))</f>
        <v>男</v>
      </c>
      <c r="F39" s="54">
        <f>IF(B39="","",VLOOKUP(B39,'[1]球員資料表'!$A$2:$O$85,6,FALSE))</f>
        <v>37044</v>
      </c>
      <c r="G39" s="53"/>
      <c r="H39" s="52"/>
      <c r="I39" s="52">
        <f t="shared" si="8"/>
        <v>37</v>
      </c>
      <c r="J39" s="52">
        <f t="shared" si="9"/>
        <v>46</v>
      </c>
      <c r="K39" s="8">
        <f t="shared" si="10"/>
        <v>83</v>
      </c>
      <c r="L39" s="9"/>
      <c r="M39" s="9">
        <f t="shared" si="11"/>
        <v>83</v>
      </c>
      <c r="N39" s="9">
        <v>5</v>
      </c>
      <c r="O39" s="9">
        <v>4</v>
      </c>
      <c r="P39" s="9">
        <v>3</v>
      </c>
      <c r="Q39" s="9">
        <v>4</v>
      </c>
      <c r="R39" s="9">
        <v>3</v>
      </c>
      <c r="S39" s="9">
        <v>4</v>
      </c>
      <c r="T39" s="9">
        <v>5</v>
      </c>
      <c r="U39" s="9">
        <v>5</v>
      </c>
      <c r="V39" s="9">
        <v>4</v>
      </c>
      <c r="W39" s="9">
        <f t="shared" si="12"/>
        <v>37</v>
      </c>
      <c r="X39" s="9">
        <v>5</v>
      </c>
      <c r="Y39" s="9">
        <v>5</v>
      </c>
      <c r="Z39" s="9">
        <v>7</v>
      </c>
      <c r="AA39" s="9">
        <v>3</v>
      </c>
      <c r="AB39" s="9">
        <v>6</v>
      </c>
      <c r="AC39" s="9">
        <v>7</v>
      </c>
      <c r="AD39" s="9">
        <v>4</v>
      </c>
      <c r="AE39" s="9">
        <v>3</v>
      </c>
      <c r="AF39" s="9">
        <v>6</v>
      </c>
      <c r="AG39" s="9">
        <f t="shared" si="13"/>
        <v>46</v>
      </c>
      <c r="AH39" s="9">
        <f t="shared" si="14"/>
        <v>29</v>
      </c>
      <c r="AI39" s="9">
        <f t="shared" si="15"/>
        <v>13</v>
      </c>
      <c r="AJ39" s="11"/>
    </row>
    <row r="40" spans="1:36" ht="24.75" customHeight="1">
      <c r="A40" s="69" t="s">
        <v>13</v>
      </c>
      <c r="B40" s="23">
        <v>41</v>
      </c>
      <c r="C40" s="13" t="s">
        <v>68</v>
      </c>
      <c r="D40" s="13" t="s">
        <v>79</v>
      </c>
      <c r="E40" s="14" t="str">
        <f>IF(B40="","",VLOOKUP(B40,'[1]球員資料表'!$A$2:$O$85,5,FALSE))</f>
        <v>男</v>
      </c>
      <c r="F40" s="54">
        <f>IF(B40="","",VLOOKUP(B40,'[1]球員資料表'!$A$2:$O$85,6,FALSE))</f>
        <v>37070</v>
      </c>
      <c r="G40" s="53"/>
      <c r="H40" s="52">
        <f>IF(B40="","",VLOOKUP(B40,'[1]球員資料表'!$A$2:$O$85,7,FALSE))</f>
        <v>0</v>
      </c>
      <c r="I40" s="52">
        <f t="shared" si="8"/>
        <v>43</v>
      </c>
      <c r="J40" s="52">
        <f t="shared" si="9"/>
        <v>41</v>
      </c>
      <c r="K40" s="8">
        <f t="shared" si="10"/>
        <v>84</v>
      </c>
      <c r="L40" s="9"/>
      <c r="M40" s="9">
        <f t="shared" si="11"/>
        <v>84</v>
      </c>
      <c r="N40" s="9">
        <v>6</v>
      </c>
      <c r="O40" s="9">
        <v>5</v>
      </c>
      <c r="P40" s="9">
        <v>4</v>
      </c>
      <c r="Q40" s="9">
        <v>4</v>
      </c>
      <c r="R40" s="9">
        <v>3</v>
      </c>
      <c r="S40" s="9">
        <v>6</v>
      </c>
      <c r="T40" s="9">
        <v>5</v>
      </c>
      <c r="U40" s="9">
        <v>5</v>
      </c>
      <c r="V40" s="9">
        <v>5</v>
      </c>
      <c r="W40" s="9">
        <f t="shared" si="12"/>
        <v>43</v>
      </c>
      <c r="X40" s="9">
        <v>5</v>
      </c>
      <c r="Y40" s="9">
        <v>5</v>
      </c>
      <c r="Z40" s="9">
        <v>5</v>
      </c>
      <c r="AA40" s="9">
        <v>4</v>
      </c>
      <c r="AB40" s="9">
        <v>4</v>
      </c>
      <c r="AC40" s="9">
        <v>6</v>
      </c>
      <c r="AD40" s="9">
        <v>4</v>
      </c>
      <c r="AE40" s="9">
        <v>3</v>
      </c>
      <c r="AF40" s="9">
        <v>5</v>
      </c>
      <c r="AG40" s="9">
        <f t="shared" si="13"/>
        <v>41</v>
      </c>
      <c r="AH40" s="9">
        <f t="shared" si="14"/>
        <v>26</v>
      </c>
      <c r="AI40" s="9">
        <f t="shared" si="15"/>
        <v>12</v>
      </c>
      <c r="AJ40" s="11"/>
    </row>
    <row r="41" spans="1:36" ht="24.75" customHeight="1">
      <c r="A41" s="69" t="s">
        <v>14</v>
      </c>
      <c r="B41" s="23">
        <v>35</v>
      </c>
      <c r="C41" s="13" t="s">
        <v>68</v>
      </c>
      <c r="D41" s="13" t="s">
        <v>80</v>
      </c>
      <c r="E41" s="14" t="str">
        <f>IF(B41="","",VLOOKUP(B41,'[1]球員資料表'!$A$2:$O$85,5,FALSE))</f>
        <v>男</v>
      </c>
      <c r="F41" s="54">
        <f>IF(B41="","",VLOOKUP(B41,'[1]球員資料表'!$A$2:$O$85,6,FALSE))</f>
        <v>37019</v>
      </c>
      <c r="G41" s="53"/>
      <c r="H41" s="52"/>
      <c r="I41" s="52">
        <f t="shared" si="8"/>
        <v>39</v>
      </c>
      <c r="J41" s="52">
        <f t="shared" si="9"/>
        <v>45</v>
      </c>
      <c r="K41" s="8">
        <f t="shared" si="10"/>
        <v>84</v>
      </c>
      <c r="L41" s="9"/>
      <c r="M41" s="9">
        <f t="shared" si="11"/>
        <v>84</v>
      </c>
      <c r="N41" s="9">
        <v>6</v>
      </c>
      <c r="O41" s="9">
        <v>4</v>
      </c>
      <c r="P41" s="9">
        <v>2</v>
      </c>
      <c r="Q41" s="9">
        <v>5</v>
      </c>
      <c r="R41" s="9">
        <v>3</v>
      </c>
      <c r="S41" s="9">
        <v>5</v>
      </c>
      <c r="T41" s="9">
        <v>5</v>
      </c>
      <c r="U41" s="9">
        <v>5</v>
      </c>
      <c r="V41" s="9">
        <v>4</v>
      </c>
      <c r="W41" s="9">
        <f t="shared" si="12"/>
        <v>39</v>
      </c>
      <c r="X41" s="9">
        <v>5</v>
      </c>
      <c r="Y41" s="9">
        <v>6</v>
      </c>
      <c r="Z41" s="9">
        <v>6</v>
      </c>
      <c r="AA41" s="9">
        <v>3</v>
      </c>
      <c r="AB41" s="9">
        <v>5</v>
      </c>
      <c r="AC41" s="9">
        <v>5</v>
      </c>
      <c r="AD41" s="9">
        <v>4</v>
      </c>
      <c r="AE41" s="9">
        <v>5</v>
      </c>
      <c r="AF41" s="9">
        <v>6</v>
      </c>
      <c r="AG41" s="9">
        <f t="shared" si="13"/>
        <v>45</v>
      </c>
      <c r="AH41" s="9">
        <f t="shared" si="14"/>
        <v>28</v>
      </c>
      <c r="AI41" s="9">
        <f t="shared" si="15"/>
        <v>15</v>
      </c>
      <c r="AJ41" s="11"/>
    </row>
    <row r="42" spans="1:36" ht="24.75" customHeight="1">
      <c r="A42" s="69" t="s">
        <v>15</v>
      </c>
      <c r="B42" s="23">
        <v>33</v>
      </c>
      <c r="C42" s="13" t="s">
        <v>68</v>
      </c>
      <c r="D42" s="13" t="s">
        <v>81</v>
      </c>
      <c r="E42" s="14" t="str">
        <f>IF(B42="","",VLOOKUP(B42,'[1]球員資料表'!$A$2:$O$85,5,FALSE))</f>
        <v>男</v>
      </c>
      <c r="F42" s="54">
        <f>IF(B42="","",VLOOKUP(B42,'[1]球員資料表'!$A$2:$O$85,6,FALSE))</f>
        <v>36804</v>
      </c>
      <c r="G42" s="53"/>
      <c r="H42" s="52"/>
      <c r="I42" s="52">
        <f t="shared" si="8"/>
        <v>43</v>
      </c>
      <c r="J42" s="52">
        <f t="shared" si="9"/>
        <v>42</v>
      </c>
      <c r="K42" s="8">
        <f t="shared" si="10"/>
        <v>85</v>
      </c>
      <c r="L42" s="9"/>
      <c r="M42" s="9">
        <f t="shared" si="11"/>
        <v>85</v>
      </c>
      <c r="N42" s="9">
        <v>5</v>
      </c>
      <c r="O42" s="9">
        <v>5</v>
      </c>
      <c r="P42" s="9">
        <v>4</v>
      </c>
      <c r="Q42" s="9">
        <v>4</v>
      </c>
      <c r="R42" s="9">
        <v>5</v>
      </c>
      <c r="S42" s="9">
        <v>5</v>
      </c>
      <c r="T42" s="9">
        <v>4</v>
      </c>
      <c r="U42" s="9">
        <v>5</v>
      </c>
      <c r="V42" s="9">
        <v>6</v>
      </c>
      <c r="W42" s="9">
        <f t="shared" si="12"/>
        <v>43</v>
      </c>
      <c r="X42" s="9">
        <v>5</v>
      </c>
      <c r="Y42" s="9">
        <v>5</v>
      </c>
      <c r="Z42" s="9">
        <v>4</v>
      </c>
      <c r="AA42" s="9">
        <v>3</v>
      </c>
      <c r="AB42" s="9">
        <v>4</v>
      </c>
      <c r="AC42" s="9">
        <v>6</v>
      </c>
      <c r="AD42" s="9">
        <v>5</v>
      </c>
      <c r="AE42" s="9">
        <v>4</v>
      </c>
      <c r="AF42" s="9">
        <v>6</v>
      </c>
      <c r="AG42" s="9">
        <f t="shared" si="13"/>
        <v>42</v>
      </c>
      <c r="AH42" s="9">
        <f t="shared" si="14"/>
        <v>28</v>
      </c>
      <c r="AI42" s="9">
        <f t="shared" si="15"/>
        <v>15</v>
      </c>
      <c r="AJ42" s="11"/>
    </row>
    <row r="43" spans="1:36" ht="24.75" customHeight="1">
      <c r="A43" s="69" t="s">
        <v>16</v>
      </c>
      <c r="B43" s="23">
        <v>30</v>
      </c>
      <c r="C43" s="13" t="s">
        <v>68</v>
      </c>
      <c r="D43" s="13" t="s">
        <v>82</v>
      </c>
      <c r="E43" s="14" t="str">
        <f>IF(B43="","",VLOOKUP(B43,'[1]球員資料表'!$A$2:$O$85,5,FALSE))</f>
        <v>男</v>
      </c>
      <c r="F43" s="54">
        <f>IF(B43="","",VLOOKUP(B43,'[1]球員資料表'!$A$2:$O$85,6,FALSE))</f>
        <v>36664</v>
      </c>
      <c r="G43" s="53"/>
      <c r="H43" s="52" t="str">
        <f>IF(B43="","",VLOOKUP(B43,'[1]球員資料表'!$A$2:$O$85,7,FALSE))</f>
        <v>無</v>
      </c>
      <c r="I43" s="52">
        <f t="shared" si="8"/>
        <v>42</v>
      </c>
      <c r="J43" s="52">
        <f t="shared" si="9"/>
        <v>44</v>
      </c>
      <c r="K43" s="8">
        <f t="shared" si="10"/>
        <v>86</v>
      </c>
      <c r="L43" s="9"/>
      <c r="M43" s="9">
        <f t="shared" si="11"/>
        <v>86</v>
      </c>
      <c r="N43" s="9">
        <v>6</v>
      </c>
      <c r="O43" s="9">
        <v>5</v>
      </c>
      <c r="P43" s="9">
        <v>4</v>
      </c>
      <c r="Q43" s="9">
        <v>5</v>
      </c>
      <c r="R43" s="9">
        <v>5</v>
      </c>
      <c r="S43" s="9">
        <v>4</v>
      </c>
      <c r="T43" s="9">
        <v>4</v>
      </c>
      <c r="U43" s="9">
        <v>5</v>
      </c>
      <c r="V43" s="9">
        <v>4</v>
      </c>
      <c r="W43" s="9">
        <f t="shared" si="12"/>
        <v>42</v>
      </c>
      <c r="X43" s="9">
        <v>6</v>
      </c>
      <c r="Y43" s="9">
        <v>4</v>
      </c>
      <c r="Z43" s="9">
        <v>5</v>
      </c>
      <c r="AA43" s="9">
        <v>3</v>
      </c>
      <c r="AB43" s="9">
        <v>5</v>
      </c>
      <c r="AC43" s="9">
        <v>5</v>
      </c>
      <c r="AD43" s="9">
        <v>6</v>
      </c>
      <c r="AE43" s="9">
        <v>4</v>
      </c>
      <c r="AF43" s="9">
        <v>6</v>
      </c>
      <c r="AG43" s="9">
        <f t="shared" si="13"/>
        <v>44</v>
      </c>
      <c r="AH43" s="9">
        <f t="shared" si="14"/>
        <v>29</v>
      </c>
      <c r="AI43" s="9">
        <f t="shared" si="15"/>
        <v>16</v>
      </c>
      <c r="AJ43" s="11"/>
    </row>
    <row r="44" spans="1:36" ht="24.75" customHeight="1">
      <c r="A44" s="69" t="s">
        <v>17</v>
      </c>
      <c r="B44" s="23">
        <v>29</v>
      </c>
      <c r="C44" s="13" t="s">
        <v>68</v>
      </c>
      <c r="D44" s="13" t="s">
        <v>83</v>
      </c>
      <c r="E44" s="14" t="str">
        <f>IF(B44="","",VLOOKUP(B44,'[1]球員資料表'!$A$2:$O$85,5,FALSE))</f>
        <v>男</v>
      </c>
      <c r="F44" s="54">
        <f>IF(B44="","",VLOOKUP(B44,'[1]球員資料表'!$A$2:$O$85,6,FALSE))</f>
        <v>36664</v>
      </c>
      <c r="G44" s="53"/>
      <c r="H44" s="52"/>
      <c r="I44" s="52">
        <f t="shared" si="8"/>
        <v>43</v>
      </c>
      <c r="J44" s="52">
        <f t="shared" si="9"/>
        <v>44</v>
      </c>
      <c r="K44" s="8">
        <f t="shared" si="10"/>
        <v>87</v>
      </c>
      <c r="L44" s="9"/>
      <c r="M44" s="9">
        <f t="shared" si="11"/>
        <v>87</v>
      </c>
      <c r="N44" s="9">
        <v>6</v>
      </c>
      <c r="O44" s="9">
        <v>5</v>
      </c>
      <c r="P44" s="9">
        <v>3</v>
      </c>
      <c r="Q44" s="9">
        <v>5</v>
      </c>
      <c r="R44" s="9">
        <v>4</v>
      </c>
      <c r="S44" s="9">
        <v>5</v>
      </c>
      <c r="T44" s="9">
        <v>5</v>
      </c>
      <c r="U44" s="9">
        <v>5</v>
      </c>
      <c r="V44" s="9">
        <v>5</v>
      </c>
      <c r="W44" s="9">
        <f t="shared" si="12"/>
        <v>43</v>
      </c>
      <c r="X44" s="9">
        <v>5</v>
      </c>
      <c r="Y44" s="9">
        <v>6</v>
      </c>
      <c r="Z44" s="9">
        <v>7</v>
      </c>
      <c r="AA44" s="9">
        <v>3</v>
      </c>
      <c r="AB44" s="9">
        <v>4</v>
      </c>
      <c r="AC44" s="9">
        <v>6</v>
      </c>
      <c r="AD44" s="9">
        <v>4</v>
      </c>
      <c r="AE44" s="9">
        <v>4</v>
      </c>
      <c r="AF44" s="9">
        <v>5</v>
      </c>
      <c r="AG44" s="9">
        <f t="shared" si="13"/>
        <v>44</v>
      </c>
      <c r="AH44" s="9">
        <f t="shared" si="14"/>
        <v>26</v>
      </c>
      <c r="AI44" s="9">
        <f t="shared" si="15"/>
        <v>13</v>
      </c>
      <c r="AJ44" s="11"/>
    </row>
    <row r="45" spans="1:36" ht="24.75" customHeight="1">
      <c r="A45" s="69" t="s">
        <v>18</v>
      </c>
      <c r="B45" s="23">
        <v>31</v>
      </c>
      <c r="C45" s="13" t="s">
        <v>68</v>
      </c>
      <c r="D45" s="13" t="s">
        <v>84</v>
      </c>
      <c r="E45" s="14" t="str">
        <f>IF(B45="","",VLOOKUP(B45,'[1]球員資料表'!$A$2:$O$85,5,FALSE))</f>
        <v>男</v>
      </c>
      <c r="F45" s="54">
        <f>IF(B45="","",VLOOKUP(B45,'[1]球員資料表'!$A$2:$O$85,6,FALSE))</f>
        <v>36664</v>
      </c>
      <c r="G45" s="53"/>
      <c r="H45" s="52"/>
      <c r="I45" s="52">
        <f t="shared" si="8"/>
        <v>47</v>
      </c>
      <c r="J45" s="52">
        <f t="shared" si="9"/>
        <v>45</v>
      </c>
      <c r="K45" s="8">
        <f t="shared" si="10"/>
        <v>92</v>
      </c>
      <c r="L45" s="9"/>
      <c r="M45" s="9">
        <f t="shared" si="11"/>
        <v>92</v>
      </c>
      <c r="N45" s="9">
        <v>9</v>
      </c>
      <c r="O45" s="9">
        <v>6</v>
      </c>
      <c r="P45" s="9">
        <v>3</v>
      </c>
      <c r="Q45" s="9">
        <v>5</v>
      </c>
      <c r="R45" s="9">
        <v>4</v>
      </c>
      <c r="S45" s="9">
        <v>5</v>
      </c>
      <c r="T45" s="9">
        <v>5</v>
      </c>
      <c r="U45" s="9">
        <v>5</v>
      </c>
      <c r="V45" s="9">
        <v>5</v>
      </c>
      <c r="W45" s="9">
        <f t="shared" si="12"/>
        <v>47</v>
      </c>
      <c r="X45" s="9">
        <v>4</v>
      </c>
      <c r="Y45" s="9">
        <v>4</v>
      </c>
      <c r="Z45" s="9">
        <v>6</v>
      </c>
      <c r="AA45" s="9">
        <v>5</v>
      </c>
      <c r="AB45" s="9">
        <v>6</v>
      </c>
      <c r="AC45" s="9">
        <v>6</v>
      </c>
      <c r="AD45" s="9">
        <v>5</v>
      </c>
      <c r="AE45" s="9">
        <v>5</v>
      </c>
      <c r="AF45" s="9">
        <v>4</v>
      </c>
      <c r="AG45" s="9">
        <f t="shared" si="13"/>
        <v>45</v>
      </c>
      <c r="AH45" s="9">
        <f t="shared" si="14"/>
        <v>31</v>
      </c>
      <c r="AI45" s="9">
        <f t="shared" si="15"/>
        <v>14</v>
      </c>
      <c r="AJ45" s="11"/>
    </row>
    <row r="46" spans="1:36" ht="24.75" customHeight="1">
      <c r="A46" s="69" t="s">
        <v>19</v>
      </c>
      <c r="B46" s="23">
        <v>27</v>
      </c>
      <c r="C46" s="13" t="s">
        <v>68</v>
      </c>
      <c r="D46" s="13" t="s">
        <v>85</v>
      </c>
      <c r="E46" s="14" t="str">
        <f>IF(B46="","",VLOOKUP(B46,'[1]球員資料表'!$A$2:$O$85,5,FALSE))</f>
        <v>男</v>
      </c>
      <c r="F46" s="54">
        <f>IF(B46="","",VLOOKUP(B46,'[1]球員資料表'!$A$2:$O$85,6,FALSE))</f>
        <v>36624</v>
      </c>
      <c r="G46" s="53"/>
      <c r="H46" s="52" t="str">
        <f>IF(B46="","",VLOOKUP(B46,'[1]球員資料表'!$A$2:$O$85,7,FALSE))</f>
        <v>永新練習場</v>
      </c>
      <c r="I46" s="52">
        <f t="shared" si="8"/>
        <v>48</v>
      </c>
      <c r="J46" s="52">
        <f t="shared" si="9"/>
        <v>46</v>
      </c>
      <c r="K46" s="8">
        <f t="shared" si="10"/>
        <v>94</v>
      </c>
      <c r="L46" s="9"/>
      <c r="M46" s="9">
        <f t="shared" si="11"/>
        <v>94</v>
      </c>
      <c r="N46" s="9">
        <v>6</v>
      </c>
      <c r="O46" s="9">
        <v>7</v>
      </c>
      <c r="P46" s="9">
        <v>5</v>
      </c>
      <c r="Q46" s="9">
        <v>4</v>
      </c>
      <c r="R46" s="9">
        <v>4</v>
      </c>
      <c r="S46" s="9">
        <v>5</v>
      </c>
      <c r="T46" s="9">
        <v>5</v>
      </c>
      <c r="U46" s="9">
        <v>4</v>
      </c>
      <c r="V46" s="9">
        <v>8</v>
      </c>
      <c r="W46" s="9">
        <f t="shared" si="12"/>
        <v>48</v>
      </c>
      <c r="X46" s="9">
        <v>4</v>
      </c>
      <c r="Y46" s="9">
        <v>5</v>
      </c>
      <c r="Z46" s="9">
        <v>5</v>
      </c>
      <c r="AA46" s="9">
        <v>4</v>
      </c>
      <c r="AB46" s="9">
        <v>6</v>
      </c>
      <c r="AC46" s="9">
        <v>7</v>
      </c>
      <c r="AD46" s="9">
        <v>5</v>
      </c>
      <c r="AE46" s="9">
        <v>4</v>
      </c>
      <c r="AF46" s="9">
        <v>6</v>
      </c>
      <c r="AG46" s="9">
        <f t="shared" si="13"/>
        <v>46</v>
      </c>
      <c r="AH46" s="9">
        <f t="shared" si="14"/>
        <v>32</v>
      </c>
      <c r="AI46" s="9">
        <f t="shared" si="15"/>
        <v>15</v>
      </c>
      <c r="AJ46" s="11"/>
    </row>
    <row r="47" spans="1:36" ht="24.75" customHeight="1">
      <c r="A47" s="69" t="s">
        <v>20</v>
      </c>
      <c r="B47" s="23">
        <v>37</v>
      </c>
      <c r="C47" s="13" t="s">
        <v>68</v>
      </c>
      <c r="D47" s="13" t="s">
        <v>86</v>
      </c>
      <c r="E47" s="14" t="str">
        <f>IF(B47="","",VLOOKUP(B47,'[1]球員資料表'!$A$2:$O$85,5,FALSE))</f>
        <v>男</v>
      </c>
      <c r="F47" s="54">
        <f>IF(B47="","",VLOOKUP(B47,'[1]球員資料表'!$A$2:$O$85,6,FALSE))</f>
        <v>37166</v>
      </c>
      <c r="G47" s="53"/>
      <c r="H47" s="52" t="str">
        <f>IF(B47="","",VLOOKUP(B47,'[1]球員資料表'!$A$2:$O$85,7,FALSE))</f>
        <v>南一球場</v>
      </c>
      <c r="I47" s="52">
        <f t="shared" si="8"/>
        <v>46</v>
      </c>
      <c r="J47" s="52">
        <f t="shared" si="9"/>
        <v>48</v>
      </c>
      <c r="K47" s="8">
        <f t="shared" si="10"/>
        <v>94</v>
      </c>
      <c r="L47" s="9"/>
      <c r="M47" s="9">
        <f t="shared" si="11"/>
        <v>94</v>
      </c>
      <c r="N47" s="9">
        <v>6</v>
      </c>
      <c r="O47" s="9">
        <v>5</v>
      </c>
      <c r="P47" s="9">
        <v>4</v>
      </c>
      <c r="Q47" s="9">
        <v>5</v>
      </c>
      <c r="R47" s="9">
        <v>4</v>
      </c>
      <c r="S47" s="9">
        <v>5</v>
      </c>
      <c r="T47" s="9">
        <v>8</v>
      </c>
      <c r="U47" s="9">
        <v>5</v>
      </c>
      <c r="V47" s="9">
        <v>4</v>
      </c>
      <c r="W47" s="9">
        <f t="shared" si="12"/>
        <v>46</v>
      </c>
      <c r="X47" s="9">
        <v>9</v>
      </c>
      <c r="Y47" s="9">
        <v>5</v>
      </c>
      <c r="Z47" s="9">
        <v>4</v>
      </c>
      <c r="AA47" s="9">
        <v>4</v>
      </c>
      <c r="AB47" s="9">
        <v>6</v>
      </c>
      <c r="AC47" s="9">
        <v>6</v>
      </c>
      <c r="AD47" s="9">
        <v>5</v>
      </c>
      <c r="AE47" s="9">
        <v>4</v>
      </c>
      <c r="AF47" s="9">
        <v>5</v>
      </c>
      <c r="AG47" s="9">
        <f t="shared" si="13"/>
        <v>48</v>
      </c>
      <c r="AH47" s="9">
        <f t="shared" si="14"/>
        <v>30</v>
      </c>
      <c r="AI47" s="9">
        <f t="shared" si="15"/>
        <v>14</v>
      </c>
      <c r="AJ47" s="11"/>
    </row>
    <row r="48" spans="1:36" ht="24.75" customHeight="1">
      <c r="A48" s="69" t="s">
        <v>21</v>
      </c>
      <c r="B48" s="23">
        <v>42</v>
      </c>
      <c r="C48" s="13" t="s">
        <v>68</v>
      </c>
      <c r="D48" s="13" t="s">
        <v>87</v>
      </c>
      <c r="E48" s="14" t="str">
        <f>IF(B48="","",VLOOKUP(B48,'[1]球員資料表'!$A$2:$O$85,5,FALSE))</f>
        <v>男</v>
      </c>
      <c r="F48" s="54">
        <f>IF(B48="","",VLOOKUP(B48,'[1]球員資料表'!$A$2:$O$85,6,FALSE))</f>
        <v>36813</v>
      </c>
      <c r="G48" s="53"/>
      <c r="H48" s="52">
        <f>IF(B48="","",VLOOKUP(B48,'[1]球員資料表'!$A$2:$O$85,7,FALSE))</f>
        <v>0</v>
      </c>
      <c r="I48" s="52">
        <f t="shared" si="8"/>
        <v>48</v>
      </c>
      <c r="J48" s="52">
        <f t="shared" si="9"/>
        <v>50</v>
      </c>
      <c r="K48" s="8">
        <f t="shared" si="10"/>
        <v>98</v>
      </c>
      <c r="L48" s="9"/>
      <c r="M48" s="9">
        <f t="shared" si="11"/>
        <v>98</v>
      </c>
      <c r="N48" s="9">
        <v>7</v>
      </c>
      <c r="O48" s="9">
        <v>4</v>
      </c>
      <c r="P48" s="9">
        <v>6</v>
      </c>
      <c r="Q48" s="9">
        <v>7</v>
      </c>
      <c r="R48" s="9">
        <v>3</v>
      </c>
      <c r="S48" s="9">
        <v>4</v>
      </c>
      <c r="T48" s="9">
        <v>6</v>
      </c>
      <c r="U48" s="9">
        <v>6</v>
      </c>
      <c r="V48" s="9">
        <v>5</v>
      </c>
      <c r="W48" s="9">
        <f t="shared" si="12"/>
        <v>48</v>
      </c>
      <c r="X48" s="9">
        <v>5</v>
      </c>
      <c r="Y48" s="9">
        <v>7</v>
      </c>
      <c r="Z48" s="9">
        <v>5</v>
      </c>
      <c r="AA48" s="9">
        <v>5</v>
      </c>
      <c r="AB48" s="9">
        <v>6</v>
      </c>
      <c r="AC48" s="9">
        <v>6</v>
      </c>
      <c r="AD48" s="9">
        <v>5</v>
      </c>
      <c r="AE48" s="9">
        <v>5</v>
      </c>
      <c r="AF48" s="9">
        <v>6</v>
      </c>
      <c r="AG48" s="9">
        <f t="shared" si="13"/>
        <v>50</v>
      </c>
      <c r="AH48" s="9">
        <f t="shared" si="14"/>
        <v>33</v>
      </c>
      <c r="AI48" s="9">
        <f t="shared" si="15"/>
        <v>16</v>
      </c>
      <c r="AJ48" s="11"/>
    </row>
    <row r="49" spans="1:36" ht="24.75" customHeight="1">
      <c r="A49" s="69" t="s">
        <v>22</v>
      </c>
      <c r="B49" s="23">
        <v>87</v>
      </c>
      <c r="C49" s="13" t="s">
        <v>68</v>
      </c>
      <c r="D49" s="13" t="s">
        <v>88</v>
      </c>
      <c r="E49" s="14" t="str">
        <f>IF(B49="","",VLOOKUP(B49,'[1]球員資料表'!$A$2:$O$85,5,FALSE))</f>
        <v>男</v>
      </c>
      <c r="F49" s="54">
        <f>IF(B49="","",VLOOKUP(B49,'[1]球員資料表'!$A$2:$O$85,6,FALSE))</f>
        <v>36779</v>
      </c>
      <c r="G49" s="53"/>
      <c r="H49" s="52"/>
      <c r="I49" s="52">
        <f t="shared" si="8"/>
        <v>41</v>
      </c>
      <c r="J49" s="52">
        <f t="shared" si="9"/>
        <v>57</v>
      </c>
      <c r="K49" s="8">
        <f t="shared" si="10"/>
        <v>98</v>
      </c>
      <c r="L49" s="9"/>
      <c r="M49" s="9">
        <f t="shared" si="11"/>
        <v>98</v>
      </c>
      <c r="N49" s="9">
        <v>6</v>
      </c>
      <c r="O49" s="9">
        <v>6</v>
      </c>
      <c r="P49" s="9">
        <v>3</v>
      </c>
      <c r="Q49" s="9">
        <v>5</v>
      </c>
      <c r="R49" s="9">
        <v>3</v>
      </c>
      <c r="S49" s="9">
        <v>5</v>
      </c>
      <c r="T49" s="9">
        <v>4</v>
      </c>
      <c r="U49" s="9">
        <v>4</v>
      </c>
      <c r="V49" s="9">
        <v>5</v>
      </c>
      <c r="W49" s="9">
        <f t="shared" si="12"/>
        <v>41</v>
      </c>
      <c r="X49" s="9">
        <v>6</v>
      </c>
      <c r="Y49" s="9">
        <v>8</v>
      </c>
      <c r="Z49" s="9">
        <v>9</v>
      </c>
      <c r="AA49" s="9">
        <v>4</v>
      </c>
      <c r="AB49" s="9">
        <v>4</v>
      </c>
      <c r="AC49" s="9">
        <v>6</v>
      </c>
      <c r="AD49" s="9">
        <v>4</v>
      </c>
      <c r="AE49" s="9">
        <v>4</v>
      </c>
      <c r="AF49" s="9">
        <v>12</v>
      </c>
      <c r="AG49" s="9">
        <f t="shared" si="13"/>
        <v>57</v>
      </c>
      <c r="AH49" s="9">
        <f t="shared" si="14"/>
        <v>34</v>
      </c>
      <c r="AI49" s="9">
        <f t="shared" si="15"/>
        <v>20</v>
      </c>
      <c r="AJ49" s="27"/>
    </row>
    <row r="50" spans="1:36" ht="24.75" customHeight="1">
      <c r="A50" s="69" t="s">
        <v>40</v>
      </c>
      <c r="B50" s="23">
        <v>26</v>
      </c>
      <c r="C50" s="13" t="s">
        <v>68</v>
      </c>
      <c r="D50" s="13" t="s">
        <v>89</v>
      </c>
      <c r="E50" s="14" t="str">
        <f>IF(B50="","",VLOOKUP(B50,'[1]球員資料表'!$A$2:$O$85,5,FALSE))</f>
        <v>男</v>
      </c>
      <c r="F50" s="54">
        <f>IF(B50="","",VLOOKUP(B50,'[1]球員資料表'!$A$2:$O$85,6,FALSE))</f>
        <v>36478</v>
      </c>
      <c r="G50" s="53"/>
      <c r="H50" s="52"/>
      <c r="I50" s="52">
        <f t="shared" si="8"/>
        <v>69</v>
      </c>
      <c r="J50" s="52">
        <f t="shared" si="9"/>
        <v>69</v>
      </c>
      <c r="K50" s="8">
        <f t="shared" si="10"/>
        <v>138</v>
      </c>
      <c r="L50" s="9"/>
      <c r="M50" s="9">
        <f t="shared" si="11"/>
        <v>138</v>
      </c>
      <c r="N50" s="9">
        <v>10</v>
      </c>
      <c r="O50" s="9">
        <v>10</v>
      </c>
      <c r="P50" s="9">
        <v>5</v>
      </c>
      <c r="Q50" s="9">
        <v>6</v>
      </c>
      <c r="R50" s="9">
        <v>5</v>
      </c>
      <c r="S50" s="9">
        <v>11</v>
      </c>
      <c r="T50" s="9">
        <v>8</v>
      </c>
      <c r="U50" s="9">
        <v>6</v>
      </c>
      <c r="V50" s="9">
        <v>8</v>
      </c>
      <c r="W50" s="9">
        <f t="shared" si="12"/>
        <v>69</v>
      </c>
      <c r="X50" s="9">
        <v>10</v>
      </c>
      <c r="Y50" s="9">
        <v>6</v>
      </c>
      <c r="Z50" s="9">
        <v>6</v>
      </c>
      <c r="AA50" s="9">
        <v>6</v>
      </c>
      <c r="AB50" s="9">
        <v>9</v>
      </c>
      <c r="AC50" s="9">
        <v>8</v>
      </c>
      <c r="AD50" s="9">
        <v>6</v>
      </c>
      <c r="AE50" s="9">
        <v>8</v>
      </c>
      <c r="AF50" s="9">
        <v>10</v>
      </c>
      <c r="AG50" s="9">
        <f t="shared" si="13"/>
        <v>69</v>
      </c>
      <c r="AH50" s="9">
        <f t="shared" si="14"/>
        <v>47</v>
      </c>
      <c r="AI50" s="9">
        <f t="shared" si="15"/>
        <v>24</v>
      </c>
      <c r="AJ50" s="11"/>
    </row>
    <row r="51" spans="1:36" ht="24.75" customHeight="1" thickBot="1">
      <c r="A51" s="72"/>
      <c r="B51" s="73"/>
      <c r="C51" s="19"/>
      <c r="D51" s="19"/>
      <c r="E51" s="74"/>
      <c r="F51" s="75"/>
      <c r="G51" s="76"/>
      <c r="H51" s="61"/>
      <c r="I51" s="61"/>
      <c r="J51" s="61"/>
      <c r="K51" s="62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>
        <f>SUM(N51:V51)</f>
        <v>0</v>
      </c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32"/>
    </row>
    <row r="52" spans="1:36" ht="24.75" customHeight="1">
      <c r="A52" s="69" t="s">
        <v>41</v>
      </c>
      <c r="B52" s="23">
        <v>49</v>
      </c>
      <c r="C52" s="24" t="s">
        <v>90</v>
      </c>
      <c r="D52" s="24" t="s">
        <v>91</v>
      </c>
      <c r="E52" s="77" t="str">
        <f>IF(B52="","",VLOOKUP(B52,'[1]球員資料表'!$A$2:$O$85,5,FALSE))</f>
        <v>男</v>
      </c>
      <c r="F52" s="78">
        <f>IF(B52="","",VLOOKUP(B52,'[1]球員資料表'!$A$2:$O$85,6,FALSE))</f>
        <v>37565</v>
      </c>
      <c r="G52" s="79"/>
      <c r="H52" s="80">
        <f>IF(B55="","",VLOOKUP(B55,'[1]球員資料表'!$A$2:$O$85,7,FALSE))</f>
        <v>0</v>
      </c>
      <c r="I52" s="80">
        <f aca="true" t="shared" si="16" ref="I52:I59">W52</f>
        <v>43</v>
      </c>
      <c r="J52" s="80">
        <f aca="true" t="shared" si="17" ref="J52:J59">AG52</f>
        <v>39</v>
      </c>
      <c r="K52" s="81">
        <f aca="true" t="shared" si="18" ref="K52:K59">I52+J52</f>
        <v>82</v>
      </c>
      <c r="L52" s="25"/>
      <c r="M52" s="25">
        <f aca="true" t="shared" si="19" ref="M52:M59">K52+L52</f>
        <v>82</v>
      </c>
      <c r="N52" s="25">
        <v>5</v>
      </c>
      <c r="O52" s="25">
        <v>5</v>
      </c>
      <c r="P52" s="25">
        <v>4</v>
      </c>
      <c r="Q52" s="25">
        <v>5</v>
      </c>
      <c r="R52" s="25">
        <v>4</v>
      </c>
      <c r="S52" s="25">
        <v>5</v>
      </c>
      <c r="T52" s="25">
        <v>5</v>
      </c>
      <c r="U52" s="25">
        <v>5</v>
      </c>
      <c r="V52" s="25">
        <v>5</v>
      </c>
      <c r="W52" s="25">
        <f aca="true" t="shared" si="20" ref="W52:W59">SUM(N52:V52)</f>
        <v>43</v>
      </c>
      <c r="X52" s="25">
        <v>4</v>
      </c>
      <c r="Y52" s="25">
        <v>3</v>
      </c>
      <c r="Z52" s="25">
        <v>4</v>
      </c>
      <c r="AA52" s="25">
        <v>3</v>
      </c>
      <c r="AB52" s="25">
        <v>5</v>
      </c>
      <c r="AC52" s="25">
        <v>6</v>
      </c>
      <c r="AD52" s="25">
        <v>4</v>
      </c>
      <c r="AE52" s="25">
        <v>4</v>
      </c>
      <c r="AF52" s="25">
        <v>6</v>
      </c>
      <c r="AG52" s="25">
        <f aca="true" t="shared" si="21" ref="AG52:AG59">SUM(X52:AF52)</f>
        <v>39</v>
      </c>
      <c r="AH52" s="25">
        <f aca="true" t="shared" si="22" ref="AH52:AH59">SUM(AA52:AF52)</f>
        <v>28</v>
      </c>
      <c r="AI52" s="25">
        <f aca="true" t="shared" si="23" ref="AI52:AI59">SUM(AD52:AF52)</f>
        <v>14</v>
      </c>
      <c r="AJ52" s="28"/>
    </row>
    <row r="53" spans="1:36" ht="24.75" customHeight="1">
      <c r="A53" s="69" t="s">
        <v>4</v>
      </c>
      <c r="B53" s="23">
        <v>46</v>
      </c>
      <c r="C53" s="13" t="s">
        <v>90</v>
      </c>
      <c r="D53" s="13" t="s">
        <v>92</v>
      </c>
      <c r="E53" s="14" t="str">
        <f>IF(B53="","",VLOOKUP(B53,'[1]球員資料表'!$A$2:$O$85,5,FALSE))</f>
        <v>男</v>
      </c>
      <c r="F53" s="54">
        <f>IF(B53="","",VLOOKUP(B53,'[1]球員資料表'!$A$2:$O$85,6,FALSE))</f>
        <v>37569</v>
      </c>
      <c r="G53" s="53"/>
      <c r="H53" s="52">
        <f>IF(B56="","",VLOOKUP(B56,'[1]球員資料表'!$A$2:$O$85,7,FALSE))</f>
        <v>0</v>
      </c>
      <c r="I53" s="52">
        <f t="shared" si="16"/>
        <v>44</v>
      </c>
      <c r="J53" s="52">
        <f t="shared" si="17"/>
        <v>44</v>
      </c>
      <c r="K53" s="8">
        <f t="shared" si="18"/>
        <v>88</v>
      </c>
      <c r="L53" s="9"/>
      <c r="M53" s="9">
        <f t="shared" si="19"/>
        <v>88</v>
      </c>
      <c r="N53" s="9">
        <v>6</v>
      </c>
      <c r="O53" s="9">
        <v>4</v>
      </c>
      <c r="P53" s="9">
        <v>4</v>
      </c>
      <c r="Q53" s="9">
        <v>4</v>
      </c>
      <c r="R53" s="9">
        <v>3</v>
      </c>
      <c r="S53" s="9">
        <v>6</v>
      </c>
      <c r="T53" s="9">
        <v>5</v>
      </c>
      <c r="U53" s="9">
        <v>6</v>
      </c>
      <c r="V53" s="9">
        <v>6</v>
      </c>
      <c r="W53" s="9">
        <f t="shared" si="20"/>
        <v>44</v>
      </c>
      <c r="X53" s="9">
        <v>5</v>
      </c>
      <c r="Y53" s="9">
        <v>5</v>
      </c>
      <c r="Z53" s="9">
        <v>5</v>
      </c>
      <c r="AA53" s="9">
        <v>4</v>
      </c>
      <c r="AB53" s="9">
        <v>4</v>
      </c>
      <c r="AC53" s="9">
        <v>6</v>
      </c>
      <c r="AD53" s="9">
        <v>5</v>
      </c>
      <c r="AE53" s="9">
        <v>4</v>
      </c>
      <c r="AF53" s="9">
        <v>6</v>
      </c>
      <c r="AG53" s="9">
        <f t="shared" si="21"/>
        <v>44</v>
      </c>
      <c r="AH53" s="9">
        <f t="shared" si="22"/>
        <v>29</v>
      </c>
      <c r="AI53" s="9">
        <f t="shared" si="23"/>
        <v>15</v>
      </c>
      <c r="AJ53" s="27"/>
    </row>
    <row r="54" spans="1:36" ht="24.75" customHeight="1">
      <c r="A54" s="69" t="s">
        <v>5</v>
      </c>
      <c r="B54" s="23">
        <v>44</v>
      </c>
      <c r="C54" s="13" t="s">
        <v>90</v>
      </c>
      <c r="D54" s="13" t="s">
        <v>93</v>
      </c>
      <c r="E54" s="14" t="str">
        <f>IF(B54="","",VLOOKUP(B54,'[1]球員資料表'!$A$2:$O$85,5,FALSE))</f>
        <v>男</v>
      </c>
      <c r="F54" s="54">
        <f>IF(B54="","",VLOOKUP(B54,'[1]球員資料表'!$A$2:$O$85,6,FALSE))</f>
        <v>37393</v>
      </c>
      <c r="G54" s="53"/>
      <c r="H54" s="52"/>
      <c r="I54" s="52">
        <f t="shared" si="16"/>
        <v>44</v>
      </c>
      <c r="J54" s="52">
        <f t="shared" si="17"/>
        <v>44</v>
      </c>
      <c r="K54" s="8">
        <f t="shared" si="18"/>
        <v>88</v>
      </c>
      <c r="L54" s="9"/>
      <c r="M54" s="9">
        <f t="shared" si="19"/>
        <v>88</v>
      </c>
      <c r="N54" s="9">
        <v>6</v>
      </c>
      <c r="O54" s="9">
        <v>7</v>
      </c>
      <c r="P54" s="9">
        <v>4</v>
      </c>
      <c r="Q54" s="9">
        <v>4</v>
      </c>
      <c r="R54" s="9">
        <v>3</v>
      </c>
      <c r="S54" s="9">
        <v>5</v>
      </c>
      <c r="T54" s="9">
        <v>4</v>
      </c>
      <c r="U54" s="9">
        <v>7</v>
      </c>
      <c r="V54" s="9">
        <v>4</v>
      </c>
      <c r="W54" s="9">
        <f t="shared" si="20"/>
        <v>44</v>
      </c>
      <c r="X54" s="9">
        <v>4</v>
      </c>
      <c r="Y54" s="9">
        <v>4</v>
      </c>
      <c r="Z54" s="9">
        <v>6</v>
      </c>
      <c r="AA54" s="9">
        <v>3</v>
      </c>
      <c r="AB54" s="9">
        <v>4</v>
      </c>
      <c r="AC54" s="9">
        <v>9</v>
      </c>
      <c r="AD54" s="9">
        <v>5</v>
      </c>
      <c r="AE54" s="9">
        <v>4</v>
      </c>
      <c r="AF54" s="9">
        <v>5</v>
      </c>
      <c r="AG54" s="9">
        <f t="shared" si="21"/>
        <v>44</v>
      </c>
      <c r="AH54" s="9">
        <f t="shared" si="22"/>
        <v>30</v>
      </c>
      <c r="AI54" s="9">
        <f t="shared" si="23"/>
        <v>14</v>
      </c>
      <c r="AJ54" s="27"/>
    </row>
    <row r="55" spans="1:36" ht="24.75" customHeight="1">
      <c r="A55" s="69" t="s">
        <v>6</v>
      </c>
      <c r="B55" s="23">
        <v>48</v>
      </c>
      <c r="C55" s="13" t="s">
        <v>90</v>
      </c>
      <c r="D55" s="13" t="s">
        <v>94</v>
      </c>
      <c r="E55" s="14" t="str">
        <f>IF(B55="","",VLOOKUP(B55,'[1]球員資料表'!$A$2:$O$85,5,FALSE))</f>
        <v>男</v>
      </c>
      <c r="F55" s="54">
        <f>IF(B55="","",VLOOKUP(B55,'[1]球員資料表'!$A$2:$O$85,6,FALSE))</f>
        <v>37376</v>
      </c>
      <c r="G55" s="53"/>
      <c r="H55" s="52"/>
      <c r="I55" s="52">
        <f t="shared" si="16"/>
        <v>47</v>
      </c>
      <c r="J55" s="52">
        <f t="shared" si="17"/>
        <v>46</v>
      </c>
      <c r="K55" s="8">
        <f t="shared" si="18"/>
        <v>93</v>
      </c>
      <c r="L55" s="9"/>
      <c r="M55" s="9">
        <f t="shared" si="19"/>
        <v>93</v>
      </c>
      <c r="N55" s="9">
        <v>6</v>
      </c>
      <c r="O55" s="9">
        <v>5</v>
      </c>
      <c r="P55" s="9">
        <v>4</v>
      </c>
      <c r="Q55" s="9">
        <v>5</v>
      </c>
      <c r="R55" s="9">
        <v>4</v>
      </c>
      <c r="S55" s="9">
        <v>7</v>
      </c>
      <c r="T55" s="9">
        <v>5</v>
      </c>
      <c r="U55" s="9">
        <v>5</v>
      </c>
      <c r="V55" s="9">
        <v>6</v>
      </c>
      <c r="W55" s="9">
        <f t="shared" si="20"/>
        <v>47</v>
      </c>
      <c r="X55" s="9">
        <v>5</v>
      </c>
      <c r="Y55" s="9">
        <v>5</v>
      </c>
      <c r="Z55" s="9">
        <v>7</v>
      </c>
      <c r="AA55" s="9">
        <v>5</v>
      </c>
      <c r="AB55" s="9">
        <v>4</v>
      </c>
      <c r="AC55" s="9">
        <v>6</v>
      </c>
      <c r="AD55" s="9">
        <v>4</v>
      </c>
      <c r="AE55" s="9">
        <v>4</v>
      </c>
      <c r="AF55" s="9">
        <v>6</v>
      </c>
      <c r="AG55" s="9">
        <f t="shared" si="21"/>
        <v>46</v>
      </c>
      <c r="AH55" s="9">
        <f t="shared" si="22"/>
        <v>29</v>
      </c>
      <c r="AI55" s="9">
        <f t="shared" si="23"/>
        <v>14</v>
      </c>
      <c r="AJ55" s="27"/>
    </row>
    <row r="56" spans="1:36" ht="24.75" customHeight="1">
      <c r="A56" s="69" t="s">
        <v>7</v>
      </c>
      <c r="B56" s="23">
        <v>47</v>
      </c>
      <c r="C56" s="13" t="s">
        <v>90</v>
      </c>
      <c r="D56" s="13" t="s">
        <v>95</v>
      </c>
      <c r="E56" s="14" t="str">
        <f>IF(B56="","",VLOOKUP(B56,'[1]球員資料表'!$A$2:$O$85,5,FALSE))</f>
        <v>男</v>
      </c>
      <c r="F56" s="54">
        <f>IF(B56="","",VLOOKUP(B56,'[1]球員資料表'!$A$2:$O$85,6,FALSE))</f>
        <v>37826</v>
      </c>
      <c r="G56" s="53"/>
      <c r="H56" s="52"/>
      <c r="I56" s="52">
        <f t="shared" si="16"/>
        <v>49</v>
      </c>
      <c r="J56" s="52">
        <f t="shared" si="17"/>
        <v>49</v>
      </c>
      <c r="K56" s="8">
        <f t="shared" si="18"/>
        <v>98</v>
      </c>
      <c r="L56" s="9"/>
      <c r="M56" s="9">
        <f t="shared" si="19"/>
        <v>98</v>
      </c>
      <c r="N56" s="9">
        <v>6</v>
      </c>
      <c r="O56" s="9">
        <v>5</v>
      </c>
      <c r="P56" s="9">
        <v>4</v>
      </c>
      <c r="Q56" s="9">
        <v>5</v>
      </c>
      <c r="R56" s="9">
        <v>4</v>
      </c>
      <c r="S56" s="9">
        <v>7</v>
      </c>
      <c r="T56" s="9">
        <v>6</v>
      </c>
      <c r="U56" s="9">
        <v>6</v>
      </c>
      <c r="V56" s="9">
        <v>6</v>
      </c>
      <c r="W56" s="9">
        <f t="shared" si="20"/>
        <v>49</v>
      </c>
      <c r="X56" s="9">
        <v>7</v>
      </c>
      <c r="Y56" s="9">
        <v>5</v>
      </c>
      <c r="Z56" s="9">
        <v>5</v>
      </c>
      <c r="AA56" s="9">
        <v>5</v>
      </c>
      <c r="AB56" s="9">
        <v>5</v>
      </c>
      <c r="AC56" s="9">
        <v>6</v>
      </c>
      <c r="AD56" s="9">
        <v>6</v>
      </c>
      <c r="AE56" s="9">
        <v>4</v>
      </c>
      <c r="AF56" s="9">
        <v>6</v>
      </c>
      <c r="AG56" s="9">
        <f t="shared" si="21"/>
        <v>49</v>
      </c>
      <c r="AH56" s="9">
        <f t="shared" si="22"/>
        <v>32</v>
      </c>
      <c r="AI56" s="9">
        <f t="shared" si="23"/>
        <v>16</v>
      </c>
      <c r="AJ56" s="27"/>
    </row>
    <row r="57" spans="1:36" ht="24.75" customHeight="1">
      <c r="A57" s="69" t="s">
        <v>8</v>
      </c>
      <c r="B57" s="23">
        <v>51</v>
      </c>
      <c r="C57" s="13" t="s">
        <v>90</v>
      </c>
      <c r="D57" s="13" t="s">
        <v>96</v>
      </c>
      <c r="E57" s="14" t="str">
        <f>IF(B57="","",VLOOKUP(B57,'[1]球員資料表'!$A$2:$O$85,5,FALSE))</f>
        <v>男</v>
      </c>
      <c r="F57" s="54">
        <f>IF(B57="","",VLOOKUP(B57,'[1]球員資料表'!$A$2:$O$85,6,FALSE))</f>
        <v>37837</v>
      </c>
      <c r="G57" s="53"/>
      <c r="H57" s="52"/>
      <c r="I57" s="52">
        <f t="shared" si="16"/>
        <v>54</v>
      </c>
      <c r="J57" s="52">
        <f t="shared" si="17"/>
        <v>56</v>
      </c>
      <c r="K57" s="8">
        <f t="shared" si="18"/>
        <v>110</v>
      </c>
      <c r="L57" s="9"/>
      <c r="M57" s="10">
        <f t="shared" si="19"/>
        <v>110</v>
      </c>
      <c r="N57" s="10">
        <v>10</v>
      </c>
      <c r="O57" s="10">
        <v>6</v>
      </c>
      <c r="P57" s="10">
        <v>4</v>
      </c>
      <c r="Q57" s="10">
        <v>6</v>
      </c>
      <c r="R57" s="10">
        <v>4</v>
      </c>
      <c r="S57" s="10">
        <v>7</v>
      </c>
      <c r="T57" s="10">
        <v>6</v>
      </c>
      <c r="U57" s="10">
        <v>5</v>
      </c>
      <c r="V57" s="10">
        <v>6</v>
      </c>
      <c r="W57" s="9">
        <f t="shared" si="20"/>
        <v>54</v>
      </c>
      <c r="X57" s="10">
        <v>7</v>
      </c>
      <c r="Y57" s="10">
        <v>6</v>
      </c>
      <c r="Z57" s="10">
        <v>9</v>
      </c>
      <c r="AA57" s="10">
        <v>4</v>
      </c>
      <c r="AB57" s="10">
        <v>6</v>
      </c>
      <c r="AC57" s="10">
        <v>7</v>
      </c>
      <c r="AD57" s="10">
        <v>6</v>
      </c>
      <c r="AE57" s="10">
        <v>5</v>
      </c>
      <c r="AF57" s="10">
        <v>6</v>
      </c>
      <c r="AG57" s="10">
        <f t="shared" si="21"/>
        <v>56</v>
      </c>
      <c r="AH57" s="10">
        <f t="shared" si="22"/>
        <v>34</v>
      </c>
      <c r="AI57" s="10">
        <f t="shared" si="23"/>
        <v>17</v>
      </c>
      <c r="AJ57" s="27"/>
    </row>
    <row r="58" spans="1:36" ht="24.75" customHeight="1">
      <c r="A58" s="69" t="s">
        <v>9</v>
      </c>
      <c r="B58" s="23">
        <v>43</v>
      </c>
      <c r="C58" s="13" t="s">
        <v>90</v>
      </c>
      <c r="D58" s="13" t="s">
        <v>97</v>
      </c>
      <c r="E58" s="14" t="str">
        <f>IF(B58="","",VLOOKUP(B58,'[1]球員資料表'!$A$2:$O$85,5,FALSE))</f>
        <v>男</v>
      </c>
      <c r="F58" s="54">
        <f>IF(B58="","",VLOOKUP(B58,'[1]球員資料表'!$A$2:$O$85,6,FALSE))</f>
        <v>37311</v>
      </c>
      <c r="G58" s="53"/>
      <c r="H58" s="52"/>
      <c r="I58" s="52">
        <f t="shared" si="16"/>
        <v>63</v>
      </c>
      <c r="J58" s="52">
        <f t="shared" si="17"/>
        <v>55</v>
      </c>
      <c r="K58" s="8">
        <f t="shared" si="18"/>
        <v>118</v>
      </c>
      <c r="L58" s="10"/>
      <c r="M58" s="10">
        <f t="shared" si="19"/>
        <v>118</v>
      </c>
      <c r="N58" s="10">
        <v>7</v>
      </c>
      <c r="O58" s="10">
        <v>7</v>
      </c>
      <c r="P58" s="10">
        <v>6</v>
      </c>
      <c r="Q58" s="10">
        <v>6</v>
      </c>
      <c r="R58" s="10">
        <v>6</v>
      </c>
      <c r="S58" s="10">
        <v>6</v>
      </c>
      <c r="T58" s="10">
        <v>8</v>
      </c>
      <c r="U58" s="10">
        <v>8</v>
      </c>
      <c r="V58" s="10">
        <v>9</v>
      </c>
      <c r="W58" s="10">
        <f t="shared" si="20"/>
        <v>63</v>
      </c>
      <c r="X58" s="10">
        <v>5</v>
      </c>
      <c r="Y58" s="10">
        <v>6</v>
      </c>
      <c r="Z58" s="10">
        <v>7</v>
      </c>
      <c r="AA58" s="10">
        <v>6</v>
      </c>
      <c r="AB58" s="10">
        <v>4</v>
      </c>
      <c r="AC58" s="10">
        <v>9</v>
      </c>
      <c r="AD58" s="10">
        <v>3</v>
      </c>
      <c r="AE58" s="10">
        <v>4</v>
      </c>
      <c r="AF58" s="10">
        <v>11</v>
      </c>
      <c r="AG58" s="10">
        <f t="shared" si="21"/>
        <v>55</v>
      </c>
      <c r="AH58" s="10">
        <f t="shared" si="22"/>
        <v>37</v>
      </c>
      <c r="AI58" s="10">
        <f t="shared" si="23"/>
        <v>18</v>
      </c>
      <c r="AJ58" s="27"/>
    </row>
    <row r="59" spans="1:36" ht="24.75" customHeight="1">
      <c r="A59" s="48" t="s">
        <v>42</v>
      </c>
      <c r="B59" s="23">
        <v>50</v>
      </c>
      <c r="C59" s="13" t="s">
        <v>90</v>
      </c>
      <c r="D59" s="13" t="s">
        <v>98</v>
      </c>
      <c r="E59" s="14" t="str">
        <f>IF(B59="","",VLOOKUP(B59,'[1]球員資料表'!$A$2:$O$85,5,FALSE))</f>
        <v>男</v>
      </c>
      <c r="F59" s="54">
        <f>IF(B59="","",VLOOKUP(B59,'[1]球員資料表'!$A$2:$O$85,6,FALSE))</f>
        <v>37597</v>
      </c>
      <c r="G59" s="53"/>
      <c r="H59" s="52">
        <f>IF(B62="","",VLOOKUP(B62,'[1]球員資料表'!$A$2:$O$85,7,FALSE))</f>
      </c>
      <c r="I59" s="52">
        <f t="shared" si="16"/>
        <v>85</v>
      </c>
      <c r="J59" s="52">
        <f t="shared" si="17"/>
        <v>80</v>
      </c>
      <c r="K59" s="8">
        <f t="shared" si="18"/>
        <v>165</v>
      </c>
      <c r="L59" s="9"/>
      <c r="M59" s="9">
        <f t="shared" si="19"/>
        <v>165</v>
      </c>
      <c r="N59" s="9">
        <v>13</v>
      </c>
      <c r="O59" s="9">
        <v>7</v>
      </c>
      <c r="P59" s="9">
        <v>6</v>
      </c>
      <c r="Q59" s="9">
        <v>9</v>
      </c>
      <c r="R59" s="9">
        <v>5</v>
      </c>
      <c r="S59" s="9">
        <v>13</v>
      </c>
      <c r="T59" s="9">
        <v>11</v>
      </c>
      <c r="U59" s="9">
        <v>13</v>
      </c>
      <c r="V59" s="9">
        <v>8</v>
      </c>
      <c r="W59" s="9">
        <f t="shared" si="20"/>
        <v>85</v>
      </c>
      <c r="X59" s="9">
        <v>7</v>
      </c>
      <c r="Y59" s="9">
        <v>9</v>
      </c>
      <c r="Z59" s="9">
        <v>12</v>
      </c>
      <c r="AA59" s="9">
        <v>5</v>
      </c>
      <c r="AB59" s="9">
        <v>9</v>
      </c>
      <c r="AC59" s="9">
        <v>13</v>
      </c>
      <c r="AD59" s="9">
        <v>8</v>
      </c>
      <c r="AE59" s="9">
        <v>5</v>
      </c>
      <c r="AF59" s="9">
        <v>12</v>
      </c>
      <c r="AG59" s="9">
        <f t="shared" si="21"/>
        <v>80</v>
      </c>
      <c r="AH59" s="9">
        <f t="shared" si="22"/>
        <v>52</v>
      </c>
      <c r="AI59" s="9">
        <f t="shared" si="23"/>
        <v>25</v>
      </c>
      <c r="AJ59" s="27"/>
    </row>
    <row r="60" spans="1:36" ht="24.75" customHeight="1">
      <c r="A60" s="69"/>
      <c r="B60" s="23"/>
      <c r="C60" s="13"/>
      <c r="D60" s="13"/>
      <c r="E60" s="14"/>
      <c r="F60" s="54"/>
      <c r="G60" s="53"/>
      <c r="H60" s="52"/>
      <c r="I60" s="52"/>
      <c r="J60" s="52"/>
      <c r="K60" s="8"/>
      <c r="L60" s="9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27"/>
    </row>
    <row r="61" spans="1:36" ht="24.75" customHeight="1">
      <c r="A61" s="48"/>
      <c r="B61" s="23"/>
      <c r="C61" s="13"/>
      <c r="D61" s="13"/>
      <c r="E61" s="14"/>
      <c r="F61" s="54"/>
      <c r="G61" s="53"/>
      <c r="H61" s="52"/>
      <c r="I61" s="52"/>
      <c r="J61" s="52"/>
      <c r="K61" s="8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27"/>
    </row>
    <row r="62" spans="1:36" ht="24.75" customHeight="1" thickBot="1">
      <c r="A62" s="72"/>
      <c r="B62" s="74"/>
      <c r="C62" s="19"/>
      <c r="D62" s="19"/>
      <c r="E62" s="74"/>
      <c r="F62" s="75"/>
      <c r="G62" s="76"/>
      <c r="H62" s="61"/>
      <c r="I62" s="61"/>
      <c r="J62" s="61"/>
      <c r="K62" s="62"/>
      <c r="L62" s="20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32"/>
    </row>
    <row r="63" spans="1:36" ht="24.75" customHeight="1">
      <c r="A63" s="63" t="s">
        <v>41</v>
      </c>
      <c r="B63" s="82">
        <v>53</v>
      </c>
      <c r="C63" s="37" t="s">
        <v>99</v>
      </c>
      <c r="D63" s="37" t="s">
        <v>100</v>
      </c>
      <c r="E63" s="64" t="str">
        <f>IF(B63="","",VLOOKUP(B63,'[1]球員資料表'!$A$2:$O$85,5,FALSE))</f>
        <v>男</v>
      </c>
      <c r="F63" s="65">
        <f>IF(B63="","",VLOOKUP(B63,'[1]球員資料表'!$A$2:$O$85,6,FALSE))</f>
        <v>38320</v>
      </c>
      <c r="G63" s="66"/>
      <c r="H63" s="67"/>
      <c r="I63" s="67">
        <f>W63</f>
        <v>44</v>
      </c>
      <c r="J63" s="67">
        <f>AG63</f>
        <v>43</v>
      </c>
      <c r="K63" s="8">
        <f>I63+J63</f>
        <v>87</v>
      </c>
      <c r="L63" s="38"/>
      <c r="M63" s="38">
        <f>K63+L63</f>
        <v>87</v>
      </c>
      <c r="N63" s="38">
        <v>6</v>
      </c>
      <c r="O63" s="38">
        <v>6</v>
      </c>
      <c r="P63" s="38">
        <v>4</v>
      </c>
      <c r="Q63" s="38">
        <v>3</v>
      </c>
      <c r="R63" s="38">
        <v>5</v>
      </c>
      <c r="S63" s="38">
        <v>5</v>
      </c>
      <c r="T63" s="38">
        <v>5</v>
      </c>
      <c r="U63" s="38">
        <v>5</v>
      </c>
      <c r="V63" s="83">
        <v>5</v>
      </c>
      <c r="W63" s="83">
        <f>SUM(N63:V63)</f>
        <v>44</v>
      </c>
      <c r="X63" s="83">
        <v>5</v>
      </c>
      <c r="Y63" s="38">
        <v>6</v>
      </c>
      <c r="Z63" s="38">
        <v>5</v>
      </c>
      <c r="AA63" s="38">
        <v>4</v>
      </c>
      <c r="AB63" s="38">
        <v>4</v>
      </c>
      <c r="AC63" s="38">
        <v>6</v>
      </c>
      <c r="AD63" s="38">
        <v>5</v>
      </c>
      <c r="AE63" s="38">
        <v>3</v>
      </c>
      <c r="AF63" s="38">
        <v>5</v>
      </c>
      <c r="AG63" s="38">
        <f>SUM(X63:AF63)</f>
        <v>43</v>
      </c>
      <c r="AH63" s="38">
        <f>SUM(AA63:AF63)</f>
        <v>27</v>
      </c>
      <c r="AI63" s="38">
        <f>SUM(AD63:AF63)</f>
        <v>13</v>
      </c>
      <c r="AJ63" s="41"/>
    </row>
    <row r="64" spans="1:36" ht="24.75" customHeight="1">
      <c r="A64" s="48" t="s">
        <v>4</v>
      </c>
      <c r="B64" s="84">
        <v>57</v>
      </c>
      <c r="C64" s="13" t="s">
        <v>99</v>
      </c>
      <c r="D64" s="13" t="s">
        <v>101</v>
      </c>
      <c r="E64" s="14" t="str">
        <f>IF(B64="","",VLOOKUP(B64,'[1]球員資料表'!$A$2:$O$85,5,FALSE))</f>
        <v>男</v>
      </c>
      <c r="F64" s="54">
        <f>IF(B64="","",VLOOKUP(B64,'[1]球員資料表'!$A$2:$O$85,6,FALSE))</f>
        <v>38105</v>
      </c>
      <c r="G64" s="53"/>
      <c r="H64" s="52"/>
      <c r="I64" s="52">
        <f>W64</f>
        <v>46</v>
      </c>
      <c r="J64" s="52">
        <f>AG64</f>
        <v>46</v>
      </c>
      <c r="K64" s="8">
        <f>I64+J64</f>
        <v>92</v>
      </c>
      <c r="L64" s="9"/>
      <c r="M64" s="9">
        <f>K64+L64</f>
        <v>92</v>
      </c>
      <c r="N64" s="9">
        <v>6</v>
      </c>
      <c r="O64" s="9">
        <v>5</v>
      </c>
      <c r="P64" s="9">
        <v>5</v>
      </c>
      <c r="Q64" s="9">
        <v>4</v>
      </c>
      <c r="R64" s="9">
        <v>4</v>
      </c>
      <c r="S64" s="9">
        <v>7</v>
      </c>
      <c r="T64" s="9">
        <v>5</v>
      </c>
      <c r="U64" s="9">
        <v>5</v>
      </c>
      <c r="V64" s="9">
        <v>5</v>
      </c>
      <c r="W64" s="9">
        <f>SUM(N64:V64)</f>
        <v>46</v>
      </c>
      <c r="X64" s="9">
        <v>5</v>
      </c>
      <c r="Y64" s="9">
        <v>5</v>
      </c>
      <c r="Z64" s="9">
        <v>5</v>
      </c>
      <c r="AA64" s="9">
        <v>4</v>
      </c>
      <c r="AB64" s="9">
        <v>5</v>
      </c>
      <c r="AC64" s="9">
        <v>6</v>
      </c>
      <c r="AD64" s="9">
        <v>5</v>
      </c>
      <c r="AE64" s="9">
        <v>5</v>
      </c>
      <c r="AF64" s="9">
        <v>6</v>
      </c>
      <c r="AG64" s="9">
        <f>SUM(X64:AF64)</f>
        <v>46</v>
      </c>
      <c r="AH64" s="9">
        <f>SUM(AA64:AF64)</f>
        <v>31</v>
      </c>
      <c r="AI64" s="9">
        <f>SUM(AD64:AF64)</f>
        <v>16</v>
      </c>
      <c r="AJ64" s="27"/>
    </row>
    <row r="65" spans="1:36" ht="24.75" customHeight="1">
      <c r="A65" s="48" t="s">
        <v>5</v>
      </c>
      <c r="B65" s="84">
        <v>54</v>
      </c>
      <c r="C65" s="13" t="s">
        <v>99</v>
      </c>
      <c r="D65" s="13" t="s">
        <v>102</v>
      </c>
      <c r="E65" s="14" t="str">
        <f>IF(B65="","",VLOOKUP(B65,'[1]球員資料表'!$A$2:$O$85,5,FALSE))</f>
        <v>男</v>
      </c>
      <c r="F65" s="54">
        <f>IF(B65="","",VLOOKUP(B65,'[1]球員資料表'!$A$2:$O$85,6,FALSE))</f>
        <v>38874</v>
      </c>
      <c r="G65" s="53"/>
      <c r="H65" s="52"/>
      <c r="I65" s="52">
        <f>W65</f>
        <v>48</v>
      </c>
      <c r="J65" s="52">
        <f>AG65</f>
        <v>46</v>
      </c>
      <c r="K65" s="8">
        <f>I65+J65</f>
        <v>94</v>
      </c>
      <c r="L65" s="9"/>
      <c r="M65" s="9">
        <f>K65+L65</f>
        <v>94</v>
      </c>
      <c r="N65" s="9">
        <v>8</v>
      </c>
      <c r="O65" s="9">
        <v>5</v>
      </c>
      <c r="P65" s="9">
        <v>4</v>
      </c>
      <c r="Q65" s="9">
        <v>7</v>
      </c>
      <c r="R65" s="9">
        <v>3</v>
      </c>
      <c r="S65" s="9">
        <v>5</v>
      </c>
      <c r="T65" s="9">
        <v>6</v>
      </c>
      <c r="U65" s="9">
        <v>4</v>
      </c>
      <c r="V65" s="9">
        <v>6</v>
      </c>
      <c r="W65" s="9">
        <f>SUM(N65:V65)</f>
        <v>48</v>
      </c>
      <c r="X65" s="9">
        <v>5</v>
      </c>
      <c r="Y65" s="9">
        <v>5</v>
      </c>
      <c r="Z65" s="9">
        <v>5</v>
      </c>
      <c r="AA65" s="9">
        <v>5</v>
      </c>
      <c r="AB65" s="9">
        <v>5</v>
      </c>
      <c r="AC65" s="9">
        <v>5</v>
      </c>
      <c r="AD65" s="9">
        <v>5</v>
      </c>
      <c r="AE65" s="9">
        <v>4</v>
      </c>
      <c r="AF65" s="9">
        <v>7</v>
      </c>
      <c r="AG65" s="9">
        <f>SUM(X65:AF65)</f>
        <v>46</v>
      </c>
      <c r="AH65" s="9">
        <f>SUM(AA65:AF65)</f>
        <v>31</v>
      </c>
      <c r="AI65" s="9">
        <f>SUM(AD65:AF65)</f>
        <v>16</v>
      </c>
      <c r="AJ65" s="27"/>
    </row>
    <row r="66" spans="1:36" ht="24.75" customHeight="1">
      <c r="A66" s="48" t="s">
        <v>43</v>
      </c>
      <c r="B66" s="84">
        <v>55</v>
      </c>
      <c r="C66" s="13" t="s">
        <v>99</v>
      </c>
      <c r="D66" s="13" t="s">
        <v>103</v>
      </c>
      <c r="E66" s="14" t="str">
        <f>IF(B66="","",VLOOKUP(B66,'[1]球員資料表'!$A$2:$O$85,5,FALSE))</f>
        <v>男</v>
      </c>
      <c r="F66" s="54">
        <f>IF(B66="","",VLOOKUP(B66,'[1]球員資料表'!$A$2:$O$85,6,FALSE))</f>
        <v>38908</v>
      </c>
      <c r="G66" s="53"/>
      <c r="H66" s="52"/>
      <c r="I66" s="52">
        <f>W66</f>
        <v>51</v>
      </c>
      <c r="J66" s="52">
        <f>AG66</f>
        <v>56</v>
      </c>
      <c r="K66" s="8">
        <f>I66+J66</f>
        <v>107</v>
      </c>
      <c r="L66" s="9"/>
      <c r="M66" s="9">
        <f>K66+L66</f>
        <v>107</v>
      </c>
      <c r="N66" s="9">
        <v>7</v>
      </c>
      <c r="O66" s="9">
        <v>5</v>
      </c>
      <c r="P66" s="9">
        <v>4</v>
      </c>
      <c r="Q66" s="9">
        <v>6</v>
      </c>
      <c r="R66" s="9">
        <v>5</v>
      </c>
      <c r="S66" s="9">
        <v>6</v>
      </c>
      <c r="T66" s="9">
        <v>6</v>
      </c>
      <c r="U66" s="9">
        <v>5</v>
      </c>
      <c r="V66" s="9">
        <v>7</v>
      </c>
      <c r="W66" s="9">
        <f>SUM(N66:V66)</f>
        <v>51</v>
      </c>
      <c r="X66" s="9">
        <v>5</v>
      </c>
      <c r="Y66" s="9">
        <v>5</v>
      </c>
      <c r="Z66" s="9">
        <v>7</v>
      </c>
      <c r="AA66" s="9">
        <v>6</v>
      </c>
      <c r="AB66" s="9">
        <v>6</v>
      </c>
      <c r="AC66" s="9">
        <v>8</v>
      </c>
      <c r="AD66" s="9">
        <v>9</v>
      </c>
      <c r="AE66" s="9">
        <v>4</v>
      </c>
      <c r="AF66" s="9">
        <v>6</v>
      </c>
      <c r="AG66" s="9">
        <f>SUM(X66:AF66)</f>
        <v>56</v>
      </c>
      <c r="AH66" s="9">
        <f>SUM(AA66:AF66)</f>
        <v>39</v>
      </c>
      <c r="AI66" s="9">
        <f>SUM(AD66:AF66)</f>
        <v>19</v>
      </c>
      <c r="AJ66" s="27"/>
    </row>
    <row r="67" spans="1:36" ht="24.75" customHeight="1">
      <c r="A67" s="48" t="s">
        <v>44</v>
      </c>
      <c r="B67" s="84">
        <v>56</v>
      </c>
      <c r="C67" s="13" t="s">
        <v>99</v>
      </c>
      <c r="D67" s="13" t="s">
        <v>104</v>
      </c>
      <c r="E67" s="14" t="str">
        <f>IF(B67="","",VLOOKUP(B67,'[1]球員資料表'!$A$2:$O$85,5,FALSE))</f>
        <v>男</v>
      </c>
      <c r="F67" s="54">
        <f>IF(B67="","",VLOOKUP(B67,'[1]球員資料表'!$A$2:$O$85,6,FALSE))</f>
        <v>38240</v>
      </c>
      <c r="G67" s="53"/>
      <c r="H67" s="52"/>
      <c r="I67" s="52">
        <f>W67</f>
        <v>52</v>
      </c>
      <c r="J67" s="52">
        <f>AG67</f>
        <v>56</v>
      </c>
      <c r="K67" s="8">
        <f>I67+J67</f>
        <v>108</v>
      </c>
      <c r="L67" s="9"/>
      <c r="M67" s="9">
        <f>K67+L67</f>
        <v>108</v>
      </c>
      <c r="N67" s="9">
        <v>6</v>
      </c>
      <c r="O67" s="9">
        <v>6</v>
      </c>
      <c r="P67" s="9">
        <v>4</v>
      </c>
      <c r="Q67" s="9">
        <v>7</v>
      </c>
      <c r="R67" s="9">
        <v>4</v>
      </c>
      <c r="S67" s="9">
        <v>6</v>
      </c>
      <c r="T67" s="9">
        <v>6</v>
      </c>
      <c r="U67" s="9">
        <v>7</v>
      </c>
      <c r="V67" s="9">
        <v>6</v>
      </c>
      <c r="W67" s="9">
        <f>SUM(N67:V67)</f>
        <v>52</v>
      </c>
      <c r="X67" s="9">
        <v>8</v>
      </c>
      <c r="Y67" s="9">
        <v>7</v>
      </c>
      <c r="Z67" s="9">
        <v>6</v>
      </c>
      <c r="AA67" s="9">
        <v>6</v>
      </c>
      <c r="AB67" s="9">
        <v>6</v>
      </c>
      <c r="AC67" s="9">
        <v>7</v>
      </c>
      <c r="AD67" s="9">
        <v>7</v>
      </c>
      <c r="AE67" s="9">
        <v>3</v>
      </c>
      <c r="AF67" s="9">
        <v>6</v>
      </c>
      <c r="AG67" s="9">
        <f>SUM(X67:AF67)</f>
        <v>56</v>
      </c>
      <c r="AH67" s="9">
        <f>SUM(AA67:AF67)</f>
        <v>35</v>
      </c>
      <c r="AI67" s="9">
        <f>SUM(AD67:AF67)</f>
        <v>16</v>
      </c>
      <c r="AJ67" s="27"/>
    </row>
    <row r="68" spans="1:36" ht="24.75" customHeight="1">
      <c r="A68" s="48"/>
      <c r="B68" s="84"/>
      <c r="C68" s="13"/>
      <c r="D68" s="13"/>
      <c r="E68" s="14"/>
      <c r="F68" s="54"/>
      <c r="G68" s="53"/>
      <c r="H68" s="52"/>
      <c r="I68" s="52"/>
      <c r="J68" s="52"/>
      <c r="K68" s="8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27"/>
    </row>
    <row r="69" spans="1:36" ht="24.75" customHeight="1">
      <c r="A69" s="48"/>
      <c r="B69" s="84"/>
      <c r="C69" s="13" t="s">
        <v>105</v>
      </c>
      <c r="D69" s="13" t="s">
        <v>105</v>
      </c>
      <c r="E69" s="14">
        <f>IF(B69="","",VLOOKUP(B69,'[1]球員資料表'!$A$2:$O$85,5,FALSE))</f>
      </c>
      <c r="F69" s="54">
        <f>IF(B69="","",VLOOKUP(B69,'[1]球員資料表'!$A$2:$O$85,6,FALSE))</f>
      </c>
      <c r="G69" s="53"/>
      <c r="H69" s="52"/>
      <c r="I69" s="52">
        <f>W69</f>
        <v>0</v>
      </c>
      <c r="J69" s="52">
        <f>AG69</f>
        <v>0</v>
      </c>
      <c r="K69" s="8">
        <f>I69+J69</f>
        <v>0</v>
      </c>
      <c r="L69" s="9">
        <f>W69+AG69</f>
        <v>0</v>
      </c>
      <c r="M69" s="9">
        <f>K69+L69</f>
        <v>0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>
        <f>SUM(X69:AF69)</f>
        <v>0</v>
      </c>
      <c r="AH69" s="9">
        <f>SUM(AA69:AF69)</f>
        <v>0</v>
      </c>
      <c r="AI69" s="9">
        <f>SUM(AD69:AF69)</f>
        <v>0</v>
      </c>
      <c r="AJ69" s="27"/>
    </row>
    <row r="70" spans="1:36" ht="24.75" customHeight="1" thickBot="1">
      <c r="A70" s="56"/>
      <c r="B70" s="85"/>
      <c r="C70" s="19" t="s">
        <v>105</v>
      </c>
      <c r="D70" s="19" t="s">
        <v>105</v>
      </c>
      <c r="E70" s="74">
        <f>IF(B70="","",VLOOKUP(B70,'[1]球員資料表'!$A$2:$O$85,5,FALSE))</f>
      </c>
      <c r="F70" s="75">
        <f>IF(B70="","",VLOOKUP(B70,'[1]球員資料表'!$A$2:$O$85,6,FALSE))</f>
      </c>
      <c r="G70" s="76"/>
      <c r="H70" s="61"/>
      <c r="I70" s="61">
        <f>W70</f>
        <v>0</v>
      </c>
      <c r="J70" s="61">
        <f>AG70</f>
        <v>0</v>
      </c>
      <c r="K70" s="62">
        <f>I70+J70</f>
        <v>0</v>
      </c>
      <c r="L70" s="20">
        <f>W70+AG70</f>
        <v>0</v>
      </c>
      <c r="M70" s="20">
        <f>K70+L70</f>
        <v>0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>
        <f>SUM(X70:AF70)</f>
        <v>0</v>
      </c>
      <c r="AH70" s="20">
        <f>SUM(AA70:AF70)</f>
        <v>0</v>
      </c>
      <c r="AI70" s="20">
        <f>SUM(AD70:AF70)</f>
        <v>0</v>
      </c>
      <c r="AJ70" s="32"/>
    </row>
    <row r="71" spans="1:36" ht="24.75" customHeight="1">
      <c r="A71" s="63" t="s">
        <v>41</v>
      </c>
      <c r="B71" s="36">
        <v>65</v>
      </c>
      <c r="C71" s="37" t="s">
        <v>106</v>
      </c>
      <c r="D71" s="37" t="s">
        <v>107</v>
      </c>
      <c r="E71" s="64" t="str">
        <f>IF(B71="","",VLOOKUP(B71,'[1]球員資料表'!$A$2:$O$85,5,FALSE))</f>
        <v>女</v>
      </c>
      <c r="F71" s="65">
        <f>IF(B71="","",VLOOKUP(B71,'[1]球員資料表'!$A$2:$O$85,6,FALSE))</f>
        <v>35685</v>
      </c>
      <c r="G71" s="66"/>
      <c r="H71" s="67"/>
      <c r="I71" s="67">
        <f aca="true" t="shared" si="24" ref="I71:I76">W71</f>
        <v>40</v>
      </c>
      <c r="J71" s="67">
        <f aca="true" t="shared" si="25" ref="J71:J76">AG71</f>
        <v>39</v>
      </c>
      <c r="K71" s="68">
        <f aca="true" t="shared" si="26" ref="K71:K76">I71+J71</f>
        <v>79</v>
      </c>
      <c r="L71" s="38"/>
      <c r="M71" s="38">
        <f aca="true" t="shared" si="27" ref="M71:M76">K71+L71</f>
        <v>79</v>
      </c>
      <c r="N71" s="38">
        <v>5</v>
      </c>
      <c r="O71" s="38">
        <v>4</v>
      </c>
      <c r="P71" s="38">
        <v>4</v>
      </c>
      <c r="Q71" s="38">
        <v>4</v>
      </c>
      <c r="R71" s="38">
        <v>3</v>
      </c>
      <c r="S71" s="38">
        <v>4</v>
      </c>
      <c r="T71" s="38">
        <v>6</v>
      </c>
      <c r="U71" s="38">
        <v>5</v>
      </c>
      <c r="V71" s="83">
        <v>5</v>
      </c>
      <c r="W71" s="83">
        <f aca="true" t="shared" si="28" ref="W71:W76">SUM(N71:V71)</f>
        <v>40</v>
      </c>
      <c r="X71" s="83">
        <v>3</v>
      </c>
      <c r="Y71" s="38">
        <v>5</v>
      </c>
      <c r="Z71" s="38">
        <v>4</v>
      </c>
      <c r="AA71" s="38">
        <v>3</v>
      </c>
      <c r="AB71" s="38">
        <v>6</v>
      </c>
      <c r="AC71" s="38">
        <v>5</v>
      </c>
      <c r="AD71" s="38">
        <v>4</v>
      </c>
      <c r="AE71" s="38">
        <v>3</v>
      </c>
      <c r="AF71" s="38">
        <v>6</v>
      </c>
      <c r="AG71" s="38">
        <f aca="true" t="shared" si="29" ref="AG71:AG76">SUM(X71:AF71)</f>
        <v>39</v>
      </c>
      <c r="AH71" s="38">
        <f aca="true" t="shared" si="30" ref="AH71:AH76">SUM(AA71:AF71)</f>
        <v>27</v>
      </c>
      <c r="AI71" s="38">
        <f aca="true" t="shared" si="31" ref="AI71:AI76">SUM(AD71:AF71)</f>
        <v>13</v>
      </c>
      <c r="AJ71" s="41"/>
    </row>
    <row r="72" spans="1:36" ht="24.75" customHeight="1">
      <c r="A72" s="69" t="s">
        <v>4</v>
      </c>
      <c r="B72" s="23">
        <v>61</v>
      </c>
      <c r="C72" s="13" t="s">
        <v>106</v>
      </c>
      <c r="D72" s="13" t="s">
        <v>108</v>
      </c>
      <c r="E72" s="14" t="str">
        <f>IF(B72="","",VLOOKUP(B72,'[1]球員資料表'!$A$2:$O$85,5,FALSE))</f>
        <v>女</v>
      </c>
      <c r="F72" s="54">
        <f>IF(B72="","",VLOOKUP(B72,'[1]球員資料表'!$A$2:$O$85,6,FALSE))</f>
        <v>35751</v>
      </c>
      <c r="G72" s="53"/>
      <c r="H72" s="52"/>
      <c r="I72" s="52">
        <f t="shared" si="24"/>
        <v>37</v>
      </c>
      <c r="J72" s="52">
        <f t="shared" si="25"/>
        <v>42</v>
      </c>
      <c r="K72" s="8">
        <f t="shared" si="26"/>
        <v>79</v>
      </c>
      <c r="L72" s="9"/>
      <c r="M72" s="9">
        <f t="shared" si="27"/>
        <v>79</v>
      </c>
      <c r="N72" s="9">
        <v>6</v>
      </c>
      <c r="O72" s="9">
        <v>4</v>
      </c>
      <c r="P72" s="9">
        <v>2</v>
      </c>
      <c r="Q72" s="9">
        <v>5</v>
      </c>
      <c r="R72" s="9">
        <v>3</v>
      </c>
      <c r="S72" s="9">
        <v>4</v>
      </c>
      <c r="T72" s="9">
        <v>5</v>
      </c>
      <c r="U72" s="9">
        <v>4</v>
      </c>
      <c r="V72" s="9">
        <v>4</v>
      </c>
      <c r="W72" s="9">
        <f t="shared" si="28"/>
        <v>37</v>
      </c>
      <c r="X72" s="9">
        <v>4</v>
      </c>
      <c r="Y72" s="9">
        <v>4</v>
      </c>
      <c r="Z72" s="9">
        <v>4</v>
      </c>
      <c r="AA72" s="9">
        <v>4</v>
      </c>
      <c r="AB72" s="9">
        <v>6</v>
      </c>
      <c r="AC72" s="9">
        <v>5</v>
      </c>
      <c r="AD72" s="9">
        <v>7</v>
      </c>
      <c r="AE72" s="9">
        <v>3</v>
      </c>
      <c r="AF72" s="9">
        <v>5</v>
      </c>
      <c r="AG72" s="9">
        <f t="shared" si="29"/>
        <v>42</v>
      </c>
      <c r="AH72" s="9">
        <f t="shared" si="30"/>
        <v>30</v>
      </c>
      <c r="AI72" s="9">
        <f t="shared" si="31"/>
        <v>15</v>
      </c>
      <c r="AJ72" s="27"/>
    </row>
    <row r="73" spans="1:36" ht="24.75" customHeight="1">
      <c r="A73" s="69" t="s">
        <v>5</v>
      </c>
      <c r="B73" s="23">
        <v>64</v>
      </c>
      <c r="C73" s="13" t="s">
        <v>106</v>
      </c>
      <c r="D73" s="13" t="s">
        <v>109</v>
      </c>
      <c r="E73" s="14" t="str">
        <f>IF(B73="","",VLOOKUP(B73,'[1]球員資料表'!$A$2:$O$85,5,FALSE))</f>
        <v>女</v>
      </c>
      <c r="F73" s="54">
        <f>IF(B73="","",VLOOKUP(B73,'[1]球員資料表'!$A$2:$O$85,6,FALSE))</f>
        <v>35336</v>
      </c>
      <c r="G73" s="53"/>
      <c r="H73" s="52"/>
      <c r="I73" s="52">
        <f t="shared" si="24"/>
        <v>40</v>
      </c>
      <c r="J73" s="52">
        <f t="shared" si="25"/>
        <v>44</v>
      </c>
      <c r="K73" s="8">
        <f t="shared" si="26"/>
        <v>84</v>
      </c>
      <c r="L73" s="9"/>
      <c r="M73" s="10">
        <f t="shared" si="27"/>
        <v>84</v>
      </c>
      <c r="N73" s="10">
        <v>5</v>
      </c>
      <c r="O73" s="10">
        <v>4</v>
      </c>
      <c r="P73" s="10">
        <v>3</v>
      </c>
      <c r="Q73" s="10">
        <v>4</v>
      </c>
      <c r="R73" s="10">
        <v>3</v>
      </c>
      <c r="S73" s="10">
        <v>6</v>
      </c>
      <c r="T73" s="10">
        <v>5</v>
      </c>
      <c r="U73" s="10">
        <v>5</v>
      </c>
      <c r="V73" s="10">
        <v>5</v>
      </c>
      <c r="W73" s="9">
        <f t="shared" si="28"/>
        <v>40</v>
      </c>
      <c r="X73" s="10">
        <v>4</v>
      </c>
      <c r="Y73" s="10">
        <v>4</v>
      </c>
      <c r="Z73" s="10">
        <v>6</v>
      </c>
      <c r="AA73" s="10">
        <v>4</v>
      </c>
      <c r="AB73" s="10">
        <v>7</v>
      </c>
      <c r="AC73" s="10">
        <v>6</v>
      </c>
      <c r="AD73" s="10">
        <v>4</v>
      </c>
      <c r="AE73" s="10">
        <v>4</v>
      </c>
      <c r="AF73" s="10">
        <v>5</v>
      </c>
      <c r="AG73" s="10">
        <f t="shared" si="29"/>
        <v>44</v>
      </c>
      <c r="AH73" s="10">
        <f t="shared" si="30"/>
        <v>30</v>
      </c>
      <c r="AI73" s="10">
        <f t="shared" si="31"/>
        <v>13</v>
      </c>
      <c r="AJ73" s="27"/>
    </row>
    <row r="74" spans="1:36" ht="24.75" customHeight="1">
      <c r="A74" s="69" t="s">
        <v>6</v>
      </c>
      <c r="B74" s="23">
        <v>60</v>
      </c>
      <c r="C74" s="13" t="s">
        <v>106</v>
      </c>
      <c r="D74" s="13" t="s">
        <v>110</v>
      </c>
      <c r="E74" s="14" t="str">
        <f>IF(B74="","",VLOOKUP(B74,'[1]球員資料表'!$A$2:$O$85,5,FALSE))</f>
        <v>女</v>
      </c>
      <c r="F74" s="54">
        <f>IF(B74="","",VLOOKUP(B74,'[1]球員資料表'!$A$2:$O$85,6,FALSE))</f>
        <v>35424</v>
      </c>
      <c r="G74" s="53"/>
      <c r="H74" s="52"/>
      <c r="I74" s="52">
        <f t="shared" si="24"/>
        <v>43</v>
      </c>
      <c r="J74" s="52">
        <f t="shared" si="25"/>
        <v>45</v>
      </c>
      <c r="K74" s="8">
        <f t="shared" si="26"/>
        <v>88</v>
      </c>
      <c r="L74" s="9"/>
      <c r="M74" s="9">
        <f t="shared" si="27"/>
        <v>88</v>
      </c>
      <c r="N74" s="10">
        <v>5</v>
      </c>
      <c r="O74" s="10">
        <v>5</v>
      </c>
      <c r="P74" s="10">
        <v>6</v>
      </c>
      <c r="Q74" s="10">
        <v>5</v>
      </c>
      <c r="R74" s="10">
        <v>3</v>
      </c>
      <c r="S74" s="10">
        <v>5</v>
      </c>
      <c r="T74" s="10">
        <v>5</v>
      </c>
      <c r="U74" s="10">
        <v>6</v>
      </c>
      <c r="V74" s="10">
        <v>3</v>
      </c>
      <c r="W74" s="9">
        <f t="shared" si="28"/>
        <v>43</v>
      </c>
      <c r="X74" s="10">
        <v>5</v>
      </c>
      <c r="Y74" s="10">
        <v>5</v>
      </c>
      <c r="Z74" s="10">
        <v>6</v>
      </c>
      <c r="AA74" s="10">
        <v>3</v>
      </c>
      <c r="AB74" s="10">
        <v>5</v>
      </c>
      <c r="AC74" s="10">
        <v>6</v>
      </c>
      <c r="AD74" s="10">
        <v>5</v>
      </c>
      <c r="AE74" s="10">
        <v>4</v>
      </c>
      <c r="AF74" s="10">
        <v>6</v>
      </c>
      <c r="AG74" s="10">
        <f t="shared" si="29"/>
        <v>45</v>
      </c>
      <c r="AH74" s="10">
        <f t="shared" si="30"/>
        <v>29</v>
      </c>
      <c r="AI74" s="10">
        <f t="shared" si="31"/>
        <v>15</v>
      </c>
      <c r="AJ74" s="27"/>
    </row>
    <row r="75" spans="1:36" ht="24.75" customHeight="1">
      <c r="A75" s="69" t="s">
        <v>44</v>
      </c>
      <c r="B75" s="23">
        <v>62</v>
      </c>
      <c r="C75" s="13" t="s">
        <v>106</v>
      </c>
      <c r="D75" s="13" t="s">
        <v>111</v>
      </c>
      <c r="E75" s="14" t="str">
        <f>IF(B75="","",VLOOKUP(B75,'[1]球員資料表'!$A$2:$O$85,5,FALSE))</f>
        <v>女</v>
      </c>
      <c r="F75" s="54">
        <f>IF(B75="","",VLOOKUP(B75,'[1]球員資料表'!$A$2:$O$85,6,FALSE))</f>
        <v>35346</v>
      </c>
      <c r="G75" s="53"/>
      <c r="H75" s="52"/>
      <c r="I75" s="52">
        <f t="shared" si="24"/>
        <v>45</v>
      </c>
      <c r="J75" s="52">
        <f t="shared" si="25"/>
        <v>47</v>
      </c>
      <c r="K75" s="8">
        <f t="shared" si="26"/>
        <v>92</v>
      </c>
      <c r="L75" s="9"/>
      <c r="M75" s="9">
        <f t="shared" si="27"/>
        <v>92</v>
      </c>
      <c r="N75" s="9">
        <v>6</v>
      </c>
      <c r="O75" s="9">
        <v>6</v>
      </c>
      <c r="P75" s="9">
        <v>5</v>
      </c>
      <c r="Q75" s="9">
        <v>4</v>
      </c>
      <c r="R75" s="9">
        <v>3</v>
      </c>
      <c r="S75" s="9">
        <v>6</v>
      </c>
      <c r="T75" s="9">
        <v>5</v>
      </c>
      <c r="U75" s="9">
        <v>5</v>
      </c>
      <c r="V75" s="9">
        <v>5</v>
      </c>
      <c r="W75" s="9">
        <f t="shared" si="28"/>
        <v>45</v>
      </c>
      <c r="X75" s="9">
        <v>5</v>
      </c>
      <c r="Y75" s="9">
        <v>7</v>
      </c>
      <c r="Z75" s="9">
        <v>5</v>
      </c>
      <c r="AA75" s="9">
        <v>5</v>
      </c>
      <c r="AB75" s="9">
        <v>5</v>
      </c>
      <c r="AC75" s="9">
        <v>6</v>
      </c>
      <c r="AD75" s="9">
        <v>5</v>
      </c>
      <c r="AE75" s="9">
        <v>3</v>
      </c>
      <c r="AF75" s="9">
        <v>6</v>
      </c>
      <c r="AG75" s="9">
        <f t="shared" si="29"/>
        <v>47</v>
      </c>
      <c r="AH75" s="9">
        <f t="shared" si="30"/>
        <v>30</v>
      </c>
      <c r="AI75" s="9">
        <f t="shared" si="31"/>
        <v>14</v>
      </c>
      <c r="AJ75" s="27"/>
    </row>
    <row r="76" spans="1:36" ht="24.75" customHeight="1">
      <c r="A76" s="69" t="s">
        <v>45</v>
      </c>
      <c r="B76" s="23">
        <v>63</v>
      </c>
      <c r="C76" s="13" t="s">
        <v>106</v>
      </c>
      <c r="D76" s="13" t="s">
        <v>112</v>
      </c>
      <c r="E76" s="14" t="str">
        <f>IF(B76="","",VLOOKUP(B76,'[1]球員資料表'!$A$2:$O$85,5,FALSE))</f>
        <v>女</v>
      </c>
      <c r="F76" s="54">
        <f>IF(B76="","",VLOOKUP(B76,'[1]球員資料表'!$A$2:$O$85,6,FALSE))</f>
        <v>36115</v>
      </c>
      <c r="G76" s="53"/>
      <c r="H76" s="52"/>
      <c r="I76" s="52">
        <f t="shared" si="24"/>
        <v>53</v>
      </c>
      <c r="J76" s="52">
        <f t="shared" si="25"/>
        <v>49</v>
      </c>
      <c r="K76" s="8">
        <f t="shared" si="26"/>
        <v>102</v>
      </c>
      <c r="L76" s="9"/>
      <c r="M76" s="9">
        <f t="shared" si="27"/>
        <v>102</v>
      </c>
      <c r="N76" s="10">
        <v>8</v>
      </c>
      <c r="O76" s="10">
        <v>6</v>
      </c>
      <c r="P76" s="10">
        <v>3</v>
      </c>
      <c r="Q76" s="10">
        <v>6</v>
      </c>
      <c r="R76" s="10">
        <v>6</v>
      </c>
      <c r="S76" s="10">
        <v>6</v>
      </c>
      <c r="T76" s="10">
        <v>5</v>
      </c>
      <c r="U76" s="10">
        <v>6</v>
      </c>
      <c r="V76" s="10">
        <v>7</v>
      </c>
      <c r="W76" s="9">
        <f t="shared" si="28"/>
        <v>53</v>
      </c>
      <c r="X76" s="10">
        <v>5</v>
      </c>
      <c r="Y76" s="10">
        <v>5</v>
      </c>
      <c r="Z76" s="10">
        <v>7</v>
      </c>
      <c r="AA76" s="10">
        <v>4</v>
      </c>
      <c r="AB76" s="10">
        <v>6</v>
      </c>
      <c r="AC76" s="10">
        <v>8</v>
      </c>
      <c r="AD76" s="10">
        <v>5</v>
      </c>
      <c r="AE76" s="10">
        <v>4</v>
      </c>
      <c r="AF76" s="10">
        <v>5</v>
      </c>
      <c r="AG76" s="10">
        <f t="shared" si="29"/>
        <v>49</v>
      </c>
      <c r="AH76" s="10">
        <f t="shared" si="30"/>
        <v>32</v>
      </c>
      <c r="AI76" s="10">
        <f t="shared" si="31"/>
        <v>14</v>
      </c>
      <c r="AJ76" s="27"/>
    </row>
    <row r="77" spans="1:36" ht="24.75" customHeight="1">
      <c r="A77" s="48"/>
      <c r="B77" s="15"/>
      <c r="C77" s="13"/>
      <c r="D77" s="29"/>
      <c r="E77" s="86"/>
      <c r="F77" s="87"/>
      <c r="G77" s="88"/>
      <c r="H77" s="89"/>
      <c r="I77" s="89"/>
      <c r="J77" s="89"/>
      <c r="K77" s="90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0"/>
    </row>
    <row r="78" spans="1:36" ht="24.75" customHeight="1">
      <c r="A78" s="69"/>
      <c r="B78" s="15"/>
      <c r="C78" s="13" t="s">
        <v>105</v>
      </c>
      <c r="D78" s="13" t="s">
        <v>105</v>
      </c>
      <c r="E78" s="14">
        <f>IF(B78="","",VLOOKUP(B78,'[1]球員資料表'!$A$2:$O$85,5,FALSE))</f>
      </c>
      <c r="F78" s="54">
        <f>IF(B78="","",VLOOKUP(B78,'[1]球員資料表'!$A$2:$O$85,6,FALSE))</f>
      </c>
      <c r="G78" s="53"/>
      <c r="H78" s="52"/>
      <c r="I78" s="52">
        <f>W78</f>
        <v>0</v>
      </c>
      <c r="J78" s="52">
        <f>AG78</f>
        <v>0</v>
      </c>
      <c r="K78" s="8">
        <f>I78+J78</f>
        <v>0</v>
      </c>
      <c r="L78" s="9">
        <f>W78+AG78</f>
        <v>0</v>
      </c>
      <c r="M78" s="10">
        <f>K78+L78</f>
        <v>0</v>
      </c>
      <c r="N78" s="10"/>
      <c r="O78" s="10"/>
      <c r="P78" s="10"/>
      <c r="Q78" s="10"/>
      <c r="R78" s="10"/>
      <c r="S78" s="10"/>
      <c r="T78" s="10"/>
      <c r="U78" s="10"/>
      <c r="V78" s="10"/>
      <c r="W78" s="10">
        <f>SUM(N78:V78)</f>
        <v>0</v>
      </c>
      <c r="X78" s="10"/>
      <c r="Y78" s="10"/>
      <c r="Z78" s="10"/>
      <c r="AA78" s="10"/>
      <c r="AB78" s="10"/>
      <c r="AC78" s="10"/>
      <c r="AD78" s="10"/>
      <c r="AE78" s="10"/>
      <c r="AF78" s="10"/>
      <c r="AG78" s="10">
        <f>SUM(X78:AF78)</f>
        <v>0</v>
      </c>
      <c r="AH78" s="10">
        <f>SUM(AA78:AF78)</f>
        <v>0</v>
      </c>
      <c r="AI78" s="10">
        <f>SUM(AD78:AF78)</f>
        <v>0</v>
      </c>
      <c r="AJ78" s="27"/>
    </row>
    <row r="79" spans="1:36" ht="24.75" customHeight="1" thickBot="1">
      <c r="A79" s="91"/>
      <c r="B79" s="18"/>
      <c r="C79" s="19" t="s">
        <v>105</v>
      </c>
      <c r="D79" s="19" t="s">
        <v>105</v>
      </c>
      <c r="E79" s="74">
        <f>IF(B79="","",VLOOKUP(B79,'[1]球員資料表'!$A$2:$O$85,5,FALSE))</f>
      </c>
      <c r="F79" s="75">
        <f>IF(B79="","",VLOOKUP(B79,'[1]球員資料表'!$A$2:$O$85,6,FALSE))</f>
      </c>
      <c r="G79" s="76"/>
      <c r="H79" s="61"/>
      <c r="I79" s="61">
        <f>W79</f>
        <v>0</v>
      </c>
      <c r="J79" s="61">
        <f>AG79</f>
        <v>0</v>
      </c>
      <c r="K79" s="62">
        <f>I79+J79</f>
        <v>0</v>
      </c>
      <c r="L79" s="20">
        <f>W79+AG79</f>
        <v>0</v>
      </c>
      <c r="M79" s="20">
        <f>K79+L79</f>
        <v>0</v>
      </c>
      <c r="N79" s="20"/>
      <c r="O79" s="20"/>
      <c r="P79" s="20"/>
      <c r="Q79" s="20"/>
      <c r="R79" s="20"/>
      <c r="S79" s="20"/>
      <c r="T79" s="20"/>
      <c r="U79" s="20"/>
      <c r="V79" s="20"/>
      <c r="W79" s="20">
        <f>SUM(N79:V79)</f>
        <v>0</v>
      </c>
      <c r="X79" s="20"/>
      <c r="Y79" s="20"/>
      <c r="Z79" s="20"/>
      <c r="AA79" s="20"/>
      <c r="AB79" s="20"/>
      <c r="AC79" s="20"/>
      <c r="AD79" s="20"/>
      <c r="AE79" s="20"/>
      <c r="AF79" s="20"/>
      <c r="AG79" s="20">
        <f>SUM(X79:AF79)</f>
        <v>0</v>
      </c>
      <c r="AH79" s="20">
        <f>SUM(AA79:AF79)</f>
        <v>0</v>
      </c>
      <c r="AI79" s="20">
        <f>SUM(AD79:AF79)</f>
        <v>0</v>
      </c>
      <c r="AJ79" s="32"/>
    </row>
    <row r="80" spans="1:36" ht="24.75" customHeight="1">
      <c r="A80" s="63" t="s">
        <v>41</v>
      </c>
      <c r="B80" s="36">
        <v>72</v>
      </c>
      <c r="C80" s="37" t="s">
        <v>113</v>
      </c>
      <c r="D80" s="37" t="s">
        <v>114</v>
      </c>
      <c r="E80" s="64" t="str">
        <f>IF(B80="","",VLOOKUP(B80,'[1]球員資料表'!$A$2:$O$85,5,FALSE))</f>
        <v>女</v>
      </c>
      <c r="F80" s="65">
        <f>IF(B80="","",VLOOKUP(B80,'[1]球員資料表'!$A$2:$O$85,6,FALSE))</f>
        <v>36988</v>
      </c>
      <c r="G80" s="66"/>
      <c r="H80" s="67"/>
      <c r="I80" s="67">
        <f aca="true" t="shared" si="32" ref="I80:I87">W80</f>
        <v>41</v>
      </c>
      <c r="J80" s="67">
        <f aca="true" t="shared" si="33" ref="J80:J87">AG80</f>
        <v>42</v>
      </c>
      <c r="K80" s="68">
        <f aca="true" t="shared" si="34" ref="K80:K87">I80+J80</f>
        <v>83</v>
      </c>
      <c r="L80" s="38"/>
      <c r="M80" s="38">
        <f aca="true" t="shared" si="35" ref="M80:M87">K80+L80</f>
        <v>83</v>
      </c>
      <c r="N80" s="38">
        <v>5</v>
      </c>
      <c r="O80" s="38">
        <v>5</v>
      </c>
      <c r="P80" s="38">
        <v>4</v>
      </c>
      <c r="Q80" s="38">
        <v>4</v>
      </c>
      <c r="R80" s="38">
        <v>3</v>
      </c>
      <c r="S80" s="38">
        <v>5</v>
      </c>
      <c r="T80" s="38">
        <v>6</v>
      </c>
      <c r="U80" s="38">
        <v>5</v>
      </c>
      <c r="V80" s="83">
        <v>4</v>
      </c>
      <c r="W80" s="83">
        <f aca="true" t="shared" si="36" ref="W80:W87">SUM(N80:V80)</f>
        <v>41</v>
      </c>
      <c r="X80" s="83">
        <v>4</v>
      </c>
      <c r="Y80" s="83">
        <v>5</v>
      </c>
      <c r="Z80" s="38">
        <v>4</v>
      </c>
      <c r="AA80" s="38">
        <v>5</v>
      </c>
      <c r="AB80" s="38">
        <v>5</v>
      </c>
      <c r="AC80" s="38">
        <v>6</v>
      </c>
      <c r="AD80" s="38">
        <v>4</v>
      </c>
      <c r="AE80" s="38">
        <v>4</v>
      </c>
      <c r="AF80" s="38">
        <v>5</v>
      </c>
      <c r="AG80" s="38">
        <f aca="true" t="shared" si="37" ref="AG80:AG87">SUM(X80:AF80)</f>
        <v>42</v>
      </c>
      <c r="AH80" s="38">
        <f aca="true" t="shared" si="38" ref="AH80:AH87">SUM(AA80:AF80)</f>
        <v>29</v>
      </c>
      <c r="AI80" s="38">
        <f aca="true" t="shared" si="39" ref="AI80:AI87">SUM(AD80:AF80)</f>
        <v>13</v>
      </c>
      <c r="AJ80" s="41"/>
    </row>
    <row r="81" spans="1:36" ht="24.75" customHeight="1">
      <c r="A81" s="48" t="s">
        <v>4</v>
      </c>
      <c r="B81" s="15">
        <v>69</v>
      </c>
      <c r="C81" s="13" t="s">
        <v>113</v>
      </c>
      <c r="D81" s="13" t="s">
        <v>115</v>
      </c>
      <c r="E81" s="14" t="str">
        <f>IF(B81="","",VLOOKUP(B81,'[1]球員資料表'!$A$2:$O$85,5,FALSE))</f>
        <v>女</v>
      </c>
      <c r="F81" s="54">
        <f>IF(B81="","",VLOOKUP(B81,'[1]球員資料表'!$A$2:$O$85,6,FALSE))</f>
        <v>36229</v>
      </c>
      <c r="G81" s="53"/>
      <c r="H81" s="52"/>
      <c r="I81" s="52">
        <f t="shared" si="32"/>
        <v>40</v>
      </c>
      <c r="J81" s="52">
        <f t="shared" si="33"/>
        <v>43</v>
      </c>
      <c r="K81" s="8">
        <f t="shared" si="34"/>
        <v>83</v>
      </c>
      <c r="L81" s="9"/>
      <c r="M81" s="9">
        <f t="shared" si="35"/>
        <v>83</v>
      </c>
      <c r="N81" s="9">
        <v>5</v>
      </c>
      <c r="O81" s="9">
        <v>5</v>
      </c>
      <c r="P81" s="9">
        <v>3</v>
      </c>
      <c r="Q81" s="9">
        <v>5</v>
      </c>
      <c r="R81" s="9">
        <v>4</v>
      </c>
      <c r="S81" s="9">
        <v>4</v>
      </c>
      <c r="T81" s="9">
        <v>5</v>
      </c>
      <c r="U81" s="9">
        <v>5</v>
      </c>
      <c r="V81" s="9">
        <v>4</v>
      </c>
      <c r="W81" s="9">
        <f t="shared" si="36"/>
        <v>40</v>
      </c>
      <c r="X81" s="9">
        <v>4</v>
      </c>
      <c r="Y81" s="9">
        <v>6</v>
      </c>
      <c r="Z81" s="9">
        <v>5</v>
      </c>
      <c r="AA81" s="9">
        <v>3</v>
      </c>
      <c r="AB81" s="9">
        <v>6</v>
      </c>
      <c r="AC81" s="9">
        <v>5</v>
      </c>
      <c r="AD81" s="9">
        <v>4</v>
      </c>
      <c r="AE81" s="9">
        <v>4</v>
      </c>
      <c r="AF81" s="9">
        <v>6</v>
      </c>
      <c r="AG81" s="9">
        <f t="shared" si="37"/>
        <v>43</v>
      </c>
      <c r="AH81" s="9">
        <f t="shared" si="38"/>
        <v>28</v>
      </c>
      <c r="AI81" s="9">
        <f t="shared" si="39"/>
        <v>14</v>
      </c>
      <c r="AJ81" s="27"/>
    </row>
    <row r="82" spans="1:36" ht="24.75" customHeight="1">
      <c r="A82" s="48" t="s">
        <v>5</v>
      </c>
      <c r="B82" s="15">
        <v>70</v>
      </c>
      <c r="C82" s="13" t="s">
        <v>113</v>
      </c>
      <c r="D82" s="13" t="s">
        <v>116</v>
      </c>
      <c r="E82" s="14" t="str">
        <f>IF(B82="","",VLOOKUP(B82,'[1]球員資料表'!$A$2:$O$85,5,FALSE))</f>
        <v>女</v>
      </c>
      <c r="F82" s="54">
        <f>IF(B82="","",VLOOKUP(B82,'[1]球員資料表'!$A$2:$O$85,6,FALSE))</f>
        <v>36769</v>
      </c>
      <c r="G82" s="53"/>
      <c r="H82" s="52"/>
      <c r="I82" s="52">
        <f t="shared" si="32"/>
        <v>44</v>
      </c>
      <c r="J82" s="52">
        <f t="shared" si="33"/>
        <v>44</v>
      </c>
      <c r="K82" s="8">
        <f t="shared" si="34"/>
        <v>88</v>
      </c>
      <c r="L82" s="9"/>
      <c r="M82" s="9">
        <f t="shared" si="35"/>
        <v>88</v>
      </c>
      <c r="N82" s="9">
        <v>6</v>
      </c>
      <c r="O82" s="9">
        <v>4</v>
      </c>
      <c r="P82" s="9">
        <v>4</v>
      </c>
      <c r="Q82" s="9">
        <v>7</v>
      </c>
      <c r="R82" s="9">
        <v>4</v>
      </c>
      <c r="S82" s="9">
        <v>4</v>
      </c>
      <c r="T82" s="9">
        <v>5</v>
      </c>
      <c r="U82" s="9">
        <v>5</v>
      </c>
      <c r="V82" s="9">
        <v>5</v>
      </c>
      <c r="W82" s="9">
        <f t="shared" si="36"/>
        <v>44</v>
      </c>
      <c r="X82" s="9">
        <v>4</v>
      </c>
      <c r="Y82" s="9">
        <v>4</v>
      </c>
      <c r="Z82" s="9">
        <v>5</v>
      </c>
      <c r="AA82" s="9">
        <v>4</v>
      </c>
      <c r="AB82" s="9">
        <v>4</v>
      </c>
      <c r="AC82" s="9">
        <v>6</v>
      </c>
      <c r="AD82" s="9">
        <v>6</v>
      </c>
      <c r="AE82" s="9">
        <v>4</v>
      </c>
      <c r="AF82" s="9">
        <v>7</v>
      </c>
      <c r="AG82" s="9">
        <f t="shared" si="37"/>
        <v>44</v>
      </c>
      <c r="AH82" s="9">
        <f t="shared" si="38"/>
        <v>31</v>
      </c>
      <c r="AI82" s="9">
        <f t="shared" si="39"/>
        <v>17</v>
      </c>
      <c r="AJ82" s="27"/>
    </row>
    <row r="83" spans="1:36" ht="24.75" customHeight="1">
      <c r="A83" s="48" t="s">
        <v>6</v>
      </c>
      <c r="B83" s="15">
        <v>66</v>
      </c>
      <c r="C83" s="13" t="s">
        <v>113</v>
      </c>
      <c r="D83" s="13" t="s">
        <v>117</v>
      </c>
      <c r="E83" s="14" t="str">
        <f>IF(B83="","",VLOOKUP(B83,'[1]球員資料表'!$A$2:$O$85,5,FALSE))</f>
        <v>女</v>
      </c>
      <c r="F83" s="54">
        <f>IF(B83="","",VLOOKUP(B83,'[1]球員資料表'!$A$2:$O$85,6,FALSE))</f>
        <v>36252</v>
      </c>
      <c r="G83" s="53"/>
      <c r="H83" s="52"/>
      <c r="I83" s="52">
        <f t="shared" si="32"/>
        <v>44</v>
      </c>
      <c r="J83" s="52">
        <f t="shared" si="33"/>
        <v>47</v>
      </c>
      <c r="K83" s="8">
        <f t="shared" si="34"/>
        <v>91</v>
      </c>
      <c r="L83" s="9"/>
      <c r="M83" s="9">
        <f t="shared" si="35"/>
        <v>91</v>
      </c>
      <c r="N83" s="9">
        <v>6</v>
      </c>
      <c r="O83" s="9">
        <v>6</v>
      </c>
      <c r="P83" s="9">
        <v>4</v>
      </c>
      <c r="Q83" s="9">
        <v>5</v>
      </c>
      <c r="R83" s="9">
        <v>3</v>
      </c>
      <c r="S83" s="9">
        <v>4</v>
      </c>
      <c r="T83" s="9">
        <v>5</v>
      </c>
      <c r="U83" s="9">
        <v>6</v>
      </c>
      <c r="V83" s="9">
        <v>5</v>
      </c>
      <c r="W83" s="9">
        <f t="shared" si="36"/>
        <v>44</v>
      </c>
      <c r="X83" s="9">
        <v>5</v>
      </c>
      <c r="Y83" s="9">
        <v>4</v>
      </c>
      <c r="Z83" s="9">
        <v>5</v>
      </c>
      <c r="AA83" s="9">
        <v>3</v>
      </c>
      <c r="AB83" s="9">
        <v>5</v>
      </c>
      <c r="AC83" s="9">
        <v>9</v>
      </c>
      <c r="AD83" s="9">
        <v>6</v>
      </c>
      <c r="AE83" s="9">
        <v>4</v>
      </c>
      <c r="AF83" s="9">
        <v>6</v>
      </c>
      <c r="AG83" s="9">
        <f t="shared" si="37"/>
        <v>47</v>
      </c>
      <c r="AH83" s="9">
        <f t="shared" si="38"/>
        <v>33</v>
      </c>
      <c r="AI83" s="9">
        <f t="shared" si="39"/>
        <v>16</v>
      </c>
      <c r="AJ83" s="27"/>
    </row>
    <row r="84" spans="1:36" ht="24.75" customHeight="1">
      <c r="A84" s="48" t="s">
        <v>7</v>
      </c>
      <c r="B84" s="15">
        <v>67</v>
      </c>
      <c r="C84" s="13" t="s">
        <v>113</v>
      </c>
      <c r="D84" s="13" t="s">
        <v>118</v>
      </c>
      <c r="E84" s="14" t="str">
        <f>IF(B84="","",VLOOKUP(B84,'[1]球員資料表'!$A$2:$O$85,5,FALSE))</f>
        <v>女</v>
      </c>
      <c r="F84" s="54">
        <f>IF(B84="","",VLOOKUP(B84,'[1]球員資料表'!$A$2:$O$85,6,FALSE))</f>
        <v>36312</v>
      </c>
      <c r="G84" s="53"/>
      <c r="H84" s="52"/>
      <c r="I84" s="52">
        <f t="shared" si="32"/>
        <v>42</v>
      </c>
      <c r="J84" s="52">
        <f t="shared" si="33"/>
        <v>49</v>
      </c>
      <c r="K84" s="8">
        <f t="shared" si="34"/>
        <v>91</v>
      </c>
      <c r="L84" s="9"/>
      <c r="M84" s="9">
        <f t="shared" si="35"/>
        <v>91</v>
      </c>
      <c r="N84" s="9">
        <v>6</v>
      </c>
      <c r="O84" s="9">
        <v>4</v>
      </c>
      <c r="P84" s="9">
        <v>3</v>
      </c>
      <c r="Q84" s="9">
        <v>6</v>
      </c>
      <c r="R84" s="9">
        <v>3</v>
      </c>
      <c r="S84" s="9">
        <v>4</v>
      </c>
      <c r="T84" s="9">
        <v>5</v>
      </c>
      <c r="U84" s="9">
        <v>5</v>
      </c>
      <c r="V84" s="9">
        <v>6</v>
      </c>
      <c r="W84" s="9">
        <f t="shared" si="36"/>
        <v>42</v>
      </c>
      <c r="X84" s="9">
        <v>3</v>
      </c>
      <c r="Y84" s="9">
        <v>4</v>
      </c>
      <c r="Z84" s="9">
        <v>4</v>
      </c>
      <c r="AA84" s="9">
        <v>3</v>
      </c>
      <c r="AB84" s="9">
        <v>7</v>
      </c>
      <c r="AC84" s="9">
        <v>9</v>
      </c>
      <c r="AD84" s="9">
        <v>5</v>
      </c>
      <c r="AE84" s="9">
        <v>4</v>
      </c>
      <c r="AF84" s="9">
        <v>10</v>
      </c>
      <c r="AG84" s="9">
        <f t="shared" si="37"/>
        <v>49</v>
      </c>
      <c r="AH84" s="9">
        <f t="shared" si="38"/>
        <v>38</v>
      </c>
      <c r="AI84" s="9">
        <f t="shared" si="39"/>
        <v>19</v>
      </c>
      <c r="AJ84" s="27"/>
    </row>
    <row r="85" spans="1:36" ht="24.75" customHeight="1">
      <c r="A85" s="48" t="s">
        <v>8</v>
      </c>
      <c r="B85" s="15">
        <v>90</v>
      </c>
      <c r="C85" s="13" t="s">
        <v>113</v>
      </c>
      <c r="D85" s="13" t="s">
        <v>119</v>
      </c>
      <c r="E85" s="14" t="str">
        <f>IF(B85="","",VLOOKUP(B85,'[1]球員資料表'!$A$2:$O$85,5,FALSE))</f>
        <v>女</v>
      </c>
      <c r="F85" s="54">
        <f>IF(B85="","",VLOOKUP(B85,'[1]球員資料表'!$A$2:$O$85,6,FALSE))</f>
        <v>36537</v>
      </c>
      <c r="G85" s="53"/>
      <c r="H85" s="52"/>
      <c r="I85" s="52">
        <f t="shared" si="32"/>
        <v>44</v>
      </c>
      <c r="J85" s="52">
        <f t="shared" si="33"/>
        <v>53</v>
      </c>
      <c r="K85" s="8">
        <f t="shared" si="34"/>
        <v>97</v>
      </c>
      <c r="L85" s="9"/>
      <c r="M85" s="9">
        <f t="shared" si="35"/>
        <v>97</v>
      </c>
      <c r="N85" s="9">
        <v>6</v>
      </c>
      <c r="O85" s="9">
        <v>4</v>
      </c>
      <c r="P85" s="9">
        <v>4</v>
      </c>
      <c r="Q85" s="9">
        <v>5</v>
      </c>
      <c r="R85" s="9">
        <v>5</v>
      </c>
      <c r="S85" s="9">
        <v>5</v>
      </c>
      <c r="T85" s="9">
        <v>6</v>
      </c>
      <c r="U85" s="9">
        <v>5</v>
      </c>
      <c r="V85" s="10">
        <v>4</v>
      </c>
      <c r="W85" s="10">
        <f t="shared" si="36"/>
        <v>44</v>
      </c>
      <c r="X85" s="10">
        <v>5</v>
      </c>
      <c r="Y85" s="10">
        <v>5</v>
      </c>
      <c r="Z85" s="9">
        <v>6</v>
      </c>
      <c r="AA85" s="9">
        <v>4</v>
      </c>
      <c r="AB85" s="9">
        <v>6</v>
      </c>
      <c r="AC85" s="9">
        <v>9</v>
      </c>
      <c r="AD85" s="9">
        <v>6</v>
      </c>
      <c r="AE85" s="9">
        <v>5</v>
      </c>
      <c r="AF85" s="9">
        <v>7</v>
      </c>
      <c r="AG85" s="9">
        <f t="shared" si="37"/>
        <v>53</v>
      </c>
      <c r="AH85" s="9">
        <f t="shared" si="38"/>
        <v>37</v>
      </c>
      <c r="AI85" s="9">
        <f t="shared" si="39"/>
        <v>18</v>
      </c>
      <c r="AJ85" s="27"/>
    </row>
    <row r="86" spans="1:36" ht="24.75" customHeight="1">
      <c r="A86" s="48" t="s">
        <v>9</v>
      </c>
      <c r="B86" s="15">
        <v>68</v>
      </c>
      <c r="C86" s="13" t="s">
        <v>113</v>
      </c>
      <c r="D86" s="13" t="s">
        <v>120</v>
      </c>
      <c r="E86" s="14" t="str">
        <f>IF(B86="","",VLOOKUP(B86,'[1]球員資料表'!$A$2:$O$85,5,FALSE))</f>
        <v>女</v>
      </c>
      <c r="F86" s="54">
        <f>IF(B86="","",VLOOKUP(B86,'[1]球員資料表'!$A$2:$O$85,6,FALSE))</f>
        <v>36496</v>
      </c>
      <c r="G86" s="53"/>
      <c r="H86" s="52"/>
      <c r="I86" s="52">
        <f t="shared" si="32"/>
        <v>48</v>
      </c>
      <c r="J86" s="52">
        <f t="shared" si="33"/>
        <v>55</v>
      </c>
      <c r="K86" s="8">
        <f t="shared" si="34"/>
        <v>103</v>
      </c>
      <c r="L86" s="9"/>
      <c r="M86" s="9">
        <f t="shared" si="35"/>
        <v>103</v>
      </c>
      <c r="N86" s="9">
        <v>7</v>
      </c>
      <c r="O86" s="9">
        <v>6</v>
      </c>
      <c r="P86" s="9">
        <v>4</v>
      </c>
      <c r="Q86" s="9">
        <v>6</v>
      </c>
      <c r="R86" s="9">
        <v>2</v>
      </c>
      <c r="S86" s="9">
        <v>5</v>
      </c>
      <c r="T86" s="9">
        <v>6</v>
      </c>
      <c r="U86" s="9">
        <v>6</v>
      </c>
      <c r="V86" s="9">
        <v>6</v>
      </c>
      <c r="W86" s="9">
        <f t="shared" si="36"/>
        <v>48</v>
      </c>
      <c r="X86" s="9">
        <v>6</v>
      </c>
      <c r="Y86" s="9">
        <v>5</v>
      </c>
      <c r="Z86" s="9">
        <v>9</v>
      </c>
      <c r="AA86" s="9">
        <v>4</v>
      </c>
      <c r="AB86" s="9">
        <v>4</v>
      </c>
      <c r="AC86" s="9">
        <v>7</v>
      </c>
      <c r="AD86" s="9">
        <v>6</v>
      </c>
      <c r="AE86" s="9">
        <v>7</v>
      </c>
      <c r="AF86" s="9">
        <v>7</v>
      </c>
      <c r="AG86" s="9">
        <f t="shared" si="37"/>
        <v>55</v>
      </c>
      <c r="AH86" s="9">
        <f t="shared" si="38"/>
        <v>35</v>
      </c>
      <c r="AI86" s="9">
        <f t="shared" si="39"/>
        <v>20</v>
      </c>
      <c r="AJ86" s="27"/>
    </row>
    <row r="87" spans="1:36" ht="24.75" customHeight="1">
      <c r="A87" s="48" t="s">
        <v>10</v>
      </c>
      <c r="B87" s="15">
        <v>71</v>
      </c>
      <c r="C87" s="13" t="s">
        <v>113</v>
      </c>
      <c r="D87" s="13" t="s">
        <v>121</v>
      </c>
      <c r="E87" s="14" t="str">
        <f>IF(B87="","",VLOOKUP(B87,'[1]球員資料表'!$A$2:$O$85,5,FALSE))</f>
        <v>女</v>
      </c>
      <c r="F87" s="54">
        <f>IF(B87="","",VLOOKUP(B87,'[1]球員資料表'!$A$2:$O$85,6,FALSE))</f>
        <v>36947</v>
      </c>
      <c r="G87" s="53"/>
      <c r="H87" s="52"/>
      <c r="I87" s="52">
        <f t="shared" si="32"/>
        <v>49</v>
      </c>
      <c r="J87" s="52">
        <f t="shared" si="33"/>
        <v>59</v>
      </c>
      <c r="K87" s="8">
        <f t="shared" si="34"/>
        <v>108</v>
      </c>
      <c r="L87" s="9"/>
      <c r="M87" s="9">
        <f t="shared" si="35"/>
        <v>108</v>
      </c>
      <c r="N87" s="9">
        <v>6</v>
      </c>
      <c r="O87" s="9">
        <v>6</v>
      </c>
      <c r="P87" s="9">
        <v>4</v>
      </c>
      <c r="Q87" s="9">
        <v>5</v>
      </c>
      <c r="R87" s="9">
        <v>3</v>
      </c>
      <c r="S87" s="9">
        <v>5</v>
      </c>
      <c r="T87" s="9">
        <v>8</v>
      </c>
      <c r="U87" s="9">
        <v>6</v>
      </c>
      <c r="V87" s="25">
        <v>6</v>
      </c>
      <c r="W87" s="25">
        <f t="shared" si="36"/>
        <v>49</v>
      </c>
      <c r="X87" s="25">
        <v>7</v>
      </c>
      <c r="Y87" s="25">
        <v>6</v>
      </c>
      <c r="Z87" s="9">
        <v>8</v>
      </c>
      <c r="AA87" s="9">
        <v>4</v>
      </c>
      <c r="AB87" s="9">
        <v>6</v>
      </c>
      <c r="AC87" s="9">
        <v>9</v>
      </c>
      <c r="AD87" s="9">
        <v>5</v>
      </c>
      <c r="AE87" s="9">
        <v>6</v>
      </c>
      <c r="AF87" s="9">
        <v>8</v>
      </c>
      <c r="AG87" s="9">
        <f t="shared" si="37"/>
        <v>59</v>
      </c>
      <c r="AH87" s="9">
        <f t="shared" si="38"/>
        <v>38</v>
      </c>
      <c r="AI87" s="9">
        <f t="shared" si="39"/>
        <v>19</v>
      </c>
      <c r="AJ87" s="27"/>
    </row>
    <row r="88" spans="1:36" ht="24.75" customHeight="1">
      <c r="A88" s="92"/>
      <c r="B88" s="16"/>
      <c r="C88" s="29"/>
      <c r="D88" s="29"/>
      <c r="E88" s="86"/>
      <c r="F88" s="87"/>
      <c r="G88" s="88"/>
      <c r="H88" s="89"/>
      <c r="I88" s="89"/>
      <c r="J88" s="89"/>
      <c r="K88" s="90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93"/>
      <c r="W88" s="93"/>
      <c r="X88" s="93"/>
      <c r="Y88" s="93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0"/>
    </row>
    <row r="89" spans="1:36" ht="24.75" customHeight="1" thickBot="1">
      <c r="A89" s="56"/>
      <c r="B89" s="18"/>
      <c r="C89" s="19"/>
      <c r="D89" s="19"/>
      <c r="E89" s="74"/>
      <c r="F89" s="75"/>
      <c r="G89" s="76"/>
      <c r="H89" s="61"/>
      <c r="I89" s="61"/>
      <c r="J89" s="61"/>
      <c r="K89" s="62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32"/>
    </row>
    <row r="90" spans="1:36" ht="24.75" customHeight="1">
      <c r="A90" s="63" t="s">
        <v>41</v>
      </c>
      <c r="B90" s="36">
        <v>73</v>
      </c>
      <c r="C90" s="37" t="s">
        <v>122</v>
      </c>
      <c r="D90" s="37" t="s">
        <v>123</v>
      </c>
      <c r="E90" s="64" t="str">
        <f>IF(B90="","",VLOOKUP(B90,'[1]球員資料表'!$A$2:$O$85,5,FALSE))</f>
        <v>女</v>
      </c>
      <c r="F90" s="65">
        <f>IF(B90="","",VLOOKUP(B90,'[1]球員資料表'!$A$2:$O$85,6,FALSE))</f>
        <v>37403</v>
      </c>
      <c r="G90" s="66"/>
      <c r="H90" s="67"/>
      <c r="I90" s="52">
        <f>W90</f>
        <v>52</v>
      </c>
      <c r="J90" s="52">
        <f>AG90</f>
        <v>44</v>
      </c>
      <c r="K90" s="8">
        <f>I90+J90</f>
        <v>96</v>
      </c>
      <c r="L90" s="38"/>
      <c r="M90" s="83">
        <f>K90+L90</f>
        <v>96</v>
      </c>
      <c r="N90" s="38">
        <v>9</v>
      </c>
      <c r="O90" s="38">
        <v>4</v>
      </c>
      <c r="P90" s="38">
        <v>7</v>
      </c>
      <c r="Q90" s="38">
        <v>4</v>
      </c>
      <c r="R90" s="38">
        <v>4</v>
      </c>
      <c r="S90" s="38">
        <v>6</v>
      </c>
      <c r="T90" s="38">
        <v>7</v>
      </c>
      <c r="U90" s="83">
        <v>5</v>
      </c>
      <c r="V90" s="83">
        <v>6</v>
      </c>
      <c r="W90" s="83">
        <f>SUM(N90:V90)</f>
        <v>52</v>
      </c>
      <c r="X90" s="83">
        <v>5</v>
      </c>
      <c r="Y90" s="83">
        <v>4</v>
      </c>
      <c r="Z90" s="38">
        <v>5</v>
      </c>
      <c r="AA90" s="38">
        <v>3</v>
      </c>
      <c r="AB90" s="38">
        <v>7</v>
      </c>
      <c r="AC90" s="38">
        <v>5</v>
      </c>
      <c r="AD90" s="38">
        <v>5</v>
      </c>
      <c r="AE90" s="38">
        <v>3</v>
      </c>
      <c r="AF90" s="38">
        <v>7</v>
      </c>
      <c r="AG90" s="83">
        <f>SUM(X90:AF90)</f>
        <v>44</v>
      </c>
      <c r="AH90" s="38">
        <f>SUM(AA90:AF90)</f>
        <v>30</v>
      </c>
      <c r="AI90" s="38">
        <f>SUM(AD90:AF90)</f>
        <v>15</v>
      </c>
      <c r="AJ90" s="41"/>
    </row>
    <row r="91" spans="1:36" ht="24.75" customHeight="1">
      <c r="A91" s="48" t="s">
        <v>4</v>
      </c>
      <c r="B91" s="15">
        <v>75</v>
      </c>
      <c r="C91" s="13" t="s">
        <v>122</v>
      </c>
      <c r="D91" s="13" t="s">
        <v>124</v>
      </c>
      <c r="E91" s="14"/>
      <c r="F91" s="54"/>
      <c r="G91" s="53"/>
      <c r="H91" s="52"/>
      <c r="I91" s="52">
        <f>W91</f>
        <v>48</v>
      </c>
      <c r="J91" s="52">
        <f>AG91</f>
        <v>53</v>
      </c>
      <c r="K91" s="8">
        <f>I91+J91</f>
        <v>101</v>
      </c>
      <c r="L91" s="9"/>
      <c r="M91" s="9">
        <f>K91+L91</f>
        <v>101</v>
      </c>
      <c r="N91" s="9">
        <v>6</v>
      </c>
      <c r="O91" s="9">
        <v>5</v>
      </c>
      <c r="P91" s="9">
        <v>3</v>
      </c>
      <c r="Q91" s="9">
        <v>5</v>
      </c>
      <c r="R91" s="9">
        <v>4</v>
      </c>
      <c r="S91" s="9">
        <v>5</v>
      </c>
      <c r="T91" s="9">
        <v>6</v>
      </c>
      <c r="U91" s="9">
        <v>5</v>
      </c>
      <c r="V91" s="9">
        <v>9</v>
      </c>
      <c r="W91" s="9">
        <f>SUM(N91:V91)</f>
        <v>48</v>
      </c>
      <c r="X91" s="9">
        <v>5</v>
      </c>
      <c r="Y91" s="9">
        <v>4</v>
      </c>
      <c r="Z91" s="9">
        <v>7</v>
      </c>
      <c r="AA91" s="9">
        <v>3</v>
      </c>
      <c r="AB91" s="9">
        <v>5</v>
      </c>
      <c r="AC91" s="9">
        <v>10</v>
      </c>
      <c r="AD91" s="9">
        <v>6</v>
      </c>
      <c r="AE91" s="9">
        <v>4</v>
      </c>
      <c r="AF91" s="9">
        <v>9</v>
      </c>
      <c r="AG91" s="9">
        <f>SUM(X91:AF91)</f>
        <v>53</v>
      </c>
      <c r="AH91" s="9">
        <f>SUM(AA91:AF91)</f>
        <v>37</v>
      </c>
      <c r="AI91" s="9">
        <f>SUM(AD91:AF91)</f>
        <v>19</v>
      </c>
      <c r="AJ91" s="27"/>
    </row>
    <row r="92" spans="1:36" ht="24.75" customHeight="1">
      <c r="A92" s="48" t="s">
        <v>5</v>
      </c>
      <c r="B92" s="15">
        <v>74</v>
      </c>
      <c r="C92" s="13" t="s">
        <v>122</v>
      </c>
      <c r="D92" s="13" t="s">
        <v>125</v>
      </c>
      <c r="E92" s="14"/>
      <c r="F92" s="54"/>
      <c r="G92" s="53"/>
      <c r="H92" s="52"/>
      <c r="I92" s="52">
        <f>W92</f>
        <v>54</v>
      </c>
      <c r="J92" s="52">
        <f>AG92</f>
        <v>48</v>
      </c>
      <c r="K92" s="8">
        <f>I92+J92</f>
        <v>102</v>
      </c>
      <c r="L92" s="9"/>
      <c r="M92" s="9">
        <f>K92+L92</f>
        <v>102</v>
      </c>
      <c r="N92" s="9">
        <v>9</v>
      </c>
      <c r="O92" s="9">
        <v>4</v>
      </c>
      <c r="P92" s="9">
        <v>4</v>
      </c>
      <c r="Q92" s="9">
        <v>8</v>
      </c>
      <c r="R92" s="9">
        <v>5</v>
      </c>
      <c r="S92" s="9">
        <v>6</v>
      </c>
      <c r="T92" s="9">
        <v>6</v>
      </c>
      <c r="U92" s="9">
        <v>6</v>
      </c>
      <c r="V92" s="9">
        <v>6</v>
      </c>
      <c r="W92" s="9">
        <f>SUM(N92:V92)</f>
        <v>54</v>
      </c>
      <c r="X92" s="9">
        <v>6</v>
      </c>
      <c r="Y92" s="9">
        <v>5</v>
      </c>
      <c r="Z92" s="9">
        <v>7</v>
      </c>
      <c r="AA92" s="9">
        <v>4</v>
      </c>
      <c r="AB92" s="9">
        <v>5</v>
      </c>
      <c r="AC92" s="9">
        <v>6</v>
      </c>
      <c r="AD92" s="9">
        <v>6</v>
      </c>
      <c r="AE92" s="9">
        <v>4</v>
      </c>
      <c r="AF92" s="9">
        <v>5</v>
      </c>
      <c r="AG92" s="9">
        <f>SUM(X92:AF92)</f>
        <v>48</v>
      </c>
      <c r="AH92" s="9">
        <f>SUM(AA92:AF92)</f>
        <v>30</v>
      </c>
      <c r="AI92" s="9">
        <f>SUM(AD92:AF92)</f>
        <v>15</v>
      </c>
      <c r="AJ92" s="27"/>
    </row>
    <row r="93" spans="1:36" ht="24.75" customHeight="1">
      <c r="A93" s="92"/>
      <c r="B93" s="16"/>
      <c r="C93" s="29"/>
      <c r="D93" s="29"/>
      <c r="E93" s="86"/>
      <c r="F93" s="87"/>
      <c r="G93" s="88"/>
      <c r="H93" s="89"/>
      <c r="I93" s="89"/>
      <c r="J93" s="89"/>
      <c r="K93" s="90"/>
      <c r="L93" s="17"/>
      <c r="M93" s="17"/>
      <c r="N93" s="17"/>
      <c r="O93" s="17"/>
      <c r="P93" s="17"/>
      <c r="Q93" s="17"/>
      <c r="R93" s="17"/>
      <c r="S93" s="17"/>
      <c r="T93" s="9"/>
      <c r="U93" s="9"/>
      <c r="V93" s="9"/>
      <c r="W93" s="9">
        <f>SUM(N93:V93)</f>
        <v>0</v>
      </c>
      <c r="X93" s="9"/>
      <c r="Y93" s="9"/>
      <c r="Z93" s="9"/>
      <c r="AA93" s="17"/>
      <c r="AB93" s="17"/>
      <c r="AC93" s="17"/>
      <c r="AD93" s="17"/>
      <c r="AE93" s="17"/>
      <c r="AF93" s="17"/>
      <c r="AG93" s="17"/>
      <c r="AH93" s="17"/>
      <c r="AI93" s="17"/>
      <c r="AJ93" s="30"/>
    </row>
    <row r="94" spans="1:36" ht="24.75" customHeight="1" thickBot="1">
      <c r="A94" s="56"/>
      <c r="B94" s="18"/>
      <c r="C94" s="19"/>
      <c r="D94" s="19"/>
      <c r="E94" s="74"/>
      <c r="F94" s="75"/>
      <c r="G94" s="76"/>
      <c r="H94" s="61"/>
      <c r="I94" s="61"/>
      <c r="J94" s="61"/>
      <c r="K94" s="62"/>
      <c r="L94" s="20"/>
      <c r="M94" s="20"/>
      <c r="N94" s="20"/>
      <c r="O94" s="20"/>
      <c r="P94" s="20"/>
      <c r="Q94" s="20"/>
      <c r="R94" s="20"/>
      <c r="S94" s="20"/>
      <c r="T94" s="20"/>
      <c r="U94" s="94"/>
      <c r="V94" s="94"/>
      <c r="W94" s="26">
        <f aca="true" t="shared" si="40" ref="W94:W108">SUM(N94:V94)</f>
        <v>0</v>
      </c>
      <c r="X94" s="94"/>
      <c r="Y94" s="94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32"/>
    </row>
    <row r="95" spans="1:36" ht="24.75" customHeight="1">
      <c r="A95" s="63" t="s">
        <v>41</v>
      </c>
      <c r="B95" s="36">
        <v>77</v>
      </c>
      <c r="C95" s="37" t="s">
        <v>126</v>
      </c>
      <c r="D95" s="37" t="s">
        <v>127</v>
      </c>
      <c r="E95" s="64"/>
      <c r="F95" s="65"/>
      <c r="G95" s="66"/>
      <c r="H95" s="67"/>
      <c r="I95" s="52">
        <f>W95</f>
        <v>47</v>
      </c>
      <c r="J95" s="52">
        <f>AG95</f>
        <v>53</v>
      </c>
      <c r="K95" s="8">
        <f>I95+J95</f>
        <v>100</v>
      </c>
      <c r="L95" s="38"/>
      <c r="M95" s="83">
        <f>K95+L95</f>
        <v>100</v>
      </c>
      <c r="N95" s="38">
        <v>7</v>
      </c>
      <c r="O95" s="38">
        <v>5</v>
      </c>
      <c r="P95" s="38">
        <v>6</v>
      </c>
      <c r="Q95" s="38">
        <v>5</v>
      </c>
      <c r="R95" s="38">
        <v>3</v>
      </c>
      <c r="S95" s="38">
        <v>5</v>
      </c>
      <c r="T95" s="38">
        <v>4</v>
      </c>
      <c r="U95" s="83">
        <v>5</v>
      </c>
      <c r="V95" s="83">
        <v>7</v>
      </c>
      <c r="W95" s="83">
        <f>SUM(N95:V95)</f>
        <v>47</v>
      </c>
      <c r="X95" s="83">
        <v>5</v>
      </c>
      <c r="Y95" s="83">
        <v>5</v>
      </c>
      <c r="Z95" s="38">
        <v>6</v>
      </c>
      <c r="AA95" s="38">
        <v>6</v>
      </c>
      <c r="AB95" s="38">
        <v>5</v>
      </c>
      <c r="AC95" s="38">
        <v>7</v>
      </c>
      <c r="AD95" s="38">
        <v>6</v>
      </c>
      <c r="AE95" s="38">
        <v>7</v>
      </c>
      <c r="AF95" s="38">
        <v>6</v>
      </c>
      <c r="AG95" s="9">
        <f>SUM(X95:AF95)</f>
        <v>53</v>
      </c>
      <c r="AH95" s="9">
        <f>SUM(AA95:AF95)</f>
        <v>37</v>
      </c>
      <c r="AI95" s="9">
        <f>SUM(AD95:AF95)</f>
        <v>19</v>
      </c>
      <c r="AJ95" s="41"/>
    </row>
    <row r="96" spans="1:36" ht="24.75" customHeight="1">
      <c r="A96" s="48" t="s">
        <v>4</v>
      </c>
      <c r="B96" s="15">
        <v>76</v>
      </c>
      <c r="C96" s="13" t="s">
        <v>126</v>
      </c>
      <c r="D96" s="13" t="s">
        <v>128</v>
      </c>
      <c r="E96" s="14"/>
      <c r="F96" s="54"/>
      <c r="G96" s="53"/>
      <c r="H96" s="52"/>
      <c r="I96" s="52">
        <f>W96</f>
        <v>55</v>
      </c>
      <c r="J96" s="52">
        <f>AG96</f>
        <v>54</v>
      </c>
      <c r="K96" s="8">
        <f>I96+J96</f>
        <v>109</v>
      </c>
      <c r="L96" s="9"/>
      <c r="M96" s="9">
        <f>K96+L96</f>
        <v>109</v>
      </c>
      <c r="N96" s="9">
        <v>8</v>
      </c>
      <c r="O96" s="9">
        <v>7</v>
      </c>
      <c r="P96" s="9">
        <v>4</v>
      </c>
      <c r="Q96" s="9">
        <v>5</v>
      </c>
      <c r="R96" s="9">
        <v>4</v>
      </c>
      <c r="S96" s="9">
        <v>8</v>
      </c>
      <c r="T96" s="9">
        <v>7</v>
      </c>
      <c r="U96" s="9">
        <v>6</v>
      </c>
      <c r="V96" s="9">
        <v>6</v>
      </c>
      <c r="W96" s="9">
        <f>SUM(N96:V96)</f>
        <v>55</v>
      </c>
      <c r="X96" s="9">
        <v>5</v>
      </c>
      <c r="Y96" s="9">
        <v>6</v>
      </c>
      <c r="Z96" s="9">
        <v>6</v>
      </c>
      <c r="AA96" s="9">
        <v>5</v>
      </c>
      <c r="AB96" s="9">
        <v>6</v>
      </c>
      <c r="AC96" s="9">
        <v>8</v>
      </c>
      <c r="AD96" s="9">
        <v>6</v>
      </c>
      <c r="AE96" s="9">
        <v>5</v>
      </c>
      <c r="AF96" s="9">
        <v>7</v>
      </c>
      <c r="AG96" s="9">
        <f>SUM(X96:AF96)</f>
        <v>54</v>
      </c>
      <c r="AH96" s="9">
        <f>SUM(AA96:AF96)</f>
        <v>37</v>
      </c>
      <c r="AI96" s="9">
        <f>SUM(AD96:AF96)</f>
        <v>18</v>
      </c>
      <c r="AJ96" s="27"/>
    </row>
    <row r="97" spans="1:36" ht="24.75" customHeight="1">
      <c r="A97" s="48" t="s">
        <v>5</v>
      </c>
      <c r="B97" s="15">
        <v>78</v>
      </c>
      <c r="C97" s="13" t="s">
        <v>126</v>
      </c>
      <c r="D97" s="13" t="s">
        <v>129</v>
      </c>
      <c r="E97" s="14"/>
      <c r="F97" s="54"/>
      <c r="G97" s="53"/>
      <c r="H97" s="52"/>
      <c r="I97" s="52">
        <f>W97</f>
        <v>49</v>
      </c>
      <c r="J97" s="52">
        <f>AG97</f>
        <v>62</v>
      </c>
      <c r="K97" s="8">
        <f>I97+J97</f>
        <v>111</v>
      </c>
      <c r="L97" s="9"/>
      <c r="M97" s="9">
        <f>K97+L97</f>
        <v>111</v>
      </c>
      <c r="N97" s="9">
        <v>8</v>
      </c>
      <c r="O97" s="9">
        <v>5</v>
      </c>
      <c r="P97" s="9">
        <v>3</v>
      </c>
      <c r="Q97" s="9">
        <v>6</v>
      </c>
      <c r="R97" s="9">
        <v>3</v>
      </c>
      <c r="S97" s="9">
        <v>5</v>
      </c>
      <c r="T97" s="9">
        <v>5</v>
      </c>
      <c r="U97" s="9">
        <v>8</v>
      </c>
      <c r="V97" s="9">
        <v>6</v>
      </c>
      <c r="W97" s="9">
        <f>SUM(N97:V97)</f>
        <v>49</v>
      </c>
      <c r="X97" s="9">
        <v>7</v>
      </c>
      <c r="Y97" s="9">
        <v>5</v>
      </c>
      <c r="Z97" s="9">
        <v>7</v>
      </c>
      <c r="AA97" s="9">
        <v>6</v>
      </c>
      <c r="AB97" s="9">
        <v>6</v>
      </c>
      <c r="AC97" s="9">
        <v>10</v>
      </c>
      <c r="AD97" s="9">
        <v>8</v>
      </c>
      <c r="AE97" s="9">
        <v>5</v>
      </c>
      <c r="AF97" s="9">
        <v>8</v>
      </c>
      <c r="AG97" s="9">
        <f>SUM(X97:AF97)</f>
        <v>62</v>
      </c>
      <c r="AH97" s="9">
        <f>SUM(AA97:AF97)</f>
        <v>43</v>
      </c>
      <c r="AI97" s="9">
        <f>SUM(AD97:AF97)</f>
        <v>21</v>
      </c>
      <c r="AJ97" s="27"/>
    </row>
    <row r="98" spans="1:36" ht="24.75" customHeight="1">
      <c r="A98" s="48"/>
      <c r="B98" s="15"/>
      <c r="C98" s="13"/>
      <c r="D98" s="13"/>
      <c r="E98" s="14"/>
      <c r="F98" s="54"/>
      <c r="G98" s="53"/>
      <c r="H98" s="52"/>
      <c r="I98" s="52"/>
      <c r="J98" s="52"/>
      <c r="K98" s="8"/>
      <c r="L98" s="9"/>
      <c r="M98" s="9"/>
      <c r="N98" s="9"/>
      <c r="O98" s="9"/>
      <c r="P98" s="9"/>
      <c r="Q98" s="9"/>
      <c r="R98" s="9"/>
      <c r="S98" s="9"/>
      <c r="T98" s="9"/>
      <c r="U98" s="26"/>
      <c r="V98" s="26"/>
      <c r="W98" s="9">
        <f t="shared" si="40"/>
        <v>0</v>
      </c>
      <c r="X98" s="26"/>
      <c r="Y98" s="26"/>
      <c r="Z98" s="9"/>
      <c r="AA98" s="9"/>
      <c r="AB98" s="9"/>
      <c r="AC98" s="9"/>
      <c r="AD98" s="9"/>
      <c r="AE98" s="9"/>
      <c r="AF98" s="9"/>
      <c r="AG98" s="9"/>
      <c r="AH98" s="9">
        <f>SUM(AA98:AF98)</f>
        <v>0</v>
      </c>
      <c r="AI98" s="9">
        <f>SUM(AD98:AF98)</f>
        <v>0</v>
      </c>
      <c r="AJ98" s="27"/>
    </row>
    <row r="99" spans="1:36" ht="24.75" customHeight="1" thickBot="1">
      <c r="A99" s="56"/>
      <c r="B99" s="18"/>
      <c r="C99" s="19" t="s">
        <v>105</v>
      </c>
      <c r="D99" s="19" t="s">
        <v>105</v>
      </c>
      <c r="E99" s="74">
        <f>IF(B99="","",VLOOKUP(B99,'[1]球員資料表'!$A$2:$O$85,5,FALSE))</f>
      </c>
      <c r="F99" s="75">
        <f>IF(B99="","",VLOOKUP(B99,'[1]球員資料表'!$A$2:$O$85,6,FALSE))</f>
      </c>
      <c r="G99" s="76"/>
      <c r="H99" s="61"/>
      <c r="I99" s="61">
        <v>0</v>
      </c>
      <c r="J99" s="61">
        <v>0</v>
      </c>
      <c r="K99" s="20">
        <v>0</v>
      </c>
      <c r="L99" s="20">
        <f>W99+AG99</f>
        <v>0</v>
      </c>
      <c r="M99" s="20">
        <f>K99+L99</f>
        <v>0</v>
      </c>
      <c r="N99" s="20"/>
      <c r="O99" s="20"/>
      <c r="P99" s="20"/>
      <c r="Q99" s="20"/>
      <c r="R99" s="20"/>
      <c r="S99" s="20"/>
      <c r="T99" s="20"/>
      <c r="U99" s="20"/>
      <c r="V99" s="20"/>
      <c r="W99" s="9">
        <f t="shared" si="40"/>
        <v>0</v>
      </c>
      <c r="X99" s="20"/>
      <c r="Y99" s="20"/>
      <c r="Z99" s="20"/>
      <c r="AA99" s="20"/>
      <c r="AB99" s="20"/>
      <c r="AC99" s="20"/>
      <c r="AD99" s="20"/>
      <c r="AE99" s="20"/>
      <c r="AF99" s="20"/>
      <c r="AG99" s="20">
        <f>SUM(X99:AF99)</f>
        <v>0</v>
      </c>
      <c r="AH99" s="20">
        <f>SUM(AA99:AF99)</f>
        <v>0</v>
      </c>
      <c r="AI99" s="20">
        <f>SUM(AD99:AF99)</f>
        <v>0</v>
      </c>
      <c r="AJ99" s="32"/>
    </row>
    <row r="100" spans="1:36" ht="24.75" customHeight="1">
      <c r="A100" s="95" t="s">
        <v>46</v>
      </c>
      <c r="B100" s="36"/>
      <c r="C100" s="37"/>
      <c r="D100" s="37"/>
      <c r="E100" s="64"/>
      <c r="F100" s="65"/>
      <c r="G100" s="66"/>
      <c r="H100" s="67"/>
      <c r="I100" s="67">
        <v>0</v>
      </c>
      <c r="J100" s="67">
        <v>0</v>
      </c>
      <c r="K100" s="38">
        <v>0</v>
      </c>
      <c r="L100" s="38">
        <f>W100+AG100</f>
        <v>0</v>
      </c>
      <c r="M100" s="39">
        <f>K100+L100</f>
        <v>0</v>
      </c>
      <c r="N100" s="39"/>
      <c r="O100" s="39"/>
      <c r="P100" s="39"/>
      <c r="Q100" s="39"/>
      <c r="R100" s="39"/>
      <c r="S100" s="39"/>
      <c r="T100" s="39"/>
      <c r="U100" s="39"/>
      <c r="V100" s="39"/>
      <c r="W100" s="83">
        <f t="shared" si="40"/>
        <v>0</v>
      </c>
      <c r="X100" s="39"/>
      <c r="Y100" s="39"/>
      <c r="Z100" s="39"/>
      <c r="AA100" s="39"/>
      <c r="AB100" s="39"/>
      <c r="AC100" s="39"/>
      <c r="AD100" s="39"/>
      <c r="AE100" s="39"/>
      <c r="AF100" s="39"/>
      <c r="AG100" s="39">
        <f>SUM(X100:AF100)</f>
        <v>0</v>
      </c>
      <c r="AH100" s="9">
        <f aca="true" t="shared" si="41" ref="AH100:AH108">SUM(AA100:AF100)</f>
        <v>0</v>
      </c>
      <c r="AI100" s="9">
        <f aca="true" t="shared" si="42" ref="AI100:AI108">SUM(AD100:AF100)</f>
        <v>0</v>
      </c>
      <c r="AJ100" s="41"/>
    </row>
    <row r="101" spans="1:36" s="33" customFormat="1" ht="24.75" customHeight="1">
      <c r="A101" s="96" t="s">
        <v>41</v>
      </c>
      <c r="B101" s="15">
        <v>79</v>
      </c>
      <c r="C101" s="14" t="s">
        <v>130</v>
      </c>
      <c r="D101" s="13" t="s">
        <v>131</v>
      </c>
      <c r="E101" s="14" t="str">
        <f>IF(B101="","",VLOOKUP(B101,'[1]球員資料表'!$A$2:$O$124,5,FALSE))</f>
        <v>男</v>
      </c>
      <c r="F101" s="54">
        <f>IF(B101="","",VLOOKUP(B101,'[1]球員資料表'!$A$2:$O$124,6,FALSE))</f>
        <v>35711</v>
      </c>
      <c r="G101" s="53"/>
      <c r="H101" s="52"/>
      <c r="I101" s="52">
        <f aca="true" t="shared" si="43" ref="I101:I108">W101</f>
        <v>46</v>
      </c>
      <c r="J101" s="52">
        <f aca="true" t="shared" si="44" ref="J101:J108">AG101</f>
        <v>53</v>
      </c>
      <c r="K101" s="8">
        <f aca="true" t="shared" si="45" ref="K101:K108">I101+J101</f>
        <v>99</v>
      </c>
      <c r="L101" s="9"/>
      <c r="M101" s="9">
        <f aca="true" t="shared" si="46" ref="M101:M108">K101+L101</f>
        <v>99</v>
      </c>
      <c r="N101" s="9">
        <v>6</v>
      </c>
      <c r="O101" s="9">
        <v>7</v>
      </c>
      <c r="P101" s="9">
        <v>4</v>
      </c>
      <c r="Q101" s="9">
        <v>4</v>
      </c>
      <c r="R101" s="9">
        <v>3</v>
      </c>
      <c r="S101" s="9">
        <v>4</v>
      </c>
      <c r="T101" s="9">
        <v>7</v>
      </c>
      <c r="U101" s="9">
        <v>6</v>
      </c>
      <c r="V101" s="9">
        <v>5</v>
      </c>
      <c r="W101" s="9">
        <f t="shared" si="40"/>
        <v>46</v>
      </c>
      <c r="X101" s="9">
        <v>4</v>
      </c>
      <c r="Y101" s="9">
        <v>5</v>
      </c>
      <c r="Z101" s="9">
        <v>5</v>
      </c>
      <c r="AA101" s="9">
        <v>5</v>
      </c>
      <c r="AB101" s="9">
        <v>6</v>
      </c>
      <c r="AC101" s="9">
        <v>10</v>
      </c>
      <c r="AD101" s="9">
        <v>6</v>
      </c>
      <c r="AE101" s="9">
        <v>5</v>
      </c>
      <c r="AF101" s="9">
        <v>7</v>
      </c>
      <c r="AG101" s="9">
        <f aca="true" t="shared" si="47" ref="AG101:AG108">SUM(X101:AF101)</f>
        <v>53</v>
      </c>
      <c r="AH101" s="9">
        <f t="shared" si="41"/>
        <v>39</v>
      </c>
      <c r="AI101" s="9">
        <f t="shared" si="42"/>
        <v>18</v>
      </c>
      <c r="AJ101" s="27"/>
    </row>
    <row r="102" spans="1:36" ht="24.75" customHeight="1">
      <c r="A102" s="96" t="s">
        <v>4</v>
      </c>
      <c r="B102" s="15">
        <v>80</v>
      </c>
      <c r="C102" s="14" t="s">
        <v>132</v>
      </c>
      <c r="D102" s="13" t="s">
        <v>133</v>
      </c>
      <c r="E102" s="14" t="str">
        <f>IF(B102="","",VLOOKUP(B102,'[1]球員資料表'!$A$2:$O$124,5,FALSE))</f>
        <v>男</v>
      </c>
      <c r="F102" s="54">
        <f>IF(B102="","",VLOOKUP(B102,'[1]球員資料表'!$A$2:$O$124,6,FALSE))</f>
        <v>37063</v>
      </c>
      <c r="G102" s="53"/>
      <c r="H102" s="52"/>
      <c r="I102" s="52">
        <f t="shared" si="43"/>
        <v>54</v>
      </c>
      <c r="J102" s="52">
        <f t="shared" si="44"/>
        <v>58</v>
      </c>
      <c r="K102" s="8">
        <f t="shared" si="45"/>
        <v>112</v>
      </c>
      <c r="L102" s="9"/>
      <c r="M102" s="9">
        <f t="shared" si="46"/>
        <v>112</v>
      </c>
      <c r="N102" s="9">
        <v>6</v>
      </c>
      <c r="O102" s="9">
        <v>8</v>
      </c>
      <c r="P102" s="9">
        <v>4</v>
      </c>
      <c r="Q102" s="9">
        <v>8</v>
      </c>
      <c r="R102" s="9">
        <v>3</v>
      </c>
      <c r="S102" s="9">
        <v>7</v>
      </c>
      <c r="T102" s="9">
        <v>7</v>
      </c>
      <c r="U102" s="9">
        <v>7</v>
      </c>
      <c r="V102" s="9">
        <v>4</v>
      </c>
      <c r="W102" s="9">
        <f>SUM(N102:V102)</f>
        <v>54</v>
      </c>
      <c r="X102" s="9">
        <v>6</v>
      </c>
      <c r="Y102" s="9">
        <v>10</v>
      </c>
      <c r="Z102" s="9">
        <v>8</v>
      </c>
      <c r="AA102" s="9">
        <v>6</v>
      </c>
      <c r="AB102" s="9">
        <v>6</v>
      </c>
      <c r="AC102" s="9">
        <v>5</v>
      </c>
      <c r="AD102" s="9">
        <v>6</v>
      </c>
      <c r="AE102" s="9">
        <v>4</v>
      </c>
      <c r="AF102" s="9">
        <v>7</v>
      </c>
      <c r="AG102" s="9">
        <f t="shared" si="47"/>
        <v>58</v>
      </c>
      <c r="AH102" s="9">
        <f t="shared" si="41"/>
        <v>34</v>
      </c>
      <c r="AI102" s="9">
        <f t="shared" si="42"/>
        <v>17</v>
      </c>
      <c r="AJ102" s="27"/>
    </row>
    <row r="103" spans="1:36" ht="24.75" customHeight="1">
      <c r="A103" s="96" t="s">
        <v>5</v>
      </c>
      <c r="B103" s="15">
        <v>81</v>
      </c>
      <c r="C103" s="14" t="s">
        <v>132</v>
      </c>
      <c r="D103" s="13" t="s">
        <v>134</v>
      </c>
      <c r="E103" s="14" t="str">
        <f>IF(B103="","",VLOOKUP(B103,'[1]球員資料表'!$A$2:$O$124,5,FALSE))</f>
        <v>男</v>
      </c>
      <c r="F103" s="54">
        <f>IF(B103="","",VLOOKUP(B103,'[1]球員資料表'!$A$2:$O$124,6,FALSE))</f>
        <v>37184</v>
      </c>
      <c r="G103" s="53"/>
      <c r="H103" s="52"/>
      <c r="I103" s="52">
        <f t="shared" si="43"/>
        <v>77</v>
      </c>
      <c r="J103" s="52">
        <f t="shared" si="44"/>
        <v>57</v>
      </c>
      <c r="K103" s="8">
        <f t="shared" si="45"/>
        <v>134</v>
      </c>
      <c r="L103" s="9"/>
      <c r="M103" s="9">
        <f t="shared" si="46"/>
        <v>134</v>
      </c>
      <c r="N103" s="9">
        <v>15</v>
      </c>
      <c r="O103" s="9">
        <v>14</v>
      </c>
      <c r="P103" s="9">
        <v>6</v>
      </c>
      <c r="Q103" s="9">
        <v>7</v>
      </c>
      <c r="R103" s="9">
        <v>7</v>
      </c>
      <c r="S103" s="9">
        <v>6</v>
      </c>
      <c r="T103" s="9">
        <v>9</v>
      </c>
      <c r="U103" s="9">
        <v>7</v>
      </c>
      <c r="V103" s="9">
        <v>6</v>
      </c>
      <c r="W103" s="9">
        <f>SUM(N103:V103)</f>
        <v>77</v>
      </c>
      <c r="X103" s="9">
        <v>7</v>
      </c>
      <c r="Y103" s="9">
        <v>7</v>
      </c>
      <c r="Z103" s="9">
        <v>6</v>
      </c>
      <c r="AA103" s="9">
        <v>5</v>
      </c>
      <c r="AB103" s="9">
        <v>6</v>
      </c>
      <c r="AC103" s="9">
        <v>7</v>
      </c>
      <c r="AD103" s="9">
        <v>7</v>
      </c>
      <c r="AE103" s="9">
        <v>5</v>
      </c>
      <c r="AF103" s="9">
        <v>7</v>
      </c>
      <c r="AG103" s="9">
        <f t="shared" si="47"/>
        <v>57</v>
      </c>
      <c r="AH103" s="9">
        <f t="shared" si="41"/>
        <v>37</v>
      </c>
      <c r="AI103" s="9">
        <f t="shared" si="42"/>
        <v>19</v>
      </c>
      <c r="AJ103" s="27"/>
    </row>
    <row r="104" spans="1:36" ht="24.75" customHeight="1">
      <c r="A104" s="96" t="s">
        <v>6</v>
      </c>
      <c r="B104" s="15">
        <v>82</v>
      </c>
      <c r="C104" s="14" t="s">
        <v>132</v>
      </c>
      <c r="D104" s="13" t="s">
        <v>135</v>
      </c>
      <c r="E104" s="14" t="str">
        <f>IF(B104="","",VLOOKUP(B104,'[1]球員資料表'!$A$2:$O$124,5,FALSE))</f>
        <v>男</v>
      </c>
      <c r="F104" s="54">
        <f>IF(B104="","",VLOOKUP(B104,'[1]球員資料表'!$A$2:$O$124,6,FALSE))</f>
        <v>37312</v>
      </c>
      <c r="G104" s="53"/>
      <c r="H104" s="52"/>
      <c r="I104" s="52">
        <f t="shared" si="43"/>
        <v>55</v>
      </c>
      <c r="J104" s="52">
        <f t="shared" si="44"/>
        <v>59</v>
      </c>
      <c r="K104" s="8">
        <f t="shared" si="45"/>
        <v>114</v>
      </c>
      <c r="L104" s="9"/>
      <c r="M104" s="9">
        <f t="shared" si="46"/>
        <v>114</v>
      </c>
      <c r="N104" s="9">
        <v>7</v>
      </c>
      <c r="O104" s="9">
        <v>7</v>
      </c>
      <c r="P104" s="9">
        <v>6</v>
      </c>
      <c r="Q104" s="9">
        <v>7</v>
      </c>
      <c r="R104" s="9">
        <v>5</v>
      </c>
      <c r="S104" s="9">
        <v>7</v>
      </c>
      <c r="T104" s="9">
        <v>5</v>
      </c>
      <c r="U104" s="9">
        <v>6</v>
      </c>
      <c r="V104" s="9">
        <v>5</v>
      </c>
      <c r="W104" s="9">
        <f>SUM(N104:V104)</f>
        <v>55</v>
      </c>
      <c r="X104" s="9">
        <v>7</v>
      </c>
      <c r="Y104" s="9">
        <v>5</v>
      </c>
      <c r="Z104" s="9">
        <v>6</v>
      </c>
      <c r="AA104" s="9">
        <v>5</v>
      </c>
      <c r="AB104" s="9">
        <v>6</v>
      </c>
      <c r="AC104" s="9">
        <v>9</v>
      </c>
      <c r="AD104" s="9">
        <v>7</v>
      </c>
      <c r="AE104" s="9">
        <v>6</v>
      </c>
      <c r="AF104" s="9">
        <v>8</v>
      </c>
      <c r="AG104" s="9">
        <f t="shared" si="47"/>
        <v>59</v>
      </c>
      <c r="AH104" s="9">
        <f t="shared" si="41"/>
        <v>41</v>
      </c>
      <c r="AI104" s="9">
        <f t="shared" si="42"/>
        <v>21</v>
      </c>
      <c r="AJ104" s="27"/>
    </row>
    <row r="105" spans="1:36" ht="24.75" customHeight="1">
      <c r="A105" s="96" t="s">
        <v>7</v>
      </c>
      <c r="B105" s="15">
        <v>84</v>
      </c>
      <c r="C105" s="14" t="s">
        <v>136</v>
      </c>
      <c r="D105" s="13" t="s">
        <v>137</v>
      </c>
      <c r="E105" s="14" t="str">
        <f>IF(B105="","",VLOOKUP(B105,'[1]球員資料表'!$A$2:$O$124,5,FALSE))</f>
        <v>男</v>
      </c>
      <c r="F105" s="54">
        <f>IF(B105="","",VLOOKUP(B105,'[1]球員資料表'!$A$2:$O$124,6,FALSE))</f>
        <v>38390</v>
      </c>
      <c r="G105" s="53"/>
      <c r="H105" s="52"/>
      <c r="I105" s="52">
        <f t="shared" si="43"/>
        <v>50</v>
      </c>
      <c r="J105" s="52">
        <f t="shared" si="44"/>
        <v>47</v>
      </c>
      <c r="K105" s="8">
        <f t="shared" si="45"/>
        <v>97</v>
      </c>
      <c r="L105" s="9"/>
      <c r="M105" s="9">
        <f t="shared" si="46"/>
        <v>97</v>
      </c>
      <c r="N105" s="9">
        <v>6</v>
      </c>
      <c r="O105" s="9">
        <v>6</v>
      </c>
      <c r="P105" s="9">
        <v>4</v>
      </c>
      <c r="Q105" s="9">
        <v>6</v>
      </c>
      <c r="R105" s="9">
        <v>5</v>
      </c>
      <c r="S105" s="9">
        <v>6</v>
      </c>
      <c r="T105" s="9">
        <v>5</v>
      </c>
      <c r="U105" s="9">
        <v>6</v>
      </c>
      <c r="V105" s="9">
        <v>6</v>
      </c>
      <c r="W105" s="9">
        <f>SUM(N105:V105)</f>
        <v>50</v>
      </c>
      <c r="X105" s="9">
        <v>4</v>
      </c>
      <c r="Y105" s="9">
        <v>5</v>
      </c>
      <c r="Z105" s="9">
        <v>5</v>
      </c>
      <c r="AA105" s="9">
        <v>5</v>
      </c>
      <c r="AB105" s="9">
        <v>6</v>
      </c>
      <c r="AC105" s="9">
        <v>7</v>
      </c>
      <c r="AD105" s="9">
        <v>5</v>
      </c>
      <c r="AE105" s="9">
        <v>4</v>
      </c>
      <c r="AF105" s="9">
        <v>6</v>
      </c>
      <c r="AG105" s="9">
        <f t="shared" si="47"/>
        <v>47</v>
      </c>
      <c r="AH105" s="9">
        <f t="shared" si="41"/>
        <v>33</v>
      </c>
      <c r="AI105" s="9">
        <f t="shared" si="42"/>
        <v>15</v>
      </c>
      <c r="AJ105" s="27"/>
    </row>
    <row r="106" spans="1:36" ht="24.75" customHeight="1">
      <c r="A106" s="96" t="s">
        <v>8</v>
      </c>
      <c r="B106" s="15">
        <v>59</v>
      </c>
      <c r="C106" s="14" t="s">
        <v>136</v>
      </c>
      <c r="D106" s="13" t="s">
        <v>138</v>
      </c>
      <c r="E106" s="14"/>
      <c r="F106" s="54"/>
      <c r="G106" s="53"/>
      <c r="H106" s="52"/>
      <c r="I106" s="52">
        <f t="shared" si="43"/>
        <v>71</v>
      </c>
      <c r="J106" s="52">
        <f t="shared" si="44"/>
        <v>81</v>
      </c>
      <c r="K106" s="8">
        <f t="shared" si="45"/>
        <v>152</v>
      </c>
      <c r="L106" s="9"/>
      <c r="M106" s="9">
        <f t="shared" si="46"/>
        <v>152</v>
      </c>
      <c r="N106" s="9">
        <v>9</v>
      </c>
      <c r="O106" s="9">
        <v>7</v>
      </c>
      <c r="P106" s="9">
        <v>8</v>
      </c>
      <c r="Q106" s="9">
        <v>8</v>
      </c>
      <c r="R106" s="9">
        <v>5</v>
      </c>
      <c r="S106" s="9">
        <v>11</v>
      </c>
      <c r="T106" s="9">
        <v>7</v>
      </c>
      <c r="U106" s="9">
        <v>8</v>
      </c>
      <c r="V106" s="9">
        <v>8</v>
      </c>
      <c r="W106" s="9">
        <f t="shared" si="40"/>
        <v>71</v>
      </c>
      <c r="X106" s="9">
        <v>8</v>
      </c>
      <c r="Y106" s="9">
        <v>10</v>
      </c>
      <c r="Z106" s="9">
        <v>9</v>
      </c>
      <c r="AA106" s="9">
        <v>10</v>
      </c>
      <c r="AB106" s="9">
        <v>10</v>
      </c>
      <c r="AC106" s="9">
        <v>11</v>
      </c>
      <c r="AD106" s="9">
        <v>9</v>
      </c>
      <c r="AE106" s="9">
        <v>5</v>
      </c>
      <c r="AF106" s="9">
        <v>9</v>
      </c>
      <c r="AG106" s="9">
        <f t="shared" si="47"/>
        <v>81</v>
      </c>
      <c r="AH106" s="9">
        <f t="shared" si="41"/>
        <v>54</v>
      </c>
      <c r="AI106" s="9">
        <f t="shared" si="42"/>
        <v>23</v>
      </c>
      <c r="AJ106" s="27"/>
    </row>
    <row r="107" spans="1:36" ht="24.75" customHeight="1">
      <c r="A107" s="96" t="s">
        <v>9</v>
      </c>
      <c r="B107" s="15">
        <v>85</v>
      </c>
      <c r="C107" s="14" t="s">
        <v>139</v>
      </c>
      <c r="D107" s="13" t="s">
        <v>140</v>
      </c>
      <c r="E107" s="14" t="str">
        <f>IF(B107="","",VLOOKUP(B107,'[1]球員資料表'!$A$2:$O$124,5,FALSE))</f>
        <v>女</v>
      </c>
      <c r="F107" s="54">
        <f>IF(B107="","",VLOOKUP(B107,'[1]球員資料表'!$A$2:$O$124,6,FALSE))</f>
        <v>37913</v>
      </c>
      <c r="G107" s="53"/>
      <c r="H107" s="52"/>
      <c r="I107" s="52">
        <f t="shared" si="43"/>
        <v>60</v>
      </c>
      <c r="J107" s="52">
        <f t="shared" si="44"/>
        <v>82</v>
      </c>
      <c r="K107" s="8">
        <f t="shared" si="45"/>
        <v>142</v>
      </c>
      <c r="L107" s="9"/>
      <c r="M107" s="9">
        <f t="shared" si="46"/>
        <v>142</v>
      </c>
      <c r="N107" s="9">
        <v>7</v>
      </c>
      <c r="O107" s="9">
        <v>7</v>
      </c>
      <c r="P107" s="9">
        <v>5</v>
      </c>
      <c r="Q107" s="9">
        <v>7</v>
      </c>
      <c r="R107" s="9">
        <v>5</v>
      </c>
      <c r="S107" s="9">
        <v>8</v>
      </c>
      <c r="T107" s="9">
        <v>7</v>
      </c>
      <c r="U107" s="9">
        <v>6</v>
      </c>
      <c r="V107" s="9">
        <v>8</v>
      </c>
      <c r="W107" s="9">
        <f t="shared" si="40"/>
        <v>60</v>
      </c>
      <c r="X107" s="9">
        <v>12</v>
      </c>
      <c r="Y107" s="9">
        <v>13</v>
      </c>
      <c r="Z107" s="9">
        <v>8</v>
      </c>
      <c r="AA107" s="9">
        <v>7</v>
      </c>
      <c r="AB107" s="9">
        <v>8</v>
      </c>
      <c r="AC107" s="9">
        <v>9</v>
      </c>
      <c r="AD107" s="9">
        <v>11</v>
      </c>
      <c r="AE107" s="9">
        <v>7</v>
      </c>
      <c r="AF107" s="9">
        <v>7</v>
      </c>
      <c r="AG107" s="9">
        <f t="shared" si="47"/>
        <v>82</v>
      </c>
      <c r="AH107" s="9">
        <f t="shared" si="41"/>
        <v>49</v>
      </c>
      <c r="AI107" s="9">
        <f t="shared" si="42"/>
        <v>25</v>
      </c>
      <c r="AJ107" s="27"/>
    </row>
    <row r="108" spans="1:36" ht="24.75" customHeight="1">
      <c r="A108" s="96" t="s">
        <v>10</v>
      </c>
      <c r="B108" s="15">
        <v>86</v>
      </c>
      <c r="C108" s="14" t="s">
        <v>141</v>
      </c>
      <c r="D108" s="13" t="s">
        <v>142</v>
      </c>
      <c r="E108" s="14" t="str">
        <f>IF(B108="","",VLOOKUP(B108,'[1]球員資料表'!$A$2:$O$124,5,FALSE))</f>
        <v>女</v>
      </c>
      <c r="F108" s="54">
        <f>IF(B108="","",VLOOKUP(B108,'[1]球員資料表'!$A$2:$O$124,6,FALSE))</f>
        <v>37929</v>
      </c>
      <c r="G108" s="53"/>
      <c r="H108" s="52"/>
      <c r="I108" s="52">
        <f t="shared" si="43"/>
        <v>59</v>
      </c>
      <c r="J108" s="52">
        <f t="shared" si="44"/>
        <v>63</v>
      </c>
      <c r="K108" s="8">
        <f t="shared" si="45"/>
        <v>122</v>
      </c>
      <c r="L108" s="9"/>
      <c r="M108" s="9">
        <f t="shared" si="46"/>
        <v>122</v>
      </c>
      <c r="N108" s="9">
        <v>8</v>
      </c>
      <c r="O108" s="9">
        <v>6</v>
      </c>
      <c r="P108" s="9">
        <v>6</v>
      </c>
      <c r="Q108" s="9">
        <v>8</v>
      </c>
      <c r="R108" s="9">
        <v>6</v>
      </c>
      <c r="S108" s="9">
        <v>5</v>
      </c>
      <c r="T108" s="9">
        <v>5</v>
      </c>
      <c r="U108" s="9">
        <v>9</v>
      </c>
      <c r="V108" s="9">
        <v>6</v>
      </c>
      <c r="W108" s="26">
        <f t="shared" si="40"/>
        <v>59</v>
      </c>
      <c r="X108" s="9">
        <v>8</v>
      </c>
      <c r="Y108" s="9">
        <v>10</v>
      </c>
      <c r="Z108" s="9">
        <v>8</v>
      </c>
      <c r="AA108" s="9">
        <v>3</v>
      </c>
      <c r="AB108" s="9">
        <v>9</v>
      </c>
      <c r="AC108" s="9">
        <v>6</v>
      </c>
      <c r="AD108" s="9">
        <v>6</v>
      </c>
      <c r="AE108" s="9">
        <v>4</v>
      </c>
      <c r="AF108" s="9">
        <v>9</v>
      </c>
      <c r="AG108" s="9">
        <f t="shared" si="47"/>
        <v>63</v>
      </c>
      <c r="AH108" s="9">
        <f t="shared" si="41"/>
        <v>37</v>
      </c>
      <c r="AI108" s="9">
        <f t="shared" si="42"/>
        <v>19</v>
      </c>
      <c r="AJ108" s="27"/>
    </row>
    <row r="109" spans="1:36" ht="24.75" customHeight="1" thickBot="1">
      <c r="A109" s="97"/>
      <c r="B109" s="18"/>
      <c r="C109" s="74"/>
      <c r="D109" s="19"/>
      <c r="E109" s="74"/>
      <c r="F109" s="75"/>
      <c r="G109" s="76"/>
      <c r="H109" s="61"/>
      <c r="I109" s="61"/>
      <c r="J109" s="61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32"/>
    </row>
  </sheetData>
  <sheetProtection/>
  <mergeCells count="13">
    <mergeCell ref="AJ3:AJ4"/>
    <mergeCell ref="G3:G4"/>
    <mergeCell ref="H3:H4"/>
    <mergeCell ref="I3:K3"/>
    <mergeCell ref="L3:L4"/>
    <mergeCell ref="M3:M4"/>
    <mergeCell ref="N3:AI3"/>
    <mergeCell ref="F3:F4"/>
    <mergeCell ref="A3:A4"/>
    <mergeCell ref="B3:B4"/>
    <mergeCell ref="C3:C4"/>
    <mergeCell ref="D3:D4"/>
    <mergeCell ref="E3:E4"/>
  </mergeCells>
  <printOptions horizontalCentered="1"/>
  <pageMargins left="0.35433070866141736" right="0.35433070866141736" top="0.53" bottom="0.42" header="0.2755905511811024" footer="0.12"/>
  <pageSetup horizontalDpi="360" verticalDpi="360" orientation="landscape" paperSize="9" scale="60" r:id="rId2"/>
  <rowBreaks count="4" manualBreakCount="4">
    <brk id="29" max="35" man="1"/>
    <brk id="51" max="35" man="1"/>
    <brk id="79" max="3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9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W9" sqref="W9"/>
    </sheetView>
  </sheetViews>
  <sheetFormatPr defaultColWidth="9.00390625" defaultRowHeight="15.75"/>
  <cols>
    <col min="1" max="1" width="6.125" style="35" customWidth="1"/>
    <col min="2" max="2" width="5.50390625" style="34" customWidth="1"/>
    <col min="3" max="3" width="11.125" style="1" customWidth="1"/>
    <col min="4" max="4" width="13.50390625" style="1" customWidth="1"/>
    <col min="5" max="5" width="0.12890625" style="1" customWidth="1"/>
    <col min="6" max="7" width="7.25390625" style="1" customWidth="1"/>
    <col min="8" max="8" width="9.50390625" style="1" customWidth="1"/>
    <col min="9" max="9" width="9.375" style="1" customWidth="1"/>
    <col min="10" max="10" width="9.125" style="1" customWidth="1"/>
    <col min="11" max="32" width="5.50390625" style="1" customWidth="1"/>
    <col min="33" max="33" width="14.25390625" style="1" customWidth="1"/>
    <col min="34" max="16384" width="9.00390625" style="12" customWidth="1"/>
  </cols>
  <sheetData>
    <row r="1" spans="2:33" s="1" customFormat="1" ht="42" customHeight="1">
      <c r="B1" s="42"/>
      <c r="C1" s="42"/>
      <c r="D1" s="42"/>
      <c r="E1" s="42"/>
      <c r="F1" s="42"/>
      <c r="G1" s="42"/>
      <c r="H1" s="42"/>
      <c r="K1" s="42" t="s">
        <v>23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s="44" customFormat="1" ht="41.25" customHeight="1" thickBot="1">
      <c r="A2" s="43" t="str">
        <f>'[1]編組表1'!A2</f>
        <v>比賽地點:台南(新化)高爾夫球場 TEL:06-5901666*88</v>
      </c>
      <c r="D2" s="45"/>
      <c r="E2" s="45"/>
      <c r="F2" s="45"/>
      <c r="G2" s="45"/>
      <c r="H2" s="46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7"/>
      <c r="X2" s="45"/>
      <c r="Y2" s="45" t="s">
        <v>144</v>
      </c>
      <c r="Z2" s="45"/>
      <c r="AA2" s="45"/>
      <c r="AB2" s="45"/>
      <c r="AC2" s="45"/>
      <c r="AD2" s="45"/>
      <c r="AE2" s="45"/>
      <c r="AF2" s="45"/>
      <c r="AG2" s="45"/>
    </row>
    <row r="3" spans="1:33" s="1" customFormat="1" ht="18" customHeight="1">
      <c r="A3" s="100" t="s">
        <v>0</v>
      </c>
      <c r="B3" s="102" t="s">
        <v>25</v>
      </c>
      <c r="C3" s="104" t="s">
        <v>1</v>
      </c>
      <c r="D3" s="98" t="s">
        <v>2</v>
      </c>
      <c r="E3" s="111" t="s">
        <v>29</v>
      </c>
      <c r="F3" s="113" t="s">
        <v>145</v>
      </c>
      <c r="G3" s="113"/>
      <c r="H3" s="113"/>
      <c r="I3" s="113" t="s">
        <v>146</v>
      </c>
      <c r="J3" s="115" t="s">
        <v>32</v>
      </c>
      <c r="K3" s="113" t="s">
        <v>146</v>
      </c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09" t="s">
        <v>3</v>
      </c>
    </row>
    <row r="4" spans="1:33" s="1" customFormat="1" ht="18" customHeight="1">
      <c r="A4" s="101"/>
      <c r="B4" s="103"/>
      <c r="C4" s="105"/>
      <c r="D4" s="106"/>
      <c r="E4" s="112"/>
      <c r="F4" s="2" t="s">
        <v>147</v>
      </c>
      <c r="G4" s="3" t="s">
        <v>148</v>
      </c>
      <c r="H4" s="4" t="s">
        <v>149</v>
      </c>
      <c r="I4" s="114"/>
      <c r="J4" s="114"/>
      <c r="K4" s="3">
        <v>1</v>
      </c>
      <c r="L4" s="3">
        <v>2</v>
      </c>
      <c r="M4" s="3">
        <v>3</v>
      </c>
      <c r="N4" s="3">
        <v>4</v>
      </c>
      <c r="O4" s="3">
        <v>5</v>
      </c>
      <c r="P4" s="3">
        <v>6</v>
      </c>
      <c r="Q4" s="3">
        <v>7</v>
      </c>
      <c r="R4" s="3">
        <v>8</v>
      </c>
      <c r="S4" s="3">
        <v>9</v>
      </c>
      <c r="T4" s="5" t="s">
        <v>147</v>
      </c>
      <c r="U4" s="3">
        <v>10</v>
      </c>
      <c r="V4" s="3">
        <v>11</v>
      </c>
      <c r="W4" s="3">
        <v>12</v>
      </c>
      <c r="X4" s="3">
        <v>13</v>
      </c>
      <c r="Y4" s="3">
        <v>14</v>
      </c>
      <c r="Z4" s="3">
        <v>15</v>
      </c>
      <c r="AA4" s="3">
        <v>16</v>
      </c>
      <c r="AB4" s="3">
        <v>17</v>
      </c>
      <c r="AC4" s="3">
        <v>18</v>
      </c>
      <c r="AD4" s="5" t="s">
        <v>148</v>
      </c>
      <c r="AE4" s="5" t="s">
        <v>150</v>
      </c>
      <c r="AF4" s="5" t="s">
        <v>151</v>
      </c>
      <c r="AG4" s="110"/>
    </row>
    <row r="5" spans="1:33" ht="24.75" customHeight="1">
      <c r="A5" s="48" t="s">
        <v>152</v>
      </c>
      <c r="B5" s="15">
        <v>3</v>
      </c>
      <c r="C5" s="6" t="s">
        <v>47</v>
      </c>
      <c r="D5" s="6" t="s">
        <v>48</v>
      </c>
      <c r="E5" s="7"/>
      <c r="F5" s="52">
        <v>38</v>
      </c>
      <c r="G5" s="52">
        <v>34</v>
      </c>
      <c r="H5" s="8">
        <f aca="true" t="shared" si="0" ref="H5:H24">F5+G5</f>
        <v>72</v>
      </c>
      <c r="I5" s="9">
        <f aca="true" t="shared" si="1" ref="I5:I24">T5+AD5</f>
        <v>77</v>
      </c>
      <c r="J5" s="9">
        <f aca="true" t="shared" si="2" ref="J5:J23">H5+I5</f>
        <v>149</v>
      </c>
      <c r="K5" s="9">
        <v>5</v>
      </c>
      <c r="L5" s="9">
        <v>4</v>
      </c>
      <c r="M5" s="9">
        <v>3</v>
      </c>
      <c r="N5" s="9">
        <v>4</v>
      </c>
      <c r="O5" s="9">
        <v>3</v>
      </c>
      <c r="P5" s="9">
        <v>4</v>
      </c>
      <c r="Q5" s="9">
        <v>4</v>
      </c>
      <c r="R5" s="9">
        <v>5</v>
      </c>
      <c r="S5" s="9">
        <v>5</v>
      </c>
      <c r="T5" s="9">
        <f aca="true" t="shared" si="3" ref="T5:T24">SUM(K5:S5)</f>
        <v>37</v>
      </c>
      <c r="U5" s="9">
        <v>5</v>
      </c>
      <c r="V5" s="9">
        <v>4</v>
      </c>
      <c r="W5" s="9">
        <v>5</v>
      </c>
      <c r="X5" s="9">
        <v>3</v>
      </c>
      <c r="Y5" s="9">
        <v>4</v>
      </c>
      <c r="Z5" s="9">
        <v>5</v>
      </c>
      <c r="AA5" s="9">
        <v>5</v>
      </c>
      <c r="AB5" s="9">
        <v>4</v>
      </c>
      <c r="AC5" s="9">
        <v>5</v>
      </c>
      <c r="AD5" s="9">
        <f aca="true" t="shared" si="4" ref="AD5:AD24">SUM(U5:AC5)</f>
        <v>40</v>
      </c>
      <c r="AE5" s="9">
        <f aca="true" t="shared" si="5" ref="AE5:AE24">SUM(X5:AC5)</f>
        <v>26</v>
      </c>
      <c r="AF5" s="9">
        <f aca="true" t="shared" si="6" ref="AF5:AF24">SUM(AA5:AC5)</f>
        <v>14</v>
      </c>
      <c r="AG5" s="11"/>
    </row>
    <row r="6" spans="1:33" ht="24.75" customHeight="1">
      <c r="A6" s="48" t="s">
        <v>4</v>
      </c>
      <c r="B6" s="15">
        <v>11</v>
      </c>
      <c r="C6" s="6" t="s">
        <v>47</v>
      </c>
      <c r="D6" s="6" t="s">
        <v>49</v>
      </c>
      <c r="E6" s="52"/>
      <c r="F6" s="52">
        <v>35</v>
      </c>
      <c r="G6" s="52">
        <v>41</v>
      </c>
      <c r="H6" s="8">
        <f t="shared" si="0"/>
        <v>76</v>
      </c>
      <c r="I6" s="9">
        <f t="shared" si="1"/>
        <v>75</v>
      </c>
      <c r="J6" s="9">
        <f t="shared" si="2"/>
        <v>151</v>
      </c>
      <c r="K6" s="9">
        <v>4</v>
      </c>
      <c r="L6" s="9">
        <v>3</v>
      </c>
      <c r="M6" s="9">
        <v>4</v>
      </c>
      <c r="N6" s="9">
        <v>6</v>
      </c>
      <c r="O6" s="9">
        <v>3</v>
      </c>
      <c r="P6" s="9">
        <v>4</v>
      </c>
      <c r="Q6" s="9">
        <v>5</v>
      </c>
      <c r="R6" s="9">
        <v>4</v>
      </c>
      <c r="S6" s="9">
        <v>4</v>
      </c>
      <c r="T6" s="9">
        <f t="shared" si="3"/>
        <v>37</v>
      </c>
      <c r="U6" s="9">
        <v>4</v>
      </c>
      <c r="V6" s="9">
        <v>4</v>
      </c>
      <c r="W6" s="9">
        <v>5</v>
      </c>
      <c r="X6" s="9">
        <v>3</v>
      </c>
      <c r="Y6" s="9">
        <v>4</v>
      </c>
      <c r="Z6" s="9">
        <v>5</v>
      </c>
      <c r="AA6" s="9">
        <v>4</v>
      </c>
      <c r="AB6" s="9">
        <v>4</v>
      </c>
      <c r="AC6" s="9">
        <v>5</v>
      </c>
      <c r="AD6" s="9">
        <f t="shared" si="4"/>
        <v>38</v>
      </c>
      <c r="AE6" s="9">
        <f t="shared" si="5"/>
        <v>25</v>
      </c>
      <c r="AF6" s="9">
        <f t="shared" si="6"/>
        <v>13</v>
      </c>
      <c r="AG6" s="11"/>
    </row>
    <row r="7" spans="1:33" ht="24.75" customHeight="1">
      <c r="A7" s="48" t="s">
        <v>5</v>
      </c>
      <c r="B7" s="15">
        <v>21</v>
      </c>
      <c r="C7" s="6" t="s">
        <v>47</v>
      </c>
      <c r="D7" s="6" t="s">
        <v>57</v>
      </c>
      <c r="E7" s="52"/>
      <c r="F7" s="52">
        <v>38</v>
      </c>
      <c r="G7" s="52">
        <v>42</v>
      </c>
      <c r="H7" s="8">
        <f t="shared" si="0"/>
        <v>80</v>
      </c>
      <c r="I7" s="9">
        <f t="shared" si="1"/>
        <v>73</v>
      </c>
      <c r="J7" s="9">
        <f t="shared" si="2"/>
        <v>153</v>
      </c>
      <c r="K7" s="9">
        <v>5</v>
      </c>
      <c r="L7" s="9">
        <v>4</v>
      </c>
      <c r="M7" s="9">
        <v>3</v>
      </c>
      <c r="N7" s="9">
        <v>4</v>
      </c>
      <c r="O7" s="9">
        <v>3</v>
      </c>
      <c r="P7" s="9">
        <v>4</v>
      </c>
      <c r="Q7" s="9">
        <v>4</v>
      </c>
      <c r="R7" s="9">
        <v>4</v>
      </c>
      <c r="S7" s="9">
        <v>3</v>
      </c>
      <c r="T7" s="9">
        <f t="shared" si="3"/>
        <v>34</v>
      </c>
      <c r="U7" s="9">
        <v>4</v>
      </c>
      <c r="V7" s="9">
        <v>5</v>
      </c>
      <c r="W7" s="9">
        <v>4</v>
      </c>
      <c r="X7" s="9">
        <v>5</v>
      </c>
      <c r="Y7" s="9">
        <v>5</v>
      </c>
      <c r="Z7" s="9">
        <v>5</v>
      </c>
      <c r="AA7" s="9">
        <v>3</v>
      </c>
      <c r="AB7" s="9">
        <v>3</v>
      </c>
      <c r="AC7" s="9">
        <v>5</v>
      </c>
      <c r="AD7" s="9">
        <f t="shared" si="4"/>
        <v>39</v>
      </c>
      <c r="AE7" s="9">
        <f t="shared" si="5"/>
        <v>26</v>
      </c>
      <c r="AF7" s="9">
        <f t="shared" si="6"/>
        <v>11</v>
      </c>
      <c r="AG7" s="11"/>
    </row>
    <row r="8" spans="1:33" ht="24.75" customHeight="1">
      <c r="A8" s="48" t="s">
        <v>6</v>
      </c>
      <c r="B8" s="15">
        <v>7</v>
      </c>
      <c r="C8" s="6" t="s">
        <v>47</v>
      </c>
      <c r="D8" s="6" t="s">
        <v>50</v>
      </c>
      <c r="E8" s="7"/>
      <c r="F8" s="52">
        <v>40</v>
      </c>
      <c r="G8" s="52">
        <v>37</v>
      </c>
      <c r="H8" s="8">
        <f t="shared" si="0"/>
        <v>77</v>
      </c>
      <c r="I8" s="9">
        <f t="shared" si="1"/>
        <v>77</v>
      </c>
      <c r="J8" s="9">
        <f t="shared" si="2"/>
        <v>154</v>
      </c>
      <c r="K8" s="9">
        <v>5</v>
      </c>
      <c r="L8" s="9">
        <v>4</v>
      </c>
      <c r="M8" s="9">
        <v>4</v>
      </c>
      <c r="N8" s="9">
        <v>4</v>
      </c>
      <c r="O8" s="9">
        <v>4</v>
      </c>
      <c r="P8" s="9">
        <v>4</v>
      </c>
      <c r="Q8" s="9">
        <v>4</v>
      </c>
      <c r="R8" s="9">
        <v>4</v>
      </c>
      <c r="S8" s="9">
        <v>4</v>
      </c>
      <c r="T8" s="9">
        <f t="shared" si="3"/>
        <v>37</v>
      </c>
      <c r="U8" s="9">
        <v>5</v>
      </c>
      <c r="V8" s="9">
        <v>4</v>
      </c>
      <c r="W8" s="9">
        <v>5</v>
      </c>
      <c r="X8" s="9">
        <v>4</v>
      </c>
      <c r="Y8" s="9">
        <v>4</v>
      </c>
      <c r="Z8" s="9">
        <v>6</v>
      </c>
      <c r="AA8" s="9">
        <v>4</v>
      </c>
      <c r="AB8" s="9">
        <v>3</v>
      </c>
      <c r="AC8" s="9">
        <v>5</v>
      </c>
      <c r="AD8" s="9">
        <f t="shared" si="4"/>
        <v>40</v>
      </c>
      <c r="AE8" s="9">
        <f t="shared" si="5"/>
        <v>26</v>
      </c>
      <c r="AF8" s="9">
        <f t="shared" si="6"/>
        <v>12</v>
      </c>
      <c r="AG8" s="11"/>
    </row>
    <row r="9" spans="1:33" ht="24.75" customHeight="1">
      <c r="A9" s="48" t="s">
        <v>7</v>
      </c>
      <c r="B9" s="15">
        <v>16</v>
      </c>
      <c r="C9" s="6" t="s">
        <v>47</v>
      </c>
      <c r="D9" s="6" t="s">
        <v>54</v>
      </c>
      <c r="E9" s="7"/>
      <c r="F9" s="52">
        <v>37</v>
      </c>
      <c r="G9" s="52">
        <v>42</v>
      </c>
      <c r="H9" s="8">
        <f t="shared" si="0"/>
        <v>79</v>
      </c>
      <c r="I9" s="9">
        <f t="shared" si="1"/>
        <v>76</v>
      </c>
      <c r="J9" s="9">
        <f t="shared" si="2"/>
        <v>155</v>
      </c>
      <c r="K9" s="9">
        <v>5</v>
      </c>
      <c r="L9" s="9">
        <v>4</v>
      </c>
      <c r="M9" s="9">
        <v>3</v>
      </c>
      <c r="N9" s="9">
        <v>7</v>
      </c>
      <c r="O9" s="9">
        <v>3</v>
      </c>
      <c r="P9" s="9">
        <v>4</v>
      </c>
      <c r="Q9" s="9">
        <v>5</v>
      </c>
      <c r="R9" s="9">
        <v>4</v>
      </c>
      <c r="S9" s="9">
        <v>5</v>
      </c>
      <c r="T9" s="9">
        <f t="shared" si="3"/>
        <v>40</v>
      </c>
      <c r="U9" s="9">
        <v>3</v>
      </c>
      <c r="V9" s="9">
        <v>4</v>
      </c>
      <c r="W9" s="9">
        <v>4</v>
      </c>
      <c r="X9" s="9">
        <v>3</v>
      </c>
      <c r="Y9" s="9">
        <v>4</v>
      </c>
      <c r="Z9" s="9">
        <v>5</v>
      </c>
      <c r="AA9" s="9">
        <v>4</v>
      </c>
      <c r="AB9" s="9">
        <v>3</v>
      </c>
      <c r="AC9" s="9">
        <v>6</v>
      </c>
      <c r="AD9" s="9">
        <f t="shared" si="4"/>
        <v>36</v>
      </c>
      <c r="AE9" s="9">
        <f t="shared" si="5"/>
        <v>25</v>
      </c>
      <c r="AF9" s="9">
        <f t="shared" si="6"/>
        <v>13</v>
      </c>
      <c r="AG9" s="11"/>
    </row>
    <row r="10" spans="1:33" ht="24.75" customHeight="1">
      <c r="A10" s="48" t="s">
        <v>8</v>
      </c>
      <c r="B10" s="15">
        <v>88</v>
      </c>
      <c r="C10" s="13" t="s">
        <v>47</v>
      </c>
      <c r="D10" s="13" t="s">
        <v>51</v>
      </c>
      <c r="E10" s="52" t="str">
        <f>IF(B10="","",VLOOKUP(B10,'[1]球員資料表'!$A$2:$O$85,7,FALSE))</f>
        <v>無</v>
      </c>
      <c r="F10" s="52">
        <v>37</v>
      </c>
      <c r="G10" s="52">
        <v>40</v>
      </c>
      <c r="H10" s="8">
        <f t="shared" si="0"/>
        <v>77</v>
      </c>
      <c r="I10" s="9">
        <f t="shared" si="1"/>
        <v>78</v>
      </c>
      <c r="J10" s="9">
        <f t="shared" si="2"/>
        <v>155</v>
      </c>
      <c r="K10" s="9">
        <v>5</v>
      </c>
      <c r="L10" s="9">
        <v>4</v>
      </c>
      <c r="M10" s="9">
        <v>3</v>
      </c>
      <c r="N10" s="9">
        <v>5</v>
      </c>
      <c r="O10" s="9">
        <v>3</v>
      </c>
      <c r="P10" s="9">
        <v>6</v>
      </c>
      <c r="Q10" s="9">
        <v>5</v>
      </c>
      <c r="R10" s="9">
        <v>5</v>
      </c>
      <c r="S10" s="9">
        <v>4</v>
      </c>
      <c r="T10" s="9">
        <f t="shared" si="3"/>
        <v>40</v>
      </c>
      <c r="U10" s="9">
        <v>4</v>
      </c>
      <c r="V10" s="9">
        <v>4</v>
      </c>
      <c r="W10" s="9">
        <v>5</v>
      </c>
      <c r="X10" s="9">
        <v>5</v>
      </c>
      <c r="Y10" s="9">
        <v>4</v>
      </c>
      <c r="Z10" s="9">
        <v>4</v>
      </c>
      <c r="AA10" s="9">
        <v>5</v>
      </c>
      <c r="AB10" s="9">
        <v>3</v>
      </c>
      <c r="AC10" s="9">
        <v>4</v>
      </c>
      <c r="AD10" s="9">
        <f t="shared" si="4"/>
        <v>38</v>
      </c>
      <c r="AE10" s="9">
        <f t="shared" si="5"/>
        <v>25</v>
      </c>
      <c r="AF10" s="9">
        <f t="shared" si="6"/>
        <v>12</v>
      </c>
      <c r="AG10" s="11"/>
    </row>
    <row r="11" spans="1:33" ht="24.75" customHeight="1">
      <c r="A11" s="48" t="s">
        <v>9</v>
      </c>
      <c r="B11" s="15">
        <v>19</v>
      </c>
      <c r="C11" s="6" t="s">
        <v>47</v>
      </c>
      <c r="D11" s="6" t="s">
        <v>52</v>
      </c>
      <c r="E11" s="7"/>
      <c r="F11" s="52">
        <v>40</v>
      </c>
      <c r="G11" s="52">
        <v>38</v>
      </c>
      <c r="H11" s="8">
        <f t="shared" si="0"/>
        <v>78</v>
      </c>
      <c r="I11" s="9">
        <f t="shared" si="1"/>
        <v>79</v>
      </c>
      <c r="J11" s="9">
        <f t="shared" si="2"/>
        <v>157</v>
      </c>
      <c r="K11" s="9">
        <v>5</v>
      </c>
      <c r="L11" s="9">
        <v>4</v>
      </c>
      <c r="M11" s="9">
        <v>5</v>
      </c>
      <c r="N11" s="9">
        <v>5</v>
      </c>
      <c r="O11" s="9">
        <v>3</v>
      </c>
      <c r="P11" s="9">
        <v>4</v>
      </c>
      <c r="Q11" s="9">
        <v>4</v>
      </c>
      <c r="R11" s="9">
        <v>4</v>
      </c>
      <c r="S11" s="9">
        <v>4</v>
      </c>
      <c r="T11" s="9">
        <f t="shared" si="3"/>
        <v>38</v>
      </c>
      <c r="U11" s="9">
        <v>4</v>
      </c>
      <c r="V11" s="9">
        <v>6</v>
      </c>
      <c r="W11" s="9">
        <v>5</v>
      </c>
      <c r="X11" s="9">
        <v>4</v>
      </c>
      <c r="Y11" s="9">
        <v>4</v>
      </c>
      <c r="Z11" s="9">
        <v>6</v>
      </c>
      <c r="AA11" s="9">
        <v>4</v>
      </c>
      <c r="AB11" s="9">
        <v>3</v>
      </c>
      <c r="AC11" s="9">
        <v>5</v>
      </c>
      <c r="AD11" s="9">
        <f t="shared" si="4"/>
        <v>41</v>
      </c>
      <c r="AE11" s="9">
        <f t="shared" si="5"/>
        <v>26</v>
      </c>
      <c r="AF11" s="9">
        <f t="shared" si="6"/>
        <v>12</v>
      </c>
      <c r="AG11" s="11"/>
    </row>
    <row r="12" spans="1:33" ht="24.75" customHeight="1">
      <c r="A12" s="48" t="s">
        <v>10</v>
      </c>
      <c r="B12" s="15">
        <v>12</v>
      </c>
      <c r="C12" s="6" t="s">
        <v>47</v>
      </c>
      <c r="D12" s="6" t="s">
        <v>58</v>
      </c>
      <c r="E12" s="7"/>
      <c r="F12" s="52">
        <v>38</v>
      </c>
      <c r="G12" s="52">
        <v>43</v>
      </c>
      <c r="H12" s="8">
        <f t="shared" si="0"/>
        <v>81</v>
      </c>
      <c r="I12" s="9">
        <f t="shared" si="1"/>
        <v>78</v>
      </c>
      <c r="J12" s="9">
        <f t="shared" si="2"/>
        <v>159</v>
      </c>
      <c r="K12" s="9">
        <v>5</v>
      </c>
      <c r="L12" s="9">
        <v>5</v>
      </c>
      <c r="M12" s="9">
        <v>3</v>
      </c>
      <c r="N12" s="9">
        <v>3</v>
      </c>
      <c r="O12" s="9">
        <v>3</v>
      </c>
      <c r="P12" s="9">
        <v>4</v>
      </c>
      <c r="Q12" s="9">
        <v>6</v>
      </c>
      <c r="R12" s="9">
        <v>5</v>
      </c>
      <c r="S12" s="9">
        <v>4</v>
      </c>
      <c r="T12" s="9">
        <f t="shared" si="3"/>
        <v>38</v>
      </c>
      <c r="U12" s="9">
        <v>4</v>
      </c>
      <c r="V12" s="9">
        <v>5</v>
      </c>
      <c r="W12" s="9">
        <v>5</v>
      </c>
      <c r="X12" s="9">
        <v>3</v>
      </c>
      <c r="Y12" s="9">
        <v>7</v>
      </c>
      <c r="Z12" s="9">
        <v>4</v>
      </c>
      <c r="AA12" s="9">
        <v>4</v>
      </c>
      <c r="AB12" s="9">
        <v>3</v>
      </c>
      <c r="AC12" s="9">
        <v>5</v>
      </c>
      <c r="AD12" s="9">
        <f t="shared" si="4"/>
        <v>40</v>
      </c>
      <c r="AE12" s="9">
        <f t="shared" si="5"/>
        <v>26</v>
      </c>
      <c r="AF12" s="9">
        <f t="shared" si="6"/>
        <v>12</v>
      </c>
      <c r="AG12" s="11"/>
    </row>
    <row r="13" spans="1:33" ht="24.75" customHeight="1">
      <c r="A13" s="48" t="s">
        <v>11</v>
      </c>
      <c r="B13" s="15">
        <v>15</v>
      </c>
      <c r="C13" s="6" t="s">
        <v>47</v>
      </c>
      <c r="D13" s="6" t="s">
        <v>56</v>
      </c>
      <c r="E13" s="52"/>
      <c r="F13" s="52">
        <v>39</v>
      </c>
      <c r="G13" s="52">
        <v>41</v>
      </c>
      <c r="H13" s="8">
        <f t="shared" si="0"/>
        <v>80</v>
      </c>
      <c r="I13" s="9">
        <f t="shared" si="1"/>
        <v>79</v>
      </c>
      <c r="J13" s="9">
        <f t="shared" si="2"/>
        <v>159</v>
      </c>
      <c r="K13" s="9">
        <v>4</v>
      </c>
      <c r="L13" s="9">
        <v>4</v>
      </c>
      <c r="M13" s="9">
        <v>3</v>
      </c>
      <c r="N13" s="9">
        <v>4</v>
      </c>
      <c r="O13" s="9">
        <v>3</v>
      </c>
      <c r="P13" s="9">
        <v>4</v>
      </c>
      <c r="Q13" s="9">
        <v>4</v>
      </c>
      <c r="R13" s="9">
        <v>4</v>
      </c>
      <c r="S13" s="9">
        <v>5</v>
      </c>
      <c r="T13" s="9">
        <f t="shared" si="3"/>
        <v>35</v>
      </c>
      <c r="U13" s="9">
        <v>4</v>
      </c>
      <c r="V13" s="9">
        <v>5</v>
      </c>
      <c r="W13" s="9">
        <v>4</v>
      </c>
      <c r="X13" s="9">
        <v>6</v>
      </c>
      <c r="Y13" s="9">
        <v>8</v>
      </c>
      <c r="Z13" s="9">
        <v>6</v>
      </c>
      <c r="AA13" s="9">
        <v>4</v>
      </c>
      <c r="AB13" s="9">
        <v>3</v>
      </c>
      <c r="AC13" s="9">
        <v>4</v>
      </c>
      <c r="AD13" s="9">
        <f t="shared" si="4"/>
        <v>44</v>
      </c>
      <c r="AE13" s="9">
        <f t="shared" si="5"/>
        <v>31</v>
      </c>
      <c r="AF13" s="9">
        <f t="shared" si="6"/>
        <v>11</v>
      </c>
      <c r="AG13" s="11"/>
    </row>
    <row r="14" spans="1:33" ht="24.75" customHeight="1">
      <c r="A14" s="48" t="s">
        <v>12</v>
      </c>
      <c r="B14" s="15">
        <v>17</v>
      </c>
      <c r="C14" s="13" t="s">
        <v>47</v>
      </c>
      <c r="D14" s="13" t="s">
        <v>53</v>
      </c>
      <c r="E14" s="52">
        <f>IF(B14="","",VLOOKUP(B14,'[1]球員資料表'!$A$2:$O$85,7,FALSE))</f>
        <v>0</v>
      </c>
      <c r="F14" s="52">
        <v>37</v>
      </c>
      <c r="G14" s="52">
        <v>41</v>
      </c>
      <c r="H14" s="8">
        <f t="shared" si="0"/>
        <v>78</v>
      </c>
      <c r="I14" s="9">
        <f t="shared" si="1"/>
        <v>81</v>
      </c>
      <c r="J14" s="9">
        <f t="shared" si="2"/>
        <v>159</v>
      </c>
      <c r="K14" s="9">
        <v>5</v>
      </c>
      <c r="L14" s="9">
        <v>4</v>
      </c>
      <c r="M14" s="9">
        <v>5</v>
      </c>
      <c r="N14" s="9">
        <v>4</v>
      </c>
      <c r="O14" s="9">
        <v>2</v>
      </c>
      <c r="P14" s="9">
        <v>4</v>
      </c>
      <c r="Q14" s="9">
        <v>4</v>
      </c>
      <c r="R14" s="9">
        <v>5</v>
      </c>
      <c r="S14" s="9">
        <v>3</v>
      </c>
      <c r="T14" s="9">
        <f t="shared" si="3"/>
        <v>36</v>
      </c>
      <c r="U14" s="9">
        <v>4</v>
      </c>
      <c r="V14" s="9">
        <v>4</v>
      </c>
      <c r="W14" s="9">
        <v>6</v>
      </c>
      <c r="X14" s="9">
        <v>5</v>
      </c>
      <c r="Y14" s="9">
        <v>5</v>
      </c>
      <c r="Z14" s="9">
        <v>9</v>
      </c>
      <c r="AA14" s="9">
        <v>4</v>
      </c>
      <c r="AB14" s="9">
        <v>3</v>
      </c>
      <c r="AC14" s="9">
        <v>5</v>
      </c>
      <c r="AD14" s="9">
        <f t="shared" si="4"/>
        <v>45</v>
      </c>
      <c r="AE14" s="9">
        <f t="shared" si="5"/>
        <v>31</v>
      </c>
      <c r="AF14" s="9">
        <f t="shared" si="6"/>
        <v>12</v>
      </c>
      <c r="AG14" s="11"/>
    </row>
    <row r="15" spans="1:33" ht="24.75" customHeight="1">
      <c r="A15" s="48" t="s">
        <v>13</v>
      </c>
      <c r="B15" s="15">
        <v>14</v>
      </c>
      <c r="C15" s="6" t="s">
        <v>47</v>
      </c>
      <c r="D15" s="6" t="s">
        <v>59</v>
      </c>
      <c r="E15" s="52"/>
      <c r="F15" s="52">
        <v>42</v>
      </c>
      <c r="G15" s="52">
        <v>41</v>
      </c>
      <c r="H15" s="8">
        <f t="shared" si="0"/>
        <v>83</v>
      </c>
      <c r="I15" s="9">
        <f t="shared" si="1"/>
        <v>77</v>
      </c>
      <c r="J15" s="9">
        <f t="shared" si="2"/>
        <v>160</v>
      </c>
      <c r="K15" s="9">
        <v>5</v>
      </c>
      <c r="L15" s="9">
        <v>4</v>
      </c>
      <c r="M15" s="9">
        <v>5</v>
      </c>
      <c r="N15" s="9">
        <v>4</v>
      </c>
      <c r="O15" s="9">
        <v>3</v>
      </c>
      <c r="P15" s="9">
        <v>4</v>
      </c>
      <c r="Q15" s="9">
        <v>5</v>
      </c>
      <c r="R15" s="9">
        <v>4</v>
      </c>
      <c r="S15" s="9">
        <v>4</v>
      </c>
      <c r="T15" s="9">
        <f t="shared" si="3"/>
        <v>38</v>
      </c>
      <c r="U15" s="9">
        <v>4</v>
      </c>
      <c r="V15" s="9">
        <v>5</v>
      </c>
      <c r="W15" s="9">
        <v>5</v>
      </c>
      <c r="X15" s="9">
        <v>3</v>
      </c>
      <c r="Y15" s="9">
        <v>4</v>
      </c>
      <c r="Z15" s="9">
        <v>5</v>
      </c>
      <c r="AA15" s="9">
        <v>5</v>
      </c>
      <c r="AB15" s="9">
        <v>4</v>
      </c>
      <c r="AC15" s="9">
        <v>4</v>
      </c>
      <c r="AD15" s="9">
        <f t="shared" si="4"/>
        <v>39</v>
      </c>
      <c r="AE15" s="9">
        <f t="shared" si="5"/>
        <v>25</v>
      </c>
      <c r="AF15" s="9">
        <f t="shared" si="6"/>
        <v>13</v>
      </c>
      <c r="AG15" s="11"/>
    </row>
    <row r="16" spans="1:33" ht="24.75" customHeight="1">
      <c r="A16" s="48" t="s">
        <v>14</v>
      </c>
      <c r="B16" s="15">
        <v>8</v>
      </c>
      <c r="C16" s="6" t="s">
        <v>47</v>
      </c>
      <c r="D16" s="6" t="s">
        <v>55</v>
      </c>
      <c r="E16" s="52"/>
      <c r="F16" s="52">
        <v>40</v>
      </c>
      <c r="G16" s="52">
        <v>40</v>
      </c>
      <c r="H16" s="8">
        <f t="shared" si="0"/>
        <v>80</v>
      </c>
      <c r="I16" s="9">
        <f t="shared" si="1"/>
        <v>81</v>
      </c>
      <c r="J16" s="9">
        <f t="shared" si="2"/>
        <v>161</v>
      </c>
      <c r="K16" s="9">
        <v>5</v>
      </c>
      <c r="L16" s="9">
        <v>4</v>
      </c>
      <c r="M16" s="9">
        <v>3</v>
      </c>
      <c r="N16" s="9">
        <v>5</v>
      </c>
      <c r="O16" s="9">
        <v>3</v>
      </c>
      <c r="P16" s="9">
        <v>5</v>
      </c>
      <c r="Q16" s="9">
        <v>4</v>
      </c>
      <c r="R16" s="9">
        <v>5</v>
      </c>
      <c r="S16" s="9">
        <v>4</v>
      </c>
      <c r="T16" s="9">
        <f t="shared" si="3"/>
        <v>38</v>
      </c>
      <c r="U16" s="9">
        <v>4</v>
      </c>
      <c r="V16" s="9">
        <v>5</v>
      </c>
      <c r="W16" s="9">
        <v>5</v>
      </c>
      <c r="X16" s="9">
        <v>4</v>
      </c>
      <c r="Y16" s="9">
        <v>5</v>
      </c>
      <c r="Z16" s="9">
        <v>7</v>
      </c>
      <c r="AA16" s="9">
        <v>5</v>
      </c>
      <c r="AB16" s="9">
        <v>4</v>
      </c>
      <c r="AC16" s="9">
        <v>4</v>
      </c>
      <c r="AD16" s="9">
        <f t="shared" si="4"/>
        <v>43</v>
      </c>
      <c r="AE16" s="9">
        <f t="shared" si="5"/>
        <v>29</v>
      </c>
      <c r="AF16" s="9">
        <f t="shared" si="6"/>
        <v>13</v>
      </c>
      <c r="AG16" s="11"/>
    </row>
    <row r="17" spans="1:33" ht="24.75" customHeight="1">
      <c r="A17" s="48" t="s">
        <v>15</v>
      </c>
      <c r="B17" s="15">
        <v>89</v>
      </c>
      <c r="C17" s="6" t="s">
        <v>47</v>
      </c>
      <c r="D17" s="6" t="s">
        <v>61</v>
      </c>
      <c r="E17" s="7">
        <f>IF(B17="","",VLOOKUP(B17,'[1]球員資料表'!$A$2:$O$85,7,FALSE))</f>
        <v>0</v>
      </c>
      <c r="F17" s="52">
        <v>39</v>
      </c>
      <c r="G17" s="52">
        <v>46</v>
      </c>
      <c r="H17" s="8">
        <f t="shared" si="0"/>
        <v>85</v>
      </c>
      <c r="I17" s="9">
        <f t="shared" si="1"/>
        <v>79</v>
      </c>
      <c r="J17" s="9">
        <f t="shared" si="2"/>
        <v>164</v>
      </c>
      <c r="K17" s="9">
        <v>5</v>
      </c>
      <c r="L17" s="9">
        <v>5</v>
      </c>
      <c r="M17" s="9">
        <v>3</v>
      </c>
      <c r="N17" s="9">
        <v>5</v>
      </c>
      <c r="O17" s="9">
        <v>3</v>
      </c>
      <c r="P17" s="9">
        <v>5</v>
      </c>
      <c r="Q17" s="9">
        <v>4</v>
      </c>
      <c r="R17" s="9">
        <v>4</v>
      </c>
      <c r="S17" s="9">
        <v>4</v>
      </c>
      <c r="T17" s="9">
        <f t="shared" si="3"/>
        <v>38</v>
      </c>
      <c r="U17" s="9">
        <v>5</v>
      </c>
      <c r="V17" s="9">
        <v>5</v>
      </c>
      <c r="W17" s="9">
        <v>4</v>
      </c>
      <c r="X17" s="9">
        <v>4</v>
      </c>
      <c r="Y17" s="9">
        <v>4</v>
      </c>
      <c r="Z17" s="9">
        <v>5</v>
      </c>
      <c r="AA17" s="9">
        <v>4</v>
      </c>
      <c r="AB17" s="9">
        <v>4</v>
      </c>
      <c r="AC17" s="9">
        <v>6</v>
      </c>
      <c r="AD17" s="9">
        <f t="shared" si="4"/>
        <v>41</v>
      </c>
      <c r="AE17" s="9">
        <f t="shared" si="5"/>
        <v>27</v>
      </c>
      <c r="AF17" s="9">
        <f t="shared" si="6"/>
        <v>14</v>
      </c>
      <c r="AG17" s="11"/>
    </row>
    <row r="18" spans="1:33" ht="24.75" customHeight="1">
      <c r="A18" s="48" t="s">
        <v>16</v>
      </c>
      <c r="B18" s="15">
        <v>4</v>
      </c>
      <c r="C18" s="6" t="s">
        <v>47</v>
      </c>
      <c r="D18" s="6" t="s">
        <v>60</v>
      </c>
      <c r="E18" s="7"/>
      <c r="F18" s="52">
        <v>43</v>
      </c>
      <c r="G18" s="52">
        <v>42</v>
      </c>
      <c r="H18" s="8">
        <f t="shared" si="0"/>
        <v>85</v>
      </c>
      <c r="I18" s="9">
        <f t="shared" si="1"/>
        <v>84</v>
      </c>
      <c r="J18" s="55">
        <f t="shared" si="2"/>
        <v>169</v>
      </c>
      <c r="K18" s="9">
        <v>5</v>
      </c>
      <c r="L18" s="9">
        <v>5</v>
      </c>
      <c r="M18" s="9">
        <v>4</v>
      </c>
      <c r="N18" s="9">
        <v>5</v>
      </c>
      <c r="O18" s="9">
        <v>4</v>
      </c>
      <c r="P18" s="9">
        <v>5</v>
      </c>
      <c r="Q18" s="9">
        <v>5</v>
      </c>
      <c r="R18" s="9">
        <v>4</v>
      </c>
      <c r="S18" s="9">
        <v>5</v>
      </c>
      <c r="T18" s="9">
        <f t="shared" si="3"/>
        <v>42</v>
      </c>
      <c r="U18" s="9">
        <v>3</v>
      </c>
      <c r="V18" s="9">
        <v>5</v>
      </c>
      <c r="W18" s="9">
        <v>4</v>
      </c>
      <c r="X18" s="9">
        <v>4</v>
      </c>
      <c r="Y18" s="9">
        <v>6</v>
      </c>
      <c r="Z18" s="9">
        <v>5</v>
      </c>
      <c r="AA18" s="9">
        <v>4</v>
      </c>
      <c r="AB18" s="9">
        <v>4</v>
      </c>
      <c r="AC18" s="9">
        <v>7</v>
      </c>
      <c r="AD18" s="9">
        <f t="shared" si="4"/>
        <v>42</v>
      </c>
      <c r="AE18" s="9">
        <f t="shared" si="5"/>
        <v>30</v>
      </c>
      <c r="AF18" s="9">
        <f t="shared" si="6"/>
        <v>15</v>
      </c>
      <c r="AG18" s="11"/>
    </row>
    <row r="19" spans="1:33" ht="24.75" customHeight="1">
      <c r="A19" s="48" t="s">
        <v>17</v>
      </c>
      <c r="B19" s="15">
        <v>91</v>
      </c>
      <c r="C19" s="6" t="s">
        <v>47</v>
      </c>
      <c r="D19" s="6" t="s">
        <v>63</v>
      </c>
      <c r="E19" s="7">
        <f>IF(B19="","",VLOOKUP(B19,'[1]球員資料表'!$A$2:$O$85,7,FALSE))</f>
        <v>0</v>
      </c>
      <c r="F19" s="52">
        <v>45</v>
      </c>
      <c r="G19" s="52">
        <v>45</v>
      </c>
      <c r="H19" s="8">
        <f t="shared" si="0"/>
        <v>90</v>
      </c>
      <c r="I19" s="9">
        <f t="shared" si="1"/>
        <v>84</v>
      </c>
      <c r="J19" s="9">
        <f t="shared" si="2"/>
        <v>174</v>
      </c>
      <c r="K19" s="9">
        <v>5</v>
      </c>
      <c r="L19" s="9">
        <v>6</v>
      </c>
      <c r="M19" s="9">
        <v>3</v>
      </c>
      <c r="N19" s="9">
        <v>6</v>
      </c>
      <c r="O19" s="9">
        <v>3</v>
      </c>
      <c r="P19" s="9">
        <v>6</v>
      </c>
      <c r="Q19" s="9">
        <v>5</v>
      </c>
      <c r="R19" s="9">
        <v>5</v>
      </c>
      <c r="S19" s="9">
        <v>4</v>
      </c>
      <c r="T19" s="9">
        <f t="shared" si="3"/>
        <v>43</v>
      </c>
      <c r="U19" s="9">
        <v>4</v>
      </c>
      <c r="V19" s="9">
        <v>4</v>
      </c>
      <c r="W19" s="9">
        <v>4</v>
      </c>
      <c r="X19" s="9">
        <v>3</v>
      </c>
      <c r="Y19" s="9">
        <v>5</v>
      </c>
      <c r="Z19" s="9">
        <v>5</v>
      </c>
      <c r="AA19" s="9">
        <v>5</v>
      </c>
      <c r="AB19" s="9">
        <v>4</v>
      </c>
      <c r="AC19" s="9">
        <v>7</v>
      </c>
      <c r="AD19" s="9">
        <f t="shared" si="4"/>
        <v>41</v>
      </c>
      <c r="AE19" s="9">
        <f t="shared" si="5"/>
        <v>29</v>
      </c>
      <c r="AF19" s="9">
        <f t="shared" si="6"/>
        <v>16</v>
      </c>
      <c r="AG19" s="11"/>
    </row>
    <row r="20" spans="1:33" ht="24.75" customHeight="1">
      <c r="A20" s="48" t="s">
        <v>18</v>
      </c>
      <c r="B20" s="15">
        <v>18</v>
      </c>
      <c r="C20" s="6" t="s">
        <v>47</v>
      </c>
      <c r="D20" s="6" t="s">
        <v>62</v>
      </c>
      <c r="E20" s="52"/>
      <c r="F20" s="52">
        <v>44</v>
      </c>
      <c r="G20" s="52">
        <v>45</v>
      </c>
      <c r="H20" s="8">
        <f t="shared" si="0"/>
        <v>89</v>
      </c>
      <c r="I20" s="9">
        <f t="shared" si="1"/>
        <v>88</v>
      </c>
      <c r="J20" s="9">
        <f t="shared" si="2"/>
        <v>177</v>
      </c>
      <c r="K20" s="9">
        <v>6</v>
      </c>
      <c r="L20" s="9">
        <v>11</v>
      </c>
      <c r="M20" s="9">
        <v>4</v>
      </c>
      <c r="N20" s="9">
        <v>4</v>
      </c>
      <c r="O20" s="9">
        <v>3</v>
      </c>
      <c r="P20" s="9">
        <v>5</v>
      </c>
      <c r="Q20" s="9">
        <v>4</v>
      </c>
      <c r="R20" s="9">
        <v>4</v>
      </c>
      <c r="S20" s="9">
        <v>4</v>
      </c>
      <c r="T20" s="9">
        <f t="shared" si="3"/>
        <v>45</v>
      </c>
      <c r="U20" s="9">
        <v>4</v>
      </c>
      <c r="V20" s="9">
        <v>8</v>
      </c>
      <c r="W20" s="9">
        <v>5</v>
      </c>
      <c r="X20" s="9">
        <v>4</v>
      </c>
      <c r="Y20" s="9">
        <v>4</v>
      </c>
      <c r="Z20" s="9">
        <v>4</v>
      </c>
      <c r="AA20" s="9">
        <v>5</v>
      </c>
      <c r="AB20" s="9">
        <v>5</v>
      </c>
      <c r="AC20" s="9">
        <v>4</v>
      </c>
      <c r="AD20" s="9">
        <f t="shared" si="4"/>
        <v>43</v>
      </c>
      <c r="AE20" s="9">
        <f t="shared" si="5"/>
        <v>26</v>
      </c>
      <c r="AF20" s="9">
        <f t="shared" si="6"/>
        <v>14</v>
      </c>
      <c r="AG20" s="11"/>
    </row>
    <row r="21" spans="1:33" ht="24.75" customHeight="1">
      <c r="A21" s="48" t="s">
        <v>19</v>
      </c>
      <c r="B21" s="15">
        <v>2</v>
      </c>
      <c r="C21" s="6" t="s">
        <v>47</v>
      </c>
      <c r="D21" s="6" t="s">
        <v>65</v>
      </c>
      <c r="E21" s="52"/>
      <c r="F21" s="52">
        <v>42</v>
      </c>
      <c r="G21" s="52">
        <v>50</v>
      </c>
      <c r="H21" s="8">
        <f t="shared" si="0"/>
        <v>92</v>
      </c>
      <c r="I21" s="9">
        <f t="shared" si="1"/>
        <v>86</v>
      </c>
      <c r="J21" s="55">
        <f t="shared" si="2"/>
        <v>178</v>
      </c>
      <c r="K21" s="9">
        <v>8</v>
      </c>
      <c r="L21" s="9">
        <v>4</v>
      </c>
      <c r="M21" s="9">
        <v>4</v>
      </c>
      <c r="N21" s="9">
        <v>4</v>
      </c>
      <c r="O21" s="9">
        <v>3</v>
      </c>
      <c r="P21" s="9">
        <v>4</v>
      </c>
      <c r="Q21" s="9">
        <v>6</v>
      </c>
      <c r="R21" s="9">
        <v>4</v>
      </c>
      <c r="S21" s="9">
        <v>5</v>
      </c>
      <c r="T21" s="9">
        <f t="shared" si="3"/>
        <v>42</v>
      </c>
      <c r="U21" s="9">
        <v>5</v>
      </c>
      <c r="V21" s="9">
        <v>6</v>
      </c>
      <c r="W21" s="9">
        <v>4</v>
      </c>
      <c r="X21" s="9">
        <v>4</v>
      </c>
      <c r="Y21" s="9">
        <v>5</v>
      </c>
      <c r="Z21" s="9">
        <v>5</v>
      </c>
      <c r="AA21" s="9">
        <v>5</v>
      </c>
      <c r="AB21" s="9">
        <v>4</v>
      </c>
      <c r="AC21" s="9">
        <v>6</v>
      </c>
      <c r="AD21" s="9">
        <f t="shared" si="4"/>
        <v>44</v>
      </c>
      <c r="AE21" s="9">
        <f t="shared" si="5"/>
        <v>29</v>
      </c>
      <c r="AF21" s="9">
        <f t="shared" si="6"/>
        <v>15</v>
      </c>
      <c r="AG21" s="11"/>
    </row>
    <row r="22" spans="1:33" ht="24.75" customHeight="1">
      <c r="A22" s="48" t="s">
        <v>20</v>
      </c>
      <c r="B22" s="15">
        <v>20</v>
      </c>
      <c r="C22" s="6" t="s">
        <v>47</v>
      </c>
      <c r="D22" s="6" t="s">
        <v>64</v>
      </c>
      <c r="E22" s="7"/>
      <c r="F22" s="52">
        <v>46</v>
      </c>
      <c r="G22" s="52">
        <v>46</v>
      </c>
      <c r="H22" s="8">
        <f t="shared" si="0"/>
        <v>92</v>
      </c>
      <c r="I22" s="9">
        <f t="shared" si="1"/>
        <v>90</v>
      </c>
      <c r="J22" s="9">
        <f t="shared" si="2"/>
        <v>182</v>
      </c>
      <c r="K22" s="9">
        <v>7</v>
      </c>
      <c r="L22" s="9">
        <v>5</v>
      </c>
      <c r="M22" s="9">
        <v>4</v>
      </c>
      <c r="N22" s="9">
        <v>6</v>
      </c>
      <c r="O22" s="9">
        <v>3</v>
      </c>
      <c r="P22" s="9">
        <v>4</v>
      </c>
      <c r="Q22" s="9">
        <v>6</v>
      </c>
      <c r="R22" s="9">
        <v>6</v>
      </c>
      <c r="S22" s="9">
        <v>4</v>
      </c>
      <c r="T22" s="9">
        <f t="shared" si="3"/>
        <v>45</v>
      </c>
      <c r="U22" s="9">
        <v>5</v>
      </c>
      <c r="V22" s="9">
        <v>6</v>
      </c>
      <c r="W22" s="9">
        <v>5</v>
      </c>
      <c r="X22" s="9">
        <v>4</v>
      </c>
      <c r="Y22" s="9">
        <v>4</v>
      </c>
      <c r="Z22" s="9">
        <v>5</v>
      </c>
      <c r="AA22" s="9">
        <v>5</v>
      </c>
      <c r="AB22" s="9">
        <v>5</v>
      </c>
      <c r="AC22" s="9">
        <v>6</v>
      </c>
      <c r="AD22" s="9">
        <f t="shared" si="4"/>
        <v>45</v>
      </c>
      <c r="AE22" s="9">
        <f t="shared" si="5"/>
        <v>29</v>
      </c>
      <c r="AF22" s="9">
        <f t="shared" si="6"/>
        <v>16</v>
      </c>
      <c r="AG22" s="11"/>
    </row>
    <row r="23" spans="1:33" ht="24.75" customHeight="1">
      <c r="A23" s="48" t="s">
        <v>21</v>
      </c>
      <c r="B23" s="15">
        <v>13</v>
      </c>
      <c r="C23" s="6" t="s">
        <v>47</v>
      </c>
      <c r="D23" s="6" t="s">
        <v>66</v>
      </c>
      <c r="E23" s="7">
        <f>IF(B23="","",VLOOKUP(B23,'[1]球員資料表'!$A$2:$O$85,7,FALSE))</f>
        <v>0</v>
      </c>
      <c r="F23" s="52">
        <v>45</v>
      </c>
      <c r="G23" s="52">
        <v>48</v>
      </c>
      <c r="H23" s="8">
        <f t="shared" si="0"/>
        <v>93</v>
      </c>
      <c r="I23" s="9">
        <f t="shared" si="1"/>
        <v>93</v>
      </c>
      <c r="J23" s="9">
        <f t="shared" si="2"/>
        <v>186</v>
      </c>
      <c r="K23" s="9">
        <v>8</v>
      </c>
      <c r="L23" s="9">
        <v>4</v>
      </c>
      <c r="M23" s="9">
        <v>3</v>
      </c>
      <c r="N23" s="9">
        <v>6</v>
      </c>
      <c r="O23" s="9">
        <v>4</v>
      </c>
      <c r="P23" s="9">
        <v>6</v>
      </c>
      <c r="Q23" s="9">
        <v>6</v>
      </c>
      <c r="R23" s="9">
        <v>5</v>
      </c>
      <c r="S23" s="9">
        <v>5</v>
      </c>
      <c r="T23" s="9">
        <f t="shared" si="3"/>
        <v>47</v>
      </c>
      <c r="U23" s="9">
        <v>5</v>
      </c>
      <c r="V23" s="9">
        <v>6</v>
      </c>
      <c r="W23" s="9">
        <v>5</v>
      </c>
      <c r="X23" s="9">
        <v>4</v>
      </c>
      <c r="Y23" s="9">
        <v>5</v>
      </c>
      <c r="Z23" s="9">
        <v>5</v>
      </c>
      <c r="AA23" s="9">
        <v>5</v>
      </c>
      <c r="AB23" s="9">
        <v>5</v>
      </c>
      <c r="AC23" s="9">
        <v>6</v>
      </c>
      <c r="AD23" s="9">
        <f t="shared" si="4"/>
        <v>46</v>
      </c>
      <c r="AE23" s="9">
        <f t="shared" si="5"/>
        <v>30</v>
      </c>
      <c r="AF23" s="9">
        <f t="shared" si="6"/>
        <v>16</v>
      </c>
      <c r="AG23" s="11"/>
    </row>
    <row r="24" spans="1:33" ht="24.75" customHeight="1">
      <c r="A24" s="48" t="s">
        <v>22</v>
      </c>
      <c r="B24" s="15">
        <v>9</v>
      </c>
      <c r="C24" s="6" t="s">
        <v>47</v>
      </c>
      <c r="D24" s="6" t="s">
        <v>67</v>
      </c>
      <c r="E24" s="7">
        <f>IF(B24="","",VLOOKUP(B24,'[1]球員資料表'!$A$2:$O$85,7,FALSE))</f>
        <v>0</v>
      </c>
      <c r="F24" s="52">
        <v>40</v>
      </c>
      <c r="G24" s="52">
        <v>42</v>
      </c>
      <c r="H24" s="8">
        <f t="shared" si="0"/>
        <v>82</v>
      </c>
      <c r="I24" s="9">
        <f t="shared" si="1"/>
        <v>79</v>
      </c>
      <c r="J24" s="55" t="s">
        <v>153</v>
      </c>
      <c r="K24" s="9">
        <v>6</v>
      </c>
      <c r="L24" s="9">
        <v>5</v>
      </c>
      <c r="M24" s="9">
        <v>4</v>
      </c>
      <c r="N24" s="9">
        <v>4</v>
      </c>
      <c r="O24" s="9">
        <v>4</v>
      </c>
      <c r="P24" s="9">
        <v>4</v>
      </c>
      <c r="Q24" s="9">
        <v>4</v>
      </c>
      <c r="R24" s="9">
        <v>5</v>
      </c>
      <c r="S24" s="9">
        <v>5</v>
      </c>
      <c r="T24" s="9">
        <f t="shared" si="3"/>
        <v>41</v>
      </c>
      <c r="U24" s="9">
        <v>4</v>
      </c>
      <c r="V24" s="9">
        <v>3</v>
      </c>
      <c r="W24" s="9">
        <v>7</v>
      </c>
      <c r="X24" s="9">
        <v>3</v>
      </c>
      <c r="Y24" s="9">
        <v>4</v>
      </c>
      <c r="Z24" s="9">
        <v>5</v>
      </c>
      <c r="AA24" s="9">
        <v>4</v>
      </c>
      <c r="AB24" s="9">
        <v>3</v>
      </c>
      <c r="AC24" s="9">
        <v>5</v>
      </c>
      <c r="AD24" s="9">
        <f t="shared" si="4"/>
        <v>38</v>
      </c>
      <c r="AE24" s="9">
        <f t="shared" si="5"/>
        <v>24</v>
      </c>
      <c r="AF24" s="9">
        <f t="shared" si="6"/>
        <v>12</v>
      </c>
      <c r="AG24" s="11"/>
    </row>
    <row r="25" spans="1:33" ht="24.75" customHeight="1">
      <c r="A25" s="48"/>
      <c r="B25" s="15"/>
      <c r="C25" s="6"/>
      <c r="D25" s="6"/>
      <c r="E25" s="7"/>
      <c r="F25" s="52"/>
      <c r="G25" s="52"/>
      <c r="H25" s="8"/>
      <c r="I25" s="9"/>
      <c r="J25" s="5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1"/>
    </row>
    <row r="26" spans="1:33" ht="24.75" customHeight="1">
      <c r="A26" s="48"/>
      <c r="B26" s="15"/>
      <c r="C26" s="6"/>
      <c r="D26" s="6"/>
      <c r="E26" s="7"/>
      <c r="F26" s="52"/>
      <c r="G26" s="52"/>
      <c r="H26" s="8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>
        <f aca="true" t="shared" si="7" ref="T26:T59">SUM(K26:S26)</f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1"/>
    </row>
    <row r="27" spans="1:33" ht="24.75" customHeight="1">
      <c r="A27" s="48"/>
      <c r="B27" s="15"/>
      <c r="C27" s="6"/>
      <c r="D27" s="6"/>
      <c r="E27" s="7"/>
      <c r="F27" s="52"/>
      <c r="G27" s="52"/>
      <c r="H27" s="8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>
        <f t="shared" si="7"/>
        <v>0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1"/>
    </row>
    <row r="28" spans="1:33" ht="24.75" customHeight="1">
      <c r="A28" s="48"/>
      <c r="B28" s="15"/>
      <c r="C28" s="6"/>
      <c r="D28" s="6"/>
      <c r="E28" s="7"/>
      <c r="F28" s="52"/>
      <c r="G28" s="52"/>
      <c r="H28" s="8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>
        <f t="shared" si="7"/>
        <v>0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11"/>
    </row>
    <row r="29" spans="1:33" ht="24.75" customHeight="1" thickBot="1">
      <c r="A29" s="56"/>
      <c r="B29" s="18"/>
      <c r="C29" s="57"/>
      <c r="D29" s="57"/>
      <c r="E29" s="31"/>
      <c r="F29" s="61"/>
      <c r="G29" s="61"/>
      <c r="H29" s="62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>
        <f t="shared" si="7"/>
        <v>0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2"/>
    </row>
    <row r="30" spans="1:33" ht="24.75" customHeight="1">
      <c r="A30" s="63" t="s">
        <v>154</v>
      </c>
      <c r="B30" s="36">
        <v>34</v>
      </c>
      <c r="C30" s="37" t="s">
        <v>68</v>
      </c>
      <c r="D30" s="37" t="s">
        <v>71</v>
      </c>
      <c r="E30" s="67"/>
      <c r="F30" s="67">
        <v>38</v>
      </c>
      <c r="G30" s="67">
        <v>40</v>
      </c>
      <c r="H30" s="68">
        <f aca="true" t="shared" si="8" ref="H30:H50">F30+G30</f>
        <v>78</v>
      </c>
      <c r="I30" s="38">
        <f aca="true" t="shared" si="9" ref="I30:I50">T30+AD30</f>
        <v>77</v>
      </c>
      <c r="J30" s="38">
        <f aca="true" t="shared" si="10" ref="J30:J50">H30+I30</f>
        <v>155</v>
      </c>
      <c r="K30" s="38">
        <v>5</v>
      </c>
      <c r="L30" s="38">
        <v>4</v>
      </c>
      <c r="M30" s="38">
        <v>3</v>
      </c>
      <c r="N30" s="38">
        <v>5</v>
      </c>
      <c r="O30" s="38">
        <v>5</v>
      </c>
      <c r="P30" s="38">
        <v>4</v>
      </c>
      <c r="Q30" s="38">
        <v>4</v>
      </c>
      <c r="R30" s="38">
        <v>5</v>
      </c>
      <c r="S30" s="38">
        <v>5</v>
      </c>
      <c r="T30" s="38">
        <f t="shared" si="7"/>
        <v>40</v>
      </c>
      <c r="U30" s="38">
        <v>3</v>
      </c>
      <c r="V30" s="38">
        <v>5</v>
      </c>
      <c r="W30" s="38">
        <v>4</v>
      </c>
      <c r="X30" s="38">
        <v>4</v>
      </c>
      <c r="Y30" s="38">
        <v>4</v>
      </c>
      <c r="Z30" s="38">
        <v>5</v>
      </c>
      <c r="AA30" s="38">
        <v>5</v>
      </c>
      <c r="AB30" s="38">
        <v>3</v>
      </c>
      <c r="AC30" s="38">
        <v>4</v>
      </c>
      <c r="AD30" s="38">
        <f aca="true" t="shared" si="11" ref="AD30:AD50">SUM(U30:AC30)</f>
        <v>37</v>
      </c>
      <c r="AE30" s="38">
        <f aca="true" t="shared" si="12" ref="AE30:AE50">SUM(X30:AC30)</f>
        <v>25</v>
      </c>
      <c r="AF30" s="38">
        <f aca="true" t="shared" si="13" ref="AF30:AF50">SUM(AA30:AC30)</f>
        <v>12</v>
      </c>
      <c r="AG30" s="40"/>
    </row>
    <row r="31" spans="1:33" ht="24.75" customHeight="1">
      <c r="A31" s="69" t="s">
        <v>4</v>
      </c>
      <c r="B31" s="23">
        <v>22</v>
      </c>
      <c r="C31" s="13" t="s">
        <v>68</v>
      </c>
      <c r="D31" s="13" t="s">
        <v>77</v>
      </c>
      <c r="E31" s="52">
        <f>IF(B31="","",VLOOKUP(B31,'[1]球員資料表'!$A$2:$O$85,7,FALSE))</f>
        <v>0</v>
      </c>
      <c r="F31" s="52">
        <v>40</v>
      </c>
      <c r="G31" s="52">
        <v>42</v>
      </c>
      <c r="H31" s="8">
        <f t="shared" si="8"/>
        <v>82</v>
      </c>
      <c r="I31" s="9">
        <f t="shared" si="9"/>
        <v>75</v>
      </c>
      <c r="J31" s="10">
        <f t="shared" si="10"/>
        <v>157</v>
      </c>
      <c r="K31" s="10">
        <v>4</v>
      </c>
      <c r="L31" s="10">
        <v>2</v>
      </c>
      <c r="M31" s="10">
        <v>4</v>
      </c>
      <c r="N31" s="10">
        <v>4</v>
      </c>
      <c r="O31" s="10">
        <v>3</v>
      </c>
      <c r="P31" s="10">
        <v>4</v>
      </c>
      <c r="Q31" s="10">
        <v>5</v>
      </c>
      <c r="R31" s="10">
        <v>5</v>
      </c>
      <c r="S31" s="10">
        <v>4</v>
      </c>
      <c r="T31" s="9">
        <f t="shared" si="7"/>
        <v>35</v>
      </c>
      <c r="U31" s="10">
        <v>5</v>
      </c>
      <c r="V31" s="10">
        <v>6</v>
      </c>
      <c r="W31" s="10">
        <v>4</v>
      </c>
      <c r="X31" s="10">
        <v>3</v>
      </c>
      <c r="Y31" s="10">
        <v>4</v>
      </c>
      <c r="Z31" s="10">
        <v>5</v>
      </c>
      <c r="AA31" s="10">
        <v>5</v>
      </c>
      <c r="AB31" s="10">
        <v>3</v>
      </c>
      <c r="AC31" s="10">
        <v>5</v>
      </c>
      <c r="AD31" s="10">
        <f t="shared" si="11"/>
        <v>40</v>
      </c>
      <c r="AE31" s="10">
        <f t="shared" si="12"/>
        <v>25</v>
      </c>
      <c r="AF31" s="10">
        <f t="shared" si="13"/>
        <v>13</v>
      </c>
      <c r="AG31" s="11"/>
    </row>
    <row r="32" spans="1:33" ht="24.75" customHeight="1">
      <c r="A32" s="69" t="s">
        <v>5</v>
      </c>
      <c r="B32" s="23">
        <v>38</v>
      </c>
      <c r="C32" s="13" t="s">
        <v>68</v>
      </c>
      <c r="D32" s="13" t="s">
        <v>74</v>
      </c>
      <c r="E32" s="52">
        <f>IF(B32="","",VLOOKUP(B32,'[1]球員資料表'!$A$2:$O$85,7,FALSE))</f>
        <v>0</v>
      </c>
      <c r="F32" s="52">
        <v>43</v>
      </c>
      <c r="G32" s="52">
        <v>38</v>
      </c>
      <c r="H32" s="8">
        <f t="shared" si="8"/>
        <v>81</v>
      </c>
      <c r="I32" s="9">
        <f t="shared" si="9"/>
        <v>76</v>
      </c>
      <c r="J32" s="9">
        <f t="shared" si="10"/>
        <v>157</v>
      </c>
      <c r="K32" s="9">
        <v>6</v>
      </c>
      <c r="L32" s="9">
        <v>4</v>
      </c>
      <c r="M32" s="9">
        <v>4</v>
      </c>
      <c r="N32" s="9">
        <v>4</v>
      </c>
      <c r="O32" s="9">
        <v>3</v>
      </c>
      <c r="P32" s="9">
        <v>5</v>
      </c>
      <c r="Q32" s="9">
        <v>4</v>
      </c>
      <c r="R32" s="9">
        <v>6</v>
      </c>
      <c r="S32" s="9">
        <v>4</v>
      </c>
      <c r="T32" s="9">
        <f t="shared" si="7"/>
        <v>40</v>
      </c>
      <c r="U32" s="9">
        <v>5</v>
      </c>
      <c r="V32" s="9">
        <v>4</v>
      </c>
      <c r="W32" s="9">
        <v>4</v>
      </c>
      <c r="X32" s="9">
        <v>3</v>
      </c>
      <c r="Y32" s="9">
        <v>4</v>
      </c>
      <c r="Z32" s="9">
        <v>5</v>
      </c>
      <c r="AA32" s="9">
        <v>4</v>
      </c>
      <c r="AB32" s="9">
        <v>3</v>
      </c>
      <c r="AC32" s="9">
        <v>4</v>
      </c>
      <c r="AD32" s="9">
        <f t="shared" si="11"/>
        <v>36</v>
      </c>
      <c r="AE32" s="9">
        <f t="shared" si="12"/>
        <v>23</v>
      </c>
      <c r="AF32" s="9">
        <f t="shared" si="13"/>
        <v>11</v>
      </c>
      <c r="AG32" s="27"/>
    </row>
    <row r="33" spans="1:33" ht="24.75" customHeight="1">
      <c r="A33" s="69" t="s">
        <v>6</v>
      </c>
      <c r="B33" s="23">
        <v>25</v>
      </c>
      <c r="C33" s="13" t="s">
        <v>68</v>
      </c>
      <c r="D33" s="13" t="s">
        <v>69</v>
      </c>
      <c r="E33" s="52">
        <f>IF(B33="","",VLOOKUP(B33,'[1]球員資料表'!$A$2:$O$85,7,FALSE))</f>
        <v>0</v>
      </c>
      <c r="F33" s="52">
        <v>37</v>
      </c>
      <c r="G33" s="52">
        <v>39</v>
      </c>
      <c r="H33" s="8">
        <f t="shared" si="8"/>
        <v>76</v>
      </c>
      <c r="I33" s="9">
        <f t="shared" si="9"/>
        <v>81</v>
      </c>
      <c r="J33" s="9">
        <f t="shared" si="10"/>
        <v>157</v>
      </c>
      <c r="K33" s="9">
        <v>7</v>
      </c>
      <c r="L33" s="9">
        <v>4</v>
      </c>
      <c r="M33" s="9">
        <v>3</v>
      </c>
      <c r="N33" s="9">
        <v>5</v>
      </c>
      <c r="O33" s="9">
        <v>4</v>
      </c>
      <c r="P33" s="9">
        <v>4</v>
      </c>
      <c r="Q33" s="9">
        <v>5</v>
      </c>
      <c r="R33" s="9">
        <v>4</v>
      </c>
      <c r="S33" s="9">
        <v>4</v>
      </c>
      <c r="T33" s="9">
        <f t="shared" si="7"/>
        <v>40</v>
      </c>
      <c r="U33" s="9">
        <v>4</v>
      </c>
      <c r="V33" s="9">
        <v>4</v>
      </c>
      <c r="W33" s="9">
        <v>5</v>
      </c>
      <c r="X33" s="9">
        <v>3</v>
      </c>
      <c r="Y33" s="9">
        <v>5</v>
      </c>
      <c r="Z33" s="9">
        <v>7</v>
      </c>
      <c r="AA33" s="9">
        <v>4</v>
      </c>
      <c r="AB33" s="9">
        <v>3</v>
      </c>
      <c r="AC33" s="9">
        <v>6</v>
      </c>
      <c r="AD33" s="9">
        <f t="shared" si="11"/>
        <v>41</v>
      </c>
      <c r="AE33" s="9">
        <f t="shared" si="12"/>
        <v>28</v>
      </c>
      <c r="AF33" s="9">
        <f t="shared" si="13"/>
        <v>13</v>
      </c>
      <c r="AG33" s="11"/>
    </row>
    <row r="34" spans="1:33" ht="24.75" customHeight="1">
      <c r="A34" s="69" t="s">
        <v>7</v>
      </c>
      <c r="B34" s="23">
        <v>23</v>
      </c>
      <c r="C34" s="13" t="s">
        <v>68</v>
      </c>
      <c r="D34" s="13" t="s">
        <v>73</v>
      </c>
      <c r="E34" s="52"/>
      <c r="F34" s="52">
        <v>41</v>
      </c>
      <c r="G34" s="52">
        <v>39</v>
      </c>
      <c r="H34" s="8">
        <f t="shared" si="8"/>
        <v>80</v>
      </c>
      <c r="I34" s="9">
        <f t="shared" si="9"/>
        <v>78</v>
      </c>
      <c r="J34" s="9">
        <f t="shared" si="10"/>
        <v>158</v>
      </c>
      <c r="K34" s="9">
        <v>5</v>
      </c>
      <c r="L34" s="9">
        <v>5</v>
      </c>
      <c r="M34" s="9">
        <v>4</v>
      </c>
      <c r="N34" s="9">
        <v>4</v>
      </c>
      <c r="O34" s="9">
        <v>3</v>
      </c>
      <c r="P34" s="9">
        <v>5</v>
      </c>
      <c r="Q34" s="9">
        <v>5</v>
      </c>
      <c r="R34" s="9">
        <v>5</v>
      </c>
      <c r="S34" s="9">
        <v>4</v>
      </c>
      <c r="T34" s="9">
        <f t="shared" si="7"/>
        <v>40</v>
      </c>
      <c r="U34" s="9">
        <v>4</v>
      </c>
      <c r="V34" s="9">
        <v>6</v>
      </c>
      <c r="W34" s="9">
        <v>5</v>
      </c>
      <c r="X34" s="9">
        <v>4</v>
      </c>
      <c r="Y34" s="9">
        <v>3</v>
      </c>
      <c r="Z34" s="9">
        <v>5</v>
      </c>
      <c r="AA34" s="9">
        <v>4</v>
      </c>
      <c r="AB34" s="9">
        <v>3</v>
      </c>
      <c r="AC34" s="9">
        <v>4</v>
      </c>
      <c r="AD34" s="9">
        <f t="shared" si="11"/>
        <v>38</v>
      </c>
      <c r="AE34" s="9">
        <f t="shared" si="12"/>
        <v>23</v>
      </c>
      <c r="AF34" s="9">
        <f t="shared" si="13"/>
        <v>11</v>
      </c>
      <c r="AG34" s="11"/>
    </row>
    <row r="35" spans="1:33" ht="24.75" customHeight="1">
      <c r="A35" s="69" t="s">
        <v>8</v>
      </c>
      <c r="B35" s="23">
        <v>32</v>
      </c>
      <c r="C35" s="13" t="s">
        <v>68</v>
      </c>
      <c r="D35" s="13" t="s">
        <v>70</v>
      </c>
      <c r="E35" s="71"/>
      <c r="F35" s="52">
        <v>38</v>
      </c>
      <c r="G35" s="52">
        <v>39</v>
      </c>
      <c r="H35" s="8">
        <f t="shared" si="8"/>
        <v>77</v>
      </c>
      <c r="I35" s="9">
        <f t="shared" si="9"/>
        <v>81</v>
      </c>
      <c r="J35" s="9">
        <f t="shared" si="10"/>
        <v>158</v>
      </c>
      <c r="K35" s="9">
        <v>5</v>
      </c>
      <c r="L35" s="9">
        <v>4</v>
      </c>
      <c r="M35" s="9">
        <v>4</v>
      </c>
      <c r="N35" s="9">
        <v>5</v>
      </c>
      <c r="O35" s="9">
        <v>3</v>
      </c>
      <c r="P35" s="9">
        <v>5</v>
      </c>
      <c r="Q35" s="9">
        <v>6</v>
      </c>
      <c r="R35" s="9">
        <v>4</v>
      </c>
      <c r="S35" s="9">
        <v>3</v>
      </c>
      <c r="T35" s="9">
        <f t="shared" si="7"/>
        <v>39</v>
      </c>
      <c r="U35" s="9">
        <v>4</v>
      </c>
      <c r="V35" s="9">
        <v>6</v>
      </c>
      <c r="W35" s="9">
        <v>5</v>
      </c>
      <c r="X35" s="9">
        <v>3</v>
      </c>
      <c r="Y35" s="9">
        <v>5</v>
      </c>
      <c r="Z35" s="9">
        <v>6</v>
      </c>
      <c r="AA35" s="9">
        <v>4</v>
      </c>
      <c r="AB35" s="9">
        <v>4</v>
      </c>
      <c r="AC35" s="9">
        <v>5</v>
      </c>
      <c r="AD35" s="9">
        <f t="shared" si="11"/>
        <v>42</v>
      </c>
      <c r="AE35" s="9">
        <f t="shared" si="12"/>
        <v>27</v>
      </c>
      <c r="AF35" s="9">
        <f t="shared" si="13"/>
        <v>13</v>
      </c>
      <c r="AG35" s="11"/>
    </row>
    <row r="36" spans="1:33" ht="24.75" customHeight="1">
      <c r="A36" s="69" t="s">
        <v>9</v>
      </c>
      <c r="B36" s="23">
        <v>39</v>
      </c>
      <c r="C36" s="13" t="s">
        <v>68</v>
      </c>
      <c r="D36" s="13" t="s">
        <v>76</v>
      </c>
      <c r="E36" s="52"/>
      <c r="F36" s="52">
        <v>41</v>
      </c>
      <c r="G36" s="52">
        <v>41</v>
      </c>
      <c r="H36" s="8">
        <f t="shared" si="8"/>
        <v>82</v>
      </c>
      <c r="I36" s="9">
        <f t="shared" si="9"/>
        <v>77</v>
      </c>
      <c r="J36" s="9">
        <f t="shared" si="10"/>
        <v>159</v>
      </c>
      <c r="K36" s="9">
        <v>5</v>
      </c>
      <c r="L36" s="9">
        <v>3</v>
      </c>
      <c r="M36" s="9">
        <v>3</v>
      </c>
      <c r="N36" s="9">
        <v>4</v>
      </c>
      <c r="O36" s="9">
        <v>2</v>
      </c>
      <c r="P36" s="9">
        <v>5</v>
      </c>
      <c r="Q36" s="9">
        <v>5</v>
      </c>
      <c r="R36" s="9">
        <v>5</v>
      </c>
      <c r="S36" s="9">
        <v>4</v>
      </c>
      <c r="T36" s="9">
        <f t="shared" si="7"/>
        <v>36</v>
      </c>
      <c r="U36" s="9">
        <v>4</v>
      </c>
      <c r="V36" s="9">
        <v>6</v>
      </c>
      <c r="W36" s="9">
        <v>6</v>
      </c>
      <c r="X36" s="9">
        <v>5</v>
      </c>
      <c r="Y36" s="9">
        <v>4</v>
      </c>
      <c r="Z36" s="9">
        <v>5</v>
      </c>
      <c r="AA36" s="9">
        <v>3</v>
      </c>
      <c r="AB36" s="9">
        <v>4</v>
      </c>
      <c r="AC36" s="9">
        <v>4</v>
      </c>
      <c r="AD36" s="9">
        <f t="shared" si="11"/>
        <v>41</v>
      </c>
      <c r="AE36" s="9">
        <f t="shared" si="12"/>
        <v>25</v>
      </c>
      <c r="AF36" s="9">
        <f t="shared" si="13"/>
        <v>11</v>
      </c>
      <c r="AG36" s="11"/>
    </row>
    <row r="37" spans="1:33" ht="24.75" customHeight="1">
      <c r="A37" s="69" t="s">
        <v>10</v>
      </c>
      <c r="B37" s="23">
        <v>40</v>
      </c>
      <c r="C37" s="13" t="s">
        <v>68</v>
      </c>
      <c r="D37" s="13" t="s">
        <v>72</v>
      </c>
      <c r="E37" s="52"/>
      <c r="F37" s="52">
        <v>37</v>
      </c>
      <c r="G37" s="52">
        <v>41</v>
      </c>
      <c r="H37" s="8">
        <f t="shared" si="8"/>
        <v>78</v>
      </c>
      <c r="I37" s="9">
        <f t="shared" si="9"/>
        <v>81</v>
      </c>
      <c r="J37" s="9">
        <f t="shared" si="10"/>
        <v>159</v>
      </c>
      <c r="K37" s="9">
        <v>6</v>
      </c>
      <c r="L37" s="9">
        <v>4</v>
      </c>
      <c r="M37" s="9">
        <v>3</v>
      </c>
      <c r="N37" s="9">
        <v>5</v>
      </c>
      <c r="O37" s="9">
        <v>3</v>
      </c>
      <c r="P37" s="9">
        <v>5</v>
      </c>
      <c r="Q37" s="9">
        <v>6</v>
      </c>
      <c r="R37" s="9">
        <v>5</v>
      </c>
      <c r="S37" s="9">
        <v>4</v>
      </c>
      <c r="T37" s="9">
        <f t="shared" si="7"/>
        <v>41</v>
      </c>
      <c r="U37" s="9">
        <v>4</v>
      </c>
      <c r="V37" s="9">
        <v>5</v>
      </c>
      <c r="W37" s="9">
        <v>4</v>
      </c>
      <c r="X37" s="9">
        <v>3</v>
      </c>
      <c r="Y37" s="9">
        <v>4</v>
      </c>
      <c r="Z37" s="9">
        <v>8</v>
      </c>
      <c r="AA37" s="9">
        <v>4</v>
      </c>
      <c r="AB37" s="9">
        <v>3</v>
      </c>
      <c r="AC37" s="9">
        <v>5</v>
      </c>
      <c r="AD37" s="9">
        <f t="shared" si="11"/>
        <v>40</v>
      </c>
      <c r="AE37" s="9">
        <f t="shared" si="12"/>
        <v>27</v>
      </c>
      <c r="AF37" s="9">
        <f t="shared" si="13"/>
        <v>12</v>
      </c>
      <c r="AG37" s="11"/>
    </row>
    <row r="38" spans="1:33" ht="24.75" customHeight="1">
      <c r="A38" s="69" t="s">
        <v>11</v>
      </c>
      <c r="B38" s="23">
        <v>28</v>
      </c>
      <c r="C38" s="13" t="s">
        <v>68</v>
      </c>
      <c r="D38" s="13" t="s">
        <v>75</v>
      </c>
      <c r="E38" s="52"/>
      <c r="F38" s="52">
        <v>38</v>
      </c>
      <c r="G38" s="52">
        <v>43</v>
      </c>
      <c r="H38" s="8">
        <f t="shared" si="8"/>
        <v>81</v>
      </c>
      <c r="I38" s="9">
        <f t="shared" si="9"/>
        <v>82</v>
      </c>
      <c r="J38" s="9">
        <f t="shared" si="10"/>
        <v>163</v>
      </c>
      <c r="K38" s="9">
        <v>5</v>
      </c>
      <c r="L38" s="9">
        <v>4</v>
      </c>
      <c r="M38" s="9">
        <v>4</v>
      </c>
      <c r="N38" s="9">
        <v>4</v>
      </c>
      <c r="O38" s="9">
        <v>5</v>
      </c>
      <c r="P38" s="9">
        <v>4</v>
      </c>
      <c r="Q38" s="9">
        <v>6</v>
      </c>
      <c r="R38" s="9">
        <v>4</v>
      </c>
      <c r="S38" s="9">
        <v>4</v>
      </c>
      <c r="T38" s="9">
        <f t="shared" si="7"/>
        <v>40</v>
      </c>
      <c r="U38" s="9">
        <v>6</v>
      </c>
      <c r="V38" s="9">
        <v>4</v>
      </c>
      <c r="W38" s="9">
        <v>4</v>
      </c>
      <c r="X38" s="9">
        <v>4</v>
      </c>
      <c r="Y38" s="9">
        <v>5</v>
      </c>
      <c r="Z38" s="9">
        <v>5</v>
      </c>
      <c r="AA38" s="9">
        <v>4</v>
      </c>
      <c r="AB38" s="9">
        <v>4</v>
      </c>
      <c r="AC38" s="9">
        <v>6</v>
      </c>
      <c r="AD38" s="9">
        <f t="shared" si="11"/>
        <v>42</v>
      </c>
      <c r="AE38" s="9">
        <f t="shared" si="12"/>
        <v>28</v>
      </c>
      <c r="AF38" s="9">
        <f t="shared" si="13"/>
        <v>14</v>
      </c>
      <c r="AG38" s="27"/>
    </row>
    <row r="39" spans="1:33" ht="24.75" customHeight="1">
      <c r="A39" s="69" t="s">
        <v>12</v>
      </c>
      <c r="B39" s="23">
        <v>30</v>
      </c>
      <c r="C39" s="13" t="s">
        <v>68</v>
      </c>
      <c r="D39" s="13" t="s">
        <v>82</v>
      </c>
      <c r="E39" s="52" t="str">
        <f>IF(B39="","",VLOOKUP(B39,'[1]球員資料表'!$A$2:$O$85,7,FALSE))</f>
        <v>無</v>
      </c>
      <c r="F39" s="52">
        <v>42</v>
      </c>
      <c r="G39" s="52">
        <v>44</v>
      </c>
      <c r="H39" s="8">
        <f t="shared" si="8"/>
        <v>86</v>
      </c>
      <c r="I39" s="9">
        <f t="shared" si="9"/>
        <v>79</v>
      </c>
      <c r="J39" s="9">
        <f t="shared" si="10"/>
        <v>165</v>
      </c>
      <c r="K39" s="9">
        <v>4</v>
      </c>
      <c r="L39" s="9">
        <v>4</v>
      </c>
      <c r="M39" s="9">
        <v>3</v>
      </c>
      <c r="N39" s="9">
        <v>3</v>
      </c>
      <c r="O39" s="9">
        <v>3</v>
      </c>
      <c r="P39" s="9">
        <v>6</v>
      </c>
      <c r="Q39" s="9">
        <v>5</v>
      </c>
      <c r="R39" s="9">
        <v>5</v>
      </c>
      <c r="S39" s="9">
        <v>4</v>
      </c>
      <c r="T39" s="9">
        <f t="shared" si="7"/>
        <v>37</v>
      </c>
      <c r="U39" s="9">
        <v>4</v>
      </c>
      <c r="V39" s="9">
        <v>4</v>
      </c>
      <c r="W39" s="9">
        <v>5</v>
      </c>
      <c r="X39" s="9">
        <v>4</v>
      </c>
      <c r="Y39" s="9">
        <v>5</v>
      </c>
      <c r="Z39" s="9">
        <v>7</v>
      </c>
      <c r="AA39" s="9">
        <v>4</v>
      </c>
      <c r="AB39" s="9">
        <v>4</v>
      </c>
      <c r="AC39" s="9">
        <v>5</v>
      </c>
      <c r="AD39" s="9">
        <f t="shared" si="11"/>
        <v>42</v>
      </c>
      <c r="AE39" s="9">
        <f t="shared" si="12"/>
        <v>29</v>
      </c>
      <c r="AF39" s="9">
        <f t="shared" si="13"/>
        <v>13</v>
      </c>
      <c r="AG39" s="11"/>
    </row>
    <row r="40" spans="1:33" ht="24.75" customHeight="1">
      <c r="A40" s="69" t="s">
        <v>13</v>
      </c>
      <c r="B40" s="23">
        <v>33</v>
      </c>
      <c r="C40" s="13" t="s">
        <v>68</v>
      </c>
      <c r="D40" s="13" t="s">
        <v>81</v>
      </c>
      <c r="E40" s="52"/>
      <c r="F40" s="52">
        <v>43</v>
      </c>
      <c r="G40" s="52">
        <v>42</v>
      </c>
      <c r="H40" s="8">
        <f t="shared" si="8"/>
        <v>85</v>
      </c>
      <c r="I40" s="9">
        <f t="shared" si="9"/>
        <v>82</v>
      </c>
      <c r="J40" s="9">
        <f t="shared" si="10"/>
        <v>167</v>
      </c>
      <c r="K40" s="9">
        <v>5</v>
      </c>
      <c r="L40" s="9">
        <v>7</v>
      </c>
      <c r="M40" s="9">
        <v>4</v>
      </c>
      <c r="N40" s="9">
        <v>5</v>
      </c>
      <c r="O40" s="9">
        <v>3</v>
      </c>
      <c r="P40" s="9">
        <v>4</v>
      </c>
      <c r="Q40" s="9">
        <v>5</v>
      </c>
      <c r="R40" s="9">
        <v>5</v>
      </c>
      <c r="S40" s="9">
        <v>4</v>
      </c>
      <c r="T40" s="9">
        <f t="shared" si="7"/>
        <v>42</v>
      </c>
      <c r="U40" s="9">
        <v>5</v>
      </c>
      <c r="V40" s="9">
        <v>4</v>
      </c>
      <c r="W40" s="9">
        <v>4</v>
      </c>
      <c r="X40" s="9">
        <v>3</v>
      </c>
      <c r="Y40" s="9">
        <v>3</v>
      </c>
      <c r="Z40" s="9">
        <v>7</v>
      </c>
      <c r="AA40" s="9">
        <v>4</v>
      </c>
      <c r="AB40" s="9">
        <v>3</v>
      </c>
      <c r="AC40" s="9">
        <v>7</v>
      </c>
      <c r="AD40" s="9">
        <f t="shared" si="11"/>
        <v>40</v>
      </c>
      <c r="AE40" s="9">
        <f t="shared" si="12"/>
        <v>27</v>
      </c>
      <c r="AF40" s="9">
        <f t="shared" si="13"/>
        <v>14</v>
      </c>
      <c r="AG40" s="11"/>
    </row>
    <row r="41" spans="1:33" ht="24.75" customHeight="1">
      <c r="A41" s="69" t="s">
        <v>14</v>
      </c>
      <c r="B41" s="23">
        <v>41</v>
      </c>
      <c r="C41" s="13" t="s">
        <v>68</v>
      </c>
      <c r="D41" s="13" t="s">
        <v>79</v>
      </c>
      <c r="E41" s="52">
        <f>IF(B41="","",VLOOKUP(B41,'[1]球員資料表'!$A$2:$O$85,7,FALSE))</f>
        <v>0</v>
      </c>
      <c r="F41" s="52">
        <v>43</v>
      </c>
      <c r="G41" s="52">
        <v>41</v>
      </c>
      <c r="H41" s="8">
        <f t="shared" si="8"/>
        <v>84</v>
      </c>
      <c r="I41" s="9">
        <f t="shared" si="9"/>
        <v>87</v>
      </c>
      <c r="J41" s="9">
        <f t="shared" si="10"/>
        <v>171</v>
      </c>
      <c r="K41" s="9">
        <v>9</v>
      </c>
      <c r="L41" s="9">
        <v>4</v>
      </c>
      <c r="M41" s="9">
        <v>3</v>
      </c>
      <c r="N41" s="9">
        <v>5</v>
      </c>
      <c r="O41" s="9">
        <v>4</v>
      </c>
      <c r="P41" s="9">
        <v>5</v>
      </c>
      <c r="Q41" s="9">
        <v>5</v>
      </c>
      <c r="R41" s="9">
        <v>3</v>
      </c>
      <c r="S41" s="9">
        <v>5</v>
      </c>
      <c r="T41" s="9">
        <f t="shared" si="7"/>
        <v>43</v>
      </c>
      <c r="U41" s="9">
        <v>6</v>
      </c>
      <c r="V41" s="9">
        <v>4</v>
      </c>
      <c r="W41" s="9">
        <v>5</v>
      </c>
      <c r="X41" s="9">
        <v>4</v>
      </c>
      <c r="Y41" s="9">
        <v>5</v>
      </c>
      <c r="Z41" s="9">
        <v>6</v>
      </c>
      <c r="AA41" s="9">
        <v>4</v>
      </c>
      <c r="AB41" s="9">
        <v>3</v>
      </c>
      <c r="AC41" s="9">
        <v>7</v>
      </c>
      <c r="AD41" s="9">
        <f t="shared" si="11"/>
        <v>44</v>
      </c>
      <c r="AE41" s="9">
        <f t="shared" si="12"/>
        <v>29</v>
      </c>
      <c r="AF41" s="9">
        <f t="shared" si="13"/>
        <v>14</v>
      </c>
      <c r="AG41" s="11"/>
    </row>
    <row r="42" spans="1:33" ht="24.75" customHeight="1">
      <c r="A42" s="69" t="s">
        <v>15</v>
      </c>
      <c r="B42" s="23">
        <v>35</v>
      </c>
      <c r="C42" s="13" t="s">
        <v>68</v>
      </c>
      <c r="D42" s="13" t="s">
        <v>80</v>
      </c>
      <c r="E42" s="52"/>
      <c r="F42" s="52">
        <v>39</v>
      </c>
      <c r="G42" s="52">
        <v>45</v>
      </c>
      <c r="H42" s="8">
        <f t="shared" si="8"/>
        <v>84</v>
      </c>
      <c r="I42" s="9">
        <f t="shared" si="9"/>
        <v>88</v>
      </c>
      <c r="J42" s="9">
        <f t="shared" si="10"/>
        <v>172</v>
      </c>
      <c r="K42" s="9">
        <v>5</v>
      </c>
      <c r="L42" s="9">
        <v>5</v>
      </c>
      <c r="M42" s="9">
        <v>4</v>
      </c>
      <c r="N42" s="9">
        <v>6</v>
      </c>
      <c r="O42" s="9">
        <v>4</v>
      </c>
      <c r="P42" s="9">
        <v>5</v>
      </c>
      <c r="Q42" s="9">
        <v>4</v>
      </c>
      <c r="R42" s="9">
        <v>5</v>
      </c>
      <c r="S42" s="9">
        <v>6</v>
      </c>
      <c r="T42" s="9">
        <f t="shared" si="7"/>
        <v>44</v>
      </c>
      <c r="U42" s="9">
        <v>4</v>
      </c>
      <c r="V42" s="9">
        <v>7</v>
      </c>
      <c r="W42" s="9">
        <v>5</v>
      </c>
      <c r="X42" s="9">
        <v>3</v>
      </c>
      <c r="Y42" s="9">
        <v>4</v>
      </c>
      <c r="Z42" s="9">
        <v>7</v>
      </c>
      <c r="AA42" s="9">
        <v>5</v>
      </c>
      <c r="AB42" s="9">
        <v>4</v>
      </c>
      <c r="AC42" s="9">
        <v>5</v>
      </c>
      <c r="AD42" s="9">
        <f t="shared" si="11"/>
        <v>44</v>
      </c>
      <c r="AE42" s="9">
        <f t="shared" si="12"/>
        <v>28</v>
      </c>
      <c r="AF42" s="9">
        <f t="shared" si="13"/>
        <v>14</v>
      </c>
      <c r="AG42" s="11"/>
    </row>
    <row r="43" spans="1:33" ht="24.75" customHeight="1">
      <c r="A43" s="69" t="s">
        <v>16</v>
      </c>
      <c r="B43" s="23">
        <v>36</v>
      </c>
      <c r="C43" s="13" t="s">
        <v>68</v>
      </c>
      <c r="D43" s="13" t="s">
        <v>78</v>
      </c>
      <c r="E43" s="52"/>
      <c r="F43" s="52">
        <v>37</v>
      </c>
      <c r="G43" s="52">
        <v>46</v>
      </c>
      <c r="H43" s="8">
        <f t="shared" si="8"/>
        <v>83</v>
      </c>
      <c r="I43" s="9">
        <f t="shared" si="9"/>
        <v>89</v>
      </c>
      <c r="J43" s="9">
        <f t="shared" si="10"/>
        <v>172</v>
      </c>
      <c r="K43" s="9">
        <v>6</v>
      </c>
      <c r="L43" s="9">
        <v>5</v>
      </c>
      <c r="M43" s="9">
        <v>5</v>
      </c>
      <c r="N43" s="9">
        <v>4</v>
      </c>
      <c r="O43" s="9">
        <v>3</v>
      </c>
      <c r="P43" s="9">
        <v>5</v>
      </c>
      <c r="Q43" s="9">
        <v>5</v>
      </c>
      <c r="R43" s="9">
        <v>5</v>
      </c>
      <c r="S43" s="9">
        <v>6</v>
      </c>
      <c r="T43" s="9">
        <f t="shared" si="7"/>
        <v>44</v>
      </c>
      <c r="U43" s="9">
        <v>5</v>
      </c>
      <c r="V43" s="9">
        <v>5</v>
      </c>
      <c r="W43" s="9">
        <v>5</v>
      </c>
      <c r="X43" s="9">
        <v>4</v>
      </c>
      <c r="Y43" s="9">
        <v>6</v>
      </c>
      <c r="Z43" s="9">
        <v>6</v>
      </c>
      <c r="AA43" s="9">
        <v>5</v>
      </c>
      <c r="AB43" s="9">
        <v>3</v>
      </c>
      <c r="AC43" s="9">
        <v>6</v>
      </c>
      <c r="AD43" s="9">
        <f t="shared" si="11"/>
        <v>45</v>
      </c>
      <c r="AE43" s="9">
        <f t="shared" si="12"/>
        <v>30</v>
      </c>
      <c r="AF43" s="9">
        <f t="shared" si="13"/>
        <v>14</v>
      </c>
      <c r="AG43" s="11"/>
    </row>
    <row r="44" spans="1:33" ht="24.75" customHeight="1">
      <c r="A44" s="69" t="s">
        <v>17</v>
      </c>
      <c r="B44" s="23">
        <v>29</v>
      </c>
      <c r="C44" s="13" t="s">
        <v>68</v>
      </c>
      <c r="D44" s="13" t="s">
        <v>83</v>
      </c>
      <c r="E44" s="52"/>
      <c r="F44" s="52">
        <v>43</v>
      </c>
      <c r="G44" s="52">
        <v>44</v>
      </c>
      <c r="H44" s="8">
        <f t="shared" si="8"/>
        <v>87</v>
      </c>
      <c r="I44" s="9">
        <f t="shared" si="9"/>
        <v>89</v>
      </c>
      <c r="J44" s="9">
        <f t="shared" si="10"/>
        <v>176</v>
      </c>
      <c r="K44" s="9">
        <v>7</v>
      </c>
      <c r="L44" s="9">
        <v>5</v>
      </c>
      <c r="M44" s="9">
        <v>4</v>
      </c>
      <c r="N44" s="9">
        <v>5</v>
      </c>
      <c r="O44" s="9">
        <v>3</v>
      </c>
      <c r="P44" s="9">
        <v>6</v>
      </c>
      <c r="Q44" s="9">
        <v>5</v>
      </c>
      <c r="R44" s="9">
        <v>6</v>
      </c>
      <c r="S44" s="9">
        <v>6</v>
      </c>
      <c r="T44" s="9">
        <f t="shared" si="7"/>
        <v>47</v>
      </c>
      <c r="U44" s="9">
        <v>4</v>
      </c>
      <c r="V44" s="9">
        <v>7</v>
      </c>
      <c r="W44" s="9">
        <v>5</v>
      </c>
      <c r="X44" s="9">
        <v>4</v>
      </c>
      <c r="Y44" s="9">
        <v>3</v>
      </c>
      <c r="Z44" s="9">
        <v>6</v>
      </c>
      <c r="AA44" s="9">
        <v>4</v>
      </c>
      <c r="AB44" s="9">
        <v>4</v>
      </c>
      <c r="AC44" s="9">
        <v>5</v>
      </c>
      <c r="AD44" s="9">
        <f t="shared" si="11"/>
        <v>42</v>
      </c>
      <c r="AE44" s="9">
        <f t="shared" si="12"/>
        <v>26</v>
      </c>
      <c r="AF44" s="9">
        <f t="shared" si="13"/>
        <v>13</v>
      </c>
      <c r="AG44" s="11"/>
    </row>
    <row r="45" spans="1:33" ht="24.75" customHeight="1">
      <c r="A45" s="69" t="s">
        <v>18</v>
      </c>
      <c r="B45" s="23">
        <v>31</v>
      </c>
      <c r="C45" s="13" t="s">
        <v>68</v>
      </c>
      <c r="D45" s="13" t="s">
        <v>84</v>
      </c>
      <c r="E45" s="52"/>
      <c r="F45" s="52">
        <v>47</v>
      </c>
      <c r="G45" s="52">
        <v>45</v>
      </c>
      <c r="H45" s="8">
        <f t="shared" si="8"/>
        <v>92</v>
      </c>
      <c r="I45" s="9">
        <f t="shared" si="9"/>
        <v>88</v>
      </c>
      <c r="J45" s="9">
        <f t="shared" si="10"/>
        <v>180</v>
      </c>
      <c r="K45" s="9">
        <v>5</v>
      </c>
      <c r="L45" s="9">
        <v>3</v>
      </c>
      <c r="M45" s="9">
        <v>4</v>
      </c>
      <c r="N45" s="9">
        <v>4</v>
      </c>
      <c r="O45" s="9">
        <v>3</v>
      </c>
      <c r="P45" s="9">
        <v>5</v>
      </c>
      <c r="Q45" s="9">
        <v>4</v>
      </c>
      <c r="R45" s="9">
        <v>5</v>
      </c>
      <c r="S45" s="9">
        <v>6</v>
      </c>
      <c r="T45" s="9">
        <f t="shared" si="7"/>
        <v>39</v>
      </c>
      <c r="U45" s="9">
        <v>5</v>
      </c>
      <c r="V45" s="9">
        <v>6</v>
      </c>
      <c r="W45" s="9">
        <v>5</v>
      </c>
      <c r="X45" s="9">
        <v>4</v>
      </c>
      <c r="Y45" s="9">
        <v>6</v>
      </c>
      <c r="Z45" s="9">
        <v>7</v>
      </c>
      <c r="AA45" s="9">
        <v>5</v>
      </c>
      <c r="AB45" s="9">
        <v>4</v>
      </c>
      <c r="AC45" s="9">
        <v>7</v>
      </c>
      <c r="AD45" s="9">
        <f t="shared" si="11"/>
        <v>49</v>
      </c>
      <c r="AE45" s="9">
        <f t="shared" si="12"/>
        <v>33</v>
      </c>
      <c r="AF45" s="9">
        <f t="shared" si="13"/>
        <v>16</v>
      </c>
      <c r="AG45" s="11"/>
    </row>
    <row r="46" spans="1:33" ht="24.75" customHeight="1">
      <c r="A46" s="69" t="s">
        <v>19</v>
      </c>
      <c r="B46" s="23">
        <v>37</v>
      </c>
      <c r="C46" s="13" t="s">
        <v>68</v>
      </c>
      <c r="D46" s="13" t="s">
        <v>86</v>
      </c>
      <c r="E46" s="52" t="str">
        <f>IF(B46="","",VLOOKUP(B46,'[1]球員資料表'!$A$2:$O$85,7,FALSE))</f>
        <v>南一球場</v>
      </c>
      <c r="F46" s="52">
        <v>46</v>
      </c>
      <c r="G46" s="52">
        <v>48</v>
      </c>
      <c r="H46" s="8">
        <f t="shared" si="8"/>
        <v>94</v>
      </c>
      <c r="I46" s="9">
        <f t="shared" si="9"/>
        <v>88</v>
      </c>
      <c r="J46" s="9">
        <f t="shared" si="10"/>
        <v>182</v>
      </c>
      <c r="K46" s="9">
        <v>5</v>
      </c>
      <c r="L46" s="9">
        <v>6</v>
      </c>
      <c r="M46" s="9">
        <v>4</v>
      </c>
      <c r="N46" s="9">
        <v>5</v>
      </c>
      <c r="O46" s="9">
        <v>4</v>
      </c>
      <c r="P46" s="9">
        <v>5</v>
      </c>
      <c r="Q46" s="9">
        <v>4</v>
      </c>
      <c r="R46" s="9">
        <v>5</v>
      </c>
      <c r="S46" s="9">
        <v>4</v>
      </c>
      <c r="T46" s="9">
        <f t="shared" si="7"/>
        <v>42</v>
      </c>
      <c r="U46" s="9">
        <v>5</v>
      </c>
      <c r="V46" s="9">
        <v>5</v>
      </c>
      <c r="W46" s="9">
        <v>5</v>
      </c>
      <c r="X46" s="9">
        <v>5</v>
      </c>
      <c r="Y46" s="9">
        <v>5</v>
      </c>
      <c r="Z46" s="9">
        <v>6</v>
      </c>
      <c r="AA46" s="9">
        <v>5</v>
      </c>
      <c r="AB46" s="9">
        <v>5</v>
      </c>
      <c r="AC46" s="9">
        <v>5</v>
      </c>
      <c r="AD46" s="9">
        <f t="shared" si="11"/>
        <v>46</v>
      </c>
      <c r="AE46" s="9">
        <f t="shared" si="12"/>
        <v>31</v>
      </c>
      <c r="AF46" s="9">
        <f t="shared" si="13"/>
        <v>15</v>
      </c>
      <c r="AG46" s="11"/>
    </row>
    <row r="47" spans="1:33" ht="24.75" customHeight="1">
      <c r="A47" s="69" t="s">
        <v>20</v>
      </c>
      <c r="B47" s="23">
        <v>42</v>
      </c>
      <c r="C47" s="13" t="s">
        <v>68</v>
      </c>
      <c r="D47" s="13" t="s">
        <v>87</v>
      </c>
      <c r="E47" s="52">
        <f>IF(B47="","",VLOOKUP(B47,'[1]球員資料表'!$A$2:$O$85,7,FALSE))</f>
        <v>0</v>
      </c>
      <c r="F47" s="52">
        <v>48</v>
      </c>
      <c r="G47" s="52">
        <v>50</v>
      </c>
      <c r="H47" s="8">
        <f t="shared" si="8"/>
        <v>98</v>
      </c>
      <c r="I47" s="9">
        <f t="shared" si="9"/>
        <v>89</v>
      </c>
      <c r="J47" s="9">
        <f t="shared" si="10"/>
        <v>187</v>
      </c>
      <c r="K47" s="9">
        <v>6</v>
      </c>
      <c r="L47" s="9">
        <v>5</v>
      </c>
      <c r="M47" s="9">
        <v>4</v>
      </c>
      <c r="N47" s="9">
        <v>5</v>
      </c>
      <c r="O47" s="9">
        <v>4</v>
      </c>
      <c r="P47" s="9">
        <v>5</v>
      </c>
      <c r="Q47" s="9">
        <v>5</v>
      </c>
      <c r="R47" s="9">
        <v>5</v>
      </c>
      <c r="S47" s="9">
        <v>5</v>
      </c>
      <c r="T47" s="9">
        <f t="shared" si="7"/>
        <v>44</v>
      </c>
      <c r="U47" s="9">
        <v>5</v>
      </c>
      <c r="V47" s="9">
        <v>7</v>
      </c>
      <c r="W47" s="9">
        <v>5</v>
      </c>
      <c r="X47" s="9">
        <v>3</v>
      </c>
      <c r="Y47" s="9">
        <v>4</v>
      </c>
      <c r="Z47" s="9">
        <v>6</v>
      </c>
      <c r="AA47" s="9">
        <v>3</v>
      </c>
      <c r="AB47" s="9">
        <v>3</v>
      </c>
      <c r="AC47" s="9">
        <v>9</v>
      </c>
      <c r="AD47" s="9">
        <f t="shared" si="11"/>
        <v>45</v>
      </c>
      <c r="AE47" s="9">
        <f t="shared" si="12"/>
        <v>28</v>
      </c>
      <c r="AF47" s="9">
        <f t="shared" si="13"/>
        <v>15</v>
      </c>
      <c r="AG47" s="11"/>
    </row>
    <row r="48" spans="1:33" ht="24.75" customHeight="1">
      <c r="A48" s="69" t="s">
        <v>21</v>
      </c>
      <c r="B48" s="23">
        <v>27</v>
      </c>
      <c r="C48" s="13" t="s">
        <v>68</v>
      </c>
      <c r="D48" s="13" t="s">
        <v>85</v>
      </c>
      <c r="E48" s="52" t="str">
        <f>IF(B48="","",VLOOKUP(B48,'[1]球員資料表'!$A$2:$O$85,7,FALSE))</f>
        <v>永新練習場</v>
      </c>
      <c r="F48" s="52">
        <v>48</v>
      </c>
      <c r="G48" s="52">
        <v>46</v>
      </c>
      <c r="H48" s="8">
        <f t="shared" si="8"/>
        <v>94</v>
      </c>
      <c r="I48" s="9">
        <f t="shared" si="9"/>
        <v>94</v>
      </c>
      <c r="J48" s="9">
        <f t="shared" si="10"/>
        <v>188</v>
      </c>
      <c r="K48" s="9">
        <v>5</v>
      </c>
      <c r="L48" s="9">
        <v>5</v>
      </c>
      <c r="M48" s="9">
        <v>3</v>
      </c>
      <c r="N48" s="9">
        <v>5</v>
      </c>
      <c r="O48" s="9">
        <v>3</v>
      </c>
      <c r="P48" s="9">
        <v>6</v>
      </c>
      <c r="Q48" s="9">
        <v>8</v>
      </c>
      <c r="R48" s="9">
        <v>6</v>
      </c>
      <c r="S48" s="9">
        <v>4</v>
      </c>
      <c r="T48" s="9">
        <f t="shared" si="7"/>
        <v>45</v>
      </c>
      <c r="U48" s="9">
        <v>4</v>
      </c>
      <c r="V48" s="9">
        <v>6</v>
      </c>
      <c r="W48" s="9">
        <v>8</v>
      </c>
      <c r="X48" s="9">
        <v>4</v>
      </c>
      <c r="Y48" s="9">
        <v>7</v>
      </c>
      <c r="Z48" s="9">
        <v>6</v>
      </c>
      <c r="AA48" s="9">
        <v>4</v>
      </c>
      <c r="AB48" s="9">
        <v>4</v>
      </c>
      <c r="AC48" s="9">
        <v>6</v>
      </c>
      <c r="AD48" s="9">
        <f t="shared" si="11"/>
        <v>49</v>
      </c>
      <c r="AE48" s="9">
        <f t="shared" si="12"/>
        <v>31</v>
      </c>
      <c r="AF48" s="9">
        <f t="shared" si="13"/>
        <v>14</v>
      </c>
      <c r="AG48" s="11"/>
    </row>
    <row r="49" spans="1:33" ht="24.75" customHeight="1">
      <c r="A49" s="69" t="s">
        <v>22</v>
      </c>
      <c r="B49" s="23">
        <v>87</v>
      </c>
      <c r="C49" s="13" t="s">
        <v>68</v>
      </c>
      <c r="D49" s="13" t="s">
        <v>88</v>
      </c>
      <c r="E49" s="52"/>
      <c r="F49" s="52">
        <v>41</v>
      </c>
      <c r="G49" s="52">
        <v>57</v>
      </c>
      <c r="H49" s="8">
        <f t="shared" si="8"/>
        <v>98</v>
      </c>
      <c r="I49" s="9">
        <f t="shared" si="9"/>
        <v>93</v>
      </c>
      <c r="J49" s="9">
        <f t="shared" si="10"/>
        <v>191</v>
      </c>
      <c r="K49" s="9">
        <v>7</v>
      </c>
      <c r="L49" s="9">
        <v>5</v>
      </c>
      <c r="M49" s="9">
        <v>4</v>
      </c>
      <c r="N49" s="9">
        <v>4</v>
      </c>
      <c r="O49" s="9">
        <v>5</v>
      </c>
      <c r="P49" s="9">
        <v>5</v>
      </c>
      <c r="Q49" s="9">
        <v>5</v>
      </c>
      <c r="R49" s="9">
        <v>5</v>
      </c>
      <c r="S49" s="9">
        <v>5</v>
      </c>
      <c r="T49" s="9">
        <f t="shared" si="7"/>
        <v>45</v>
      </c>
      <c r="U49" s="9">
        <v>7</v>
      </c>
      <c r="V49" s="9">
        <v>5</v>
      </c>
      <c r="W49" s="9">
        <v>5</v>
      </c>
      <c r="X49" s="9">
        <v>5</v>
      </c>
      <c r="Y49" s="9">
        <v>6</v>
      </c>
      <c r="Z49" s="9">
        <v>6</v>
      </c>
      <c r="AA49" s="9">
        <v>5</v>
      </c>
      <c r="AB49" s="9">
        <v>3</v>
      </c>
      <c r="AC49" s="9">
        <v>6</v>
      </c>
      <c r="AD49" s="9">
        <f t="shared" si="11"/>
        <v>48</v>
      </c>
      <c r="AE49" s="9">
        <f t="shared" si="12"/>
        <v>31</v>
      </c>
      <c r="AF49" s="9">
        <f t="shared" si="13"/>
        <v>14</v>
      </c>
      <c r="AG49" s="27"/>
    </row>
    <row r="50" spans="1:33" ht="24.75" customHeight="1">
      <c r="A50" s="69" t="s">
        <v>40</v>
      </c>
      <c r="B50" s="23">
        <v>26</v>
      </c>
      <c r="C50" s="13" t="s">
        <v>68</v>
      </c>
      <c r="D50" s="13" t="s">
        <v>89</v>
      </c>
      <c r="E50" s="52"/>
      <c r="F50" s="52">
        <v>69</v>
      </c>
      <c r="G50" s="52">
        <v>69</v>
      </c>
      <c r="H50" s="8">
        <f t="shared" si="8"/>
        <v>138</v>
      </c>
      <c r="I50" s="9">
        <f t="shared" si="9"/>
        <v>129</v>
      </c>
      <c r="J50" s="9">
        <f t="shared" si="10"/>
        <v>267</v>
      </c>
      <c r="K50" s="9">
        <v>8</v>
      </c>
      <c r="L50" s="9">
        <v>5</v>
      </c>
      <c r="M50" s="9">
        <v>5</v>
      </c>
      <c r="N50" s="9">
        <v>8</v>
      </c>
      <c r="O50" s="9">
        <v>4</v>
      </c>
      <c r="P50" s="9">
        <v>5</v>
      </c>
      <c r="Q50" s="9">
        <v>7</v>
      </c>
      <c r="R50" s="9">
        <v>7</v>
      </c>
      <c r="S50" s="9">
        <v>7</v>
      </c>
      <c r="T50" s="9">
        <f t="shared" si="7"/>
        <v>56</v>
      </c>
      <c r="U50" s="9">
        <v>10</v>
      </c>
      <c r="V50" s="9">
        <v>8</v>
      </c>
      <c r="W50" s="9">
        <v>7</v>
      </c>
      <c r="X50" s="9">
        <v>4</v>
      </c>
      <c r="Y50" s="9">
        <v>8</v>
      </c>
      <c r="Z50" s="9">
        <v>11</v>
      </c>
      <c r="AA50" s="9">
        <v>11</v>
      </c>
      <c r="AB50" s="9">
        <v>5</v>
      </c>
      <c r="AC50" s="9">
        <v>9</v>
      </c>
      <c r="AD50" s="9">
        <f t="shared" si="11"/>
        <v>73</v>
      </c>
      <c r="AE50" s="9">
        <f t="shared" si="12"/>
        <v>48</v>
      </c>
      <c r="AF50" s="9">
        <f t="shared" si="13"/>
        <v>25</v>
      </c>
      <c r="AG50" s="11"/>
    </row>
    <row r="51" spans="1:33" ht="24.75" customHeight="1" thickBot="1">
      <c r="A51" s="72"/>
      <c r="B51" s="73"/>
      <c r="C51" s="19"/>
      <c r="D51" s="19"/>
      <c r="E51" s="61"/>
      <c r="F51" s="61"/>
      <c r="G51" s="61"/>
      <c r="H51" s="62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>
        <f t="shared" si="7"/>
        <v>0</v>
      </c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32"/>
    </row>
    <row r="52" spans="1:33" ht="24.75" customHeight="1">
      <c r="A52" s="69" t="s">
        <v>155</v>
      </c>
      <c r="B52" s="23">
        <v>49</v>
      </c>
      <c r="C52" s="24" t="s">
        <v>90</v>
      </c>
      <c r="D52" s="24" t="s">
        <v>91</v>
      </c>
      <c r="E52" s="80">
        <f>IF(B55="","",VLOOKUP(B55,'[1]球員資料表'!$A$2:$O$85,7,FALSE))</f>
        <v>0</v>
      </c>
      <c r="F52" s="80">
        <v>43</v>
      </c>
      <c r="G52" s="80">
        <v>39</v>
      </c>
      <c r="H52" s="81">
        <f aca="true" t="shared" si="14" ref="H52:H59">F52+G52</f>
        <v>82</v>
      </c>
      <c r="I52" s="26">
        <f aca="true" t="shared" si="15" ref="I52:I59">T52+AD52</f>
        <v>77</v>
      </c>
      <c r="J52" s="26">
        <f aca="true" t="shared" si="16" ref="J52:J59">H52+I52</f>
        <v>159</v>
      </c>
      <c r="K52" s="26">
        <v>5</v>
      </c>
      <c r="L52" s="26">
        <v>7</v>
      </c>
      <c r="M52" s="26">
        <v>5</v>
      </c>
      <c r="N52" s="26">
        <v>4</v>
      </c>
      <c r="O52" s="26">
        <v>3</v>
      </c>
      <c r="P52" s="26">
        <v>4</v>
      </c>
      <c r="Q52" s="26">
        <v>4</v>
      </c>
      <c r="R52" s="26">
        <v>4</v>
      </c>
      <c r="S52" s="26">
        <v>4</v>
      </c>
      <c r="T52" s="26">
        <f t="shared" si="7"/>
        <v>40</v>
      </c>
      <c r="U52" s="26">
        <v>4</v>
      </c>
      <c r="V52" s="26">
        <v>5</v>
      </c>
      <c r="W52" s="26">
        <v>4</v>
      </c>
      <c r="X52" s="26">
        <v>2</v>
      </c>
      <c r="Y52" s="26">
        <v>4</v>
      </c>
      <c r="Z52" s="26">
        <v>7</v>
      </c>
      <c r="AA52" s="26">
        <v>4</v>
      </c>
      <c r="AB52" s="26">
        <v>3</v>
      </c>
      <c r="AC52" s="26">
        <v>4</v>
      </c>
      <c r="AD52" s="26">
        <f aca="true" t="shared" si="17" ref="AD52:AD59">SUM(U52:AC52)</f>
        <v>37</v>
      </c>
      <c r="AE52" s="26">
        <f aca="true" t="shared" si="18" ref="AE52:AE59">SUM(X52:AC52)</f>
        <v>24</v>
      </c>
      <c r="AF52" s="26">
        <f aca="true" t="shared" si="19" ref="AF52:AF59">SUM(AA52:AC52)</f>
        <v>11</v>
      </c>
      <c r="AG52" s="28"/>
    </row>
    <row r="53" spans="1:33" ht="24.75" customHeight="1">
      <c r="A53" s="69" t="s">
        <v>4</v>
      </c>
      <c r="B53" s="23">
        <v>44</v>
      </c>
      <c r="C53" s="13" t="s">
        <v>90</v>
      </c>
      <c r="D53" s="13" t="s">
        <v>93</v>
      </c>
      <c r="E53" s="52"/>
      <c r="F53" s="52">
        <v>44</v>
      </c>
      <c r="G53" s="52">
        <v>44</v>
      </c>
      <c r="H53" s="8">
        <f t="shared" si="14"/>
        <v>88</v>
      </c>
      <c r="I53" s="9">
        <f t="shared" si="15"/>
        <v>76</v>
      </c>
      <c r="J53" s="9">
        <f t="shared" si="16"/>
        <v>164</v>
      </c>
      <c r="K53" s="9">
        <v>7</v>
      </c>
      <c r="L53" s="9">
        <v>4</v>
      </c>
      <c r="M53" s="9">
        <v>3</v>
      </c>
      <c r="N53" s="9">
        <v>4</v>
      </c>
      <c r="O53" s="9">
        <v>3</v>
      </c>
      <c r="P53" s="9">
        <v>5</v>
      </c>
      <c r="Q53" s="9">
        <v>4</v>
      </c>
      <c r="R53" s="9">
        <v>6</v>
      </c>
      <c r="S53" s="9">
        <v>4</v>
      </c>
      <c r="T53" s="9">
        <f t="shared" si="7"/>
        <v>40</v>
      </c>
      <c r="U53" s="9">
        <v>4</v>
      </c>
      <c r="V53" s="9">
        <v>4</v>
      </c>
      <c r="W53" s="9">
        <v>5</v>
      </c>
      <c r="X53" s="9">
        <v>3</v>
      </c>
      <c r="Y53" s="9">
        <v>4</v>
      </c>
      <c r="Z53" s="9">
        <v>6</v>
      </c>
      <c r="AA53" s="9">
        <v>3</v>
      </c>
      <c r="AB53" s="9">
        <v>3</v>
      </c>
      <c r="AC53" s="9">
        <v>4</v>
      </c>
      <c r="AD53" s="9">
        <f t="shared" si="17"/>
        <v>36</v>
      </c>
      <c r="AE53" s="9">
        <f t="shared" si="18"/>
        <v>23</v>
      </c>
      <c r="AF53" s="9">
        <f t="shared" si="19"/>
        <v>10</v>
      </c>
      <c r="AG53" s="27"/>
    </row>
    <row r="54" spans="1:33" ht="24.75" customHeight="1">
      <c r="A54" s="69" t="s">
        <v>5</v>
      </c>
      <c r="B54" s="23">
        <v>46</v>
      </c>
      <c r="C54" s="13" t="s">
        <v>90</v>
      </c>
      <c r="D54" s="13" t="s">
        <v>92</v>
      </c>
      <c r="E54" s="52">
        <f>IF(B57="","",VLOOKUP(B57,'[1]球員資料表'!$A$2:$O$85,7,FALSE))</f>
        <v>0</v>
      </c>
      <c r="F54" s="52">
        <v>44</v>
      </c>
      <c r="G54" s="52">
        <v>44</v>
      </c>
      <c r="H54" s="8">
        <f t="shared" si="14"/>
        <v>88</v>
      </c>
      <c r="I54" s="9">
        <f t="shared" si="15"/>
        <v>83</v>
      </c>
      <c r="J54" s="9">
        <f t="shared" si="16"/>
        <v>171</v>
      </c>
      <c r="K54" s="9">
        <v>7</v>
      </c>
      <c r="L54" s="9">
        <v>4</v>
      </c>
      <c r="M54" s="9">
        <v>4</v>
      </c>
      <c r="N54" s="9">
        <v>4</v>
      </c>
      <c r="O54" s="9">
        <v>3</v>
      </c>
      <c r="P54" s="9">
        <v>6</v>
      </c>
      <c r="Q54" s="9">
        <v>5</v>
      </c>
      <c r="R54" s="9">
        <v>5</v>
      </c>
      <c r="S54" s="9">
        <v>5</v>
      </c>
      <c r="T54" s="9">
        <f t="shared" si="7"/>
        <v>43</v>
      </c>
      <c r="U54" s="9">
        <v>4</v>
      </c>
      <c r="V54" s="9">
        <v>4</v>
      </c>
      <c r="W54" s="9">
        <v>5</v>
      </c>
      <c r="X54" s="9">
        <v>3</v>
      </c>
      <c r="Y54" s="9">
        <v>5</v>
      </c>
      <c r="Z54" s="9">
        <v>6</v>
      </c>
      <c r="AA54" s="9">
        <v>5</v>
      </c>
      <c r="AB54" s="9">
        <v>3</v>
      </c>
      <c r="AC54" s="9">
        <v>5</v>
      </c>
      <c r="AD54" s="9">
        <f t="shared" si="17"/>
        <v>40</v>
      </c>
      <c r="AE54" s="9">
        <f t="shared" si="18"/>
        <v>27</v>
      </c>
      <c r="AF54" s="9">
        <f t="shared" si="19"/>
        <v>13</v>
      </c>
      <c r="AG54" s="27"/>
    </row>
    <row r="55" spans="1:33" ht="24.75" customHeight="1">
      <c r="A55" s="69" t="s">
        <v>6</v>
      </c>
      <c r="B55" s="23">
        <v>47</v>
      </c>
      <c r="C55" s="13" t="s">
        <v>90</v>
      </c>
      <c r="D55" s="13" t="s">
        <v>95</v>
      </c>
      <c r="E55" s="52"/>
      <c r="F55" s="52">
        <v>49</v>
      </c>
      <c r="G55" s="52">
        <v>49</v>
      </c>
      <c r="H55" s="8">
        <f t="shared" si="14"/>
        <v>98</v>
      </c>
      <c r="I55" s="9">
        <f t="shared" si="15"/>
        <v>93</v>
      </c>
      <c r="J55" s="9">
        <f t="shared" si="16"/>
        <v>191</v>
      </c>
      <c r="K55" s="9">
        <v>6</v>
      </c>
      <c r="L55" s="9">
        <v>5</v>
      </c>
      <c r="M55" s="9">
        <v>4</v>
      </c>
      <c r="N55" s="9">
        <v>4</v>
      </c>
      <c r="O55" s="9">
        <v>3</v>
      </c>
      <c r="P55" s="9">
        <v>6</v>
      </c>
      <c r="Q55" s="9">
        <v>6</v>
      </c>
      <c r="R55" s="9">
        <v>5</v>
      </c>
      <c r="S55" s="9">
        <v>6</v>
      </c>
      <c r="T55" s="9">
        <f t="shared" si="7"/>
        <v>45</v>
      </c>
      <c r="U55" s="9">
        <v>5</v>
      </c>
      <c r="V55" s="9">
        <v>6</v>
      </c>
      <c r="W55" s="9">
        <v>6</v>
      </c>
      <c r="X55" s="9">
        <v>4</v>
      </c>
      <c r="Y55" s="9">
        <v>5</v>
      </c>
      <c r="Z55" s="9">
        <v>7</v>
      </c>
      <c r="AA55" s="9">
        <v>5</v>
      </c>
      <c r="AB55" s="9">
        <v>4</v>
      </c>
      <c r="AC55" s="9">
        <v>6</v>
      </c>
      <c r="AD55" s="9">
        <f t="shared" si="17"/>
        <v>48</v>
      </c>
      <c r="AE55" s="9">
        <f t="shared" si="18"/>
        <v>31</v>
      </c>
      <c r="AF55" s="9">
        <f t="shared" si="19"/>
        <v>15</v>
      </c>
      <c r="AG55" s="27"/>
    </row>
    <row r="56" spans="1:33" ht="24.75" customHeight="1">
      <c r="A56" s="69" t="s">
        <v>7</v>
      </c>
      <c r="B56" s="23">
        <v>48</v>
      </c>
      <c r="C56" s="13" t="s">
        <v>90</v>
      </c>
      <c r="D56" s="13" t="s">
        <v>94</v>
      </c>
      <c r="E56" s="52"/>
      <c r="F56" s="52">
        <v>47</v>
      </c>
      <c r="G56" s="52">
        <v>46</v>
      </c>
      <c r="H56" s="8">
        <f t="shared" si="14"/>
        <v>93</v>
      </c>
      <c r="I56" s="9">
        <f t="shared" si="15"/>
        <v>98</v>
      </c>
      <c r="J56" s="9">
        <f t="shared" si="16"/>
        <v>191</v>
      </c>
      <c r="K56" s="9">
        <v>7</v>
      </c>
      <c r="L56" s="9">
        <v>6</v>
      </c>
      <c r="M56" s="9">
        <v>5</v>
      </c>
      <c r="N56" s="9">
        <v>5</v>
      </c>
      <c r="O56" s="9">
        <v>3</v>
      </c>
      <c r="P56" s="9">
        <v>6</v>
      </c>
      <c r="Q56" s="9">
        <v>5</v>
      </c>
      <c r="R56" s="9">
        <v>7</v>
      </c>
      <c r="S56" s="9">
        <v>4</v>
      </c>
      <c r="T56" s="9">
        <f t="shared" si="7"/>
        <v>48</v>
      </c>
      <c r="U56" s="9">
        <v>5</v>
      </c>
      <c r="V56" s="9">
        <v>6</v>
      </c>
      <c r="W56" s="9">
        <v>5</v>
      </c>
      <c r="X56" s="9">
        <v>4</v>
      </c>
      <c r="Y56" s="9">
        <v>6</v>
      </c>
      <c r="Z56" s="9">
        <v>6</v>
      </c>
      <c r="AA56" s="9">
        <v>5</v>
      </c>
      <c r="AB56" s="9">
        <v>5</v>
      </c>
      <c r="AC56" s="9">
        <v>8</v>
      </c>
      <c r="AD56" s="9">
        <f t="shared" si="17"/>
        <v>50</v>
      </c>
      <c r="AE56" s="9">
        <f t="shared" si="18"/>
        <v>34</v>
      </c>
      <c r="AF56" s="9">
        <f t="shared" si="19"/>
        <v>18</v>
      </c>
      <c r="AG56" s="27"/>
    </row>
    <row r="57" spans="1:33" ht="24.75" customHeight="1">
      <c r="A57" s="69" t="s">
        <v>8</v>
      </c>
      <c r="B57" s="23">
        <v>51</v>
      </c>
      <c r="C57" s="13" t="s">
        <v>90</v>
      </c>
      <c r="D57" s="13" t="s">
        <v>96</v>
      </c>
      <c r="E57" s="52"/>
      <c r="F57" s="52">
        <v>54</v>
      </c>
      <c r="G57" s="52">
        <v>56</v>
      </c>
      <c r="H57" s="8">
        <f t="shared" si="14"/>
        <v>110</v>
      </c>
      <c r="I57" s="9">
        <f t="shared" si="15"/>
        <v>100</v>
      </c>
      <c r="J57" s="10">
        <f t="shared" si="16"/>
        <v>210</v>
      </c>
      <c r="K57" s="10">
        <v>6</v>
      </c>
      <c r="L57" s="10">
        <v>6</v>
      </c>
      <c r="M57" s="10">
        <v>4</v>
      </c>
      <c r="N57" s="10">
        <v>5</v>
      </c>
      <c r="O57" s="10">
        <v>3</v>
      </c>
      <c r="P57" s="10">
        <v>7</v>
      </c>
      <c r="Q57" s="10">
        <v>6</v>
      </c>
      <c r="R57" s="10">
        <v>5</v>
      </c>
      <c r="S57" s="10">
        <v>5</v>
      </c>
      <c r="T57" s="9">
        <f t="shared" si="7"/>
        <v>47</v>
      </c>
      <c r="U57" s="10">
        <v>7</v>
      </c>
      <c r="V57" s="10">
        <v>7</v>
      </c>
      <c r="W57" s="10">
        <v>6</v>
      </c>
      <c r="X57" s="10">
        <v>4</v>
      </c>
      <c r="Y57" s="10">
        <v>6</v>
      </c>
      <c r="Z57" s="10">
        <v>7</v>
      </c>
      <c r="AA57" s="10">
        <v>5</v>
      </c>
      <c r="AB57" s="10">
        <v>4</v>
      </c>
      <c r="AC57" s="10">
        <v>7</v>
      </c>
      <c r="AD57" s="10">
        <f t="shared" si="17"/>
        <v>53</v>
      </c>
      <c r="AE57" s="10">
        <f t="shared" si="18"/>
        <v>33</v>
      </c>
      <c r="AF57" s="10">
        <f t="shared" si="19"/>
        <v>16</v>
      </c>
      <c r="AG57" s="27"/>
    </row>
    <row r="58" spans="1:33" ht="24.75" customHeight="1">
      <c r="A58" s="69" t="s">
        <v>9</v>
      </c>
      <c r="B58" s="23">
        <v>43</v>
      </c>
      <c r="C58" s="13" t="s">
        <v>90</v>
      </c>
      <c r="D58" s="13" t="s">
        <v>97</v>
      </c>
      <c r="E58" s="52"/>
      <c r="F58" s="52">
        <v>63</v>
      </c>
      <c r="G58" s="52">
        <v>55</v>
      </c>
      <c r="H58" s="8">
        <f t="shared" si="14"/>
        <v>118</v>
      </c>
      <c r="I58" s="9">
        <f t="shared" si="15"/>
        <v>111</v>
      </c>
      <c r="J58" s="10">
        <f t="shared" si="16"/>
        <v>229</v>
      </c>
      <c r="K58" s="10">
        <v>9</v>
      </c>
      <c r="L58" s="10">
        <v>5</v>
      </c>
      <c r="M58" s="10">
        <v>5</v>
      </c>
      <c r="N58" s="10">
        <v>7</v>
      </c>
      <c r="O58" s="10">
        <v>3</v>
      </c>
      <c r="P58" s="10">
        <v>9</v>
      </c>
      <c r="Q58" s="10">
        <v>5</v>
      </c>
      <c r="R58" s="10">
        <v>7</v>
      </c>
      <c r="S58" s="10">
        <v>6</v>
      </c>
      <c r="T58" s="10">
        <f t="shared" si="7"/>
        <v>56</v>
      </c>
      <c r="U58" s="10">
        <v>6</v>
      </c>
      <c r="V58" s="10">
        <v>8</v>
      </c>
      <c r="W58" s="10">
        <v>6</v>
      </c>
      <c r="X58" s="10">
        <v>6</v>
      </c>
      <c r="Y58" s="10">
        <v>7</v>
      </c>
      <c r="Z58" s="10">
        <v>6</v>
      </c>
      <c r="AA58" s="10">
        <v>4</v>
      </c>
      <c r="AB58" s="10">
        <v>6</v>
      </c>
      <c r="AC58" s="10">
        <v>6</v>
      </c>
      <c r="AD58" s="10">
        <f t="shared" si="17"/>
        <v>55</v>
      </c>
      <c r="AE58" s="10">
        <f t="shared" si="18"/>
        <v>35</v>
      </c>
      <c r="AF58" s="10">
        <f t="shared" si="19"/>
        <v>16</v>
      </c>
      <c r="AG58" s="27"/>
    </row>
    <row r="59" spans="1:33" ht="24.75" customHeight="1">
      <c r="A59" s="48" t="s">
        <v>156</v>
      </c>
      <c r="B59" s="23">
        <v>50</v>
      </c>
      <c r="C59" s="13" t="s">
        <v>90</v>
      </c>
      <c r="D59" s="13" t="s">
        <v>98</v>
      </c>
      <c r="E59" s="52">
        <f>IF(B62="","",VLOOKUP(B62,'[1]球員資料表'!$A$2:$O$85,7,FALSE))</f>
      </c>
      <c r="F59" s="52">
        <v>85</v>
      </c>
      <c r="G59" s="52">
        <v>80</v>
      </c>
      <c r="H59" s="8">
        <f t="shared" si="14"/>
        <v>165</v>
      </c>
      <c r="I59" s="9">
        <f t="shared" si="15"/>
        <v>124</v>
      </c>
      <c r="J59" s="9">
        <f t="shared" si="16"/>
        <v>289</v>
      </c>
      <c r="K59" s="9">
        <v>10</v>
      </c>
      <c r="L59" s="9">
        <v>8</v>
      </c>
      <c r="M59" s="9">
        <v>5</v>
      </c>
      <c r="N59" s="9">
        <v>7</v>
      </c>
      <c r="O59" s="9">
        <v>4</v>
      </c>
      <c r="P59" s="9">
        <v>9</v>
      </c>
      <c r="Q59" s="9">
        <v>8</v>
      </c>
      <c r="R59" s="9">
        <v>7</v>
      </c>
      <c r="S59" s="9">
        <v>6</v>
      </c>
      <c r="T59" s="9">
        <f t="shared" si="7"/>
        <v>64</v>
      </c>
      <c r="U59" s="9">
        <v>7</v>
      </c>
      <c r="V59" s="9">
        <v>6</v>
      </c>
      <c r="W59" s="9">
        <v>7</v>
      </c>
      <c r="X59" s="9">
        <v>4</v>
      </c>
      <c r="Y59" s="9">
        <v>9</v>
      </c>
      <c r="Z59" s="9">
        <v>8</v>
      </c>
      <c r="AA59" s="9">
        <v>7</v>
      </c>
      <c r="AB59" s="9">
        <v>4</v>
      </c>
      <c r="AC59" s="9">
        <v>8</v>
      </c>
      <c r="AD59" s="9">
        <f t="shared" si="17"/>
        <v>60</v>
      </c>
      <c r="AE59" s="9">
        <f t="shared" si="18"/>
        <v>40</v>
      </c>
      <c r="AF59" s="9">
        <f t="shared" si="19"/>
        <v>19</v>
      </c>
      <c r="AG59" s="27"/>
    </row>
    <row r="60" spans="1:33" ht="24.75" customHeight="1">
      <c r="A60" s="69"/>
      <c r="B60" s="23"/>
      <c r="C60" s="13"/>
      <c r="D60" s="13"/>
      <c r="E60" s="52"/>
      <c r="F60" s="52"/>
      <c r="G60" s="52"/>
      <c r="H60" s="8"/>
      <c r="I60" s="9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7"/>
    </row>
    <row r="61" spans="1:33" ht="24.75" customHeight="1">
      <c r="A61" s="48"/>
      <c r="B61" s="23"/>
      <c r="C61" s="13"/>
      <c r="D61" s="13"/>
      <c r="E61" s="52"/>
      <c r="F61" s="52"/>
      <c r="G61" s="52"/>
      <c r="H61" s="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27"/>
    </row>
    <row r="62" spans="1:33" ht="24.75" customHeight="1" thickBot="1">
      <c r="A62" s="72"/>
      <c r="B62" s="74"/>
      <c r="C62" s="19"/>
      <c r="D62" s="19"/>
      <c r="E62" s="61"/>
      <c r="F62" s="61"/>
      <c r="G62" s="61"/>
      <c r="H62" s="62"/>
      <c r="I62" s="20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32"/>
    </row>
    <row r="63" spans="1:33" ht="24.75" customHeight="1">
      <c r="A63" s="63" t="s">
        <v>155</v>
      </c>
      <c r="B63" s="82">
        <v>53</v>
      </c>
      <c r="C63" s="37" t="s">
        <v>99</v>
      </c>
      <c r="D63" s="37" t="s">
        <v>100</v>
      </c>
      <c r="E63" s="67"/>
      <c r="F63" s="67">
        <v>44</v>
      </c>
      <c r="G63" s="67">
        <v>43</v>
      </c>
      <c r="H63" s="8">
        <f>F63+G63</f>
        <v>87</v>
      </c>
      <c r="I63" s="26">
        <f aca="true" t="shared" si="20" ref="I63:I76">T63+AD63</f>
        <v>88</v>
      </c>
      <c r="J63" s="38">
        <f>H63+I63</f>
        <v>175</v>
      </c>
      <c r="K63" s="38">
        <v>5</v>
      </c>
      <c r="L63" s="38">
        <v>5</v>
      </c>
      <c r="M63" s="38">
        <v>4</v>
      </c>
      <c r="N63" s="38">
        <v>4</v>
      </c>
      <c r="O63" s="38">
        <v>4</v>
      </c>
      <c r="P63" s="38">
        <v>5</v>
      </c>
      <c r="Q63" s="38">
        <v>5</v>
      </c>
      <c r="R63" s="38">
        <v>6</v>
      </c>
      <c r="S63" s="83">
        <v>6</v>
      </c>
      <c r="T63" s="83">
        <f>SUM(K63:S63)</f>
        <v>44</v>
      </c>
      <c r="U63" s="83">
        <v>6</v>
      </c>
      <c r="V63" s="38">
        <v>4</v>
      </c>
      <c r="W63" s="38">
        <v>4</v>
      </c>
      <c r="X63" s="38">
        <v>4</v>
      </c>
      <c r="Y63" s="38">
        <v>4</v>
      </c>
      <c r="Z63" s="38">
        <v>6</v>
      </c>
      <c r="AA63" s="38">
        <v>5</v>
      </c>
      <c r="AB63" s="38">
        <v>3</v>
      </c>
      <c r="AC63" s="38">
        <v>8</v>
      </c>
      <c r="AD63" s="38">
        <f>SUM(U63:AC63)</f>
        <v>44</v>
      </c>
      <c r="AE63" s="38">
        <f>SUM(X63:AC63)</f>
        <v>30</v>
      </c>
      <c r="AF63" s="38">
        <f>SUM(AA63:AC63)</f>
        <v>16</v>
      </c>
      <c r="AG63" s="41"/>
    </row>
    <row r="64" spans="1:33" ht="24.75" customHeight="1">
      <c r="A64" s="48" t="s">
        <v>4</v>
      </c>
      <c r="B64" s="84">
        <v>57</v>
      </c>
      <c r="C64" s="13" t="s">
        <v>99</v>
      </c>
      <c r="D64" s="13" t="s">
        <v>101</v>
      </c>
      <c r="E64" s="52"/>
      <c r="F64" s="52">
        <v>46</v>
      </c>
      <c r="G64" s="52">
        <v>46</v>
      </c>
      <c r="H64" s="8">
        <f>F64+G64</f>
        <v>92</v>
      </c>
      <c r="I64" s="9">
        <f t="shared" si="20"/>
        <v>86</v>
      </c>
      <c r="J64" s="9">
        <f>H64+I64</f>
        <v>178</v>
      </c>
      <c r="K64" s="9">
        <v>5</v>
      </c>
      <c r="L64" s="9">
        <v>6</v>
      </c>
      <c r="M64" s="9">
        <v>4</v>
      </c>
      <c r="N64" s="9">
        <v>4</v>
      </c>
      <c r="O64" s="9">
        <v>3</v>
      </c>
      <c r="P64" s="9">
        <v>7</v>
      </c>
      <c r="Q64" s="9">
        <v>6</v>
      </c>
      <c r="R64" s="9">
        <v>5</v>
      </c>
      <c r="S64" s="9">
        <v>5</v>
      </c>
      <c r="T64" s="9">
        <f>SUM(K64:S64)</f>
        <v>45</v>
      </c>
      <c r="U64" s="9">
        <v>6</v>
      </c>
      <c r="V64" s="9">
        <v>5</v>
      </c>
      <c r="W64" s="9">
        <v>5</v>
      </c>
      <c r="X64" s="9">
        <v>4</v>
      </c>
      <c r="Y64" s="9">
        <v>4</v>
      </c>
      <c r="Z64" s="9">
        <v>5</v>
      </c>
      <c r="AA64" s="9">
        <v>4</v>
      </c>
      <c r="AB64" s="9">
        <v>3</v>
      </c>
      <c r="AC64" s="9">
        <v>5</v>
      </c>
      <c r="AD64" s="9">
        <f>SUM(U64:AC64)</f>
        <v>41</v>
      </c>
      <c r="AE64" s="9">
        <f>SUM(X64:AC64)</f>
        <v>25</v>
      </c>
      <c r="AF64" s="9">
        <f>SUM(AA64:AC64)</f>
        <v>12</v>
      </c>
      <c r="AG64" s="27"/>
    </row>
    <row r="65" spans="1:33" ht="24.75" customHeight="1">
      <c r="A65" s="48" t="s">
        <v>5</v>
      </c>
      <c r="B65" s="84">
        <v>54</v>
      </c>
      <c r="C65" s="13" t="s">
        <v>99</v>
      </c>
      <c r="D65" s="13" t="s">
        <v>102</v>
      </c>
      <c r="E65" s="52"/>
      <c r="F65" s="52">
        <v>48</v>
      </c>
      <c r="G65" s="52">
        <v>46</v>
      </c>
      <c r="H65" s="8">
        <f>F65+G65</f>
        <v>94</v>
      </c>
      <c r="I65" s="9">
        <f t="shared" si="20"/>
        <v>96</v>
      </c>
      <c r="J65" s="9">
        <f>H65+I65</f>
        <v>190</v>
      </c>
      <c r="K65" s="9">
        <v>6</v>
      </c>
      <c r="L65" s="9">
        <v>6</v>
      </c>
      <c r="M65" s="9">
        <v>3</v>
      </c>
      <c r="N65" s="9">
        <v>7</v>
      </c>
      <c r="O65" s="9">
        <v>3</v>
      </c>
      <c r="P65" s="9">
        <v>7</v>
      </c>
      <c r="Q65" s="9">
        <v>5</v>
      </c>
      <c r="R65" s="9">
        <v>6</v>
      </c>
      <c r="S65" s="9">
        <v>6</v>
      </c>
      <c r="T65" s="9">
        <f>SUM(K65:S65)</f>
        <v>49</v>
      </c>
      <c r="U65" s="9">
        <v>6</v>
      </c>
      <c r="V65" s="9">
        <v>6</v>
      </c>
      <c r="W65" s="9">
        <v>5</v>
      </c>
      <c r="X65" s="9">
        <v>4</v>
      </c>
      <c r="Y65" s="9">
        <v>5</v>
      </c>
      <c r="Z65" s="9">
        <v>6</v>
      </c>
      <c r="AA65" s="9">
        <v>5</v>
      </c>
      <c r="AB65" s="9">
        <v>4</v>
      </c>
      <c r="AC65" s="9">
        <v>6</v>
      </c>
      <c r="AD65" s="9">
        <f>SUM(U65:AC65)</f>
        <v>47</v>
      </c>
      <c r="AE65" s="9">
        <f>SUM(X65:AC65)</f>
        <v>30</v>
      </c>
      <c r="AF65" s="9">
        <f>SUM(AA65:AC65)</f>
        <v>15</v>
      </c>
      <c r="AG65" s="27"/>
    </row>
    <row r="66" spans="1:33" ht="24.75" customHeight="1">
      <c r="A66" s="48" t="s">
        <v>157</v>
      </c>
      <c r="B66" s="84">
        <v>55</v>
      </c>
      <c r="C66" s="13" t="s">
        <v>99</v>
      </c>
      <c r="D66" s="13" t="s">
        <v>103</v>
      </c>
      <c r="E66" s="52"/>
      <c r="F66" s="52">
        <v>51</v>
      </c>
      <c r="G66" s="52">
        <v>56</v>
      </c>
      <c r="H66" s="8">
        <f>F66+G66</f>
        <v>107</v>
      </c>
      <c r="I66" s="9">
        <f t="shared" si="20"/>
        <v>99</v>
      </c>
      <c r="J66" s="9">
        <f>H66+I66</f>
        <v>206</v>
      </c>
      <c r="K66" s="9">
        <v>8</v>
      </c>
      <c r="L66" s="9">
        <v>5</v>
      </c>
      <c r="M66" s="9">
        <v>5</v>
      </c>
      <c r="N66" s="9">
        <v>5</v>
      </c>
      <c r="O66" s="9">
        <v>4</v>
      </c>
      <c r="P66" s="9">
        <v>6</v>
      </c>
      <c r="Q66" s="9">
        <v>6</v>
      </c>
      <c r="R66" s="9">
        <v>5</v>
      </c>
      <c r="S66" s="9">
        <v>5</v>
      </c>
      <c r="T66" s="9">
        <f>SUM(K66:S66)</f>
        <v>49</v>
      </c>
      <c r="U66" s="9">
        <v>5</v>
      </c>
      <c r="V66" s="9">
        <v>7</v>
      </c>
      <c r="W66" s="9">
        <v>5</v>
      </c>
      <c r="X66" s="9">
        <v>5</v>
      </c>
      <c r="Y66" s="9">
        <v>5</v>
      </c>
      <c r="Z66" s="9">
        <v>8</v>
      </c>
      <c r="AA66" s="9">
        <v>5</v>
      </c>
      <c r="AB66" s="9">
        <v>4</v>
      </c>
      <c r="AC66" s="9">
        <v>6</v>
      </c>
      <c r="AD66" s="9">
        <f>SUM(U66:AC66)</f>
        <v>50</v>
      </c>
      <c r="AE66" s="9">
        <f>SUM(X66:AC66)</f>
        <v>33</v>
      </c>
      <c r="AF66" s="9">
        <f>SUM(AA66:AC66)</f>
        <v>15</v>
      </c>
      <c r="AG66" s="27"/>
    </row>
    <row r="67" spans="1:33" ht="24.75" customHeight="1">
      <c r="A67" s="48" t="s">
        <v>158</v>
      </c>
      <c r="B67" s="84">
        <v>56</v>
      </c>
      <c r="C67" s="13" t="s">
        <v>99</v>
      </c>
      <c r="D67" s="13" t="s">
        <v>104</v>
      </c>
      <c r="E67" s="52"/>
      <c r="F67" s="52">
        <v>52</v>
      </c>
      <c r="G67" s="52">
        <v>56</v>
      </c>
      <c r="H67" s="8">
        <f>F67+G67</f>
        <v>108</v>
      </c>
      <c r="I67" s="9">
        <f t="shared" si="20"/>
        <v>102</v>
      </c>
      <c r="J67" s="9">
        <f>H67+I67</f>
        <v>210</v>
      </c>
      <c r="K67" s="9">
        <v>6</v>
      </c>
      <c r="L67" s="9">
        <v>6</v>
      </c>
      <c r="M67" s="9">
        <v>5</v>
      </c>
      <c r="N67" s="9">
        <v>5</v>
      </c>
      <c r="O67" s="9">
        <v>3</v>
      </c>
      <c r="P67" s="9">
        <v>6</v>
      </c>
      <c r="Q67" s="9">
        <v>6</v>
      </c>
      <c r="R67" s="9">
        <v>8</v>
      </c>
      <c r="S67" s="9">
        <v>5</v>
      </c>
      <c r="T67" s="9">
        <f>SUM(K67:S67)</f>
        <v>50</v>
      </c>
      <c r="U67" s="9">
        <v>6</v>
      </c>
      <c r="V67" s="9">
        <v>7</v>
      </c>
      <c r="W67" s="9">
        <v>6</v>
      </c>
      <c r="X67" s="9">
        <v>4</v>
      </c>
      <c r="Y67" s="9">
        <v>6</v>
      </c>
      <c r="Z67" s="9">
        <v>7</v>
      </c>
      <c r="AA67" s="9">
        <v>6</v>
      </c>
      <c r="AB67" s="9">
        <v>4</v>
      </c>
      <c r="AC67" s="9">
        <v>6</v>
      </c>
      <c r="AD67" s="9">
        <f>SUM(U67:AC67)</f>
        <v>52</v>
      </c>
      <c r="AE67" s="9">
        <f>SUM(X67:AC67)</f>
        <v>33</v>
      </c>
      <c r="AF67" s="9">
        <f>SUM(AA67:AC67)</f>
        <v>16</v>
      </c>
      <c r="AG67" s="27"/>
    </row>
    <row r="68" spans="1:33" ht="24.75" customHeight="1">
      <c r="A68" s="48"/>
      <c r="B68" s="84"/>
      <c r="C68" s="13"/>
      <c r="D68" s="13"/>
      <c r="E68" s="52"/>
      <c r="F68" s="52"/>
      <c r="G68" s="52"/>
      <c r="H68" s="8"/>
      <c r="I68" s="9">
        <f t="shared" si="20"/>
        <v>0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27"/>
    </row>
    <row r="69" spans="1:33" ht="24.75" customHeight="1">
      <c r="A69" s="48"/>
      <c r="B69" s="84"/>
      <c r="C69" s="13" t="s">
        <v>105</v>
      </c>
      <c r="D69" s="13" t="s">
        <v>105</v>
      </c>
      <c r="E69" s="52"/>
      <c r="F69" s="52">
        <v>0</v>
      </c>
      <c r="G69" s="52">
        <v>0</v>
      </c>
      <c r="H69" s="8">
        <f aca="true" t="shared" si="21" ref="H69:H76">F69+G69</f>
        <v>0</v>
      </c>
      <c r="I69" s="9">
        <f t="shared" si="20"/>
        <v>0</v>
      </c>
      <c r="J69" s="9">
        <f aca="true" t="shared" si="22" ref="J69:J76">H69+I69</f>
        <v>0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>
        <f aca="true" t="shared" si="23" ref="AD69:AD76">SUM(U69:AC69)</f>
        <v>0</v>
      </c>
      <c r="AE69" s="9">
        <f aca="true" t="shared" si="24" ref="AE69:AE76">SUM(X69:AC69)</f>
        <v>0</v>
      </c>
      <c r="AF69" s="9">
        <f aca="true" t="shared" si="25" ref="AF69:AF76">SUM(AA69:AC69)</f>
        <v>0</v>
      </c>
      <c r="AG69" s="27"/>
    </row>
    <row r="70" spans="1:33" ht="24.75" customHeight="1" thickBot="1">
      <c r="A70" s="56"/>
      <c r="B70" s="85"/>
      <c r="C70" s="19" t="s">
        <v>105</v>
      </c>
      <c r="D70" s="19" t="s">
        <v>105</v>
      </c>
      <c r="E70" s="61"/>
      <c r="F70" s="61">
        <v>0</v>
      </c>
      <c r="G70" s="61">
        <v>0</v>
      </c>
      <c r="H70" s="62">
        <f t="shared" si="21"/>
        <v>0</v>
      </c>
      <c r="I70" s="20">
        <f t="shared" si="20"/>
        <v>0</v>
      </c>
      <c r="J70" s="20">
        <f t="shared" si="22"/>
        <v>0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>
        <f t="shared" si="23"/>
        <v>0</v>
      </c>
      <c r="AE70" s="20">
        <f t="shared" si="24"/>
        <v>0</v>
      </c>
      <c r="AF70" s="20">
        <f t="shared" si="25"/>
        <v>0</v>
      </c>
      <c r="AG70" s="32"/>
    </row>
    <row r="71" spans="1:33" ht="24.75" customHeight="1">
      <c r="A71" s="63" t="s">
        <v>155</v>
      </c>
      <c r="B71" s="36">
        <v>61</v>
      </c>
      <c r="C71" s="37" t="s">
        <v>106</v>
      </c>
      <c r="D71" s="37" t="s">
        <v>108</v>
      </c>
      <c r="E71" s="67"/>
      <c r="F71" s="67">
        <v>37</v>
      </c>
      <c r="G71" s="67">
        <v>42</v>
      </c>
      <c r="H71" s="68">
        <f t="shared" si="21"/>
        <v>79</v>
      </c>
      <c r="I71" s="26">
        <f t="shared" si="20"/>
        <v>74</v>
      </c>
      <c r="J71" s="38">
        <f t="shared" si="22"/>
        <v>153</v>
      </c>
      <c r="K71" s="38">
        <v>6</v>
      </c>
      <c r="L71" s="38">
        <v>4</v>
      </c>
      <c r="M71" s="38">
        <v>3</v>
      </c>
      <c r="N71" s="38">
        <v>4</v>
      </c>
      <c r="O71" s="38">
        <v>3</v>
      </c>
      <c r="P71" s="38">
        <v>4</v>
      </c>
      <c r="Q71" s="38">
        <v>5</v>
      </c>
      <c r="R71" s="38">
        <v>5</v>
      </c>
      <c r="S71" s="83">
        <v>4</v>
      </c>
      <c r="T71" s="83">
        <f aca="true" t="shared" si="26" ref="T71:T76">SUM(K71:S71)</f>
        <v>38</v>
      </c>
      <c r="U71" s="83">
        <v>4</v>
      </c>
      <c r="V71" s="38">
        <v>4</v>
      </c>
      <c r="W71" s="38">
        <v>4</v>
      </c>
      <c r="X71" s="38">
        <v>2</v>
      </c>
      <c r="Y71" s="38">
        <v>4</v>
      </c>
      <c r="Z71" s="38">
        <v>5</v>
      </c>
      <c r="AA71" s="38">
        <v>5</v>
      </c>
      <c r="AB71" s="38">
        <v>3</v>
      </c>
      <c r="AC71" s="38">
        <v>5</v>
      </c>
      <c r="AD71" s="38">
        <f t="shared" si="23"/>
        <v>36</v>
      </c>
      <c r="AE71" s="38">
        <f t="shared" si="24"/>
        <v>24</v>
      </c>
      <c r="AF71" s="38">
        <f t="shared" si="25"/>
        <v>13</v>
      </c>
      <c r="AG71" s="41"/>
    </row>
    <row r="72" spans="1:33" ht="24.75" customHeight="1">
      <c r="A72" s="69" t="s">
        <v>4</v>
      </c>
      <c r="B72" s="23">
        <v>65</v>
      </c>
      <c r="C72" s="13" t="s">
        <v>106</v>
      </c>
      <c r="D72" s="13" t="s">
        <v>107</v>
      </c>
      <c r="E72" s="52"/>
      <c r="F72" s="52">
        <v>40</v>
      </c>
      <c r="G72" s="52">
        <v>39</v>
      </c>
      <c r="H72" s="8">
        <f t="shared" si="21"/>
        <v>79</v>
      </c>
      <c r="I72" s="10">
        <f t="shared" si="20"/>
        <v>74</v>
      </c>
      <c r="J72" s="9">
        <f t="shared" si="22"/>
        <v>153</v>
      </c>
      <c r="K72" s="9">
        <v>5</v>
      </c>
      <c r="L72" s="9">
        <v>3</v>
      </c>
      <c r="M72" s="9">
        <v>3</v>
      </c>
      <c r="N72" s="9">
        <v>3</v>
      </c>
      <c r="O72" s="9">
        <v>3</v>
      </c>
      <c r="P72" s="9">
        <v>5</v>
      </c>
      <c r="Q72" s="9">
        <v>5</v>
      </c>
      <c r="R72" s="9">
        <v>5</v>
      </c>
      <c r="S72" s="9">
        <v>3</v>
      </c>
      <c r="T72" s="9">
        <f t="shared" si="26"/>
        <v>35</v>
      </c>
      <c r="U72" s="9">
        <v>4</v>
      </c>
      <c r="V72" s="9">
        <v>3</v>
      </c>
      <c r="W72" s="9">
        <v>3</v>
      </c>
      <c r="X72" s="9">
        <v>3</v>
      </c>
      <c r="Y72" s="9">
        <v>8</v>
      </c>
      <c r="Z72" s="9">
        <v>6</v>
      </c>
      <c r="AA72" s="9">
        <v>3</v>
      </c>
      <c r="AB72" s="9">
        <v>3</v>
      </c>
      <c r="AC72" s="9">
        <v>6</v>
      </c>
      <c r="AD72" s="9">
        <f t="shared" si="23"/>
        <v>39</v>
      </c>
      <c r="AE72" s="9">
        <f t="shared" si="24"/>
        <v>29</v>
      </c>
      <c r="AF72" s="9">
        <f t="shared" si="25"/>
        <v>12</v>
      </c>
      <c r="AG72" s="27"/>
    </row>
    <row r="73" spans="1:33" ht="24.75" customHeight="1">
      <c r="A73" s="69" t="s">
        <v>5</v>
      </c>
      <c r="B73" s="23">
        <v>64</v>
      </c>
      <c r="C73" s="13" t="s">
        <v>106</v>
      </c>
      <c r="D73" s="13" t="s">
        <v>109</v>
      </c>
      <c r="E73" s="52"/>
      <c r="F73" s="52">
        <v>40</v>
      </c>
      <c r="G73" s="52">
        <v>44</v>
      </c>
      <c r="H73" s="8">
        <f t="shared" si="21"/>
        <v>84</v>
      </c>
      <c r="I73" s="9">
        <f t="shared" si="20"/>
        <v>81</v>
      </c>
      <c r="J73" s="10">
        <f t="shared" si="22"/>
        <v>165</v>
      </c>
      <c r="K73" s="10">
        <v>4</v>
      </c>
      <c r="L73" s="10">
        <v>4</v>
      </c>
      <c r="M73" s="10">
        <v>3</v>
      </c>
      <c r="N73" s="10">
        <v>4</v>
      </c>
      <c r="O73" s="10">
        <v>4</v>
      </c>
      <c r="P73" s="10">
        <v>4</v>
      </c>
      <c r="Q73" s="10">
        <v>8</v>
      </c>
      <c r="R73" s="10">
        <v>5</v>
      </c>
      <c r="S73" s="10">
        <v>5</v>
      </c>
      <c r="T73" s="9">
        <f t="shared" si="26"/>
        <v>41</v>
      </c>
      <c r="U73" s="10">
        <v>4</v>
      </c>
      <c r="V73" s="10">
        <v>5</v>
      </c>
      <c r="W73" s="10">
        <v>4</v>
      </c>
      <c r="X73" s="10">
        <v>5</v>
      </c>
      <c r="Y73" s="10">
        <v>4</v>
      </c>
      <c r="Z73" s="10">
        <v>5</v>
      </c>
      <c r="AA73" s="10">
        <v>4</v>
      </c>
      <c r="AB73" s="10">
        <v>4</v>
      </c>
      <c r="AC73" s="10">
        <v>5</v>
      </c>
      <c r="AD73" s="10">
        <f t="shared" si="23"/>
        <v>40</v>
      </c>
      <c r="AE73" s="10">
        <f t="shared" si="24"/>
        <v>27</v>
      </c>
      <c r="AF73" s="10">
        <f t="shared" si="25"/>
        <v>13</v>
      </c>
      <c r="AG73" s="27"/>
    </row>
    <row r="74" spans="1:33" ht="24.75" customHeight="1">
      <c r="A74" s="69" t="s">
        <v>6</v>
      </c>
      <c r="B74" s="23">
        <v>60</v>
      </c>
      <c r="C74" s="13" t="s">
        <v>106</v>
      </c>
      <c r="D74" s="13" t="s">
        <v>110</v>
      </c>
      <c r="E74" s="52"/>
      <c r="F74" s="52">
        <v>43</v>
      </c>
      <c r="G74" s="52">
        <v>45</v>
      </c>
      <c r="H74" s="8">
        <f t="shared" si="21"/>
        <v>88</v>
      </c>
      <c r="I74" s="9">
        <f t="shared" si="20"/>
        <v>84</v>
      </c>
      <c r="J74" s="9">
        <f t="shared" si="22"/>
        <v>172</v>
      </c>
      <c r="K74" s="10">
        <v>5</v>
      </c>
      <c r="L74" s="10">
        <v>5</v>
      </c>
      <c r="M74" s="10">
        <v>5</v>
      </c>
      <c r="N74" s="10">
        <v>6</v>
      </c>
      <c r="O74" s="10">
        <v>3</v>
      </c>
      <c r="P74" s="10">
        <v>4</v>
      </c>
      <c r="Q74" s="10">
        <v>4</v>
      </c>
      <c r="R74" s="10">
        <v>4</v>
      </c>
      <c r="S74" s="10">
        <v>4</v>
      </c>
      <c r="T74" s="9">
        <f t="shared" si="26"/>
        <v>40</v>
      </c>
      <c r="U74" s="10">
        <v>4</v>
      </c>
      <c r="V74" s="10">
        <v>4</v>
      </c>
      <c r="W74" s="10">
        <v>7</v>
      </c>
      <c r="X74" s="10">
        <v>3</v>
      </c>
      <c r="Y74" s="10">
        <v>6</v>
      </c>
      <c r="Z74" s="10">
        <v>8</v>
      </c>
      <c r="AA74" s="10">
        <v>4</v>
      </c>
      <c r="AB74" s="10">
        <v>4</v>
      </c>
      <c r="AC74" s="10">
        <v>4</v>
      </c>
      <c r="AD74" s="10">
        <f t="shared" si="23"/>
        <v>44</v>
      </c>
      <c r="AE74" s="10">
        <f t="shared" si="24"/>
        <v>29</v>
      </c>
      <c r="AF74" s="10">
        <f t="shared" si="25"/>
        <v>12</v>
      </c>
      <c r="AG74" s="27"/>
    </row>
    <row r="75" spans="1:33" ht="24.75" customHeight="1">
      <c r="A75" s="69" t="s">
        <v>158</v>
      </c>
      <c r="B75" s="23">
        <v>62</v>
      </c>
      <c r="C75" s="13" t="s">
        <v>106</v>
      </c>
      <c r="D75" s="13" t="s">
        <v>111</v>
      </c>
      <c r="E75" s="52"/>
      <c r="F75" s="52">
        <v>45</v>
      </c>
      <c r="G75" s="52">
        <v>47</v>
      </c>
      <c r="H75" s="8">
        <f t="shared" si="21"/>
        <v>92</v>
      </c>
      <c r="I75" s="9">
        <f t="shared" si="20"/>
        <v>89</v>
      </c>
      <c r="J75" s="9">
        <f t="shared" si="22"/>
        <v>181</v>
      </c>
      <c r="K75" s="9">
        <v>8</v>
      </c>
      <c r="L75" s="9">
        <v>3</v>
      </c>
      <c r="M75" s="9">
        <v>4</v>
      </c>
      <c r="N75" s="9">
        <v>5</v>
      </c>
      <c r="O75" s="9">
        <v>4</v>
      </c>
      <c r="P75" s="9">
        <v>4</v>
      </c>
      <c r="Q75" s="9">
        <v>6</v>
      </c>
      <c r="R75" s="9">
        <v>7</v>
      </c>
      <c r="S75" s="9">
        <v>5</v>
      </c>
      <c r="T75" s="9">
        <f t="shared" si="26"/>
        <v>46</v>
      </c>
      <c r="U75" s="9">
        <v>4</v>
      </c>
      <c r="V75" s="9">
        <v>4</v>
      </c>
      <c r="W75" s="9">
        <v>5</v>
      </c>
      <c r="X75" s="9">
        <v>4</v>
      </c>
      <c r="Y75" s="9">
        <v>4</v>
      </c>
      <c r="Z75" s="9">
        <v>8</v>
      </c>
      <c r="AA75" s="9">
        <v>5</v>
      </c>
      <c r="AB75" s="9">
        <v>4</v>
      </c>
      <c r="AC75" s="9">
        <v>5</v>
      </c>
      <c r="AD75" s="9">
        <f t="shared" si="23"/>
        <v>43</v>
      </c>
      <c r="AE75" s="9">
        <f t="shared" si="24"/>
        <v>30</v>
      </c>
      <c r="AF75" s="9">
        <f t="shared" si="25"/>
        <v>14</v>
      </c>
      <c r="AG75" s="27"/>
    </row>
    <row r="76" spans="1:33" ht="24.75" customHeight="1">
      <c r="A76" s="69" t="s">
        <v>159</v>
      </c>
      <c r="B76" s="23">
        <v>63</v>
      </c>
      <c r="C76" s="13" t="s">
        <v>106</v>
      </c>
      <c r="D76" s="13" t="s">
        <v>112</v>
      </c>
      <c r="E76" s="52"/>
      <c r="F76" s="52">
        <v>53</v>
      </c>
      <c r="G76" s="52">
        <v>49</v>
      </c>
      <c r="H76" s="8">
        <f t="shared" si="21"/>
        <v>102</v>
      </c>
      <c r="I76" s="9">
        <f t="shared" si="20"/>
        <v>98</v>
      </c>
      <c r="J76" s="9">
        <f t="shared" si="22"/>
        <v>200</v>
      </c>
      <c r="K76" s="10">
        <v>8</v>
      </c>
      <c r="L76" s="10">
        <v>6</v>
      </c>
      <c r="M76" s="10">
        <v>4</v>
      </c>
      <c r="N76" s="10">
        <v>4</v>
      </c>
      <c r="O76" s="10">
        <v>4</v>
      </c>
      <c r="P76" s="10">
        <v>6</v>
      </c>
      <c r="Q76" s="10">
        <v>6</v>
      </c>
      <c r="R76" s="10">
        <v>6</v>
      </c>
      <c r="S76" s="10">
        <v>7</v>
      </c>
      <c r="T76" s="9">
        <f t="shared" si="26"/>
        <v>51</v>
      </c>
      <c r="U76" s="10">
        <v>4</v>
      </c>
      <c r="V76" s="10">
        <v>5</v>
      </c>
      <c r="W76" s="10">
        <v>6</v>
      </c>
      <c r="X76" s="10">
        <v>3</v>
      </c>
      <c r="Y76" s="10">
        <v>6</v>
      </c>
      <c r="Z76" s="10">
        <v>7</v>
      </c>
      <c r="AA76" s="10">
        <v>6</v>
      </c>
      <c r="AB76" s="10">
        <v>4</v>
      </c>
      <c r="AC76" s="10">
        <v>6</v>
      </c>
      <c r="AD76" s="10">
        <f t="shared" si="23"/>
        <v>47</v>
      </c>
      <c r="AE76" s="10">
        <f t="shared" si="24"/>
        <v>32</v>
      </c>
      <c r="AF76" s="10">
        <f t="shared" si="25"/>
        <v>16</v>
      </c>
      <c r="AG76" s="27"/>
    </row>
    <row r="77" spans="1:33" ht="24.75" customHeight="1">
      <c r="A77" s="48"/>
      <c r="B77" s="15"/>
      <c r="C77" s="13"/>
      <c r="D77" s="29"/>
      <c r="E77" s="89"/>
      <c r="F77" s="89"/>
      <c r="G77" s="89"/>
      <c r="H77" s="90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30"/>
    </row>
    <row r="78" spans="1:33" ht="24.75" customHeight="1">
      <c r="A78" s="69"/>
      <c r="B78" s="15"/>
      <c r="C78" s="13" t="s">
        <v>105</v>
      </c>
      <c r="D78" s="13" t="s">
        <v>105</v>
      </c>
      <c r="E78" s="52"/>
      <c r="F78" s="52">
        <v>0</v>
      </c>
      <c r="G78" s="52">
        <v>0</v>
      </c>
      <c r="H78" s="8">
        <f aca="true" t="shared" si="27" ref="H78:H87">F78+G78</f>
        <v>0</v>
      </c>
      <c r="I78" s="9">
        <f aca="true" t="shared" si="28" ref="I78:I87">T78+AD78</f>
        <v>0</v>
      </c>
      <c r="J78" s="10">
        <f aca="true" t="shared" si="29" ref="J78:J87">H78+I78</f>
        <v>0</v>
      </c>
      <c r="K78" s="10"/>
      <c r="L78" s="10"/>
      <c r="M78" s="10"/>
      <c r="N78" s="10"/>
      <c r="O78" s="10"/>
      <c r="P78" s="10"/>
      <c r="Q78" s="10"/>
      <c r="R78" s="10"/>
      <c r="S78" s="10"/>
      <c r="T78" s="10">
        <f aca="true" t="shared" si="30" ref="T78:T87">SUM(K78:S78)</f>
        <v>0</v>
      </c>
      <c r="U78" s="10"/>
      <c r="V78" s="10"/>
      <c r="W78" s="10"/>
      <c r="X78" s="10"/>
      <c r="Y78" s="10"/>
      <c r="Z78" s="10"/>
      <c r="AA78" s="10"/>
      <c r="AB78" s="10"/>
      <c r="AC78" s="10"/>
      <c r="AD78" s="10">
        <f aca="true" t="shared" si="31" ref="AD78:AD87">SUM(U78:AC78)</f>
        <v>0</v>
      </c>
      <c r="AE78" s="10">
        <f aca="true" t="shared" si="32" ref="AE78:AE87">SUM(X78:AC78)</f>
        <v>0</v>
      </c>
      <c r="AF78" s="10">
        <f aca="true" t="shared" si="33" ref="AF78:AF87">SUM(AA78:AC78)</f>
        <v>0</v>
      </c>
      <c r="AG78" s="27"/>
    </row>
    <row r="79" spans="1:33" ht="24.75" customHeight="1" thickBot="1">
      <c r="A79" s="91"/>
      <c r="B79" s="18"/>
      <c r="C79" s="19" t="s">
        <v>105</v>
      </c>
      <c r="D79" s="19" t="s">
        <v>105</v>
      </c>
      <c r="E79" s="61"/>
      <c r="F79" s="61">
        <v>0</v>
      </c>
      <c r="G79" s="61">
        <v>0</v>
      </c>
      <c r="H79" s="62">
        <f t="shared" si="27"/>
        <v>0</v>
      </c>
      <c r="I79" s="20">
        <f t="shared" si="28"/>
        <v>0</v>
      </c>
      <c r="J79" s="20">
        <f t="shared" si="29"/>
        <v>0</v>
      </c>
      <c r="K79" s="20"/>
      <c r="L79" s="20"/>
      <c r="M79" s="20"/>
      <c r="N79" s="20"/>
      <c r="O79" s="20"/>
      <c r="P79" s="20"/>
      <c r="Q79" s="20"/>
      <c r="R79" s="20"/>
      <c r="S79" s="20"/>
      <c r="T79" s="20">
        <f t="shared" si="30"/>
        <v>0</v>
      </c>
      <c r="U79" s="20"/>
      <c r="V79" s="20"/>
      <c r="W79" s="20"/>
      <c r="X79" s="20"/>
      <c r="Y79" s="20"/>
      <c r="Z79" s="20"/>
      <c r="AA79" s="20"/>
      <c r="AB79" s="20"/>
      <c r="AC79" s="20"/>
      <c r="AD79" s="20">
        <f t="shared" si="31"/>
        <v>0</v>
      </c>
      <c r="AE79" s="20">
        <f t="shared" si="32"/>
        <v>0</v>
      </c>
      <c r="AF79" s="20">
        <f t="shared" si="33"/>
        <v>0</v>
      </c>
      <c r="AG79" s="32"/>
    </row>
    <row r="80" spans="1:33" ht="24.75" customHeight="1">
      <c r="A80" s="63" t="s">
        <v>155</v>
      </c>
      <c r="B80" s="36">
        <v>72</v>
      </c>
      <c r="C80" s="37" t="s">
        <v>113</v>
      </c>
      <c r="D80" s="37" t="s">
        <v>114</v>
      </c>
      <c r="E80" s="67"/>
      <c r="F80" s="67">
        <v>41</v>
      </c>
      <c r="G80" s="67">
        <v>42</v>
      </c>
      <c r="H80" s="68">
        <f t="shared" si="27"/>
        <v>83</v>
      </c>
      <c r="I80" s="26">
        <f t="shared" si="28"/>
        <v>86</v>
      </c>
      <c r="J80" s="38">
        <f t="shared" si="29"/>
        <v>169</v>
      </c>
      <c r="K80" s="38">
        <v>4</v>
      </c>
      <c r="L80" s="38">
        <v>4</v>
      </c>
      <c r="M80" s="38">
        <v>5</v>
      </c>
      <c r="N80" s="38">
        <v>5</v>
      </c>
      <c r="O80" s="38">
        <v>4</v>
      </c>
      <c r="P80" s="38">
        <v>4</v>
      </c>
      <c r="Q80" s="38">
        <v>5</v>
      </c>
      <c r="R80" s="38">
        <v>6</v>
      </c>
      <c r="S80" s="83">
        <v>4</v>
      </c>
      <c r="T80" s="83">
        <f t="shared" si="30"/>
        <v>41</v>
      </c>
      <c r="U80" s="83">
        <v>4</v>
      </c>
      <c r="V80" s="83">
        <v>7</v>
      </c>
      <c r="W80" s="38">
        <v>5</v>
      </c>
      <c r="X80" s="38">
        <v>4</v>
      </c>
      <c r="Y80" s="38">
        <v>5</v>
      </c>
      <c r="Z80" s="38">
        <v>7</v>
      </c>
      <c r="AA80" s="38">
        <v>5</v>
      </c>
      <c r="AB80" s="38">
        <v>3</v>
      </c>
      <c r="AC80" s="38">
        <v>5</v>
      </c>
      <c r="AD80" s="38">
        <f t="shared" si="31"/>
        <v>45</v>
      </c>
      <c r="AE80" s="38">
        <f t="shared" si="32"/>
        <v>29</v>
      </c>
      <c r="AF80" s="38">
        <f t="shared" si="33"/>
        <v>13</v>
      </c>
      <c r="AG80" s="41"/>
    </row>
    <row r="81" spans="1:33" ht="24.75" customHeight="1">
      <c r="A81" s="48" t="s">
        <v>4</v>
      </c>
      <c r="B81" s="15">
        <v>67</v>
      </c>
      <c r="C81" s="13" t="s">
        <v>113</v>
      </c>
      <c r="D81" s="13" t="s">
        <v>118</v>
      </c>
      <c r="E81" s="52"/>
      <c r="F81" s="52">
        <v>42</v>
      </c>
      <c r="G81" s="52">
        <v>49</v>
      </c>
      <c r="H81" s="8">
        <f t="shared" si="27"/>
        <v>91</v>
      </c>
      <c r="I81" s="9">
        <f t="shared" si="28"/>
        <v>82</v>
      </c>
      <c r="J81" s="9">
        <f t="shared" si="29"/>
        <v>173</v>
      </c>
      <c r="K81" s="9">
        <v>8</v>
      </c>
      <c r="L81" s="9">
        <v>3</v>
      </c>
      <c r="M81" s="9">
        <v>3</v>
      </c>
      <c r="N81" s="9">
        <v>4</v>
      </c>
      <c r="O81" s="9">
        <v>3</v>
      </c>
      <c r="P81" s="9">
        <v>4</v>
      </c>
      <c r="Q81" s="9">
        <v>5</v>
      </c>
      <c r="R81" s="9">
        <v>4</v>
      </c>
      <c r="S81" s="9">
        <v>4</v>
      </c>
      <c r="T81" s="9">
        <f t="shared" si="30"/>
        <v>38</v>
      </c>
      <c r="U81" s="9">
        <v>4</v>
      </c>
      <c r="V81" s="9">
        <v>4</v>
      </c>
      <c r="W81" s="9">
        <v>4</v>
      </c>
      <c r="X81" s="9">
        <v>5</v>
      </c>
      <c r="Y81" s="9">
        <v>7</v>
      </c>
      <c r="Z81" s="9">
        <v>6</v>
      </c>
      <c r="AA81" s="9">
        <v>4</v>
      </c>
      <c r="AB81" s="9">
        <v>3</v>
      </c>
      <c r="AC81" s="9">
        <v>7</v>
      </c>
      <c r="AD81" s="9">
        <f t="shared" si="31"/>
        <v>44</v>
      </c>
      <c r="AE81" s="9">
        <f t="shared" si="32"/>
        <v>32</v>
      </c>
      <c r="AF81" s="9">
        <f t="shared" si="33"/>
        <v>14</v>
      </c>
      <c r="AG81" s="27"/>
    </row>
    <row r="82" spans="1:33" ht="24.75" customHeight="1">
      <c r="A82" s="48" t="s">
        <v>5</v>
      </c>
      <c r="B82" s="15">
        <v>66</v>
      </c>
      <c r="C82" s="13" t="s">
        <v>113</v>
      </c>
      <c r="D82" s="13" t="s">
        <v>117</v>
      </c>
      <c r="E82" s="52"/>
      <c r="F82" s="52">
        <v>44</v>
      </c>
      <c r="G82" s="52">
        <v>47</v>
      </c>
      <c r="H82" s="8">
        <f t="shared" si="27"/>
        <v>91</v>
      </c>
      <c r="I82" s="9">
        <f t="shared" si="28"/>
        <v>86</v>
      </c>
      <c r="J82" s="9">
        <f t="shared" si="29"/>
        <v>177</v>
      </c>
      <c r="K82" s="9">
        <v>5</v>
      </c>
      <c r="L82" s="9">
        <v>4</v>
      </c>
      <c r="M82" s="9">
        <v>4</v>
      </c>
      <c r="N82" s="9">
        <v>5</v>
      </c>
      <c r="O82" s="9">
        <v>4</v>
      </c>
      <c r="P82" s="9">
        <v>4</v>
      </c>
      <c r="Q82" s="9">
        <v>5</v>
      </c>
      <c r="R82" s="9">
        <v>4</v>
      </c>
      <c r="S82" s="9">
        <v>4</v>
      </c>
      <c r="T82" s="9">
        <f t="shared" si="30"/>
        <v>39</v>
      </c>
      <c r="U82" s="9">
        <v>5</v>
      </c>
      <c r="V82" s="9">
        <v>4</v>
      </c>
      <c r="W82" s="9">
        <v>6</v>
      </c>
      <c r="X82" s="9">
        <v>3</v>
      </c>
      <c r="Y82" s="9">
        <v>5</v>
      </c>
      <c r="Z82" s="9">
        <v>7</v>
      </c>
      <c r="AA82" s="9">
        <v>5</v>
      </c>
      <c r="AB82" s="9">
        <v>4</v>
      </c>
      <c r="AC82" s="9">
        <v>8</v>
      </c>
      <c r="AD82" s="9">
        <f t="shared" si="31"/>
        <v>47</v>
      </c>
      <c r="AE82" s="9">
        <f t="shared" si="32"/>
        <v>32</v>
      </c>
      <c r="AF82" s="9">
        <f t="shared" si="33"/>
        <v>17</v>
      </c>
      <c r="AG82" s="27"/>
    </row>
    <row r="83" spans="1:33" ht="24.75" customHeight="1">
      <c r="A83" s="48" t="s">
        <v>6</v>
      </c>
      <c r="B83" s="15">
        <v>70</v>
      </c>
      <c r="C83" s="13" t="s">
        <v>113</v>
      </c>
      <c r="D83" s="13" t="s">
        <v>116</v>
      </c>
      <c r="E83" s="52"/>
      <c r="F83" s="52">
        <v>44</v>
      </c>
      <c r="G83" s="52">
        <v>44</v>
      </c>
      <c r="H83" s="8">
        <f t="shared" si="27"/>
        <v>88</v>
      </c>
      <c r="I83" s="9">
        <f t="shared" si="28"/>
        <v>90</v>
      </c>
      <c r="J83" s="9">
        <f t="shared" si="29"/>
        <v>178</v>
      </c>
      <c r="K83" s="9">
        <v>6</v>
      </c>
      <c r="L83" s="9">
        <v>4</v>
      </c>
      <c r="M83" s="9">
        <v>4</v>
      </c>
      <c r="N83" s="9">
        <v>5</v>
      </c>
      <c r="O83" s="9">
        <v>3</v>
      </c>
      <c r="P83" s="9">
        <v>5</v>
      </c>
      <c r="Q83" s="9">
        <v>5</v>
      </c>
      <c r="R83" s="9">
        <v>6</v>
      </c>
      <c r="S83" s="9">
        <v>4</v>
      </c>
      <c r="T83" s="9">
        <f t="shared" si="30"/>
        <v>42</v>
      </c>
      <c r="U83" s="9">
        <v>5</v>
      </c>
      <c r="V83" s="9">
        <v>4</v>
      </c>
      <c r="W83" s="9">
        <v>5</v>
      </c>
      <c r="X83" s="9">
        <v>5</v>
      </c>
      <c r="Y83" s="9">
        <v>7</v>
      </c>
      <c r="Z83" s="9">
        <v>7</v>
      </c>
      <c r="AA83" s="9">
        <v>4</v>
      </c>
      <c r="AB83" s="9">
        <v>4</v>
      </c>
      <c r="AC83" s="9">
        <v>7</v>
      </c>
      <c r="AD83" s="9">
        <f t="shared" si="31"/>
        <v>48</v>
      </c>
      <c r="AE83" s="9">
        <f t="shared" si="32"/>
        <v>34</v>
      </c>
      <c r="AF83" s="9">
        <f t="shared" si="33"/>
        <v>15</v>
      </c>
      <c r="AG83" s="27"/>
    </row>
    <row r="84" spans="1:33" ht="24.75" customHeight="1">
      <c r="A84" s="48" t="s">
        <v>7</v>
      </c>
      <c r="B84" s="15">
        <v>69</v>
      </c>
      <c r="C84" s="13" t="s">
        <v>113</v>
      </c>
      <c r="D84" s="13" t="s">
        <v>115</v>
      </c>
      <c r="E84" s="52"/>
      <c r="F84" s="52">
        <v>40</v>
      </c>
      <c r="G84" s="52">
        <v>43</v>
      </c>
      <c r="H84" s="8">
        <f t="shared" si="27"/>
        <v>83</v>
      </c>
      <c r="I84" s="9">
        <f t="shared" si="28"/>
        <v>95</v>
      </c>
      <c r="J84" s="9">
        <f t="shared" si="29"/>
        <v>178</v>
      </c>
      <c r="K84" s="9">
        <v>6</v>
      </c>
      <c r="L84" s="9">
        <v>6</v>
      </c>
      <c r="M84" s="9">
        <v>4</v>
      </c>
      <c r="N84" s="9">
        <v>4</v>
      </c>
      <c r="O84" s="9">
        <v>4</v>
      </c>
      <c r="P84" s="9">
        <v>5</v>
      </c>
      <c r="Q84" s="9">
        <v>6</v>
      </c>
      <c r="R84" s="9">
        <v>7</v>
      </c>
      <c r="S84" s="9">
        <v>6</v>
      </c>
      <c r="T84" s="9">
        <f t="shared" si="30"/>
        <v>48</v>
      </c>
      <c r="U84" s="9">
        <v>4</v>
      </c>
      <c r="V84" s="9">
        <v>4</v>
      </c>
      <c r="W84" s="9">
        <v>5</v>
      </c>
      <c r="X84" s="9">
        <v>5</v>
      </c>
      <c r="Y84" s="9">
        <v>5</v>
      </c>
      <c r="Z84" s="9">
        <v>6</v>
      </c>
      <c r="AA84" s="9">
        <v>6</v>
      </c>
      <c r="AB84" s="9">
        <v>4</v>
      </c>
      <c r="AC84" s="9">
        <v>8</v>
      </c>
      <c r="AD84" s="9">
        <f t="shared" si="31"/>
        <v>47</v>
      </c>
      <c r="AE84" s="9">
        <f t="shared" si="32"/>
        <v>34</v>
      </c>
      <c r="AF84" s="9">
        <f t="shared" si="33"/>
        <v>18</v>
      </c>
      <c r="AG84" s="27"/>
    </row>
    <row r="85" spans="1:33" ht="24.75" customHeight="1">
      <c r="A85" s="48" t="s">
        <v>8</v>
      </c>
      <c r="B85" s="15">
        <v>90</v>
      </c>
      <c r="C85" s="13" t="s">
        <v>113</v>
      </c>
      <c r="D85" s="13" t="s">
        <v>119</v>
      </c>
      <c r="E85" s="52"/>
      <c r="F85" s="52">
        <v>44</v>
      </c>
      <c r="G85" s="52">
        <v>53</v>
      </c>
      <c r="H85" s="8">
        <f t="shared" si="27"/>
        <v>97</v>
      </c>
      <c r="I85" s="9">
        <f t="shared" si="28"/>
        <v>95</v>
      </c>
      <c r="J85" s="9">
        <f t="shared" si="29"/>
        <v>192</v>
      </c>
      <c r="K85" s="9">
        <v>5</v>
      </c>
      <c r="L85" s="9">
        <v>5</v>
      </c>
      <c r="M85" s="9">
        <v>4</v>
      </c>
      <c r="N85" s="9">
        <v>7</v>
      </c>
      <c r="O85" s="9">
        <v>4</v>
      </c>
      <c r="P85" s="9">
        <v>6</v>
      </c>
      <c r="Q85" s="9">
        <v>5</v>
      </c>
      <c r="R85" s="9">
        <v>6</v>
      </c>
      <c r="S85" s="10">
        <v>5</v>
      </c>
      <c r="T85" s="10">
        <f t="shared" si="30"/>
        <v>47</v>
      </c>
      <c r="U85" s="10">
        <v>4</v>
      </c>
      <c r="V85" s="10">
        <v>4</v>
      </c>
      <c r="W85" s="9">
        <v>5</v>
      </c>
      <c r="X85" s="9">
        <v>6</v>
      </c>
      <c r="Y85" s="9">
        <v>7</v>
      </c>
      <c r="Z85" s="9">
        <v>7</v>
      </c>
      <c r="AA85" s="9">
        <v>4</v>
      </c>
      <c r="AB85" s="9">
        <v>4</v>
      </c>
      <c r="AC85" s="9">
        <v>7</v>
      </c>
      <c r="AD85" s="9">
        <f t="shared" si="31"/>
        <v>48</v>
      </c>
      <c r="AE85" s="9">
        <f t="shared" si="32"/>
        <v>35</v>
      </c>
      <c r="AF85" s="9">
        <f t="shared" si="33"/>
        <v>15</v>
      </c>
      <c r="AG85" s="27"/>
    </row>
    <row r="86" spans="1:33" ht="24.75" customHeight="1">
      <c r="A86" s="48" t="s">
        <v>9</v>
      </c>
      <c r="B86" s="15">
        <v>71</v>
      </c>
      <c r="C86" s="13" t="s">
        <v>113</v>
      </c>
      <c r="D86" s="13" t="s">
        <v>121</v>
      </c>
      <c r="E86" s="52"/>
      <c r="F86" s="52">
        <v>49</v>
      </c>
      <c r="G86" s="52">
        <v>59</v>
      </c>
      <c r="H86" s="8">
        <f t="shared" si="27"/>
        <v>108</v>
      </c>
      <c r="I86" s="9">
        <f t="shared" si="28"/>
        <v>101</v>
      </c>
      <c r="J86" s="9">
        <f t="shared" si="29"/>
        <v>209</v>
      </c>
      <c r="K86" s="9">
        <v>7</v>
      </c>
      <c r="L86" s="9">
        <v>5</v>
      </c>
      <c r="M86" s="9">
        <v>4</v>
      </c>
      <c r="N86" s="9">
        <v>6</v>
      </c>
      <c r="O86" s="9">
        <v>4</v>
      </c>
      <c r="P86" s="9">
        <v>5</v>
      </c>
      <c r="Q86" s="9">
        <v>6</v>
      </c>
      <c r="R86" s="9">
        <v>5</v>
      </c>
      <c r="S86" s="10">
        <v>6</v>
      </c>
      <c r="T86" s="10">
        <f t="shared" si="30"/>
        <v>48</v>
      </c>
      <c r="U86" s="10">
        <v>5</v>
      </c>
      <c r="V86" s="10">
        <v>7</v>
      </c>
      <c r="W86" s="9">
        <v>4</v>
      </c>
      <c r="X86" s="9">
        <v>6</v>
      </c>
      <c r="Y86" s="9">
        <v>6</v>
      </c>
      <c r="Z86" s="9">
        <v>9</v>
      </c>
      <c r="AA86" s="9">
        <v>5</v>
      </c>
      <c r="AB86" s="9">
        <v>5</v>
      </c>
      <c r="AC86" s="9">
        <v>6</v>
      </c>
      <c r="AD86" s="9">
        <f t="shared" si="31"/>
        <v>53</v>
      </c>
      <c r="AE86" s="9">
        <f t="shared" si="32"/>
        <v>37</v>
      </c>
      <c r="AF86" s="9">
        <f t="shared" si="33"/>
        <v>16</v>
      </c>
      <c r="AG86" s="27"/>
    </row>
    <row r="87" spans="1:33" ht="24.75" customHeight="1">
      <c r="A87" s="48" t="s">
        <v>10</v>
      </c>
      <c r="B87" s="15">
        <v>68</v>
      </c>
      <c r="C87" s="13" t="s">
        <v>113</v>
      </c>
      <c r="D87" s="13" t="s">
        <v>120</v>
      </c>
      <c r="E87" s="52"/>
      <c r="F87" s="52">
        <v>48</v>
      </c>
      <c r="G87" s="52">
        <v>55</v>
      </c>
      <c r="H87" s="8">
        <f t="shared" si="27"/>
        <v>103</v>
      </c>
      <c r="I87" s="9">
        <f t="shared" si="28"/>
        <v>107</v>
      </c>
      <c r="J87" s="9">
        <f t="shared" si="29"/>
        <v>210</v>
      </c>
      <c r="K87" s="9">
        <v>10</v>
      </c>
      <c r="L87" s="9">
        <v>5</v>
      </c>
      <c r="M87" s="9">
        <v>4</v>
      </c>
      <c r="N87" s="9">
        <v>6</v>
      </c>
      <c r="O87" s="9">
        <v>4</v>
      </c>
      <c r="P87" s="9">
        <v>6</v>
      </c>
      <c r="Q87" s="9">
        <v>7</v>
      </c>
      <c r="R87" s="9">
        <v>4</v>
      </c>
      <c r="S87" s="26">
        <v>5</v>
      </c>
      <c r="T87" s="26">
        <f t="shared" si="30"/>
        <v>51</v>
      </c>
      <c r="U87" s="26">
        <v>4</v>
      </c>
      <c r="V87" s="26">
        <v>6</v>
      </c>
      <c r="W87" s="9">
        <v>6</v>
      </c>
      <c r="X87" s="9">
        <v>5</v>
      </c>
      <c r="Y87" s="9">
        <v>6</v>
      </c>
      <c r="Z87" s="9">
        <v>7</v>
      </c>
      <c r="AA87" s="9">
        <v>6</v>
      </c>
      <c r="AB87" s="9">
        <v>5</v>
      </c>
      <c r="AC87" s="9">
        <v>11</v>
      </c>
      <c r="AD87" s="9">
        <f t="shared" si="31"/>
        <v>56</v>
      </c>
      <c r="AE87" s="9">
        <f t="shared" si="32"/>
        <v>40</v>
      </c>
      <c r="AF87" s="9">
        <f t="shared" si="33"/>
        <v>22</v>
      </c>
      <c r="AG87" s="27"/>
    </row>
    <row r="88" spans="1:33" ht="24.75" customHeight="1">
      <c r="A88" s="92"/>
      <c r="B88" s="16"/>
      <c r="C88" s="29"/>
      <c r="D88" s="29"/>
      <c r="E88" s="89"/>
      <c r="F88" s="89"/>
      <c r="G88" s="89"/>
      <c r="H88" s="90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93"/>
      <c r="T88" s="93"/>
      <c r="U88" s="93"/>
      <c r="V88" s="93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30"/>
    </row>
    <row r="89" spans="1:33" ht="24.75" customHeight="1" thickBot="1">
      <c r="A89" s="56"/>
      <c r="B89" s="18"/>
      <c r="C89" s="19"/>
      <c r="D89" s="19"/>
      <c r="E89" s="61"/>
      <c r="F89" s="61"/>
      <c r="G89" s="61"/>
      <c r="H89" s="62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32"/>
    </row>
    <row r="90" spans="1:33" ht="24.75" customHeight="1">
      <c r="A90" s="63" t="s">
        <v>155</v>
      </c>
      <c r="B90" s="36">
        <v>75</v>
      </c>
      <c r="C90" s="37" t="s">
        <v>122</v>
      </c>
      <c r="D90" s="37" t="s">
        <v>124</v>
      </c>
      <c r="E90" s="67"/>
      <c r="F90" s="52">
        <v>48</v>
      </c>
      <c r="G90" s="52">
        <v>53</v>
      </c>
      <c r="H90" s="8">
        <f>F90+G90</f>
        <v>101</v>
      </c>
      <c r="I90" s="26">
        <f>T90+AD90</f>
        <v>94</v>
      </c>
      <c r="J90" s="83">
        <f>H90+I90</f>
        <v>195</v>
      </c>
      <c r="K90" s="38">
        <v>7</v>
      </c>
      <c r="L90" s="38">
        <v>4</v>
      </c>
      <c r="M90" s="38">
        <v>3</v>
      </c>
      <c r="N90" s="38">
        <v>5</v>
      </c>
      <c r="O90" s="38">
        <v>3</v>
      </c>
      <c r="P90" s="38">
        <v>6</v>
      </c>
      <c r="Q90" s="38">
        <v>7</v>
      </c>
      <c r="R90" s="83">
        <v>5</v>
      </c>
      <c r="S90" s="83">
        <v>5</v>
      </c>
      <c r="T90" s="83">
        <f>SUM(K90:S90)</f>
        <v>45</v>
      </c>
      <c r="U90" s="83">
        <v>6</v>
      </c>
      <c r="V90" s="83">
        <v>6</v>
      </c>
      <c r="W90" s="38">
        <v>5</v>
      </c>
      <c r="X90" s="38">
        <v>5</v>
      </c>
      <c r="Y90" s="38">
        <v>7</v>
      </c>
      <c r="Z90" s="38">
        <v>5</v>
      </c>
      <c r="AA90" s="38">
        <v>5</v>
      </c>
      <c r="AB90" s="38">
        <v>3</v>
      </c>
      <c r="AC90" s="38">
        <v>7</v>
      </c>
      <c r="AD90" s="83">
        <f>SUM(U90:AC90)</f>
        <v>49</v>
      </c>
      <c r="AE90" s="38">
        <f>SUM(X90:AC90)</f>
        <v>32</v>
      </c>
      <c r="AF90" s="38">
        <f>SUM(AA90:AC90)</f>
        <v>15</v>
      </c>
      <c r="AG90" s="41"/>
    </row>
    <row r="91" spans="1:33" ht="24.75" customHeight="1">
      <c r="A91" s="48" t="s">
        <v>4</v>
      </c>
      <c r="B91" s="15">
        <v>73</v>
      </c>
      <c r="C91" s="13" t="s">
        <v>122</v>
      </c>
      <c r="D91" s="13" t="s">
        <v>123</v>
      </c>
      <c r="E91" s="52"/>
      <c r="F91" s="52">
        <v>52</v>
      </c>
      <c r="G91" s="52">
        <v>44</v>
      </c>
      <c r="H91" s="8">
        <f>F91+G91</f>
        <v>96</v>
      </c>
      <c r="I91" s="10">
        <f>T91+AD91</f>
        <v>100</v>
      </c>
      <c r="J91" s="9">
        <f>H91+I91</f>
        <v>196</v>
      </c>
      <c r="K91" s="9">
        <v>6</v>
      </c>
      <c r="L91" s="9">
        <v>6</v>
      </c>
      <c r="M91" s="9">
        <v>4</v>
      </c>
      <c r="N91" s="9">
        <v>7</v>
      </c>
      <c r="O91" s="9">
        <v>4</v>
      </c>
      <c r="P91" s="9">
        <v>8</v>
      </c>
      <c r="Q91" s="9">
        <v>7</v>
      </c>
      <c r="R91" s="9">
        <v>6</v>
      </c>
      <c r="S91" s="9">
        <v>5</v>
      </c>
      <c r="T91" s="9">
        <f>SUM(K91:S91)</f>
        <v>53</v>
      </c>
      <c r="U91" s="9">
        <v>5</v>
      </c>
      <c r="V91" s="9">
        <v>5</v>
      </c>
      <c r="W91" s="9">
        <v>6</v>
      </c>
      <c r="X91" s="9">
        <v>4</v>
      </c>
      <c r="Y91" s="9">
        <v>6</v>
      </c>
      <c r="Z91" s="9">
        <v>6</v>
      </c>
      <c r="AA91" s="9">
        <v>4</v>
      </c>
      <c r="AB91" s="9">
        <v>4</v>
      </c>
      <c r="AC91" s="9">
        <v>7</v>
      </c>
      <c r="AD91" s="9">
        <f>SUM(U91:AC91)</f>
        <v>47</v>
      </c>
      <c r="AE91" s="9">
        <f>SUM(X91:AC91)</f>
        <v>31</v>
      </c>
      <c r="AF91" s="9">
        <f>SUM(AA91:AC91)</f>
        <v>15</v>
      </c>
      <c r="AG91" s="27"/>
    </row>
    <row r="92" spans="1:33" ht="24.75" customHeight="1">
      <c r="A92" s="48" t="s">
        <v>5</v>
      </c>
      <c r="B92" s="15">
        <v>74</v>
      </c>
      <c r="C92" s="13" t="s">
        <v>122</v>
      </c>
      <c r="D92" s="13" t="s">
        <v>125</v>
      </c>
      <c r="E92" s="52"/>
      <c r="F92" s="52">
        <v>54</v>
      </c>
      <c r="G92" s="52">
        <v>48</v>
      </c>
      <c r="H92" s="8">
        <f>F92+G92</f>
        <v>102</v>
      </c>
      <c r="I92" s="9">
        <f>T92+AD92</f>
        <v>103</v>
      </c>
      <c r="J92" s="9">
        <f>H92+I92</f>
        <v>205</v>
      </c>
      <c r="K92" s="9">
        <v>7</v>
      </c>
      <c r="L92" s="9">
        <v>6</v>
      </c>
      <c r="M92" s="9">
        <v>4</v>
      </c>
      <c r="N92" s="9">
        <v>6</v>
      </c>
      <c r="O92" s="9">
        <v>4</v>
      </c>
      <c r="P92" s="9">
        <v>7</v>
      </c>
      <c r="Q92" s="9">
        <v>6</v>
      </c>
      <c r="R92" s="9">
        <v>6</v>
      </c>
      <c r="S92" s="9">
        <v>5</v>
      </c>
      <c r="T92" s="9">
        <f>SUM(K92:S92)</f>
        <v>51</v>
      </c>
      <c r="U92" s="9">
        <v>6</v>
      </c>
      <c r="V92" s="9">
        <v>5</v>
      </c>
      <c r="W92" s="9">
        <v>7</v>
      </c>
      <c r="X92" s="9">
        <v>4</v>
      </c>
      <c r="Y92" s="9">
        <v>5</v>
      </c>
      <c r="Z92" s="9">
        <v>6</v>
      </c>
      <c r="AA92" s="9">
        <v>4</v>
      </c>
      <c r="AB92" s="9">
        <v>5</v>
      </c>
      <c r="AC92" s="9">
        <v>10</v>
      </c>
      <c r="AD92" s="9">
        <f>SUM(U92:AC92)</f>
        <v>52</v>
      </c>
      <c r="AE92" s="9">
        <f>SUM(X92:AC92)</f>
        <v>34</v>
      </c>
      <c r="AF92" s="9">
        <f>SUM(AA92:AC92)</f>
        <v>19</v>
      </c>
      <c r="AG92" s="27"/>
    </row>
    <row r="93" spans="1:33" ht="24.75" customHeight="1">
      <c r="A93" s="92"/>
      <c r="B93" s="16"/>
      <c r="C93" s="29"/>
      <c r="D93" s="29"/>
      <c r="E93" s="89"/>
      <c r="F93" s="89"/>
      <c r="G93" s="89"/>
      <c r="H93" s="90"/>
      <c r="I93" s="17"/>
      <c r="J93" s="17"/>
      <c r="K93" s="17"/>
      <c r="L93" s="17"/>
      <c r="M93" s="17"/>
      <c r="N93" s="17"/>
      <c r="O93" s="17"/>
      <c r="P93" s="17"/>
      <c r="Q93" s="9"/>
      <c r="R93" s="9"/>
      <c r="S93" s="9"/>
      <c r="T93" s="9">
        <f aca="true" t="shared" si="34" ref="T93:T108">SUM(K93:S93)</f>
        <v>0</v>
      </c>
      <c r="U93" s="9"/>
      <c r="V93" s="9"/>
      <c r="W93" s="9"/>
      <c r="X93" s="17"/>
      <c r="Y93" s="17"/>
      <c r="Z93" s="17"/>
      <c r="AA93" s="17"/>
      <c r="AB93" s="17"/>
      <c r="AC93" s="17"/>
      <c r="AD93" s="17"/>
      <c r="AE93" s="17"/>
      <c r="AF93" s="17"/>
      <c r="AG93" s="30"/>
    </row>
    <row r="94" spans="1:33" ht="24.75" customHeight="1" thickBot="1">
      <c r="A94" s="56"/>
      <c r="B94" s="18"/>
      <c r="C94" s="19"/>
      <c r="D94" s="19"/>
      <c r="E94" s="61"/>
      <c r="F94" s="61"/>
      <c r="G94" s="61"/>
      <c r="H94" s="62"/>
      <c r="I94" s="20"/>
      <c r="J94" s="20"/>
      <c r="K94" s="20"/>
      <c r="L94" s="20"/>
      <c r="M94" s="20"/>
      <c r="N94" s="20"/>
      <c r="O94" s="20"/>
      <c r="P94" s="20"/>
      <c r="Q94" s="20"/>
      <c r="R94" s="94"/>
      <c r="S94" s="94"/>
      <c r="T94" s="26">
        <f t="shared" si="34"/>
        <v>0</v>
      </c>
      <c r="U94" s="94"/>
      <c r="V94" s="94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32"/>
    </row>
    <row r="95" spans="1:33" ht="24.75" customHeight="1">
      <c r="A95" s="63" t="s">
        <v>155</v>
      </c>
      <c r="B95" s="36">
        <v>77</v>
      </c>
      <c r="C95" s="37" t="s">
        <v>126</v>
      </c>
      <c r="D95" s="37" t="s">
        <v>127</v>
      </c>
      <c r="E95" s="67"/>
      <c r="F95" s="52">
        <v>47</v>
      </c>
      <c r="G95" s="52">
        <v>53</v>
      </c>
      <c r="H95" s="8">
        <f>F95+G95</f>
        <v>100</v>
      </c>
      <c r="I95" s="26">
        <f>T95+AD95</f>
        <v>115</v>
      </c>
      <c r="J95" s="83">
        <f>H95+I95</f>
        <v>215</v>
      </c>
      <c r="K95" s="38">
        <v>8</v>
      </c>
      <c r="L95" s="38">
        <v>8</v>
      </c>
      <c r="M95" s="38">
        <v>4</v>
      </c>
      <c r="N95" s="38">
        <v>6</v>
      </c>
      <c r="O95" s="38">
        <v>5</v>
      </c>
      <c r="P95" s="38">
        <v>10</v>
      </c>
      <c r="Q95" s="38">
        <v>6</v>
      </c>
      <c r="R95" s="83">
        <v>6</v>
      </c>
      <c r="S95" s="83">
        <v>5</v>
      </c>
      <c r="T95" s="83">
        <f>SUM(K95:S95)</f>
        <v>58</v>
      </c>
      <c r="U95" s="83">
        <v>9</v>
      </c>
      <c r="V95" s="83">
        <v>7</v>
      </c>
      <c r="W95" s="38">
        <v>7</v>
      </c>
      <c r="X95" s="38">
        <v>5</v>
      </c>
      <c r="Y95" s="38">
        <v>6</v>
      </c>
      <c r="Z95" s="38">
        <v>7</v>
      </c>
      <c r="AA95" s="38">
        <v>5</v>
      </c>
      <c r="AB95" s="38">
        <v>4</v>
      </c>
      <c r="AC95" s="38">
        <v>7</v>
      </c>
      <c r="AD95" s="9">
        <f>SUM(U95:AC95)</f>
        <v>57</v>
      </c>
      <c r="AE95" s="9">
        <f>SUM(X95:AC95)</f>
        <v>34</v>
      </c>
      <c r="AF95" s="9">
        <f>SUM(AA95:AC95)</f>
        <v>16</v>
      </c>
      <c r="AG95" s="41"/>
    </row>
    <row r="96" spans="1:33" ht="24.75" customHeight="1">
      <c r="A96" s="48" t="s">
        <v>4</v>
      </c>
      <c r="B96" s="15">
        <v>76</v>
      </c>
      <c r="C96" s="13" t="s">
        <v>126</v>
      </c>
      <c r="D96" s="13" t="s">
        <v>128</v>
      </c>
      <c r="E96" s="52"/>
      <c r="F96" s="52">
        <v>55</v>
      </c>
      <c r="G96" s="52">
        <v>54</v>
      </c>
      <c r="H96" s="8">
        <f>F96+G96</f>
        <v>109</v>
      </c>
      <c r="I96" s="9">
        <f>T96+AD96</f>
        <v>114</v>
      </c>
      <c r="J96" s="9">
        <f>H96+I96</f>
        <v>223</v>
      </c>
      <c r="K96" s="9">
        <v>7</v>
      </c>
      <c r="L96" s="9">
        <v>5</v>
      </c>
      <c r="M96" s="9">
        <v>5</v>
      </c>
      <c r="N96" s="9">
        <v>7</v>
      </c>
      <c r="O96" s="9">
        <v>4</v>
      </c>
      <c r="P96" s="9">
        <v>11</v>
      </c>
      <c r="Q96" s="9">
        <v>6</v>
      </c>
      <c r="R96" s="9">
        <v>6</v>
      </c>
      <c r="S96" s="9">
        <v>7</v>
      </c>
      <c r="T96" s="9">
        <f>SUM(K96:S96)</f>
        <v>58</v>
      </c>
      <c r="U96" s="9">
        <v>6</v>
      </c>
      <c r="V96" s="9">
        <v>6</v>
      </c>
      <c r="W96" s="9">
        <v>6</v>
      </c>
      <c r="X96" s="9">
        <v>5</v>
      </c>
      <c r="Y96" s="9">
        <v>8</v>
      </c>
      <c r="Z96" s="9">
        <v>8</v>
      </c>
      <c r="AA96" s="9">
        <v>6</v>
      </c>
      <c r="AB96" s="9">
        <v>4</v>
      </c>
      <c r="AC96" s="9">
        <v>7</v>
      </c>
      <c r="AD96" s="9">
        <f>SUM(U96:AC96)</f>
        <v>56</v>
      </c>
      <c r="AE96" s="9">
        <f>SUM(X96:AC96)</f>
        <v>38</v>
      </c>
      <c r="AF96" s="9">
        <f>SUM(AA96:AC96)</f>
        <v>17</v>
      </c>
      <c r="AG96" s="27"/>
    </row>
    <row r="97" spans="1:33" ht="24.75" customHeight="1">
      <c r="A97" s="48" t="s">
        <v>5</v>
      </c>
      <c r="B97" s="15">
        <v>78</v>
      </c>
      <c r="C97" s="13" t="s">
        <v>126</v>
      </c>
      <c r="D97" s="13" t="s">
        <v>129</v>
      </c>
      <c r="E97" s="52"/>
      <c r="F97" s="52">
        <v>49</v>
      </c>
      <c r="G97" s="52">
        <v>62</v>
      </c>
      <c r="H97" s="8">
        <f>F97+G97</f>
        <v>111</v>
      </c>
      <c r="I97" s="9">
        <f>T97+AD97</f>
        <v>122</v>
      </c>
      <c r="J97" s="9">
        <f>H97+I97</f>
        <v>233</v>
      </c>
      <c r="K97" s="9">
        <v>6</v>
      </c>
      <c r="L97" s="9">
        <v>9</v>
      </c>
      <c r="M97" s="9">
        <v>4</v>
      </c>
      <c r="N97" s="9">
        <v>8</v>
      </c>
      <c r="O97" s="9">
        <v>4</v>
      </c>
      <c r="P97" s="9">
        <v>7</v>
      </c>
      <c r="Q97" s="9">
        <v>7</v>
      </c>
      <c r="R97" s="9">
        <v>7</v>
      </c>
      <c r="S97" s="9">
        <v>7</v>
      </c>
      <c r="T97" s="9">
        <f>SUM(K97:S97)</f>
        <v>59</v>
      </c>
      <c r="U97" s="9">
        <v>9</v>
      </c>
      <c r="V97" s="9">
        <v>8</v>
      </c>
      <c r="W97" s="9">
        <v>5</v>
      </c>
      <c r="X97" s="9">
        <v>6</v>
      </c>
      <c r="Y97" s="9">
        <v>10</v>
      </c>
      <c r="Z97" s="9">
        <v>6</v>
      </c>
      <c r="AA97" s="9">
        <v>5</v>
      </c>
      <c r="AB97" s="9">
        <v>4</v>
      </c>
      <c r="AC97" s="9">
        <v>10</v>
      </c>
      <c r="AD97" s="9">
        <f>SUM(U97:AC97)</f>
        <v>63</v>
      </c>
      <c r="AE97" s="9">
        <f>SUM(X97:AC97)</f>
        <v>41</v>
      </c>
      <c r="AF97" s="9">
        <f>SUM(AA97:AC97)</f>
        <v>19</v>
      </c>
      <c r="AG97" s="27"/>
    </row>
    <row r="98" spans="1:33" ht="24.75" customHeight="1">
      <c r="A98" s="48"/>
      <c r="B98" s="15"/>
      <c r="C98" s="13"/>
      <c r="D98" s="13"/>
      <c r="E98" s="52"/>
      <c r="F98" s="52"/>
      <c r="G98" s="52"/>
      <c r="H98" s="8"/>
      <c r="I98" s="9"/>
      <c r="J98" s="9"/>
      <c r="K98" s="9"/>
      <c r="L98" s="9"/>
      <c r="M98" s="9"/>
      <c r="N98" s="9"/>
      <c r="O98" s="9"/>
      <c r="P98" s="9"/>
      <c r="Q98" s="9"/>
      <c r="R98" s="26"/>
      <c r="S98" s="26"/>
      <c r="T98" s="9">
        <f t="shared" si="34"/>
        <v>0</v>
      </c>
      <c r="U98" s="26"/>
      <c r="V98" s="26"/>
      <c r="W98" s="9"/>
      <c r="X98" s="9"/>
      <c r="Y98" s="9"/>
      <c r="Z98" s="9"/>
      <c r="AA98" s="9"/>
      <c r="AB98" s="9"/>
      <c r="AC98" s="9"/>
      <c r="AD98" s="9"/>
      <c r="AE98" s="9">
        <f>SUM(X98:AC98)</f>
        <v>0</v>
      </c>
      <c r="AF98" s="9">
        <f>SUM(AA98:AC98)</f>
        <v>0</v>
      </c>
      <c r="AG98" s="27"/>
    </row>
    <row r="99" spans="1:33" ht="24.75" customHeight="1" thickBot="1">
      <c r="A99" s="56"/>
      <c r="B99" s="18"/>
      <c r="C99" s="19" t="s">
        <v>105</v>
      </c>
      <c r="D99" s="19" t="s">
        <v>105</v>
      </c>
      <c r="E99" s="61"/>
      <c r="F99" s="61">
        <v>0</v>
      </c>
      <c r="G99" s="61">
        <v>0</v>
      </c>
      <c r="H99" s="20">
        <v>0</v>
      </c>
      <c r="I99" s="20">
        <f>T99+AD99</f>
        <v>0</v>
      </c>
      <c r="J99" s="20">
        <f>H99+I99</f>
        <v>0</v>
      </c>
      <c r="K99" s="20"/>
      <c r="L99" s="20"/>
      <c r="M99" s="20"/>
      <c r="N99" s="20"/>
      <c r="O99" s="20"/>
      <c r="P99" s="20"/>
      <c r="Q99" s="20"/>
      <c r="R99" s="20"/>
      <c r="S99" s="20"/>
      <c r="T99" s="9">
        <f t="shared" si="34"/>
        <v>0</v>
      </c>
      <c r="U99" s="20"/>
      <c r="V99" s="20"/>
      <c r="W99" s="20"/>
      <c r="X99" s="20"/>
      <c r="Y99" s="20"/>
      <c r="Z99" s="20"/>
      <c r="AA99" s="20"/>
      <c r="AB99" s="20"/>
      <c r="AC99" s="20"/>
      <c r="AD99" s="20">
        <f>SUM(U99:AC99)</f>
        <v>0</v>
      </c>
      <c r="AE99" s="20">
        <f>SUM(X99:AC99)</f>
        <v>0</v>
      </c>
      <c r="AF99" s="20">
        <f>SUM(AA99:AC99)</f>
        <v>0</v>
      </c>
      <c r="AG99" s="32"/>
    </row>
    <row r="100" spans="1:33" ht="24.75" customHeight="1">
      <c r="A100" s="95" t="s">
        <v>160</v>
      </c>
      <c r="B100" s="36"/>
      <c r="C100" s="37"/>
      <c r="D100" s="37"/>
      <c r="E100" s="67"/>
      <c r="F100" s="67">
        <v>0</v>
      </c>
      <c r="G100" s="67">
        <v>0</v>
      </c>
      <c r="H100" s="38">
        <v>0</v>
      </c>
      <c r="I100" s="38">
        <f>T100+AD100</f>
        <v>0</v>
      </c>
      <c r="J100" s="39">
        <f>H100+I100</f>
        <v>0</v>
      </c>
      <c r="K100" s="39"/>
      <c r="L100" s="39"/>
      <c r="M100" s="39"/>
      <c r="N100" s="39"/>
      <c r="O100" s="39"/>
      <c r="P100" s="39"/>
      <c r="Q100" s="39"/>
      <c r="R100" s="39"/>
      <c r="S100" s="39"/>
      <c r="T100" s="83">
        <f t="shared" si="34"/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>
        <f>SUM(U100:AC100)</f>
        <v>0</v>
      </c>
      <c r="AE100" s="9">
        <f aca="true" t="shared" si="35" ref="AE100:AE108">SUM(X100:AC100)</f>
        <v>0</v>
      </c>
      <c r="AF100" s="9">
        <f aca="true" t="shared" si="36" ref="AF100:AF108">SUM(AA100:AC100)</f>
        <v>0</v>
      </c>
      <c r="AG100" s="41"/>
    </row>
    <row r="101" spans="1:33" s="33" customFormat="1" ht="24.75" customHeight="1">
      <c r="A101" s="96" t="s">
        <v>155</v>
      </c>
      <c r="B101" s="15">
        <v>79</v>
      </c>
      <c r="C101" s="14" t="s">
        <v>130</v>
      </c>
      <c r="D101" s="13" t="s">
        <v>131</v>
      </c>
      <c r="E101" s="52"/>
      <c r="F101" s="52">
        <v>46</v>
      </c>
      <c r="G101" s="52">
        <v>53</v>
      </c>
      <c r="H101" s="8">
        <f aca="true" t="shared" si="37" ref="H101:H108">F101+G101</f>
        <v>99</v>
      </c>
      <c r="I101" s="9">
        <f>T101+AD101</f>
        <v>87</v>
      </c>
      <c r="J101" s="9">
        <f>H101+I101</f>
        <v>186</v>
      </c>
      <c r="K101" s="9">
        <v>5</v>
      </c>
      <c r="L101" s="9">
        <v>4</v>
      </c>
      <c r="M101" s="9">
        <v>4</v>
      </c>
      <c r="N101" s="9">
        <v>5</v>
      </c>
      <c r="O101" s="9">
        <v>3</v>
      </c>
      <c r="P101" s="9">
        <v>6</v>
      </c>
      <c r="Q101" s="9">
        <v>5</v>
      </c>
      <c r="R101" s="9">
        <v>7</v>
      </c>
      <c r="S101" s="9">
        <v>4</v>
      </c>
      <c r="T101" s="9">
        <f t="shared" si="34"/>
        <v>43</v>
      </c>
      <c r="U101" s="9">
        <v>4</v>
      </c>
      <c r="V101" s="9">
        <v>6</v>
      </c>
      <c r="W101" s="9">
        <v>5</v>
      </c>
      <c r="X101" s="9">
        <v>4</v>
      </c>
      <c r="Y101" s="9">
        <v>4</v>
      </c>
      <c r="Z101" s="9">
        <v>6</v>
      </c>
      <c r="AA101" s="9">
        <v>5</v>
      </c>
      <c r="AB101" s="9">
        <v>4</v>
      </c>
      <c r="AC101" s="9">
        <v>6</v>
      </c>
      <c r="AD101" s="9">
        <f aca="true" t="shared" si="38" ref="AD101:AD108">SUM(U101:AC101)</f>
        <v>44</v>
      </c>
      <c r="AE101" s="9">
        <f t="shared" si="35"/>
        <v>29</v>
      </c>
      <c r="AF101" s="9">
        <f t="shared" si="36"/>
        <v>15</v>
      </c>
      <c r="AG101" s="27"/>
    </row>
    <row r="102" spans="1:33" ht="24.75" customHeight="1">
      <c r="A102" s="96" t="s">
        <v>4</v>
      </c>
      <c r="B102" s="15">
        <v>80</v>
      </c>
      <c r="C102" s="14" t="s">
        <v>132</v>
      </c>
      <c r="D102" s="13" t="s">
        <v>133</v>
      </c>
      <c r="E102" s="52"/>
      <c r="F102" s="52">
        <v>54</v>
      </c>
      <c r="G102" s="52">
        <v>58</v>
      </c>
      <c r="H102" s="8">
        <f t="shared" si="37"/>
        <v>112</v>
      </c>
      <c r="I102" s="9">
        <f aca="true" t="shared" si="39" ref="I102:I108">T102+AD102</f>
        <v>104</v>
      </c>
      <c r="J102" s="9">
        <f aca="true" t="shared" si="40" ref="J102:J108">H102+I102</f>
        <v>216</v>
      </c>
      <c r="K102" s="9">
        <v>6</v>
      </c>
      <c r="L102" s="9">
        <v>4</v>
      </c>
      <c r="M102" s="9">
        <v>6</v>
      </c>
      <c r="N102" s="9">
        <v>6</v>
      </c>
      <c r="O102" s="9">
        <v>4</v>
      </c>
      <c r="P102" s="9">
        <v>6</v>
      </c>
      <c r="Q102" s="9">
        <v>7</v>
      </c>
      <c r="R102" s="9">
        <v>7</v>
      </c>
      <c r="S102" s="9">
        <v>6</v>
      </c>
      <c r="T102" s="9">
        <f t="shared" si="34"/>
        <v>52</v>
      </c>
      <c r="U102" s="9">
        <v>6</v>
      </c>
      <c r="V102" s="9">
        <v>6</v>
      </c>
      <c r="W102" s="9">
        <v>8</v>
      </c>
      <c r="X102" s="9">
        <v>4</v>
      </c>
      <c r="Y102" s="9">
        <v>4</v>
      </c>
      <c r="Z102" s="9">
        <v>6</v>
      </c>
      <c r="AA102" s="9">
        <v>5</v>
      </c>
      <c r="AB102" s="9">
        <v>6</v>
      </c>
      <c r="AC102" s="9">
        <v>7</v>
      </c>
      <c r="AD102" s="9">
        <f t="shared" si="38"/>
        <v>52</v>
      </c>
      <c r="AE102" s="9">
        <f t="shared" si="35"/>
        <v>32</v>
      </c>
      <c r="AF102" s="9">
        <f t="shared" si="36"/>
        <v>18</v>
      </c>
      <c r="AG102" s="27"/>
    </row>
    <row r="103" spans="1:33" ht="24.75" customHeight="1">
      <c r="A103" s="96" t="s">
        <v>5</v>
      </c>
      <c r="B103" s="15">
        <v>81</v>
      </c>
      <c r="C103" s="14" t="s">
        <v>132</v>
      </c>
      <c r="D103" s="13" t="s">
        <v>134</v>
      </c>
      <c r="E103" s="52"/>
      <c r="F103" s="52">
        <v>77</v>
      </c>
      <c r="G103" s="52">
        <v>57</v>
      </c>
      <c r="H103" s="8">
        <f t="shared" si="37"/>
        <v>134</v>
      </c>
      <c r="I103" s="9">
        <f t="shared" si="39"/>
        <v>115</v>
      </c>
      <c r="J103" s="9">
        <f t="shared" si="40"/>
        <v>249</v>
      </c>
      <c r="K103" s="9">
        <v>8</v>
      </c>
      <c r="L103" s="9">
        <v>5</v>
      </c>
      <c r="M103" s="9">
        <v>4</v>
      </c>
      <c r="N103" s="9">
        <v>8</v>
      </c>
      <c r="O103" s="9">
        <v>5</v>
      </c>
      <c r="P103" s="9">
        <v>7</v>
      </c>
      <c r="Q103" s="9">
        <v>8</v>
      </c>
      <c r="R103" s="9">
        <v>7</v>
      </c>
      <c r="S103" s="9">
        <v>5</v>
      </c>
      <c r="T103" s="9">
        <f t="shared" si="34"/>
        <v>57</v>
      </c>
      <c r="U103" s="9">
        <v>6</v>
      </c>
      <c r="V103" s="9">
        <v>6</v>
      </c>
      <c r="W103" s="9">
        <v>7</v>
      </c>
      <c r="X103" s="9">
        <v>5</v>
      </c>
      <c r="Y103" s="9">
        <v>8</v>
      </c>
      <c r="Z103" s="9">
        <v>7</v>
      </c>
      <c r="AA103" s="9">
        <v>6</v>
      </c>
      <c r="AB103" s="9">
        <v>6</v>
      </c>
      <c r="AC103" s="9">
        <v>7</v>
      </c>
      <c r="AD103" s="9">
        <f t="shared" si="38"/>
        <v>58</v>
      </c>
      <c r="AE103" s="9">
        <f t="shared" si="35"/>
        <v>39</v>
      </c>
      <c r="AF103" s="9">
        <f t="shared" si="36"/>
        <v>19</v>
      </c>
      <c r="AG103" s="27"/>
    </row>
    <row r="104" spans="1:33" ht="24.75" customHeight="1">
      <c r="A104" s="96" t="s">
        <v>6</v>
      </c>
      <c r="B104" s="15">
        <v>82</v>
      </c>
      <c r="C104" s="14" t="s">
        <v>132</v>
      </c>
      <c r="D104" s="13" t="s">
        <v>135</v>
      </c>
      <c r="E104" s="52"/>
      <c r="F104" s="52">
        <v>55</v>
      </c>
      <c r="G104" s="52">
        <v>59</v>
      </c>
      <c r="H104" s="8">
        <f t="shared" si="37"/>
        <v>114</v>
      </c>
      <c r="I104" s="9">
        <f t="shared" si="39"/>
        <v>115</v>
      </c>
      <c r="J104" s="9">
        <f t="shared" si="40"/>
        <v>229</v>
      </c>
      <c r="K104" s="9">
        <v>10</v>
      </c>
      <c r="L104" s="9">
        <v>5</v>
      </c>
      <c r="M104" s="9">
        <v>8</v>
      </c>
      <c r="N104" s="9">
        <v>5</v>
      </c>
      <c r="O104" s="9">
        <v>4</v>
      </c>
      <c r="P104" s="9">
        <v>8</v>
      </c>
      <c r="Q104" s="9">
        <v>6</v>
      </c>
      <c r="R104" s="9">
        <v>6</v>
      </c>
      <c r="S104" s="9">
        <v>7</v>
      </c>
      <c r="T104" s="9">
        <f t="shared" si="34"/>
        <v>59</v>
      </c>
      <c r="U104" s="9">
        <v>5</v>
      </c>
      <c r="V104" s="9">
        <v>5</v>
      </c>
      <c r="W104" s="9">
        <v>8</v>
      </c>
      <c r="X104" s="9">
        <v>5</v>
      </c>
      <c r="Y104" s="9">
        <v>7</v>
      </c>
      <c r="Z104" s="9">
        <v>8</v>
      </c>
      <c r="AA104" s="9">
        <v>6</v>
      </c>
      <c r="AB104" s="9">
        <v>5</v>
      </c>
      <c r="AC104" s="9">
        <v>7</v>
      </c>
      <c r="AD104" s="9">
        <f t="shared" si="38"/>
        <v>56</v>
      </c>
      <c r="AE104" s="9">
        <f t="shared" si="35"/>
        <v>38</v>
      </c>
      <c r="AF104" s="9">
        <f t="shared" si="36"/>
        <v>18</v>
      </c>
      <c r="AG104" s="27"/>
    </row>
    <row r="105" spans="1:33" ht="24.75" customHeight="1">
      <c r="A105" s="96" t="s">
        <v>7</v>
      </c>
      <c r="B105" s="15">
        <v>84</v>
      </c>
      <c r="C105" s="14" t="s">
        <v>136</v>
      </c>
      <c r="D105" s="13" t="s">
        <v>137</v>
      </c>
      <c r="E105" s="52"/>
      <c r="F105" s="52">
        <v>50</v>
      </c>
      <c r="G105" s="52">
        <v>47</v>
      </c>
      <c r="H105" s="8">
        <f t="shared" si="37"/>
        <v>97</v>
      </c>
      <c r="I105" s="9">
        <f t="shared" si="39"/>
        <v>90</v>
      </c>
      <c r="J105" s="9">
        <f t="shared" si="40"/>
        <v>187</v>
      </c>
      <c r="K105" s="9">
        <v>5</v>
      </c>
      <c r="L105" s="9">
        <v>5</v>
      </c>
      <c r="M105" s="9">
        <v>5</v>
      </c>
      <c r="N105" s="9">
        <v>5</v>
      </c>
      <c r="O105" s="9">
        <v>3</v>
      </c>
      <c r="P105" s="9">
        <v>5</v>
      </c>
      <c r="Q105" s="9">
        <v>6</v>
      </c>
      <c r="R105" s="9">
        <v>5</v>
      </c>
      <c r="S105" s="9">
        <v>6</v>
      </c>
      <c r="T105" s="9">
        <f t="shared" si="34"/>
        <v>45</v>
      </c>
      <c r="U105" s="9">
        <v>5</v>
      </c>
      <c r="V105" s="9">
        <v>4</v>
      </c>
      <c r="W105" s="9">
        <v>5</v>
      </c>
      <c r="X105" s="9">
        <v>4</v>
      </c>
      <c r="Y105" s="9">
        <v>4</v>
      </c>
      <c r="Z105" s="9">
        <v>6</v>
      </c>
      <c r="AA105" s="9">
        <v>5</v>
      </c>
      <c r="AB105" s="9">
        <v>5</v>
      </c>
      <c r="AC105" s="9">
        <v>7</v>
      </c>
      <c r="AD105" s="9">
        <f t="shared" si="38"/>
        <v>45</v>
      </c>
      <c r="AE105" s="9">
        <f t="shared" si="35"/>
        <v>31</v>
      </c>
      <c r="AF105" s="9">
        <f t="shared" si="36"/>
        <v>17</v>
      </c>
      <c r="AG105" s="27"/>
    </row>
    <row r="106" spans="1:33" ht="24.75" customHeight="1">
      <c r="A106" s="96" t="s">
        <v>8</v>
      </c>
      <c r="B106" s="15">
        <v>59</v>
      </c>
      <c r="C106" s="14" t="s">
        <v>136</v>
      </c>
      <c r="D106" s="13" t="s">
        <v>138</v>
      </c>
      <c r="E106" s="52"/>
      <c r="F106" s="52">
        <v>71</v>
      </c>
      <c r="G106" s="52">
        <v>81</v>
      </c>
      <c r="H106" s="8">
        <f t="shared" si="37"/>
        <v>152</v>
      </c>
      <c r="I106" s="9">
        <f t="shared" si="39"/>
        <v>144</v>
      </c>
      <c r="J106" s="9">
        <f t="shared" si="40"/>
        <v>296</v>
      </c>
      <c r="K106" s="9">
        <v>10</v>
      </c>
      <c r="L106" s="9">
        <v>6</v>
      </c>
      <c r="M106" s="9">
        <v>7</v>
      </c>
      <c r="N106" s="9">
        <v>10</v>
      </c>
      <c r="O106" s="9">
        <v>4</v>
      </c>
      <c r="P106" s="9">
        <v>12</v>
      </c>
      <c r="Q106" s="9">
        <v>10</v>
      </c>
      <c r="R106" s="9">
        <v>10</v>
      </c>
      <c r="S106" s="9">
        <v>8</v>
      </c>
      <c r="T106" s="9">
        <f t="shared" si="34"/>
        <v>77</v>
      </c>
      <c r="U106" s="9">
        <v>8</v>
      </c>
      <c r="V106" s="9">
        <v>7</v>
      </c>
      <c r="W106" s="9">
        <v>8</v>
      </c>
      <c r="X106" s="9">
        <v>7</v>
      </c>
      <c r="Y106" s="9">
        <v>7</v>
      </c>
      <c r="Z106" s="9">
        <v>7</v>
      </c>
      <c r="AA106" s="9">
        <v>8</v>
      </c>
      <c r="AB106" s="9">
        <v>7</v>
      </c>
      <c r="AC106" s="9">
        <v>8</v>
      </c>
      <c r="AD106" s="9">
        <f t="shared" si="38"/>
        <v>67</v>
      </c>
      <c r="AE106" s="9">
        <f t="shared" si="35"/>
        <v>44</v>
      </c>
      <c r="AF106" s="9">
        <f t="shared" si="36"/>
        <v>23</v>
      </c>
      <c r="AG106" s="27"/>
    </row>
    <row r="107" spans="1:33" ht="24.75" customHeight="1">
      <c r="A107" s="96" t="s">
        <v>9</v>
      </c>
      <c r="B107" s="15">
        <v>85</v>
      </c>
      <c r="C107" s="14" t="s">
        <v>139</v>
      </c>
      <c r="D107" s="13" t="s">
        <v>140</v>
      </c>
      <c r="E107" s="52"/>
      <c r="F107" s="52">
        <v>60</v>
      </c>
      <c r="G107" s="52">
        <v>82</v>
      </c>
      <c r="H107" s="8">
        <f t="shared" si="37"/>
        <v>142</v>
      </c>
      <c r="I107" s="9">
        <f t="shared" si="39"/>
        <v>116</v>
      </c>
      <c r="J107" s="9">
        <f t="shared" si="40"/>
        <v>258</v>
      </c>
      <c r="K107" s="9">
        <v>5</v>
      </c>
      <c r="L107" s="9">
        <v>6</v>
      </c>
      <c r="M107" s="9">
        <v>5</v>
      </c>
      <c r="N107" s="9">
        <v>5</v>
      </c>
      <c r="O107" s="9">
        <v>4</v>
      </c>
      <c r="P107" s="9">
        <v>8</v>
      </c>
      <c r="Q107" s="9">
        <v>9</v>
      </c>
      <c r="R107" s="9">
        <v>9</v>
      </c>
      <c r="S107" s="9">
        <v>7</v>
      </c>
      <c r="T107" s="9">
        <f t="shared" si="34"/>
        <v>58</v>
      </c>
      <c r="U107" s="9">
        <v>7</v>
      </c>
      <c r="V107" s="9">
        <v>7</v>
      </c>
      <c r="W107" s="9">
        <v>6</v>
      </c>
      <c r="X107" s="9">
        <v>5</v>
      </c>
      <c r="Y107" s="9">
        <v>6</v>
      </c>
      <c r="Z107" s="9">
        <v>8</v>
      </c>
      <c r="AA107" s="9">
        <v>6</v>
      </c>
      <c r="AB107" s="9">
        <v>6</v>
      </c>
      <c r="AC107" s="9">
        <v>7</v>
      </c>
      <c r="AD107" s="9">
        <f t="shared" si="38"/>
        <v>58</v>
      </c>
      <c r="AE107" s="9">
        <f t="shared" si="35"/>
        <v>38</v>
      </c>
      <c r="AF107" s="9">
        <f t="shared" si="36"/>
        <v>19</v>
      </c>
      <c r="AG107" s="27"/>
    </row>
    <row r="108" spans="1:33" ht="24.75" customHeight="1">
      <c r="A108" s="96" t="s">
        <v>10</v>
      </c>
      <c r="B108" s="15">
        <v>86</v>
      </c>
      <c r="C108" s="14" t="s">
        <v>141</v>
      </c>
      <c r="D108" s="13" t="s">
        <v>142</v>
      </c>
      <c r="E108" s="52"/>
      <c r="F108" s="52">
        <v>59</v>
      </c>
      <c r="G108" s="52">
        <v>63</v>
      </c>
      <c r="H108" s="8">
        <f t="shared" si="37"/>
        <v>122</v>
      </c>
      <c r="I108" s="9">
        <f t="shared" si="39"/>
        <v>120</v>
      </c>
      <c r="J108" s="9">
        <f t="shared" si="40"/>
        <v>242</v>
      </c>
      <c r="K108" s="9">
        <v>8</v>
      </c>
      <c r="L108" s="9">
        <v>6</v>
      </c>
      <c r="M108" s="9">
        <v>7</v>
      </c>
      <c r="N108" s="9">
        <v>7</v>
      </c>
      <c r="O108" s="9">
        <v>6</v>
      </c>
      <c r="P108" s="9">
        <v>5</v>
      </c>
      <c r="Q108" s="9">
        <v>5</v>
      </c>
      <c r="R108" s="9">
        <v>9</v>
      </c>
      <c r="S108" s="9">
        <v>8</v>
      </c>
      <c r="T108" s="26">
        <f t="shared" si="34"/>
        <v>61</v>
      </c>
      <c r="U108" s="9">
        <v>6</v>
      </c>
      <c r="V108" s="9">
        <v>6</v>
      </c>
      <c r="W108" s="9">
        <v>8</v>
      </c>
      <c r="X108" s="9">
        <v>6</v>
      </c>
      <c r="Y108" s="9">
        <v>7</v>
      </c>
      <c r="Z108" s="9">
        <v>8</v>
      </c>
      <c r="AA108" s="9">
        <v>8</v>
      </c>
      <c r="AB108" s="9">
        <v>3</v>
      </c>
      <c r="AC108" s="9">
        <v>7</v>
      </c>
      <c r="AD108" s="9">
        <f t="shared" si="38"/>
        <v>59</v>
      </c>
      <c r="AE108" s="9">
        <f t="shared" si="35"/>
        <v>39</v>
      </c>
      <c r="AF108" s="9">
        <f t="shared" si="36"/>
        <v>18</v>
      </c>
      <c r="AG108" s="27"/>
    </row>
    <row r="109" spans="1:33" ht="24.75" customHeight="1" thickBot="1">
      <c r="A109" s="97"/>
      <c r="B109" s="18"/>
      <c r="C109" s="74"/>
      <c r="D109" s="19"/>
      <c r="E109" s="61"/>
      <c r="F109" s="61"/>
      <c r="G109" s="61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32"/>
    </row>
  </sheetData>
  <sheetProtection/>
  <mergeCells count="10">
    <mergeCell ref="A3:A4"/>
    <mergeCell ref="B3:B4"/>
    <mergeCell ref="C3:C4"/>
    <mergeCell ref="D3:D4"/>
    <mergeCell ref="AG3:AG4"/>
    <mergeCell ref="E3:E4"/>
    <mergeCell ref="F3:H3"/>
    <mergeCell ref="I3:I4"/>
    <mergeCell ref="J3:J4"/>
    <mergeCell ref="K3:AF3"/>
  </mergeCells>
  <printOptions horizontalCentered="1"/>
  <pageMargins left="0.35433070866141736" right="0.35433070866141736" top="0.53" bottom="0.42" header="0.2755905511811024" footer="0.12"/>
  <pageSetup horizontalDpi="360" verticalDpi="360" orientation="landscape" paperSize="9" scale="60" r:id="rId2"/>
  <rowBreaks count="4" manualBreakCount="4">
    <brk id="29" max="35" man="1"/>
    <brk id="51" max="35" man="1"/>
    <brk id="79" max="35" man="1"/>
    <brk id="10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2015-04-10T04:14:52Z</dcterms:modified>
  <cp:category/>
  <cp:version/>
  <cp:contentType/>
  <cp:contentStatus/>
</cp:coreProperties>
</file>