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605" windowHeight="9435" firstSheet="20" activeTab="19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105冬男OAB" sheetId="44" r:id="rId5"/>
    <sheet name="106春男OAB" sheetId="39" r:id="rId6"/>
    <sheet name="春後排名男OAB" sheetId="49" r:id="rId7"/>
    <sheet name="105冬男C" sheetId="45" r:id="rId8"/>
    <sheet name="106春男C" sheetId="41" r:id="rId9"/>
    <sheet name="春後排名男C" sheetId="50" r:id="rId10"/>
    <sheet name="105冬男D" sheetId="46" r:id="rId11"/>
    <sheet name="106春男D" sheetId="42" r:id="rId12"/>
    <sheet name="春後排名男D" sheetId="51" r:id="rId13"/>
    <sheet name="105冬女OAB" sheetId="47" r:id="rId14"/>
    <sheet name="106春女OAB" sheetId="43" r:id="rId15"/>
    <sheet name="春後排名女OAB" sheetId="52" r:id="rId16"/>
    <sheet name="105冬女CD" sheetId="48" r:id="rId17"/>
    <sheet name="106春CD" sheetId="40" r:id="rId18"/>
    <sheet name="春後排名女CD" sheetId="53" r:id="rId19"/>
    <sheet name="春後排名男OAB(無公式)" sheetId="54" r:id="rId20"/>
    <sheet name="春後排名男C(無公式)" sheetId="55" r:id="rId21"/>
    <sheet name="春後排名男D(無公式)" sheetId="56" r:id="rId22"/>
    <sheet name="春後排名女OAB(無公式)" sheetId="57" r:id="rId23"/>
    <sheet name="春後排名女CD(無公式)" sheetId="58" r:id="rId24"/>
    <sheet name="世大運R1" sheetId="7" state="hidden" r:id="rId25"/>
    <sheet name="世大運R2" sheetId="8" state="hidden" r:id="rId26"/>
    <sheet name="世大運R3" sheetId="9" state="hidden" r:id="rId27"/>
  </sheets>
  <externalReferences>
    <externalReference r:id="rId28"/>
    <externalReference r:id="rId29"/>
    <externalReference r:id="rId30"/>
    <externalReference r:id="rId31"/>
  </externalReferences>
  <definedNames>
    <definedName name="_xlnm.Print_Titles" localSheetId="16">'105冬女CD'!$1:$1</definedName>
    <definedName name="_xlnm.Print_Titles" localSheetId="13">'105冬女OAB'!$1:$1</definedName>
    <definedName name="_xlnm.Print_Titles" localSheetId="7">'105冬男C'!$1:$1</definedName>
    <definedName name="_xlnm.Print_Titles" localSheetId="10">'105冬男D'!$1:$1</definedName>
    <definedName name="_xlnm.Print_Titles" localSheetId="4">'105冬男OAB'!$1:$1</definedName>
    <definedName name="_xlnm.Print_Titles" localSheetId="17">'106春CD'!$1:$3</definedName>
    <definedName name="_xlnm.Print_Titles" localSheetId="14">'106春女OAB'!$1:$3</definedName>
    <definedName name="_xlnm.Print_Titles" localSheetId="8">'106春男C'!$1:$3</definedName>
    <definedName name="_xlnm.Print_Titles" localSheetId="11">'106春男D'!$1:$3</definedName>
    <definedName name="_xlnm.Print_Titles" localSheetId="5">'106春男OAB'!$1:$1</definedName>
    <definedName name="_xlnm.Print_Titles" localSheetId="1">'R1成績'!$1:$4</definedName>
    <definedName name="_xlnm.Print_Titles" localSheetId="2">'R2成績'!$1:$4</definedName>
    <definedName name="_xlnm.Print_Titles" localSheetId="3">'R3成績'!$1:$4</definedName>
    <definedName name="_xlnm.Print_Titles" localSheetId="24">世大運R1!$1:$4</definedName>
    <definedName name="_xlnm.Print_Titles" localSheetId="18">春後排名女CD!$3:$3</definedName>
    <definedName name="_xlnm.Print_Titles" localSheetId="23">'春後排名女CD(無公式)'!$4:$4</definedName>
    <definedName name="_xlnm.Print_Titles" localSheetId="15">春後排名女OAB!$3:$3</definedName>
    <definedName name="_xlnm.Print_Titles" localSheetId="22">'春後排名女OAB(無公式)'!$1:$2</definedName>
    <definedName name="_xlnm.Print_Titles" localSheetId="9">春後排名男C!$1:$1</definedName>
    <definedName name="_xlnm.Print_Titles" localSheetId="20">'春後排名男C(無公式)'!$1:$2</definedName>
    <definedName name="_xlnm.Print_Titles" localSheetId="12">春後排名男D!$1:$1</definedName>
    <definedName name="_xlnm.Print_Titles" localSheetId="21">'春後排名男D(無公式)'!$1:$2</definedName>
    <definedName name="_xlnm.Print_Titles" localSheetId="6">春後排名男OAB!$1:$1</definedName>
    <definedName name="_xlnm.Print_Titles" localSheetId="19">'春後排名男OAB(無公式)'!$1:$2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 concurrentCalc="0"/>
</workbook>
</file>

<file path=xl/calcChain.xml><?xml version="1.0" encoding="utf-8"?>
<calcChain xmlns="http://schemas.openxmlformats.org/spreadsheetml/2006/main">
  <c r="E3" i="53"/>
  <c r="F3"/>
  <c r="G3"/>
  <c r="H3"/>
  <c r="D2"/>
  <c r="E2"/>
  <c r="F2"/>
  <c r="G2"/>
  <c r="H2"/>
  <c r="E5"/>
  <c r="F5"/>
  <c r="G5"/>
  <c r="H5"/>
  <c r="D4"/>
  <c r="F4"/>
  <c r="E4"/>
  <c r="G4"/>
  <c r="H4"/>
  <c r="D9" i="52"/>
  <c r="E9"/>
  <c r="F9"/>
  <c r="G9"/>
  <c r="H9"/>
  <c r="D12"/>
  <c r="E12"/>
  <c r="F12"/>
  <c r="G12"/>
  <c r="H12"/>
  <c r="D51"/>
  <c r="F51"/>
  <c r="G51"/>
  <c r="H51"/>
  <c r="D11"/>
  <c r="E11"/>
  <c r="F11"/>
  <c r="G11"/>
  <c r="H11"/>
  <c r="E18"/>
  <c r="F18"/>
  <c r="G18"/>
  <c r="H18"/>
  <c r="D52"/>
  <c r="F52"/>
  <c r="G52"/>
  <c r="H52"/>
  <c r="D47"/>
  <c r="E47"/>
  <c r="F47"/>
  <c r="G47"/>
  <c r="H47"/>
  <c r="D38"/>
  <c r="E38"/>
  <c r="F38"/>
  <c r="G38"/>
  <c r="H38"/>
  <c r="D35"/>
  <c r="E35"/>
  <c r="F35"/>
  <c r="G35"/>
  <c r="H35"/>
  <c r="D44"/>
  <c r="F44"/>
  <c r="G44"/>
  <c r="H44"/>
  <c r="D53"/>
  <c r="F53"/>
  <c r="G53"/>
  <c r="H53"/>
  <c r="D50"/>
  <c r="F50"/>
  <c r="G50"/>
  <c r="H50"/>
  <c r="D54"/>
  <c r="F54"/>
  <c r="G54"/>
  <c r="H54"/>
  <c r="D36"/>
  <c r="E36"/>
  <c r="F36"/>
  <c r="G36"/>
  <c r="H36"/>
  <c r="E43"/>
  <c r="F43"/>
  <c r="G43"/>
  <c r="H43"/>
  <c r="D14"/>
  <c r="E14"/>
  <c r="F14"/>
  <c r="G14"/>
  <c r="H14"/>
  <c r="D8"/>
  <c r="E8"/>
  <c r="F8"/>
  <c r="G8"/>
  <c r="H8"/>
  <c r="D2"/>
  <c r="E2"/>
  <c r="F2"/>
  <c r="G2"/>
  <c r="H2"/>
  <c r="D5"/>
  <c r="E5"/>
  <c r="F5"/>
  <c r="G5"/>
  <c r="H5"/>
  <c r="D6"/>
  <c r="E6"/>
  <c r="F6"/>
  <c r="G6"/>
  <c r="H6"/>
  <c r="D29"/>
  <c r="F29"/>
  <c r="G29"/>
  <c r="H29"/>
  <c r="D3"/>
  <c r="E3"/>
  <c r="F3"/>
  <c r="G3"/>
  <c r="H3"/>
  <c r="E55"/>
  <c r="F55"/>
  <c r="G55"/>
  <c r="H55"/>
  <c r="D10"/>
  <c r="E10"/>
  <c r="F10"/>
  <c r="G10"/>
  <c r="H10"/>
  <c r="D56"/>
  <c r="F56"/>
  <c r="G56"/>
  <c r="H56"/>
  <c r="D7"/>
  <c r="E7"/>
  <c r="F7"/>
  <c r="G7"/>
  <c r="H7"/>
  <c r="D15"/>
  <c r="E15"/>
  <c r="F15"/>
  <c r="G15"/>
  <c r="H15"/>
  <c r="D21"/>
  <c r="E21"/>
  <c r="F21"/>
  <c r="G21"/>
  <c r="H21"/>
  <c r="D49"/>
  <c r="F49"/>
  <c r="G49"/>
  <c r="H49"/>
  <c r="E16"/>
  <c r="F16"/>
  <c r="G16"/>
  <c r="H16"/>
  <c r="D42"/>
  <c r="F42"/>
  <c r="G42"/>
  <c r="H42"/>
  <c r="D41"/>
  <c r="E41"/>
  <c r="F41"/>
  <c r="G41"/>
  <c r="H41"/>
  <c r="E57"/>
  <c r="F57"/>
  <c r="G57"/>
  <c r="H57"/>
  <c r="D48"/>
  <c r="F48"/>
  <c r="G48"/>
  <c r="H48"/>
  <c r="E33"/>
  <c r="F33"/>
  <c r="G33"/>
  <c r="H33"/>
  <c r="D19"/>
  <c r="E19"/>
  <c r="F19"/>
  <c r="G19"/>
  <c r="H19"/>
  <c r="D20"/>
  <c r="E20"/>
  <c r="F20"/>
  <c r="G20"/>
  <c r="H20"/>
  <c r="E58"/>
  <c r="F58"/>
  <c r="G58"/>
  <c r="H58"/>
  <c r="E25"/>
  <c r="F25"/>
  <c r="G25"/>
  <c r="H25"/>
  <c r="D27"/>
  <c r="E27"/>
  <c r="F27"/>
  <c r="G27"/>
  <c r="H27"/>
  <c r="D31"/>
  <c r="E31"/>
  <c r="F31"/>
  <c r="G31"/>
  <c r="H31"/>
  <c r="D37"/>
  <c r="E37"/>
  <c r="F37"/>
  <c r="G37"/>
  <c r="H37"/>
  <c r="D28"/>
  <c r="E28"/>
  <c r="F28"/>
  <c r="G28"/>
  <c r="H28"/>
  <c r="E59"/>
  <c r="F59"/>
  <c r="G59"/>
  <c r="H59"/>
  <c r="D45"/>
  <c r="E45"/>
  <c r="F45"/>
  <c r="G45"/>
  <c r="H45"/>
  <c r="D40"/>
  <c r="F40"/>
  <c r="G40"/>
  <c r="H40"/>
  <c r="D26"/>
  <c r="E26"/>
  <c r="F26"/>
  <c r="G26"/>
  <c r="H26"/>
  <c r="D24"/>
  <c r="E24"/>
  <c r="F24"/>
  <c r="G24"/>
  <c r="H24"/>
  <c r="D22"/>
  <c r="E22"/>
  <c r="F22"/>
  <c r="G22"/>
  <c r="H22"/>
  <c r="E34"/>
  <c r="F34"/>
  <c r="G34"/>
  <c r="H34"/>
  <c r="E32"/>
  <c r="F32"/>
  <c r="G32"/>
  <c r="H32"/>
  <c r="D23"/>
  <c r="E23"/>
  <c r="F23"/>
  <c r="G23"/>
  <c r="H23"/>
  <c r="D4"/>
  <c r="E4"/>
  <c r="F4"/>
  <c r="G4"/>
  <c r="H4"/>
  <c r="D60"/>
  <c r="E60"/>
  <c r="F60"/>
  <c r="G60"/>
  <c r="H60"/>
  <c r="E46"/>
  <c r="F46"/>
  <c r="G46"/>
  <c r="H46"/>
  <c r="D17"/>
  <c r="E17"/>
  <c r="F17"/>
  <c r="G17"/>
  <c r="H17"/>
  <c r="D13"/>
  <c r="E13"/>
  <c r="F13"/>
  <c r="G13"/>
  <c r="H13"/>
  <c r="D30"/>
  <c r="F30"/>
  <c r="G30"/>
  <c r="H30"/>
  <c r="D39"/>
  <c r="F39"/>
  <c r="E39"/>
  <c r="G39"/>
  <c r="H39"/>
  <c r="D5" i="51"/>
  <c r="E5"/>
  <c r="F5"/>
  <c r="G5"/>
  <c r="H5"/>
  <c r="D8"/>
  <c r="F8"/>
  <c r="G8"/>
  <c r="H8"/>
  <c r="D3"/>
  <c r="E3"/>
  <c r="F3"/>
  <c r="G3"/>
  <c r="H3"/>
  <c r="D2"/>
  <c r="E2"/>
  <c r="F2"/>
  <c r="G2"/>
  <c r="H2"/>
  <c r="E6"/>
  <c r="F6"/>
  <c r="G6"/>
  <c r="H6"/>
  <c r="E9"/>
  <c r="F9"/>
  <c r="G9"/>
  <c r="H9"/>
  <c r="D4"/>
  <c r="E4"/>
  <c r="F4"/>
  <c r="G4"/>
  <c r="H4"/>
  <c r="F7"/>
  <c r="E7"/>
  <c r="G7"/>
  <c r="H7"/>
  <c r="E17" i="50"/>
  <c r="F17"/>
  <c r="G17"/>
  <c r="H17"/>
  <c r="D9"/>
  <c r="F9"/>
  <c r="G9"/>
  <c r="H9"/>
  <c r="D15"/>
  <c r="F15"/>
  <c r="G15"/>
  <c r="H15"/>
  <c r="D13"/>
  <c r="F13"/>
  <c r="G13"/>
  <c r="H13"/>
  <c r="D16"/>
  <c r="F16"/>
  <c r="G16"/>
  <c r="H16"/>
  <c r="E11"/>
  <c r="F11"/>
  <c r="G11"/>
  <c r="H11"/>
  <c r="D6"/>
  <c r="E6"/>
  <c r="F6"/>
  <c r="G6"/>
  <c r="H6"/>
  <c r="D14"/>
  <c r="F14"/>
  <c r="G14"/>
  <c r="H14"/>
  <c r="D2"/>
  <c r="E2"/>
  <c r="F2"/>
  <c r="G2"/>
  <c r="H2"/>
  <c r="D5"/>
  <c r="E5"/>
  <c r="F5"/>
  <c r="G5"/>
  <c r="H5"/>
  <c r="D10"/>
  <c r="F10"/>
  <c r="G10"/>
  <c r="H10"/>
  <c r="D3"/>
  <c r="E3"/>
  <c r="F3"/>
  <c r="G3"/>
  <c r="H3"/>
  <c r="D7"/>
  <c r="E7"/>
  <c r="F7"/>
  <c r="G7"/>
  <c r="H7"/>
  <c r="D18"/>
  <c r="F18"/>
  <c r="G18"/>
  <c r="H18"/>
  <c r="D12"/>
  <c r="F12"/>
  <c r="G12"/>
  <c r="H12"/>
  <c r="E20"/>
  <c r="F20"/>
  <c r="G20"/>
  <c r="H20"/>
  <c r="D4"/>
  <c r="E4"/>
  <c r="F4"/>
  <c r="G4"/>
  <c r="H4"/>
  <c r="E19"/>
  <c r="F19"/>
  <c r="G19"/>
  <c r="H19"/>
  <c r="D8"/>
  <c r="F8"/>
  <c r="E8"/>
  <c r="G8"/>
  <c r="H8"/>
  <c r="D32" i="49"/>
  <c r="F32"/>
  <c r="G32"/>
  <c r="H32"/>
  <c r="D76"/>
  <c r="F76"/>
  <c r="G76"/>
  <c r="H76"/>
  <c r="D89"/>
  <c r="F89"/>
  <c r="G89"/>
  <c r="H89"/>
  <c r="E74"/>
  <c r="F74"/>
  <c r="G74"/>
  <c r="H74"/>
  <c r="E41"/>
  <c r="F41"/>
  <c r="G41"/>
  <c r="H41"/>
  <c r="D33"/>
  <c r="E33"/>
  <c r="F33"/>
  <c r="G33"/>
  <c r="H33"/>
  <c r="D54"/>
  <c r="F54"/>
  <c r="G54"/>
  <c r="H54"/>
  <c r="D34"/>
  <c r="F34"/>
  <c r="G34"/>
  <c r="H34"/>
  <c r="D66"/>
  <c r="F66"/>
  <c r="G66"/>
  <c r="H66"/>
  <c r="D73"/>
  <c r="F73"/>
  <c r="G73"/>
  <c r="H73"/>
  <c r="D56"/>
  <c r="E56"/>
  <c r="F56"/>
  <c r="G56"/>
  <c r="H56"/>
  <c r="D49"/>
  <c r="F49"/>
  <c r="G49"/>
  <c r="H49"/>
  <c r="D92"/>
  <c r="F92"/>
  <c r="G92"/>
  <c r="H92"/>
  <c r="D87"/>
  <c r="F87"/>
  <c r="G87"/>
  <c r="H87"/>
  <c r="D22"/>
  <c r="E22"/>
  <c r="F22"/>
  <c r="G22"/>
  <c r="H22"/>
  <c r="D88"/>
  <c r="F88"/>
  <c r="G88"/>
  <c r="H88"/>
  <c r="E81"/>
  <c r="F81"/>
  <c r="G81"/>
  <c r="H81"/>
  <c r="D30"/>
  <c r="E30"/>
  <c r="F30"/>
  <c r="G30"/>
  <c r="H30"/>
  <c r="D27"/>
  <c r="E27"/>
  <c r="F27"/>
  <c r="G27"/>
  <c r="H27"/>
  <c r="D7"/>
  <c r="E7"/>
  <c r="F7"/>
  <c r="G7"/>
  <c r="H7"/>
  <c r="D42"/>
  <c r="F42"/>
  <c r="G42"/>
  <c r="H42"/>
  <c r="D18"/>
  <c r="E18"/>
  <c r="F18"/>
  <c r="G18"/>
  <c r="H18"/>
  <c r="E38"/>
  <c r="F38"/>
  <c r="G38"/>
  <c r="H38"/>
  <c r="D57"/>
  <c r="E57"/>
  <c r="F57"/>
  <c r="G57"/>
  <c r="H57"/>
  <c r="E72"/>
  <c r="F72"/>
  <c r="G72"/>
  <c r="H72"/>
  <c r="D21"/>
  <c r="E21"/>
  <c r="F21"/>
  <c r="G21"/>
  <c r="H21"/>
  <c r="D13"/>
  <c r="E13"/>
  <c r="F13"/>
  <c r="G13"/>
  <c r="H13"/>
  <c r="D53"/>
  <c r="E53"/>
  <c r="F53"/>
  <c r="G53"/>
  <c r="H53"/>
  <c r="D14"/>
  <c r="E14"/>
  <c r="F14"/>
  <c r="G14"/>
  <c r="H14"/>
  <c r="D44"/>
  <c r="F44"/>
  <c r="G44"/>
  <c r="H44"/>
  <c r="D78"/>
  <c r="F78"/>
  <c r="G78"/>
  <c r="H78"/>
  <c r="D4"/>
  <c r="E4"/>
  <c r="F4"/>
  <c r="G4"/>
  <c r="H4"/>
  <c r="D15"/>
  <c r="E15"/>
  <c r="F15"/>
  <c r="G15"/>
  <c r="H15"/>
  <c r="D93"/>
  <c r="F93"/>
  <c r="G93"/>
  <c r="H93"/>
  <c r="D29"/>
  <c r="E29"/>
  <c r="F29"/>
  <c r="G29"/>
  <c r="H29"/>
  <c r="E68"/>
  <c r="F68"/>
  <c r="G68"/>
  <c r="H68"/>
  <c r="D83"/>
  <c r="F83"/>
  <c r="G83"/>
  <c r="H83"/>
  <c r="E94"/>
  <c r="F94"/>
  <c r="G94"/>
  <c r="H94"/>
  <c r="E95"/>
  <c r="F95"/>
  <c r="G95"/>
  <c r="H95"/>
  <c r="D90"/>
  <c r="F90"/>
  <c r="G90"/>
  <c r="H90"/>
  <c r="D96"/>
  <c r="F96"/>
  <c r="G96"/>
  <c r="H96"/>
  <c r="D97"/>
  <c r="F97"/>
  <c r="G97"/>
  <c r="H97"/>
  <c r="D91"/>
  <c r="F91"/>
  <c r="G91"/>
  <c r="H91"/>
  <c r="E84"/>
  <c r="F84"/>
  <c r="G84"/>
  <c r="H84"/>
  <c r="E98"/>
  <c r="F98"/>
  <c r="G98"/>
  <c r="H98"/>
  <c r="D11"/>
  <c r="E11"/>
  <c r="F11"/>
  <c r="G11"/>
  <c r="H11"/>
  <c r="D58"/>
  <c r="F58"/>
  <c r="G58"/>
  <c r="H58"/>
  <c r="D40"/>
  <c r="E40"/>
  <c r="F40"/>
  <c r="G40"/>
  <c r="H40"/>
  <c r="D99"/>
  <c r="F99"/>
  <c r="G99"/>
  <c r="H99"/>
  <c r="D50"/>
  <c r="E50"/>
  <c r="F50"/>
  <c r="G50"/>
  <c r="H50"/>
  <c r="D100"/>
  <c r="F100"/>
  <c r="G100"/>
  <c r="H100"/>
  <c r="D46"/>
  <c r="E46"/>
  <c r="F46"/>
  <c r="G46"/>
  <c r="H46"/>
  <c r="D101"/>
  <c r="E101"/>
  <c r="F101"/>
  <c r="G101"/>
  <c r="H101"/>
  <c r="D24"/>
  <c r="E24"/>
  <c r="F24"/>
  <c r="G24"/>
  <c r="H24"/>
  <c r="D23"/>
  <c r="E23"/>
  <c r="F23"/>
  <c r="G23"/>
  <c r="H23"/>
  <c r="D102"/>
  <c r="F102"/>
  <c r="G102"/>
  <c r="H102"/>
  <c r="D55"/>
  <c r="E55"/>
  <c r="F55"/>
  <c r="G55"/>
  <c r="H55"/>
  <c r="D79"/>
  <c r="F79"/>
  <c r="G79"/>
  <c r="H79"/>
  <c r="D43"/>
  <c r="E43"/>
  <c r="F43"/>
  <c r="G43"/>
  <c r="H43"/>
  <c r="D31"/>
  <c r="E31"/>
  <c r="F31"/>
  <c r="G31"/>
  <c r="H31"/>
  <c r="E59"/>
  <c r="F59"/>
  <c r="G59"/>
  <c r="H59"/>
  <c r="E103"/>
  <c r="F103"/>
  <c r="G103"/>
  <c r="H103"/>
  <c r="D104"/>
  <c r="F104"/>
  <c r="G104"/>
  <c r="H104"/>
  <c r="E80"/>
  <c r="F80"/>
  <c r="G80"/>
  <c r="H80"/>
  <c r="D105"/>
  <c r="F105"/>
  <c r="G105"/>
  <c r="H105"/>
  <c r="D106"/>
  <c r="E106"/>
  <c r="F106"/>
  <c r="G106"/>
  <c r="H106"/>
  <c r="D63"/>
  <c r="F63"/>
  <c r="G63"/>
  <c r="H63"/>
  <c r="D47"/>
  <c r="E47"/>
  <c r="F47"/>
  <c r="G47"/>
  <c r="H47"/>
  <c r="D37"/>
  <c r="E37"/>
  <c r="F37"/>
  <c r="G37"/>
  <c r="H37"/>
  <c r="D20"/>
  <c r="E20"/>
  <c r="F20"/>
  <c r="G20"/>
  <c r="H20"/>
  <c r="E48"/>
  <c r="F48"/>
  <c r="G48"/>
  <c r="H48"/>
  <c r="D61"/>
  <c r="E61"/>
  <c r="F61"/>
  <c r="G61"/>
  <c r="H61"/>
  <c r="D107"/>
  <c r="F107"/>
  <c r="G107"/>
  <c r="H107"/>
  <c r="D51"/>
  <c r="E51"/>
  <c r="F51"/>
  <c r="G51"/>
  <c r="H51"/>
  <c r="D9"/>
  <c r="E9"/>
  <c r="F9"/>
  <c r="G9"/>
  <c r="H9"/>
  <c r="E71"/>
  <c r="F71"/>
  <c r="G71"/>
  <c r="H71"/>
  <c r="D25"/>
  <c r="E25"/>
  <c r="F25"/>
  <c r="G25"/>
  <c r="H25"/>
  <c r="D35"/>
  <c r="F35"/>
  <c r="G35"/>
  <c r="H35"/>
  <c r="E60"/>
  <c r="F60"/>
  <c r="G60"/>
  <c r="H60"/>
  <c r="D62"/>
  <c r="F62"/>
  <c r="G62"/>
  <c r="H62"/>
  <c r="D10"/>
  <c r="E10"/>
  <c r="F10"/>
  <c r="G10"/>
  <c r="H10"/>
  <c r="E77"/>
  <c r="F77"/>
  <c r="G77"/>
  <c r="H77"/>
  <c r="D67"/>
  <c r="F67"/>
  <c r="G67"/>
  <c r="H67"/>
  <c r="D12"/>
  <c r="E12"/>
  <c r="F12"/>
  <c r="G12"/>
  <c r="H12"/>
  <c r="E70"/>
  <c r="F70"/>
  <c r="G70"/>
  <c r="H70"/>
  <c r="E36"/>
  <c r="F36"/>
  <c r="G36"/>
  <c r="H36"/>
  <c r="D39"/>
  <c r="F39"/>
  <c r="G39"/>
  <c r="H39"/>
  <c r="D5"/>
  <c r="E5"/>
  <c r="F5"/>
  <c r="G5"/>
  <c r="H5"/>
  <c r="D16"/>
  <c r="E16"/>
  <c r="F16"/>
  <c r="G16"/>
  <c r="H16"/>
  <c r="E82"/>
  <c r="F82"/>
  <c r="G82"/>
  <c r="H82"/>
  <c r="E86"/>
  <c r="F86"/>
  <c r="G86"/>
  <c r="H86"/>
  <c r="D19"/>
  <c r="E19"/>
  <c r="F19"/>
  <c r="G19"/>
  <c r="H19"/>
  <c r="E26"/>
  <c r="F26"/>
  <c r="G26"/>
  <c r="H26"/>
  <c r="D8"/>
  <c r="E8"/>
  <c r="F8"/>
  <c r="G8"/>
  <c r="H8"/>
  <c r="D69"/>
  <c r="F69"/>
  <c r="G69"/>
  <c r="H69"/>
  <c r="E75"/>
  <c r="F75"/>
  <c r="G75"/>
  <c r="H75"/>
  <c r="D85"/>
  <c r="F85"/>
  <c r="G85"/>
  <c r="H85"/>
  <c r="E64"/>
  <c r="F64"/>
  <c r="G64"/>
  <c r="H64"/>
  <c r="D52"/>
  <c r="E52"/>
  <c r="F52"/>
  <c r="G52"/>
  <c r="H52"/>
  <c r="D6"/>
  <c r="E6"/>
  <c r="F6"/>
  <c r="G6"/>
  <c r="H6"/>
  <c r="D28"/>
  <c r="E28"/>
  <c r="F28"/>
  <c r="G28"/>
  <c r="H28"/>
  <c r="E65"/>
  <c r="F65"/>
  <c r="G65"/>
  <c r="H65"/>
  <c r="D2"/>
  <c r="E2"/>
  <c r="F2"/>
  <c r="G2"/>
  <c r="H2"/>
  <c r="D45"/>
  <c r="F45"/>
  <c r="G45"/>
  <c r="H45"/>
  <c r="D3"/>
  <c r="E3"/>
  <c r="F3"/>
  <c r="G3"/>
  <c r="H3"/>
  <c r="D17"/>
  <c r="F17"/>
  <c r="E17"/>
  <c r="G17"/>
  <c r="H17"/>
  <c r="A2" i="43"/>
  <c r="A1"/>
  <c r="A2" i="42"/>
  <c r="A1"/>
  <c r="A2" i="41"/>
  <c r="A1"/>
  <c r="A2" i="40"/>
  <c r="A1"/>
  <c r="A2" i="9"/>
  <c r="A1"/>
  <c r="A2" i="8"/>
  <c r="A1"/>
  <c r="J4" i="7"/>
  <c r="J4" i="8"/>
  <c r="K4" i="7"/>
  <c r="K4" i="8"/>
  <c r="L4" i="7"/>
  <c r="M4"/>
  <c r="M4" i="8"/>
  <c r="N4" i="7"/>
  <c r="N4" i="8"/>
  <c r="O4" i="7"/>
  <c r="O4" i="8"/>
  <c r="P4" i="7"/>
  <c r="Q4"/>
  <c r="Q4" i="8"/>
  <c r="R4" i="7"/>
  <c r="R4" i="8"/>
  <c r="S4" i="7"/>
  <c r="S4" i="8"/>
  <c r="T4" i="7"/>
  <c r="U4"/>
  <c r="U4" i="8"/>
  <c r="V4" i="7"/>
  <c r="V4" i="8"/>
  <c r="W4" i="7"/>
  <c r="W4" i="8"/>
  <c r="X4" i="7"/>
  <c r="Y4"/>
  <c r="Y4" i="8"/>
  <c r="Z4" i="7"/>
  <c r="Z4" i="8"/>
  <c r="AA4" i="7"/>
  <c r="AA4" i="8"/>
  <c r="AB4" i="7"/>
  <c r="AC4"/>
  <c r="AC4" i="8"/>
  <c r="AD4" i="7"/>
  <c r="AD4" i="8"/>
  <c r="J4" i="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1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Z2" i="8"/>
  <c r="Z2" i="3"/>
  <c r="Z2" i="7"/>
  <c r="Z2" i="1"/>
  <c r="A1" i="2"/>
  <c r="A1" i="3"/>
  <c r="A1" i="1"/>
  <c r="A2"/>
  <c r="A2" i="3"/>
  <c r="A2" i="2"/>
  <c r="Z2" i="9"/>
  <c r="AD4"/>
  <c r="N4"/>
  <c r="R4"/>
  <c r="V4"/>
  <c r="Z4"/>
  <c r="J4"/>
  <c r="AB4" i="8"/>
  <c r="X4"/>
  <c r="T4"/>
  <c r="P4"/>
  <c r="L4"/>
  <c r="AC4" i="9"/>
  <c r="Y4"/>
  <c r="U4"/>
  <c r="Q4"/>
  <c r="M4"/>
  <c r="AA4"/>
  <c r="W4"/>
  <c r="S4"/>
  <c r="O4"/>
  <c r="K4"/>
  <c r="AB4"/>
  <c r="X4"/>
  <c r="T4"/>
  <c r="P4"/>
  <c r="L4"/>
</calcChain>
</file>

<file path=xl/sharedStrings.xml><?xml version="1.0" encoding="utf-8"?>
<sst xmlns="http://schemas.openxmlformats.org/spreadsheetml/2006/main" count="3009" uniqueCount="322">
  <si>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</si>
  <si>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</si>
  <si>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</si>
  <si>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</si>
  <si>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</si>
  <si>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</si>
  <si>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</si>
  <si>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</si>
  <si>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</si>
  <si>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</si>
  <si>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</si>
  <si>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</si>
  <si>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</si>
  <si>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</si>
  <si>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</si>
  <si>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</si>
  <si>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</si>
  <si>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</si>
  <si>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</si>
  <si>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</si>
  <si>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</si>
  <si>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</si>
  <si>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</si>
  <si>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</si>
  <si>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</si>
  <si>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</si>
  <si>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</si>
  <si>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</si>
  <si>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</si>
  <si>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</si>
  <si>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</si>
  <si>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</si>
  <si>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</si>
  <si>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</si>
  <si>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</si>
  <si>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</si>
  <si>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</si>
  <si>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</si>
  <si>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</si>
  <si>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</si>
  <si>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</si>
  <si>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</si>
  <si>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</si>
  <si>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</si>
  <si>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</si>
  <si>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</si>
  <si>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</si>
  <si>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</si>
  <si>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</si>
  <si>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</si>
  <si>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</si>
  <si>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</si>
  <si>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</si>
  <si>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</si>
  <si>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</si>
  <si>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</si>
  <si>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</si>
  <si>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</si>
  <si>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</si>
  <si>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</si>
  <si>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</si>
  <si>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</si>
  <si>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</si>
  <si>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</si>
  <si>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</si>
  <si>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</si>
  <si>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</si>
  <si>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</si>
  <si>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</si>
  <si>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</si>
  <si>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</si>
  <si>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</si>
  <si>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</si>
  <si>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</si>
  <si>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</si>
  <si>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</si>
  <si>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</si>
  <si>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</si>
  <si>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</si>
  <si>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</si>
  <si>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</si>
  <si>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</si>
  <si>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</si>
  <si>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</si>
  <si>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</si>
  <si>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</si>
  <si>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</si>
  <si>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</si>
  <si>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</si>
  <si>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</si>
  <si>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</si>
  <si>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</si>
  <si>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</si>
  <si>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</si>
  <si>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</si>
  <si>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</si>
  <si>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</si>
  <si>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</si>
  <si>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</si>
  <si>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</si>
  <si>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</si>
  <si>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</si>
  <si>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</si>
  <si>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</si>
  <si>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</si>
  <si>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</si>
  <si>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</si>
  <si>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</si>
  <si>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</si>
  <si>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</si>
  <si>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</si>
  <si>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</si>
  <si>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</si>
  <si>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</si>
  <si>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</si>
  <si>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</si>
  <si>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</si>
  <si>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</si>
  <si>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</si>
  <si>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</si>
  <si>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</si>
  <si>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</si>
  <si>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</si>
  <si>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</si>
  <si>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</si>
  <si>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</si>
  <si>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</si>
  <si>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</si>
  <si>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</si>
  <si>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</si>
  <si>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</si>
  <si>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</si>
  <si>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</si>
  <si>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</si>
  <si>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</si>
  <si>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</si>
  <si>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</si>
  <si>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</si>
  <si>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</si>
  <si>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</si>
  <si>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</si>
  <si>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</si>
  <si>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</si>
  <si>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</si>
  <si>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</si>
  <si>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</si>
  <si>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</si>
  <si>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</si>
  <si>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</si>
  <si>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</si>
  <si>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</si>
  <si>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</si>
  <si>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</si>
  <si>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</si>
  <si>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</si>
  <si>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</si>
  <si>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</si>
  <si>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</si>
  <si>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</si>
  <si>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</si>
  <si>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</si>
  <si>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</si>
  <si>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</si>
  <si>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</si>
  <si>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</si>
  <si>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</si>
  <si>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</si>
  <si>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</si>
  <si>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</si>
  <si>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</si>
  <si>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</si>
  <si>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</si>
  <si>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</si>
  <si>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</si>
  <si>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</si>
  <si>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</si>
  <si>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</si>
  <si>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</si>
  <si>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</si>
  <si>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</si>
  <si>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</si>
  <si>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</si>
  <si>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</si>
  <si>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</si>
  <si>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</si>
  <si>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</si>
  <si>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</si>
  <si>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</si>
  <si>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</si>
  <si>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</si>
  <si>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</si>
  <si>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</si>
  <si>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</si>
  <si>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</si>
  <si>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</si>
  <si>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</si>
  <si>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</si>
  <si>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</si>
  <si>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</si>
  <si>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</si>
  <si>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</si>
  <si>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</si>
  <si>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</si>
  <si>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</si>
  <si>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</si>
  <si>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</si>
  <si>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</si>
  <si>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</si>
  <si>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</si>
  <si>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</si>
  <si>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</si>
  <si>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</si>
  <si>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</si>
  <si>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</si>
  <si>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</si>
  <si>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</si>
  <si>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</si>
  <si>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</si>
  <si>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</si>
  <si>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</si>
  <si>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</si>
  <si>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</si>
  <si>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</si>
  <si>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</si>
  <si>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</si>
  <si>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</si>
  <si>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</si>
  <si>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</si>
  <si>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</si>
  <si>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</si>
  <si>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</si>
  <si>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</si>
  <si>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</si>
  <si>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</si>
  <si>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</si>
  <si>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</si>
  <si>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</si>
  <si>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</si>
  <si>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</si>
  <si>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</si>
  <si>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</si>
  <si>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</si>
  <si>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</si>
  <si>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</si>
  <si>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</si>
  <si>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</si>
  <si>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</si>
  <si>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</si>
  <si>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</si>
  <si>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</si>
  <si>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</si>
  <si>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</si>
  <si>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</si>
  <si>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</si>
  <si>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</si>
  <si>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</si>
  <si>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</si>
  <si>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</si>
  <si>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</si>
  <si>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</si>
  <si>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</si>
  <si>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</si>
  <si>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</si>
  <si>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</si>
  <si>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</si>
  <si>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</si>
  <si>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男子</t>
  </si>
  <si>
    <t>女子</t>
  </si>
  <si>
    <t>地點：揚昇高爾夫鄉村俱樂部</t>
    <phoneticPr fontId="2" type="noConversion"/>
  </si>
  <si>
    <t>2R</t>
    <phoneticPr fontId="2" type="noConversion"/>
  </si>
  <si>
    <t>1R</t>
    <phoneticPr fontId="2" type="noConversion"/>
  </si>
  <si>
    <t>王偉軒</t>
  </si>
  <si>
    <t>林義淵</t>
  </si>
  <si>
    <t>王偉祥</t>
  </si>
  <si>
    <t>陳裔東</t>
    <phoneticPr fontId="2" type="noConversion"/>
  </si>
  <si>
    <t>詹昱韋</t>
    <phoneticPr fontId="2" type="noConversion"/>
  </si>
  <si>
    <t>丁子軒</t>
    <phoneticPr fontId="2" type="noConversion"/>
  </si>
  <si>
    <t>邱弘鈞</t>
  </si>
  <si>
    <t>廖煥鈞</t>
  </si>
  <si>
    <t>林宸駒</t>
  </si>
  <si>
    <t>DQ</t>
  </si>
  <si>
    <t>朱吉莘</t>
  </si>
  <si>
    <t>吳允植</t>
  </si>
  <si>
    <t>陳傑生</t>
  </si>
  <si>
    <t>張敦量</t>
  </si>
  <si>
    <t>吳育愷</t>
  </si>
  <si>
    <t>李長祐</t>
  </si>
  <si>
    <t>張祐誠</t>
  </si>
  <si>
    <t>簡振宇</t>
  </si>
  <si>
    <t>張凱評</t>
  </si>
  <si>
    <t>陳芃翰</t>
  </si>
  <si>
    <t>洪翊宸</t>
  </si>
  <si>
    <t>潘冠文</t>
  </si>
  <si>
    <t>蔡睿恒</t>
  </si>
  <si>
    <t>林育宏</t>
  </si>
  <si>
    <t>商凱程</t>
  </si>
  <si>
    <t>邱　靖</t>
  </si>
  <si>
    <t>劉彧丞</t>
  </si>
  <si>
    <t>殷梓勛</t>
  </si>
  <si>
    <t>侯羽桑</t>
    <phoneticPr fontId="2" type="noConversion"/>
  </si>
  <si>
    <t>張倚嘉</t>
    <phoneticPr fontId="2" type="noConversion"/>
  </si>
  <si>
    <t>施柔羽</t>
  </si>
  <si>
    <t>謝映葶</t>
  </si>
  <si>
    <t>石澄璇</t>
    <phoneticPr fontId="2" type="noConversion"/>
  </si>
  <si>
    <t>廖信淳</t>
  </si>
  <si>
    <t>黃郁心</t>
    <phoneticPr fontId="2" type="noConversion"/>
  </si>
  <si>
    <t>陳葶伃</t>
  </si>
  <si>
    <t>郭瑜恬</t>
  </si>
  <si>
    <t>朱家儀</t>
  </si>
  <si>
    <t>張卉妤</t>
  </si>
  <si>
    <t>林子涵</t>
    <phoneticPr fontId="2" type="noConversion"/>
  </si>
  <si>
    <t>李映彤</t>
  </si>
  <si>
    <r>
      <t>106</t>
    </r>
    <r>
      <rPr>
        <sz val="12"/>
        <rFont val="細明體"/>
        <family val="3"/>
        <charset val="136"/>
      </rPr>
      <t>春</t>
    </r>
    <r>
      <rPr>
        <sz val="12"/>
        <rFont val="Times New Roman"/>
        <family val="1"/>
      </rPr>
      <t>(50%)</t>
    </r>
    <phoneticPr fontId="2" type="noConversion"/>
  </si>
  <si>
    <r>
      <t>106</t>
    </r>
    <r>
      <rPr>
        <sz val="12"/>
        <rFont val="細明體"/>
        <family val="3"/>
        <charset val="136"/>
      </rPr>
      <t>春</t>
    </r>
    <phoneticPr fontId="2" type="noConversion"/>
  </si>
  <si>
    <r>
      <t>105</t>
    </r>
    <r>
      <rPr>
        <sz val="12"/>
        <rFont val="細明體"/>
        <family val="3"/>
        <charset val="136"/>
      </rPr>
      <t>冬</t>
    </r>
    <phoneticPr fontId="2" type="noConversion"/>
  </si>
  <si>
    <t>總績分</t>
    <phoneticPr fontId="2" type="noConversion"/>
  </si>
  <si>
    <t>許維宸</t>
    <phoneticPr fontId="2" type="noConversion"/>
  </si>
  <si>
    <r>
      <t>105</t>
    </r>
    <r>
      <rPr>
        <sz val="12"/>
        <rFont val="細明體"/>
        <family val="3"/>
        <charset val="136"/>
      </rPr>
      <t>冬</t>
    </r>
    <r>
      <rPr>
        <sz val="12"/>
        <rFont val="Times New Roman"/>
        <family val="1"/>
      </rPr>
      <t>(30%)</t>
    </r>
    <phoneticPr fontId="2" type="noConversion"/>
  </si>
  <si>
    <r>
      <t>105</t>
    </r>
    <r>
      <rPr>
        <sz val="12"/>
        <rFont val="細明體"/>
        <family val="3"/>
        <charset val="136"/>
      </rPr>
      <t>冬季</t>
    </r>
    <phoneticPr fontId="2" type="noConversion"/>
  </si>
  <si>
    <r>
      <t>106</t>
    </r>
    <r>
      <rPr>
        <sz val="12"/>
        <rFont val="細明體"/>
        <family val="3"/>
        <charset val="136"/>
      </rPr>
      <t>春季</t>
    </r>
    <phoneticPr fontId="2" type="noConversion"/>
  </si>
  <si>
    <t>中華民國106年渣打業餘高爾夫全國春季排名賽後權重成績排名</t>
  </si>
  <si>
    <t>中華民國106年渣打業餘高爾夫全國春季排名賽後權重成績排名</t>
    <phoneticPr fontId="2" type="noConversion"/>
  </si>
</sst>
</file>

<file path=xl/styles.xml><?xml version="1.0" encoding="utf-8"?>
<styleSheet xmlns="http://schemas.openxmlformats.org/spreadsheetml/2006/main">
  <numFmts count="13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  <numFmt numFmtId="188" formatCode="0.00_ "/>
  </numFmts>
  <fonts count="26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181" fontId="11" fillId="2" borderId="39" xfId="0" applyNumberFormat="1" applyFont="1" applyFill="1" applyBorder="1" applyAlignment="1">
      <alignment horizontal="center" vertical="center"/>
    </xf>
    <xf numFmtId="179" fontId="11" fillId="2" borderId="40" xfId="0" applyNumberFormat="1" applyFont="1" applyFill="1" applyBorder="1" applyAlignment="1">
      <alignment horizontal="left" vertical="center"/>
    </xf>
    <xf numFmtId="179" fontId="10" fillId="2" borderId="39" xfId="0" applyNumberFormat="1" applyFont="1" applyFill="1" applyBorder="1" applyAlignment="1">
      <alignment horizontal="center" vertical="center"/>
    </xf>
    <xf numFmtId="187" fontId="0" fillId="0" borderId="0" xfId="0" applyNumberFormat="1">
      <alignment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2" fontId="10" fillId="2" borderId="13" xfId="0" applyNumberFormat="1" applyFont="1" applyFill="1" applyBorder="1" applyAlignment="1">
      <alignment horizontal="center" vertical="center"/>
    </xf>
    <xf numFmtId="181" fontId="11" fillId="2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left" vertical="center"/>
    </xf>
    <xf numFmtId="179" fontId="10" fillId="2" borderId="13" xfId="0" applyNumberFormat="1" applyFont="1" applyFill="1" applyBorder="1" applyAlignment="1">
      <alignment horizontal="center" vertical="center"/>
    </xf>
    <xf numFmtId="179" fontId="12" fillId="2" borderId="13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/>
    </xf>
    <xf numFmtId="179" fontId="12" fillId="2" borderId="0" xfId="0" applyNumberFormat="1" applyFont="1" applyFill="1" applyBorder="1" applyAlignment="1">
      <alignment horizontal="center" vertical="center"/>
    </xf>
    <xf numFmtId="182" fontId="11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center" vertical="center"/>
    </xf>
    <xf numFmtId="187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188" fontId="0" fillId="0" borderId="13" xfId="0" applyNumberFormat="1" applyBorder="1">
      <alignment vertical="center"/>
    </xf>
    <xf numFmtId="181" fontId="6" fillId="4" borderId="41" xfId="0" applyNumberFormat="1" applyFont="1" applyFill="1" applyBorder="1" applyAlignment="1">
      <alignment horizontal="center" vertical="center" wrapText="1"/>
    </xf>
    <xf numFmtId="181" fontId="6" fillId="4" borderId="42" xfId="0" applyNumberFormat="1" applyFont="1" applyFill="1" applyBorder="1" applyAlignment="1">
      <alignment horizontal="center" vertical="center"/>
    </xf>
    <xf numFmtId="181" fontId="5" fillId="4" borderId="42" xfId="0" applyNumberFormat="1" applyFont="1" applyFill="1" applyBorder="1" applyAlignment="1">
      <alignment horizontal="center" vertical="center" wrapText="1"/>
    </xf>
    <xf numFmtId="181" fontId="5" fillId="4" borderId="42" xfId="0" applyNumberFormat="1" applyFont="1" applyFill="1" applyBorder="1" applyAlignment="1">
      <alignment horizontal="center" vertical="center"/>
    </xf>
    <xf numFmtId="187" fontId="5" fillId="4" borderId="42" xfId="0" applyNumberFormat="1" applyFont="1" applyFill="1" applyBorder="1" applyAlignment="1">
      <alignment horizontal="center" vertical="center" wrapText="1"/>
    </xf>
    <xf numFmtId="187" fontId="5" fillId="4" borderId="4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9" fontId="23" fillId="2" borderId="11" xfId="0" applyNumberFormat="1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181" fontId="11" fillId="0" borderId="11" xfId="0" applyNumberFormat="1" applyFont="1" applyFill="1" applyBorder="1" applyAlignment="1">
      <alignment horizontal="center" vertical="center"/>
    </xf>
    <xf numFmtId="179" fontId="11" fillId="0" borderId="11" xfId="0" applyNumberFormat="1" applyFont="1" applyFill="1" applyBorder="1" applyAlignment="1">
      <alignment horizontal="left" vertical="center"/>
    </xf>
    <xf numFmtId="179" fontId="11" fillId="2" borderId="39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187" fontId="0" fillId="0" borderId="0" xfId="0" applyNumberFormat="1" applyBorder="1">
      <alignment vertical="center"/>
    </xf>
    <xf numFmtId="181" fontId="6" fillId="4" borderId="13" xfId="0" applyNumberFormat="1" applyFont="1" applyFill="1" applyBorder="1" applyAlignment="1">
      <alignment horizontal="center" vertical="center" wrapText="1"/>
    </xf>
    <xf numFmtId="181" fontId="6" fillId="4" borderId="13" xfId="0" applyNumberFormat="1" applyFont="1" applyFill="1" applyBorder="1" applyAlignment="1">
      <alignment horizontal="center" vertical="center"/>
    </xf>
    <xf numFmtId="181" fontId="5" fillId="4" borderId="13" xfId="0" applyNumberFormat="1" applyFont="1" applyFill="1" applyBorder="1" applyAlignment="1">
      <alignment horizontal="center" vertical="center"/>
    </xf>
    <xf numFmtId="181" fontId="25" fillId="4" borderId="13" xfId="0" applyNumberFormat="1" applyFont="1" applyFill="1" applyBorder="1" applyAlignment="1">
      <alignment horizontal="center" vertical="center"/>
    </xf>
    <xf numFmtId="187" fontId="10" fillId="2" borderId="13" xfId="0" applyNumberFormat="1" applyFont="1" applyFill="1" applyBorder="1" applyAlignment="1">
      <alignment horizontal="center" vertical="center"/>
    </xf>
    <xf numFmtId="179" fontId="23" fillId="2" borderId="13" xfId="0" applyNumberFormat="1" applyFont="1" applyFill="1" applyBorder="1" applyAlignment="1">
      <alignment horizontal="left" vertical="center"/>
    </xf>
    <xf numFmtId="188" fontId="10" fillId="2" borderId="13" xfId="0" applyNumberFormat="1" applyFont="1" applyFill="1" applyBorder="1" applyAlignment="1">
      <alignment horizontal="center" vertical="center"/>
    </xf>
    <xf numFmtId="188" fontId="10" fillId="0" borderId="13" xfId="0" applyNumberFormat="1" applyFont="1" applyFill="1" applyBorder="1" applyAlignment="1">
      <alignment horizontal="center" vertical="center"/>
    </xf>
    <xf numFmtId="181" fontId="11" fillId="0" borderId="13" xfId="0" applyNumberFormat="1" applyFont="1" applyFill="1" applyBorder="1" applyAlignment="1">
      <alignment horizontal="center" vertical="center"/>
    </xf>
    <xf numFmtId="179" fontId="11" fillId="0" borderId="13" xfId="0" applyNumberFormat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182" fontId="10" fillId="2" borderId="43" xfId="0" applyNumberFormat="1" applyFont="1" applyFill="1" applyBorder="1" applyAlignment="1">
      <alignment horizontal="center" vertical="center"/>
    </xf>
    <xf numFmtId="181" fontId="11" fillId="0" borderId="43" xfId="0" applyNumberFormat="1" applyFont="1" applyFill="1" applyBorder="1" applyAlignment="1">
      <alignment horizontal="center" vertical="center"/>
    </xf>
    <xf numFmtId="179" fontId="11" fillId="0" borderId="43" xfId="0" applyNumberFormat="1" applyFont="1" applyFill="1" applyBorder="1" applyAlignment="1">
      <alignment horizontal="left" vertical="center"/>
    </xf>
    <xf numFmtId="188" fontId="10" fillId="0" borderId="43" xfId="0" applyNumberFormat="1" applyFont="1" applyFill="1" applyBorder="1" applyAlignment="1">
      <alignment horizontal="center" vertical="center"/>
    </xf>
    <xf numFmtId="182" fontId="10" fillId="2" borderId="44" xfId="0" applyNumberFormat="1" applyFont="1" applyFill="1" applyBorder="1" applyAlignment="1">
      <alignment horizontal="center" vertical="center"/>
    </xf>
    <xf numFmtId="181" fontId="11" fillId="2" borderId="44" xfId="0" applyNumberFormat="1" applyFont="1" applyFill="1" applyBorder="1" applyAlignment="1">
      <alignment horizontal="center" vertical="center"/>
    </xf>
    <xf numFmtId="179" fontId="11" fillId="2" borderId="44" xfId="0" applyNumberFormat="1" applyFont="1" applyFill="1" applyBorder="1" applyAlignment="1">
      <alignment horizontal="left" vertical="center"/>
    </xf>
    <xf numFmtId="188" fontId="10" fillId="0" borderId="44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justifyLastLine="1"/>
    </xf>
    <xf numFmtId="0" fontId="0" fillId="0" borderId="45" xfId="0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340"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workbookViewId="0">
      <selection activeCell="A3" sqref="A3:A4"/>
    </sheetView>
  </sheetViews>
  <sheetFormatPr defaultRowHeight="16.5"/>
  <cols>
    <col min="1" max="1" width="5.125" bestFit="1" customWidth="1"/>
    <col min="2" max="2" width="9.25" customWidth="1"/>
    <col min="3" max="3" width="12.5" style="40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5.5" customWidth="1"/>
    <col min="29" max="29" width="6" customWidth="1"/>
  </cols>
  <sheetData>
    <row r="1" spans="1:29" ht="21">
      <c r="A1" s="183" t="s">
        <v>38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ht="17.25" thickBot="1">
      <c r="A2" s="184" t="s">
        <v>268</v>
      </c>
      <c r="B2" s="184"/>
      <c r="C2" s="184"/>
      <c r="D2" s="184"/>
      <c r="E2" s="184"/>
      <c r="F2" s="31"/>
      <c r="G2" s="31"/>
      <c r="H2" s="185">
        <v>1</v>
      </c>
      <c r="I2" s="185"/>
      <c r="J2" s="185"/>
      <c r="K2" s="185"/>
      <c r="L2" s="185"/>
      <c r="M2" s="185"/>
      <c r="N2" s="185"/>
      <c r="O2" s="185"/>
      <c r="P2" s="185"/>
      <c r="Q2" s="2"/>
      <c r="R2" s="32"/>
      <c r="S2" s="32"/>
      <c r="T2" s="32"/>
      <c r="U2" s="32"/>
      <c r="V2" s="32"/>
      <c r="W2" s="32"/>
      <c r="X2" s="186">
        <v>42821</v>
      </c>
      <c r="Y2" s="186"/>
      <c r="Z2" s="186"/>
      <c r="AA2" s="186"/>
      <c r="AB2" s="186"/>
      <c r="AC2" s="186"/>
    </row>
    <row r="3" spans="1:29" ht="17.25" thickTop="1">
      <c r="A3" s="187" t="s">
        <v>7</v>
      </c>
      <c r="B3" s="189" t="s">
        <v>8</v>
      </c>
      <c r="C3" s="191" t="s">
        <v>0</v>
      </c>
      <c r="D3" s="193" t="s">
        <v>9</v>
      </c>
      <c r="E3" s="193" t="s">
        <v>10</v>
      </c>
      <c r="F3" s="195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181" t="s">
        <v>12</v>
      </c>
    </row>
    <row r="4" spans="1:29">
      <c r="A4" s="188"/>
      <c r="B4" s="190"/>
      <c r="C4" s="192"/>
      <c r="D4" s="194"/>
      <c r="E4" s="194"/>
      <c r="F4" s="196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182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7.25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339" priority="99" operator="lessThan">
      <formula>0</formula>
    </cfRule>
    <cfRule type="cellIs" dxfId="338" priority="100" operator="equal">
      <formula>0</formula>
    </cfRule>
  </conditionalFormatting>
  <conditionalFormatting sqref="F83:F98 F5:F58 F66:F81">
    <cfRule type="cellIs" dxfId="337" priority="95" operator="lessThan">
      <formula>COUNTIF(D5:E5,"&gt;0")*$AG$4</formula>
    </cfRule>
    <cfRule type="cellIs" dxfId="336" priority="96" operator="equal">
      <formula>COUNTIF(D5:E5,"&gt;0")*$AG$4</formula>
    </cfRule>
  </conditionalFormatting>
  <conditionalFormatting sqref="G5:G98">
    <cfRule type="cellIs" dxfId="335" priority="91" operator="lessThan">
      <formula>0</formula>
    </cfRule>
    <cfRule type="cellIs" dxfId="334" priority="92" operator="equal">
      <formula>0</formula>
    </cfRule>
  </conditionalFormatting>
  <conditionalFormatting sqref="F5:F98">
    <cfRule type="cellIs" dxfId="333" priority="87" operator="lessThan">
      <formula>COUNTIF(D5:E5,"&gt;0")*$AH$4</formula>
    </cfRule>
    <cfRule type="cellIs" dxfId="332" priority="88" operator="equal">
      <formula>COUNTIF(D5:E5,"&gt;0")*$AH$4</formula>
    </cfRule>
  </conditionalFormatting>
  <conditionalFormatting sqref="D5:E98">
    <cfRule type="cellIs" dxfId="331" priority="77" operator="lessThan">
      <formula>$AB$4</formula>
    </cfRule>
    <cfRule type="cellIs" dxfId="330" priority="78" operator="equal">
      <formula>$AB$4</formula>
    </cfRule>
  </conditionalFormatting>
  <conditionalFormatting sqref="H5:Y82">
    <cfRule type="cellIs" dxfId="329" priority="74" operator="equal">
      <formula>H$4-2</formula>
    </cfRule>
    <cfRule type="cellIs" dxfId="328" priority="75" operator="equal">
      <formula>H$4-1</formula>
    </cfRule>
    <cfRule type="cellIs" dxfId="327" priority="76" operator="equal">
      <formula>H$4</formula>
    </cfRule>
  </conditionalFormatting>
  <conditionalFormatting sqref="H83:Y98">
    <cfRule type="cellIs" dxfId="326" priority="27" operator="equal">
      <formula>H$4-2</formula>
    </cfRule>
    <cfRule type="cellIs" dxfId="325" priority="28" operator="equal">
      <formula>H$4-1</formula>
    </cfRule>
    <cfRule type="cellIs" dxfId="324" priority="29" operator="equal">
      <formula>H$4</formula>
    </cfRule>
  </conditionalFormatting>
  <conditionalFormatting sqref="G99:G109">
    <cfRule type="cellIs" dxfId="323" priority="25" operator="lessThan">
      <formula>0</formula>
    </cfRule>
    <cfRule type="cellIs" dxfId="322" priority="26" operator="equal">
      <formula>0</formula>
    </cfRule>
  </conditionalFormatting>
  <conditionalFormatting sqref="F99:F109">
    <cfRule type="cellIs" dxfId="321" priority="23" operator="lessThan">
      <formula>COUNTIF(D99:E99,"&gt;0")*$AG$4</formula>
    </cfRule>
    <cfRule type="cellIs" dxfId="320" priority="24" operator="equal">
      <formula>COUNTIF(D99:E99,"&gt;0")*$AG$4</formula>
    </cfRule>
  </conditionalFormatting>
  <conditionalFormatting sqref="G99:G109">
    <cfRule type="cellIs" dxfId="319" priority="21" operator="lessThan">
      <formula>0</formula>
    </cfRule>
    <cfRule type="cellIs" dxfId="318" priority="22" operator="equal">
      <formula>0</formula>
    </cfRule>
  </conditionalFormatting>
  <conditionalFormatting sqref="F99:F109">
    <cfRule type="cellIs" dxfId="317" priority="19" operator="lessThan">
      <formula>COUNTIF(D99:E99,"&gt;0")*$AH$4</formula>
    </cfRule>
    <cfRule type="cellIs" dxfId="316" priority="20" operator="equal">
      <formula>COUNTIF(D99:E99,"&gt;0")*$AH$4</formula>
    </cfRule>
  </conditionalFormatting>
  <conditionalFormatting sqref="D99:E109">
    <cfRule type="cellIs" dxfId="315" priority="17" operator="lessThan">
      <formula>$AB$4</formula>
    </cfRule>
    <cfRule type="cellIs" dxfId="314" priority="18" operator="equal">
      <formula>$AB$4</formula>
    </cfRule>
  </conditionalFormatting>
  <conditionalFormatting sqref="H99:Y109">
    <cfRule type="cellIs" dxfId="313" priority="14" operator="equal">
      <formula>H$4-2</formula>
    </cfRule>
    <cfRule type="cellIs" dxfId="312" priority="15" operator="equal">
      <formula>H$4-1</formula>
    </cfRule>
    <cfRule type="cellIs" dxfId="311" priority="16" operator="equal">
      <formula>H$4</formula>
    </cfRule>
  </conditionalFormatting>
  <conditionalFormatting sqref="G110:G120">
    <cfRule type="cellIs" dxfId="310" priority="12" operator="lessThan">
      <formula>0</formula>
    </cfRule>
    <cfRule type="cellIs" dxfId="309" priority="13" operator="equal">
      <formula>0</formula>
    </cfRule>
  </conditionalFormatting>
  <conditionalFormatting sqref="F110:F120">
    <cfRule type="cellIs" dxfId="308" priority="10" operator="lessThan">
      <formula>COUNTIF(D110:E110,"&gt;0")*$AG$4</formula>
    </cfRule>
    <cfRule type="cellIs" dxfId="307" priority="11" operator="equal">
      <formula>COUNTIF(D110:E110,"&gt;0")*$AG$4</formula>
    </cfRule>
  </conditionalFormatting>
  <conditionalFormatting sqref="G110:G120">
    <cfRule type="cellIs" dxfId="306" priority="8" operator="lessThan">
      <formula>0</formula>
    </cfRule>
    <cfRule type="cellIs" dxfId="305" priority="9" operator="equal">
      <formula>0</formula>
    </cfRule>
  </conditionalFormatting>
  <conditionalFormatting sqref="F110:F120">
    <cfRule type="cellIs" dxfId="304" priority="6" operator="lessThan">
      <formula>COUNTIF(D110:E110,"&gt;0")*$AH$4</formula>
    </cfRule>
    <cfRule type="cellIs" dxfId="303" priority="7" operator="equal">
      <formula>COUNTIF(D110:E110,"&gt;0")*$AH$4</formula>
    </cfRule>
  </conditionalFormatting>
  <conditionalFormatting sqref="D110:E120">
    <cfRule type="cellIs" dxfId="302" priority="4" operator="lessThan">
      <formula>$AB$4</formula>
    </cfRule>
    <cfRule type="cellIs" dxfId="301" priority="5" operator="equal">
      <formula>$AB$4</formula>
    </cfRule>
  </conditionalFormatting>
  <conditionalFormatting sqref="H110:Y120">
    <cfRule type="cellIs" dxfId="300" priority="1" operator="equal">
      <formula>H$4-2</formula>
    </cfRule>
    <cfRule type="cellIs" dxfId="299" priority="2" operator="equal">
      <formula>H$4-1</formula>
    </cfRule>
    <cfRule type="cellIs" dxfId="298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20"/>
  <sheetViews>
    <sheetView workbookViewId="0">
      <pane ySplit="1" topLeftCell="A2" activePane="bottomLeft" state="frozen"/>
      <selection activeCell="C18" sqref="C18"/>
      <selection pane="bottomLeft" activeCell="B2" sqref="B2:H2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8" width="10.625" customWidth="1"/>
  </cols>
  <sheetData>
    <row r="1" spans="1:8">
      <c r="A1" s="162" t="s">
        <v>7</v>
      </c>
      <c r="B1" s="163" t="s">
        <v>8</v>
      </c>
      <c r="C1" s="163" t="s">
        <v>0</v>
      </c>
      <c r="D1" s="164" t="s">
        <v>314</v>
      </c>
      <c r="E1" s="164" t="s">
        <v>313</v>
      </c>
      <c r="F1" s="164" t="s">
        <v>317</v>
      </c>
      <c r="G1" s="164" t="s">
        <v>312</v>
      </c>
      <c r="H1" s="165" t="s">
        <v>315</v>
      </c>
    </row>
    <row r="2" spans="1:8">
      <c r="A2" s="135">
        <v>1</v>
      </c>
      <c r="B2" s="136" t="s">
        <v>172</v>
      </c>
      <c r="C2" s="137" t="s">
        <v>174</v>
      </c>
      <c r="D2" s="169">
        <f>VLOOKUP($C2,'105冬男C'!$C$2:$M$16,11,FALSE)</f>
        <v>30.400000000000006</v>
      </c>
      <c r="E2" s="169">
        <f>VLOOKUP($C2,'106春男C'!$C$4:$N$14,12,FALSE)</f>
        <v>35.909090909090907</v>
      </c>
      <c r="F2" s="169">
        <f t="shared" ref="F2:F20" si="0">D2*1.3</f>
        <v>39.52000000000001</v>
      </c>
      <c r="G2" s="169">
        <f t="shared" ref="G2:G20" si="1">E2*1.5</f>
        <v>53.86363636363636</v>
      </c>
      <c r="H2" s="169">
        <f t="shared" ref="H2:H20" si="2">SUM(F2:G2)</f>
        <v>93.38363636363637</v>
      </c>
    </row>
    <row r="3" spans="1:8">
      <c r="A3" s="135">
        <v>2</v>
      </c>
      <c r="B3" s="136" t="s">
        <v>172</v>
      </c>
      <c r="C3" s="137" t="s">
        <v>173</v>
      </c>
      <c r="D3" s="169">
        <f>VLOOKUP($C3,'105冬男C'!$C$2:$M$16,11,FALSE)</f>
        <v>26.400000000000006</v>
      </c>
      <c r="E3" s="169">
        <f>VLOOKUP($C3,'106春男C'!$C$4:$N$14,12,FALSE)</f>
        <v>38.909090909090907</v>
      </c>
      <c r="F3" s="169">
        <f t="shared" si="0"/>
        <v>34.320000000000007</v>
      </c>
      <c r="G3" s="169">
        <f t="shared" si="1"/>
        <v>58.36363636363636</v>
      </c>
      <c r="H3" s="169">
        <f t="shared" si="2"/>
        <v>92.683636363636367</v>
      </c>
    </row>
    <row r="4" spans="1:8">
      <c r="A4" s="135">
        <v>3</v>
      </c>
      <c r="B4" s="136" t="s">
        <v>172</v>
      </c>
      <c r="C4" s="137" t="s">
        <v>176</v>
      </c>
      <c r="D4" s="169">
        <f>VLOOKUP($C4,'105冬男C'!$C$2:$M$16,11,FALSE)</f>
        <v>35.400000000000006</v>
      </c>
      <c r="E4" s="169">
        <f>VLOOKUP($C4,'106春男C'!$C$4:$N$14,12,FALSE)</f>
        <v>28.909090909090907</v>
      </c>
      <c r="F4" s="169">
        <f t="shared" si="0"/>
        <v>46.02000000000001</v>
      </c>
      <c r="G4" s="169">
        <f t="shared" si="1"/>
        <v>43.36363636363636</v>
      </c>
      <c r="H4" s="169">
        <f t="shared" si="2"/>
        <v>89.38363636363637</v>
      </c>
    </row>
    <row r="5" spans="1:8">
      <c r="A5" s="135">
        <v>4</v>
      </c>
      <c r="B5" s="136" t="s">
        <v>172</v>
      </c>
      <c r="C5" s="137" t="s">
        <v>175</v>
      </c>
      <c r="D5" s="169">
        <f>VLOOKUP($C5,'105冬男C'!$C$2:$M$16,11,FALSE)</f>
        <v>12.400000000000006</v>
      </c>
      <c r="E5" s="169">
        <f>VLOOKUP($C5,'106春男C'!$C$4:$N$14,12,FALSE)</f>
        <v>39.909090909090907</v>
      </c>
      <c r="F5" s="169">
        <f t="shared" si="0"/>
        <v>16.120000000000008</v>
      </c>
      <c r="G5" s="169">
        <f t="shared" si="1"/>
        <v>59.86363636363636</v>
      </c>
      <c r="H5" s="169">
        <f t="shared" si="2"/>
        <v>75.983636363636364</v>
      </c>
    </row>
    <row r="6" spans="1:8">
      <c r="A6" s="135">
        <v>5</v>
      </c>
      <c r="B6" s="136" t="s">
        <v>172</v>
      </c>
      <c r="C6" s="137" t="s">
        <v>179</v>
      </c>
      <c r="D6" s="169">
        <f>VLOOKUP($C6,'105冬男C'!$C$2:$M$16,11,FALSE)</f>
        <v>31.400000000000006</v>
      </c>
      <c r="E6" s="169">
        <f>VLOOKUP($C6,'106春男C'!$C$4:$N$14,12,FALSE)</f>
        <v>15.909090909090907</v>
      </c>
      <c r="F6" s="169">
        <f t="shared" si="0"/>
        <v>40.820000000000007</v>
      </c>
      <c r="G6" s="169">
        <f t="shared" si="1"/>
        <v>23.86363636363636</v>
      </c>
      <c r="H6" s="169">
        <f t="shared" si="2"/>
        <v>64.683636363636367</v>
      </c>
    </row>
    <row r="7" spans="1:8">
      <c r="A7" s="135">
        <v>6</v>
      </c>
      <c r="B7" s="136" t="s">
        <v>172</v>
      </c>
      <c r="C7" s="137" t="s">
        <v>178</v>
      </c>
      <c r="D7" s="169">
        <f>VLOOKUP($C7,'105冬男C'!$C$2:$M$16,11,FALSE)</f>
        <v>26.400000000000006</v>
      </c>
      <c r="E7" s="169">
        <f>VLOOKUP($C7,'106春男C'!$C$4:$N$14,12,FALSE)</f>
        <v>15.909090909090907</v>
      </c>
      <c r="F7" s="169">
        <f t="shared" si="0"/>
        <v>34.320000000000007</v>
      </c>
      <c r="G7" s="169">
        <f t="shared" si="1"/>
        <v>23.86363636363636</v>
      </c>
      <c r="H7" s="169">
        <f t="shared" si="2"/>
        <v>58.183636363636367</v>
      </c>
    </row>
    <row r="8" spans="1:8">
      <c r="A8" s="135">
        <v>7</v>
      </c>
      <c r="B8" s="170" t="s">
        <v>172</v>
      </c>
      <c r="C8" s="171" t="s">
        <v>181</v>
      </c>
      <c r="D8" s="169">
        <f>VLOOKUP($C8,'105冬男C'!$C$2:$M$16,11,FALSE)</f>
        <v>8.2000000000000028</v>
      </c>
      <c r="E8" s="169">
        <f>VLOOKUP($C8,'106春男C'!$C$4:$N$14,12,FALSE)</f>
        <v>23.909090909090907</v>
      </c>
      <c r="F8" s="169">
        <f t="shared" si="0"/>
        <v>10.660000000000004</v>
      </c>
      <c r="G8" s="169">
        <f t="shared" si="1"/>
        <v>35.86363636363636</v>
      </c>
      <c r="H8" s="169">
        <f t="shared" si="2"/>
        <v>46.523636363636363</v>
      </c>
    </row>
    <row r="9" spans="1:8">
      <c r="A9" s="135">
        <v>8</v>
      </c>
      <c r="B9" s="136" t="s">
        <v>172</v>
      </c>
      <c r="C9" s="137" t="s">
        <v>111</v>
      </c>
      <c r="D9" s="169">
        <f>VLOOKUP($C9,'105冬男C'!$C$2:$M$16,11,FALSE)</f>
        <v>29.400000000000006</v>
      </c>
      <c r="E9" s="169"/>
      <c r="F9" s="169">
        <f t="shared" si="0"/>
        <v>38.220000000000006</v>
      </c>
      <c r="G9" s="169">
        <f t="shared" si="1"/>
        <v>0</v>
      </c>
      <c r="H9" s="169">
        <f t="shared" si="2"/>
        <v>38.220000000000006</v>
      </c>
    </row>
    <row r="10" spans="1:8">
      <c r="A10" s="135">
        <v>9</v>
      </c>
      <c r="B10" s="136" t="s">
        <v>172</v>
      </c>
      <c r="C10" s="137" t="s">
        <v>109</v>
      </c>
      <c r="D10" s="169">
        <f>VLOOKUP($C10,'105冬男C'!$C$2:$M$16,11,FALSE)</f>
        <v>27.400000000000006</v>
      </c>
      <c r="E10" s="169"/>
      <c r="F10" s="169">
        <f t="shared" si="0"/>
        <v>35.620000000000012</v>
      </c>
      <c r="G10" s="169">
        <f t="shared" si="1"/>
        <v>0</v>
      </c>
      <c r="H10" s="169">
        <f t="shared" si="2"/>
        <v>35.620000000000012</v>
      </c>
    </row>
    <row r="11" spans="1:8">
      <c r="A11" s="135">
        <v>10</v>
      </c>
      <c r="B11" s="136" t="s">
        <v>172</v>
      </c>
      <c r="C11" s="137" t="s">
        <v>177</v>
      </c>
      <c r="D11" s="169"/>
      <c r="E11" s="169">
        <f>VLOOKUP($C11,'106春男C'!$C$4:$N$14,12,FALSE)</f>
        <v>22.909090909090907</v>
      </c>
      <c r="F11" s="169">
        <f t="shared" si="0"/>
        <v>0</v>
      </c>
      <c r="G11" s="169">
        <f t="shared" si="1"/>
        <v>34.36363636363636</v>
      </c>
      <c r="H11" s="169">
        <f t="shared" si="2"/>
        <v>34.36363636363636</v>
      </c>
    </row>
    <row r="12" spans="1:8">
      <c r="A12" s="135">
        <v>11</v>
      </c>
      <c r="B12" s="136" t="s">
        <v>172</v>
      </c>
      <c r="C12" s="137" t="s">
        <v>293</v>
      </c>
      <c r="D12" s="169">
        <f>VLOOKUP($C12,'105冬男C'!$C$2:$M$16,11,FALSE)</f>
        <v>23.400000000000006</v>
      </c>
      <c r="E12" s="169"/>
      <c r="F12" s="169">
        <f t="shared" si="0"/>
        <v>30.420000000000009</v>
      </c>
      <c r="G12" s="169">
        <f t="shared" si="1"/>
        <v>0</v>
      </c>
      <c r="H12" s="169">
        <f t="shared" si="2"/>
        <v>30.420000000000009</v>
      </c>
    </row>
    <row r="13" spans="1:8" s="154" customFormat="1">
      <c r="A13" s="135">
        <v>12</v>
      </c>
      <c r="B13" s="136" t="s">
        <v>172</v>
      </c>
      <c r="C13" s="137" t="s">
        <v>294</v>
      </c>
      <c r="D13" s="169">
        <f>VLOOKUP($C13,'105冬男C'!$C$2:$M$16,11,FALSE)</f>
        <v>18.400000000000006</v>
      </c>
      <c r="E13" s="169"/>
      <c r="F13" s="169">
        <f t="shared" si="0"/>
        <v>23.920000000000009</v>
      </c>
      <c r="G13" s="169">
        <f t="shared" si="1"/>
        <v>0</v>
      </c>
      <c r="H13" s="169">
        <f t="shared" si="2"/>
        <v>23.920000000000009</v>
      </c>
    </row>
    <row r="14" spans="1:8" s="154" customFormat="1">
      <c r="A14" s="135">
        <v>13</v>
      </c>
      <c r="B14" s="136" t="s">
        <v>172</v>
      </c>
      <c r="C14" s="137" t="s">
        <v>295</v>
      </c>
      <c r="D14" s="169">
        <f>VLOOKUP($C14,'105冬男C'!$C$2:$M$16,11,FALSE)</f>
        <v>12.400000000000006</v>
      </c>
      <c r="E14" s="169"/>
      <c r="F14" s="169">
        <f t="shared" si="0"/>
        <v>16.120000000000008</v>
      </c>
      <c r="G14" s="169">
        <f t="shared" si="1"/>
        <v>0</v>
      </c>
      <c r="H14" s="169">
        <f t="shared" si="2"/>
        <v>16.120000000000008</v>
      </c>
    </row>
    <row r="15" spans="1:8" s="154" customFormat="1">
      <c r="A15" s="135">
        <v>14</v>
      </c>
      <c r="B15" s="170" t="s">
        <v>172</v>
      </c>
      <c r="C15" s="171" t="s">
        <v>113</v>
      </c>
      <c r="D15" s="169">
        <f>VLOOKUP($C15,'105冬男C'!$C$2:$M$16,11,FALSE)</f>
        <v>11.200000000000003</v>
      </c>
      <c r="E15" s="169"/>
      <c r="F15" s="169">
        <f t="shared" si="0"/>
        <v>14.560000000000004</v>
      </c>
      <c r="G15" s="169">
        <f t="shared" si="1"/>
        <v>0</v>
      </c>
      <c r="H15" s="169">
        <f t="shared" si="2"/>
        <v>14.560000000000004</v>
      </c>
    </row>
    <row r="16" spans="1:8">
      <c r="A16" s="135">
        <v>15</v>
      </c>
      <c r="B16" s="170" t="s">
        <v>172</v>
      </c>
      <c r="C16" s="171" t="s">
        <v>296</v>
      </c>
      <c r="D16" s="169">
        <f>VLOOKUP($C16,'105冬男C'!$C$2:$M$16,11,FALSE)</f>
        <v>9.4000000000000057</v>
      </c>
      <c r="E16" s="169"/>
      <c r="F16" s="169">
        <f t="shared" si="0"/>
        <v>12.220000000000008</v>
      </c>
      <c r="G16" s="169">
        <f t="shared" si="1"/>
        <v>0</v>
      </c>
      <c r="H16" s="169">
        <f t="shared" si="2"/>
        <v>12.220000000000008</v>
      </c>
    </row>
    <row r="17" spans="1:8" s="126" customFormat="1">
      <c r="A17" s="135">
        <v>16</v>
      </c>
      <c r="B17" s="136" t="s">
        <v>172</v>
      </c>
      <c r="C17" s="137" t="s">
        <v>180</v>
      </c>
      <c r="D17" s="169"/>
      <c r="E17" s="169">
        <f>VLOOKUP($C17,'106春男C'!$C$4:$N$14,12,FALSE)</f>
        <v>6.9090909090909065</v>
      </c>
      <c r="F17" s="169">
        <f t="shared" si="0"/>
        <v>0</v>
      </c>
      <c r="G17" s="169">
        <f t="shared" si="1"/>
        <v>10.36363636363636</v>
      </c>
      <c r="H17" s="169">
        <f t="shared" si="2"/>
        <v>10.36363636363636</v>
      </c>
    </row>
    <row r="18" spans="1:8">
      <c r="A18" s="135">
        <v>17</v>
      </c>
      <c r="B18" s="136" t="s">
        <v>172</v>
      </c>
      <c r="C18" s="137" t="s">
        <v>297</v>
      </c>
      <c r="D18" s="169">
        <f>VLOOKUP($C18,'105冬男C'!$C$2:$M$16,11,FALSE)</f>
        <v>5.4000000000000057</v>
      </c>
      <c r="E18" s="169"/>
      <c r="F18" s="169">
        <f t="shared" si="0"/>
        <v>7.0200000000000076</v>
      </c>
      <c r="G18" s="169">
        <f t="shared" si="1"/>
        <v>0</v>
      </c>
      <c r="H18" s="169">
        <f t="shared" si="2"/>
        <v>7.0200000000000076</v>
      </c>
    </row>
    <row r="19" spans="1:8">
      <c r="A19" s="135">
        <v>18</v>
      </c>
      <c r="B19" s="136" t="s">
        <v>172</v>
      </c>
      <c r="C19" s="137" t="s">
        <v>182</v>
      </c>
      <c r="D19" s="169"/>
      <c r="E19" s="169">
        <f>VLOOKUP($C19,'106春男C'!$C$4:$N$14,12,FALSE)</f>
        <v>3.2727272727272663</v>
      </c>
      <c r="F19" s="169">
        <f t="shared" si="0"/>
        <v>0</v>
      </c>
      <c r="G19" s="169">
        <f t="shared" si="1"/>
        <v>4.9090909090908994</v>
      </c>
      <c r="H19" s="169">
        <f t="shared" si="2"/>
        <v>4.9090909090908994</v>
      </c>
    </row>
    <row r="20" spans="1:8">
      <c r="A20" s="135"/>
      <c r="B20" s="136" t="s">
        <v>172</v>
      </c>
      <c r="C20" s="137" t="s">
        <v>183</v>
      </c>
      <c r="D20" s="169"/>
      <c r="E20" s="169">
        <f>VLOOKUP($C20,'106春男C'!$C$4:$N$14,12,FALSE)</f>
        <v>0</v>
      </c>
      <c r="F20" s="169">
        <f t="shared" si="0"/>
        <v>0</v>
      </c>
      <c r="G20" s="169">
        <f t="shared" si="1"/>
        <v>0</v>
      </c>
      <c r="H20" s="169">
        <f t="shared" si="2"/>
        <v>0</v>
      </c>
    </row>
  </sheetData>
  <sortState ref="A2:H20">
    <sortCondition descending="1" ref="H1"/>
  </sortState>
  <phoneticPr fontId="2" type="noConversion"/>
  <conditionalFormatting sqref="B2:B16">
    <cfRule type="expression" dxfId="199" priority="14">
      <formula>AND(XDY2=0,XDZ2&lt;&gt;"")</formula>
    </cfRule>
  </conditionalFormatting>
  <conditionalFormatting sqref="B17:B20 A2:A20">
    <cfRule type="expression" dxfId="198" priority="13">
      <formula>AND(XDY2=0,XDZ2&lt;&gt;"")</formula>
    </cfRule>
  </conditionalFormatting>
  <conditionalFormatting sqref="D2:G20">
    <cfRule type="cellIs" dxfId="197" priority="11" operator="lessThan">
      <formula>#REF!</formula>
    </cfRule>
    <cfRule type="cellIs" dxfId="196" priority="12" operator="equal">
      <formula>#REF!</formula>
    </cfRule>
  </conditionalFormatting>
  <conditionalFormatting sqref="H2:H20">
    <cfRule type="cellIs" dxfId="195" priority="9" operator="lessThan">
      <formula>#REF!*COUNTIF(D2:G2,"&gt;0")</formula>
    </cfRule>
    <cfRule type="cellIs" dxfId="194" priority="10" operator="equal">
      <formula>#REF!*COUNTIF(D2:G2,"&gt;0")</formula>
    </cfRule>
  </conditionalFormatting>
  <conditionalFormatting sqref="A17:A20">
    <cfRule type="expression" dxfId="193" priority="7">
      <formula>AND(XDZ17=0,XEA17&lt;&gt;"")</formula>
    </cfRule>
  </conditionalFormatting>
  <conditionalFormatting sqref="D17:G20">
    <cfRule type="cellIs" dxfId="192" priority="5" operator="lessThan">
      <formula>#REF!</formula>
    </cfRule>
    <cfRule type="cellIs" dxfId="191" priority="6" operator="equal">
      <formula>#REF!</formula>
    </cfRule>
  </conditionalFormatting>
  <conditionalFormatting sqref="H17:H20">
    <cfRule type="cellIs" dxfId="190" priority="3" operator="lessThan">
      <formula>#REF!*COUNTIF(D17:G17,"&gt;0")</formula>
    </cfRule>
    <cfRule type="cellIs" dxfId="189" priority="4" operator="equal">
      <formula>#REF!*COUNTIF(D17:G17,"&gt;0")</formula>
    </cfRule>
  </conditionalFormatting>
  <conditionalFormatting sqref="C1:C1048576">
    <cfRule type="duplicateValues" dxfId="188" priority="1"/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6"/>
  <sheetViews>
    <sheetView workbookViewId="0">
      <pane ySplit="1" topLeftCell="A2" activePane="bottomLeft" state="frozen"/>
      <selection activeCell="C18" sqref="C18"/>
      <selection pane="bottomLeft" activeCell="L13" sqref="L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23</v>
      </c>
      <c r="C2" s="12" t="s">
        <v>24</v>
      </c>
      <c r="D2" s="13">
        <v>0</v>
      </c>
      <c r="E2" s="13">
        <v>0</v>
      </c>
      <c r="F2" s="13">
        <v>78</v>
      </c>
      <c r="G2" s="13">
        <v>81</v>
      </c>
      <c r="H2" s="13">
        <v>159</v>
      </c>
      <c r="K2">
        <v>18.200000000000003</v>
      </c>
      <c r="L2">
        <v>21.400000000000006</v>
      </c>
      <c r="M2">
        <v>39.600000000000009</v>
      </c>
    </row>
    <row r="3" spans="1:13">
      <c r="A3" s="28">
        <v>2</v>
      </c>
      <c r="B3" s="29" t="s">
        <v>23</v>
      </c>
      <c r="C3" s="12" t="s">
        <v>34</v>
      </c>
      <c r="D3" s="13">
        <v>0</v>
      </c>
      <c r="E3" s="13">
        <v>0</v>
      </c>
      <c r="F3" s="13">
        <v>84</v>
      </c>
      <c r="G3" s="13">
        <v>90</v>
      </c>
      <c r="H3" s="13">
        <v>174</v>
      </c>
      <c r="K3">
        <v>12.200000000000003</v>
      </c>
      <c r="L3">
        <v>12.400000000000006</v>
      </c>
      <c r="M3">
        <v>24.600000000000009</v>
      </c>
    </row>
    <row r="4" spans="1:13">
      <c r="A4" s="28">
        <v>3</v>
      </c>
      <c r="B4" s="29" t="s">
        <v>23</v>
      </c>
      <c r="C4" s="12" t="s">
        <v>298</v>
      </c>
      <c r="D4" s="13">
        <v>0</v>
      </c>
      <c r="E4" s="13">
        <v>0</v>
      </c>
      <c r="F4" s="13">
        <v>84</v>
      </c>
      <c r="G4" s="13">
        <v>99</v>
      </c>
      <c r="H4" s="13">
        <v>183</v>
      </c>
      <c r="K4">
        <v>12.200000000000003</v>
      </c>
      <c r="L4">
        <v>3.4000000000000057</v>
      </c>
      <c r="M4">
        <v>15.600000000000009</v>
      </c>
    </row>
    <row r="5" spans="1:13">
      <c r="A5" s="28">
        <v>4</v>
      </c>
      <c r="B5" s="29" t="s">
        <v>23</v>
      </c>
      <c r="C5" s="12" t="s">
        <v>36</v>
      </c>
      <c r="D5" s="13">
        <v>0</v>
      </c>
      <c r="E5" s="13">
        <v>0</v>
      </c>
      <c r="F5" s="13">
        <v>93</v>
      </c>
      <c r="G5" s="13">
        <v>93</v>
      </c>
      <c r="H5" s="13">
        <v>186</v>
      </c>
      <c r="K5">
        <v>3.2000000000000028</v>
      </c>
      <c r="L5">
        <v>9.4000000000000057</v>
      </c>
      <c r="M5">
        <v>12.600000000000009</v>
      </c>
    </row>
    <row r="6" spans="1:13">
      <c r="A6" s="28">
        <v>5</v>
      </c>
      <c r="B6" s="29" t="s">
        <v>23</v>
      </c>
      <c r="C6" s="12" t="s">
        <v>35</v>
      </c>
      <c r="D6" s="13">
        <v>0</v>
      </c>
      <c r="E6" s="13">
        <v>0</v>
      </c>
      <c r="F6" s="13">
        <v>92</v>
      </c>
      <c r="G6" s="13">
        <v>99</v>
      </c>
      <c r="H6" s="13">
        <v>191</v>
      </c>
      <c r="K6">
        <v>4.2000000000000028</v>
      </c>
      <c r="L6">
        <v>3.4000000000000057</v>
      </c>
      <c r="M6">
        <v>7.6000000000000085</v>
      </c>
    </row>
  </sheetData>
  <phoneticPr fontId="2" type="noConversion"/>
  <conditionalFormatting sqref="B2:B6">
    <cfRule type="expression" dxfId="187" priority="6">
      <formula>AND(XEF2=0,XEG2&lt;&gt;"")</formula>
    </cfRule>
  </conditionalFormatting>
  <conditionalFormatting sqref="A2:A6">
    <cfRule type="expression" dxfId="186" priority="5">
      <formula>AND(XEF2=0,XEG2&lt;&gt;"")</formula>
    </cfRule>
  </conditionalFormatting>
  <conditionalFormatting sqref="D2:G6">
    <cfRule type="cellIs" dxfId="185" priority="3" operator="lessThan">
      <formula>#REF!</formula>
    </cfRule>
    <cfRule type="cellIs" dxfId="184" priority="4" operator="equal">
      <formula>#REF!</formula>
    </cfRule>
  </conditionalFormatting>
  <conditionalFormatting sqref="H2:H6">
    <cfRule type="cellIs" dxfId="183" priority="1" operator="lessThan">
      <formula>#REF!*COUNTIF(D2:G2,"&gt;0")</formula>
    </cfRule>
    <cfRule type="cellIs" dxfId="182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"/>
  <sheetViews>
    <sheetView workbookViewId="0">
      <selection activeCell="B4" sqref="B4:C1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21" t="str">
        <f>LEFT(資格賽成績!A1,22)</f>
        <v>中華民國106年渣打全國業餘高爾夫春季排名賽</v>
      </c>
      <c r="B1" s="221"/>
      <c r="C1" s="221"/>
      <c r="D1" s="221"/>
      <c r="E1" s="221"/>
      <c r="F1" s="221"/>
      <c r="G1" s="221"/>
      <c r="H1" s="221"/>
      <c r="I1" s="221"/>
    </row>
    <row r="2" spans="1:14">
      <c r="A2" s="184" t="str">
        <f>資格賽成績!A2</f>
        <v>地點：揚昇高爾夫鄉村俱樂部</v>
      </c>
      <c r="B2" s="184"/>
      <c r="C2" s="184"/>
      <c r="D2" s="184"/>
      <c r="E2" s="184"/>
      <c r="F2" s="184"/>
      <c r="G2" s="184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>
        <v>1</v>
      </c>
      <c r="B4" s="136" t="s">
        <v>23</v>
      </c>
      <c r="C4" s="137" t="s">
        <v>24</v>
      </c>
      <c r="D4" s="138">
        <v>0</v>
      </c>
      <c r="E4" s="138">
        <v>0</v>
      </c>
      <c r="F4" s="138">
        <v>89</v>
      </c>
      <c r="G4" s="138">
        <v>84</v>
      </c>
      <c r="H4" s="138">
        <v>173</v>
      </c>
      <c r="I4" s="139">
        <v>0</v>
      </c>
      <c r="J4" s="146"/>
      <c r="K4" s="146"/>
      <c r="L4" s="145">
        <v>16.142857142857139</v>
      </c>
      <c r="M4" s="145">
        <v>19.714285714285708</v>
      </c>
      <c r="N4" s="145">
        <v>35.857142857142847</v>
      </c>
    </row>
    <row r="5" spans="1:14">
      <c r="A5" s="135">
        <v>2</v>
      </c>
      <c r="B5" s="136" t="s">
        <v>23</v>
      </c>
      <c r="C5" s="137" t="s">
        <v>34</v>
      </c>
      <c r="D5" s="138">
        <v>0</v>
      </c>
      <c r="E5" s="138">
        <v>0</v>
      </c>
      <c r="F5" s="138">
        <v>90</v>
      </c>
      <c r="G5" s="138">
        <v>87</v>
      </c>
      <c r="H5" s="138">
        <v>177</v>
      </c>
      <c r="I5" s="139">
        <v>0</v>
      </c>
      <c r="J5" s="146"/>
      <c r="K5" s="146"/>
      <c r="L5" s="145">
        <v>15.142857142857139</v>
      </c>
      <c r="M5" s="145">
        <v>16.714285714285708</v>
      </c>
      <c r="N5" s="145">
        <v>31.857142857142847</v>
      </c>
    </row>
    <row r="6" spans="1:14">
      <c r="A6" s="135">
        <v>3</v>
      </c>
      <c r="B6" s="136" t="s">
        <v>23</v>
      </c>
      <c r="C6" s="137" t="s">
        <v>184</v>
      </c>
      <c r="D6" s="138">
        <v>0</v>
      </c>
      <c r="E6" s="138">
        <v>0</v>
      </c>
      <c r="F6" s="138">
        <v>87</v>
      </c>
      <c r="G6" s="138">
        <v>96</v>
      </c>
      <c r="H6" s="138">
        <v>183</v>
      </c>
      <c r="I6" s="139">
        <v>0</v>
      </c>
      <c r="J6" s="146"/>
      <c r="K6" s="146"/>
      <c r="L6" s="145">
        <v>18.142857142857139</v>
      </c>
      <c r="M6" s="145">
        <v>7.7142857142857082</v>
      </c>
      <c r="N6" s="145">
        <v>25.857142857142847</v>
      </c>
    </row>
    <row r="7" spans="1:14">
      <c r="A7" s="135">
        <v>4</v>
      </c>
      <c r="B7" s="136" t="s">
        <v>23</v>
      </c>
      <c r="C7" s="137" t="s">
        <v>35</v>
      </c>
      <c r="D7" s="138">
        <v>0</v>
      </c>
      <c r="E7" s="138">
        <v>0</v>
      </c>
      <c r="F7" s="138">
        <v>98</v>
      </c>
      <c r="G7" s="138">
        <v>86</v>
      </c>
      <c r="H7" s="138">
        <v>184</v>
      </c>
      <c r="I7" s="139">
        <v>0</v>
      </c>
      <c r="J7" s="146"/>
      <c r="K7" s="146"/>
      <c r="L7" s="145">
        <v>7.1428571428571388</v>
      </c>
      <c r="M7" s="145">
        <v>17.714285714285708</v>
      </c>
      <c r="N7" s="145">
        <v>24.857142857142847</v>
      </c>
    </row>
    <row r="8" spans="1:14">
      <c r="A8" s="135">
        <v>5</v>
      </c>
      <c r="B8" s="136" t="s">
        <v>23</v>
      </c>
      <c r="C8" s="137" t="s">
        <v>36</v>
      </c>
      <c r="D8" s="138">
        <v>0</v>
      </c>
      <c r="E8" s="138">
        <v>0</v>
      </c>
      <c r="F8" s="138">
        <v>94</v>
      </c>
      <c r="G8" s="138">
        <v>94</v>
      </c>
      <c r="H8" s="138">
        <v>188</v>
      </c>
      <c r="I8" s="139">
        <v>0</v>
      </c>
      <c r="J8" s="146"/>
      <c r="K8" s="146"/>
      <c r="L8" s="145">
        <v>11.142857142857139</v>
      </c>
      <c r="M8" s="145">
        <v>9.7142857142857082</v>
      </c>
      <c r="N8" s="145">
        <v>20.857142857142847</v>
      </c>
    </row>
    <row r="9" spans="1:14">
      <c r="A9" s="135">
        <v>6</v>
      </c>
      <c r="B9" s="136" t="s">
        <v>23</v>
      </c>
      <c r="C9" s="137" t="s">
        <v>185</v>
      </c>
      <c r="D9" s="138">
        <v>0</v>
      </c>
      <c r="E9" s="138">
        <v>0</v>
      </c>
      <c r="F9" s="138">
        <v>100</v>
      </c>
      <c r="G9" s="138">
        <v>92</v>
      </c>
      <c r="H9" s="138">
        <v>192</v>
      </c>
      <c r="I9" s="139">
        <v>0</v>
      </c>
      <c r="J9" s="146"/>
      <c r="K9" s="146"/>
      <c r="L9" s="145">
        <v>5.1428571428571388</v>
      </c>
      <c r="M9" s="145">
        <v>11.714285714285708</v>
      </c>
      <c r="N9" s="145">
        <v>16.857142857142847</v>
      </c>
    </row>
    <row r="10" spans="1:14">
      <c r="A10" s="135">
        <v>7</v>
      </c>
      <c r="B10" s="136" t="s">
        <v>23</v>
      </c>
      <c r="C10" s="137" t="s">
        <v>186</v>
      </c>
      <c r="D10" s="138">
        <v>0</v>
      </c>
      <c r="E10" s="138">
        <v>0</v>
      </c>
      <c r="F10" s="138">
        <v>108</v>
      </c>
      <c r="G10" s="138">
        <v>117</v>
      </c>
      <c r="H10" s="138">
        <v>225</v>
      </c>
      <c r="I10" s="139">
        <v>0</v>
      </c>
      <c r="J10" s="146"/>
      <c r="K10" s="146"/>
      <c r="L10" s="145">
        <v>0</v>
      </c>
      <c r="M10" s="145">
        <v>0</v>
      </c>
      <c r="N10" s="145">
        <v>0</v>
      </c>
    </row>
  </sheetData>
  <mergeCells count="2">
    <mergeCell ref="A1:I1"/>
    <mergeCell ref="A2:G2"/>
  </mergeCells>
  <phoneticPr fontId="2" type="noConversion"/>
  <conditionalFormatting sqref="B4:B10">
    <cfRule type="expression" dxfId="181" priority="6">
      <formula>AND(XEG4=0,XEH4&lt;&gt;"")</formula>
    </cfRule>
  </conditionalFormatting>
  <conditionalFormatting sqref="A4:A10">
    <cfRule type="expression" dxfId="180" priority="5">
      <formula>AND(XEG4=0,XEH4&lt;&gt;"")</formula>
    </cfRule>
  </conditionalFormatting>
  <conditionalFormatting sqref="D4:G10">
    <cfRule type="cellIs" dxfId="179" priority="3" operator="lessThan">
      <formula>#REF!</formula>
    </cfRule>
    <cfRule type="cellIs" dxfId="178" priority="4" operator="equal">
      <formula>#REF!</formula>
    </cfRule>
  </conditionalFormatting>
  <conditionalFormatting sqref="H4:H10">
    <cfRule type="cellIs" dxfId="177" priority="1" operator="lessThan">
      <formula>#REF!*COUNTIF(D4:G4,"&gt;0")</formula>
    </cfRule>
    <cfRule type="cellIs" dxfId="176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9"/>
  <sheetViews>
    <sheetView workbookViewId="0">
      <pane ySplit="1" topLeftCell="A2" activePane="bottomLeft" state="frozen"/>
      <selection activeCell="C18" sqref="C18"/>
      <selection pane="bottomLeft" activeCell="B2" sqref="B2:H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8" width="10.625" customWidth="1"/>
  </cols>
  <sheetData>
    <row r="1" spans="1:8">
      <c r="A1" s="162" t="s">
        <v>7</v>
      </c>
      <c r="B1" s="163" t="s">
        <v>8</v>
      </c>
      <c r="C1" s="163" t="s">
        <v>0</v>
      </c>
      <c r="D1" s="164" t="s">
        <v>314</v>
      </c>
      <c r="E1" s="164" t="s">
        <v>313</v>
      </c>
      <c r="F1" s="164" t="s">
        <v>317</v>
      </c>
      <c r="G1" s="164" t="s">
        <v>312</v>
      </c>
      <c r="H1" s="165" t="s">
        <v>315</v>
      </c>
    </row>
    <row r="2" spans="1:8">
      <c r="A2" s="135">
        <v>1</v>
      </c>
      <c r="B2" s="136" t="s">
        <v>23</v>
      </c>
      <c r="C2" s="137" t="s">
        <v>24</v>
      </c>
      <c r="D2" s="169">
        <f>VLOOKUP($C2,'105冬男D'!$C$2:$M$6,11,FALSE)</f>
        <v>39.600000000000009</v>
      </c>
      <c r="E2" s="169">
        <f>VLOOKUP(C2,'106春男D'!$C$4:$N$10,12,FALSE)</f>
        <v>35.857142857142847</v>
      </c>
      <c r="F2" s="169">
        <f t="shared" ref="F2:F9" si="0">D2*1.3</f>
        <v>51.480000000000011</v>
      </c>
      <c r="G2" s="169">
        <f t="shared" ref="G2:G9" si="1">E2*1.5</f>
        <v>53.78571428571427</v>
      </c>
      <c r="H2" s="169">
        <f t="shared" ref="H2:H9" si="2">F2+G2</f>
        <v>105.26571428571428</v>
      </c>
    </row>
    <row r="3" spans="1:8">
      <c r="A3" s="135">
        <v>2</v>
      </c>
      <c r="B3" s="136" t="s">
        <v>23</v>
      </c>
      <c r="C3" s="137" t="s">
        <v>34</v>
      </c>
      <c r="D3" s="169">
        <f>VLOOKUP($C3,'105冬男D'!$C$2:$M$6,11,FALSE)</f>
        <v>24.600000000000009</v>
      </c>
      <c r="E3" s="169">
        <f>VLOOKUP(C3,'106春男D'!$C$4:$N$10,12,FALSE)</f>
        <v>31.857142857142847</v>
      </c>
      <c r="F3" s="169">
        <f t="shared" si="0"/>
        <v>31.980000000000011</v>
      </c>
      <c r="G3" s="169">
        <f t="shared" si="1"/>
        <v>47.78571428571427</v>
      </c>
      <c r="H3" s="169">
        <f t="shared" si="2"/>
        <v>79.765714285714282</v>
      </c>
    </row>
    <row r="4" spans="1:8">
      <c r="A4" s="135">
        <v>3</v>
      </c>
      <c r="B4" s="136" t="s">
        <v>23</v>
      </c>
      <c r="C4" s="137" t="s">
        <v>36</v>
      </c>
      <c r="D4" s="169">
        <f>VLOOKUP($C4,'105冬男D'!$C$2:$M$6,11,FALSE)</f>
        <v>12.600000000000009</v>
      </c>
      <c r="E4" s="169">
        <f>VLOOKUP(C4,'106春男D'!$C$4:$N$10,12,FALSE)</f>
        <v>20.857142857142847</v>
      </c>
      <c r="F4" s="169">
        <f t="shared" si="0"/>
        <v>16.380000000000013</v>
      </c>
      <c r="G4" s="169">
        <f t="shared" si="1"/>
        <v>31.28571428571427</v>
      </c>
      <c r="H4" s="169">
        <f t="shared" si="2"/>
        <v>47.665714285714287</v>
      </c>
    </row>
    <row r="5" spans="1:8">
      <c r="A5" s="135">
        <v>4</v>
      </c>
      <c r="B5" s="136" t="s">
        <v>23</v>
      </c>
      <c r="C5" s="137" t="s">
        <v>35</v>
      </c>
      <c r="D5" s="169">
        <f>VLOOKUP($C5,'105冬男D'!$C$2:$M$6,11,FALSE)</f>
        <v>7.6000000000000085</v>
      </c>
      <c r="E5" s="169">
        <f>VLOOKUP(C5,'106春男D'!$C$4:$N$10,12,FALSE)</f>
        <v>24.857142857142847</v>
      </c>
      <c r="F5" s="169">
        <f t="shared" si="0"/>
        <v>9.8800000000000114</v>
      </c>
      <c r="G5" s="169">
        <f t="shared" si="1"/>
        <v>37.28571428571427</v>
      </c>
      <c r="H5" s="169">
        <f t="shared" si="2"/>
        <v>47.16571428571428</v>
      </c>
    </row>
    <row r="6" spans="1:8">
      <c r="A6" s="135">
        <v>5</v>
      </c>
      <c r="B6" s="136" t="s">
        <v>23</v>
      </c>
      <c r="C6" s="137" t="s">
        <v>184</v>
      </c>
      <c r="D6" s="169"/>
      <c r="E6" s="169">
        <f>VLOOKUP(C6,'106春男D'!$C$4:$N$10,12,FALSE)</f>
        <v>25.857142857142847</v>
      </c>
      <c r="F6" s="169">
        <f t="shared" si="0"/>
        <v>0</v>
      </c>
      <c r="G6" s="169">
        <f t="shared" si="1"/>
        <v>38.78571428571427</v>
      </c>
      <c r="H6" s="169">
        <f t="shared" si="2"/>
        <v>38.78571428571427</v>
      </c>
    </row>
    <row r="7" spans="1:8">
      <c r="A7" s="135">
        <v>6</v>
      </c>
      <c r="B7" s="136" t="s">
        <v>23</v>
      </c>
      <c r="C7" s="137" t="s">
        <v>185</v>
      </c>
      <c r="D7" s="169"/>
      <c r="E7" s="169">
        <f>VLOOKUP(C7,'106春男D'!$C$4:$N$10,12,FALSE)</f>
        <v>16.857142857142847</v>
      </c>
      <c r="F7" s="169">
        <f t="shared" si="0"/>
        <v>0</v>
      </c>
      <c r="G7" s="169">
        <f t="shared" si="1"/>
        <v>25.28571428571427</v>
      </c>
      <c r="H7" s="169">
        <f t="shared" si="2"/>
        <v>25.28571428571427</v>
      </c>
    </row>
    <row r="8" spans="1:8">
      <c r="A8" s="135">
        <v>7</v>
      </c>
      <c r="B8" s="136" t="s">
        <v>23</v>
      </c>
      <c r="C8" s="137" t="s">
        <v>298</v>
      </c>
      <c r="D8" s="169">
        <f>VLOOKUP($C8,'105冬男D'!$C$2:$M$6,11,FALSE)</f>
        <v>15.600000000000009</v>
      </c>
      <c r="E8" s="169"/>
      <c r="F8" s="169">
        <f t="shared" si="0"/>
        <v>20.280000000000012</v>
      </c>
      <c r="G8" s="169">
        <f t="shared" si="1"/>
        <v>0</v>
      </c>
      <c r="H8" s="169">
        <f t="shared" si="2"/>
        <v>20.280000000000012</v>
      </c>
    </row>
    <row r="9" spans="1:8">
      <c r="A9" s="135"/>
      <c r="B9" s="136" t="s">
        <v>23</v>
      </c>
      <c r="C9" s="137" t="s">
        <v>186</v>
      </c>
      <c r="D9" s="169"/>
      <c r="E9" s="169">
        <f>VLOOKUP(C9,'106春男D'!$C$4:$N$10,12,FALSE)</f>
        <v>0</v>
      </c>
      <c r="F9" s="169">
        <f t="shared" si="0"/>
        <v>0</v>
      </c>
      <c r="G9" s="169">
        <f t="shared" si="1"/>
        <v>0</v>
      </c>
      <c r="H9" s="169">
        <f t="shared" si="2"/>
        <v>0</v>
      </c>
    </row>
  </sheetData>
  <sortState ref="A2:H9">
    <sortCondition descending="1" ref="H1"/>
  </sortState>
  <phoneticPr fontId="2" type="noConversion"/>
  <conditionalFormatting sqref="B2:B9">
    <cfRule type="expression" dxfId="175" priority="14">
      <formula>AND(XDY2=0,XDZ2&lt;&gt;"")</formula>
    </cfRule>
  </conditionalFormatting>
  <conditionalFormatting sqref="A2:A9">
    <cfRule type="expression" dxfId="174" priority="13">
      <formula>AND(XDY2=0,XDZ2&lt;&gt;"")</formula>
    </cfRule>
  </conditionalFormatting>
  <conditionalFormatting sqref="D2:G9">
    <cfRule type="cellIs" dxfId="173" priority="11" operator="lessThan">
      <formula>#REF!</formula>
    </cfRule>
    <cfRule type="cellIs" dxfId="172" priority="12" operator="equal">
      <formula>#REF!</formula>
    </cfRule>
  </conditionalFormatting>
  <conditionalFormatting sqref="H2:H9">
    <cfRule type="cellIs" dxfId="171" priority="9" operator="lessThan">
      <formula>#REF!*COUNTIF(D2:G2,"&gt;0")</formula>
    </cfRule>
    <cfRule type="cellIs" dxfId="170" priority="10" operator="equal">
      <formula>#REF!*COUNTIF(D2:G2,"&gt;0")</formula>
    </cfRule>
  </conditionalFormatting>
  <conditionalFormatting sqref="C1:C1048576">
    <cfRule type="duplicateValues" dxfId="169" priority="3"/>
  </conditionalFormatting>
  <conditionalFormatting sqref="B2:B6">
    <cfRule type="expression" dxfId="168" priority="2">
      <formula>AND(XEF2=0,XEG2&lt;&gt;"")</formula>
    </cfRule>
  </conditionalFormatting>
  <conditionalFormatting sqref="B7:B9">
    <cfRule type="expression" dxfId="167" priority="1">
      <formula>AND(XEG7=0,XEH7&lt;&gt;"")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48"/>
  <sheetViews>
    <sheetView workbookViewId="0">
      <pane ySplit="1" topLeftCell="A14" activePane="bottomLeft" state="frozen"/>
      <selection activeCell="C18" sqref="C18"/>
      <selection pane="bottomLeft" activeCell="A2" sqref="A2:XFD4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128" t="s">
        <v>127</v>
      </c>
      <c r="C2" s="159" t="s">
        <v>299</v>
      </c>
      <c r="D2" s="130">
        <v>72</v>
      </c>
      <c r="E2" s="130">
        <v>73</v>
      </c>
      <c r="F2" s="130">
        <v>71</v>
      </c>
      <c r="G2" s="130">
        <v>70</v>
      </c>
      <c r="H2" s="130">
        <v>286</v>
      </c>
      <c r="I2" s="131">
        <v>13.608695652173907</v>
      </c>
      <c r="J2" s="131">
        <v>12.434782608695656</v>
      </c>
      <c r="K2" s="131">
        <v>17.074074074074076</v>
      </c>
      <c r="L2" s="131">
        <v>17.740740740740748</v>
      </c>
      <c r="M2" s="131">
        <v>60.858293075684387</v>
      </c>
    </row>
    <row r="3" spans="1:13">
      <c r="A3" s="28">
        <v>2</v>
      </c>
      <c r="B3" s="29" t="s">
        <v>127</v>
      </c>
      <c r="C3" s="12" t="s">
        <v>134</v>
      </c>
      <c r="D3" s="13">
        <v>70</v>
      </c>
      <c r="E3" s="13">
        <v>72</v>
      </c>
      <c r="F3" s="13">
        <v>77</v>
      </c>
      <c r="G3" s="13">
        <v>73</v>
      </c>
      <c r="H3" s="13">
        <v>292</v>
      </c>
      <c r="I3" s="131">
        <v>15.608695652173907</v>
      </c>
      <c r="J3" s="131">
        <v>13.434782608695656</v>
      </c>
      <c r="K3" s="131">
        <v>11.074074074074076</v>
      </c>
      <c r="L3" s="131">
        <v>14.740740740740748</v>
      </c>
      <c r="M3" s="131">
        <v>54.858293075684387</v>
      </c>
    </row>
    <row r="4" spans="1:13">
      <c r="A4" s="28">
        <v>3</v>
      </c>
      <c r="B4" s="29" t="s">
        <v>127</v>
      </c>
      <c r="C4" s="12" t="s">
        <v>143</v>
      </c>
      <c r="D4" s="13">
        <v>69</v>
      </c>
      <c r="E4" s="13">
        <v>76</v>
      </c>
      <c r="F4" s="13">
        <v>73</v>
      </c>
      <c r="G4" s="13">
        <v>77</v>
      </c>
      <c r="H4" s="13">
        <v>295</v>
      </c>
      <c r="I4" s="131">
        <v>16.608695652173907</v>
      </c>
      <c r="J4" s="131">
        <v>9.4347826086956559</v>
      </c>
      <c r="K4" s="131">
        <v>15.074074074074076</v>
      </c>
      <c r="L4" s="131">
        <v>10.740740740740748</v>
      </c>
      <c r="M4" s="131">
        <v>51.858293075684387</v>
      </c>
    </row>
    <row r="5" spans="1:13">
      <c r="A5" s="28">
        <v>4</v>
      </c>
      <c r="B5" s="29" t="s">
        <v>114</v>
      </c>
      <c r="C5" s="12" t="s">
        <v>300</v>
      </c>
      <c r="D5" s="13">
        <v>77</v>
      </c>
      <c r="E5" s="13">
        <v>75</v>
      </c>
      <c r="F5" s="13">
        <v>73</v>
      </c>
      <c r="G5" s="13">
        <v>73</v>
      </c>
      <c r="H5" s="13">
        <v>298</v>
      </c>
      <c r="I5" s="131">
        <v>8.6086956521739069</v>
      </c>
      <c r="J5" s="131">
        <v>10.434782608695656</v>
      </c>
      <c r="K5" s="131">
        <v>15.074074074074076</v>
      </c>
      <c r="L5" s="131">
        <v>14.740740740740748</v>
      </c>
      <c r="M5" s="131">
        <v>48.858293075684387</v>
      </c>
    </row>
    <row r="6" spans="1:13">
      <c r="A6" s="28">
        <v>5</v>
      </c>
      <c r="B6" s="29" t="s">
        <v>127</v>
      </c>
      <c r="C6" s="12" t="s">
        <v>131</v>
      </c>
      <c r="D6" s="13">
        <v>70</v>
      </c>
      <c r="E6" s="13">
        <v>77</v>
      </c>
      <c r="F6" s="13">
        <v>78</v>
      </c>
      <c r="G6" s="13">
        <v>73</v>
      </c>
      <c r="H6" s="13">
        <v>298</v>
      </c>
      <c r="I6" s="131">
        <v>15.608695652173907</v>
      </c>
      <c r="J6" s="131">
        <v>8.4347826086956559</v>
      </c>
      <c r="K6" s="131">
        <v>10.074074074074076</v>
      </c>
      <c r="L6" s="131">
        <v>14.740740740740748</v>
      </c>
      <c r="M6" s="131">
        <v>48.858293075684387</v>
      </c>
    </row>
    <row r="7" spans="1:13">
      <c r="A7" s="28">
        <v>6</v>
      </c>
      <c r="B7" s="29" t="s">
        <v>114</v>
      </c>
      <c r="C7" s="12" t="s">
        <v>121</v>
      </c>
      <c r="D7" s="13">
        <v>79</v>
      </c>
      <c r="E7" s="13">
        <v>73</v>
      </c>
      <c r="F7" s="13">
        <v>76</v>
      </c>
      <c r="G7" s="13">
        <v>72</v>
      </c>
      <c r="H7" s="13">
        <v>300</v>
      </c>
      <c r="I7" s="131">
        <v>6.6086956521739069</v>
      </c>
      <c r="J7" s="131">
        <v>12.434782608695656</v>
      </c>
      <c r="K7" s="131">
        <v>12.074074074074076</v>
      </c>
      <c r="L7" s="131">
        <v>15.740740740740748</v>
      </c>
      <c r="M7" s="131">
        <v>46.858293075684387</v>
      </c>
    </row>
    <row r="8" spans="1:13">
      <c r="A8" s="28">
        <v>7</v>
      </c>
      <c r="B8" s="29" t="s">
        <v>127</v>
      </c>
      <c r="C8" s="12" t="s">
        <v>135</v>
      </c>
      <c r="D8" s="13">
        <v>79</v>
      </c>
      <c r="E8" s="13">
        <v>71</v>
      </c>
      <c r="F8" s="13">
        <v>76</v>
      </c>
      <c r="G8" s="13">
        <v>75</v>
      </c>
      <c r="H8" s="13">
        <v>301</v>
      </c>
      <c r="I8" s="131">
        <v>6.6086956521739069</v>
      </c>
      <c r="J8" s="131">
        <v>14.434782608695656</v>
      </c>
      <c r="K8" s="131">
        <v>12.074074074074076</v>
      </c>
      <c r="L8" s="131">
        <v>12.740740740740748</v>
      </c>
      <c r="M8" s="131">
        <v>45.858293075684387</v>
      </c>
    </row>
    <row r="9" spans="1:13">
      <c r="A9" s="28">
        <v>8</v>
      </c>
      <c r="B9" s="29" t="s">
        <v>127</v>
      </c>
      <c r="C9" s="12" t="s">
        <v>130</v>
      </c>
      <c r="D9" s="13">
        <v>75</v>
      </c>
      <c r="E9" s="13">
        <v>79</v>
      </c>
      <c r="F9" s="13">
        <v>72</v>
      </c>
      <c r="G9" s="13">
        <v>75</v>
      </c>
      <c r="H9" s="13">
        <v>301</v>
      </c>
      <c r="I9" s="131">
        <v>10.608695652173907</v>
      </c>
      <c r="J9" s="131">
        <v>6.4347826086956559</v>
      </c>
      <c r="K9" s="131">
        <v>16.074074074074076</v>
      </c>
      <c r="L9" s="131">
        <v>12.740740740740748</v>
      </c>
      <c r="M9" s="131">
        <v>45.858293075684387</v>
      </c>
    </row>
    <row r="10" spans="1:13">
      <c r="A10" s="28">
        <v>9</v>
      </c>
      <c r="B10" s="29" t="s">
        <v>127</v>
      </c>
      <c r="C10" s="12" t="s">
        <v>144</v>
      </c>
      <c r="D10" s="13">
        <v>75</v>
      </c>
      <c r="E10" s="13">
        <v>75</v>
      </c>
      <c r="F10" s="13">
        <v>74</v>
      </c>
      <c r="G10" s="13">
        <v>77</v>
      </c>
      <c r="H10" s="13">
        <v>301</v>
      </c>
      <c r="I10" s="131">
        <v>10.608695652173907</v>
      </c>
      <c r="J10" s="131">
        <v>10.434782608695656</v>
      </c>
      <c r="K10" s="131">
        <v>14.074074074074076</v>
      </c>
      <c r="L10" s="131">
        <v>10.740740740740748</v>
      </c>
      <c r="M10" s="131">
        <v>45.858293075684387</v>
      </c>
    </row>
    <row r="11" spans="1:13">
      <c r="A11" s="28">
        <v>10</v>
      </c>
      <c r="B11" s="29" t="s">
        <v>127</v>
      </c>
      <c r="C11" s="12" t="s">
        <v>138</v>
      </c>
      <c r="D11" s="13">
        <v>74</v>
      </c>
      <c r="E11" s="13">
        <v>78</v>
      </c>
      <c r="F11" s="13">
        <v>75</v>
      </c>
      <c r="G11" s="13">
        <v>79</v>
      </c>
      <c r="H11" s="13">
        <v>306</v>
      </c>
      <c r="I11" s="131">
        <v>11.608695652173907</v>
      </c>
      <c r="J11" s="131">
        <v>7.4347826086956559</v>
      </c>
      <c r="K11" s="131">
        <v>13.074074074074076</v>
      </c>
      <c r="L11" s="131">
        <v>8.7407407407407476</v>
      </c>
      <c r="M11" s="131">
        <v>40.858293075684387</v>
      </c>
    </row>
    <row r="12" spans="1:13">
      <c r="A12" s="28">
        <v>11</v>
      </c>
      <c r="B12" s="29" t="s">
        <v>114</v>
      </c>
      <c r="C12" s="12" t="s">
        <v>117</v>
      </c>
      <c r="D12" s="13">
        <v>79</v>
      </c>
      <c r="E12" s="13">
        <v>74</v>
      </c>
      <c r="F12" s="13">
        <v>80</v>
      </c>
      <c r="G12" s="13">
        <v>74</v>
      </c>
      <c r="H12" s="13">
        <v>307</v>
      </c>
      <c r="I12" s="131">
        <v>6.6086956521739069</v>
      </c>
      <c r="J12" s="131">
        <v>11.434782608695656</v>
      </c>
      <c r="K12" s="131">
        <v>8.0740740740740762</v>
      </c>
      <c r="L12" s="131">
        <v>13.740740740740748</v>
      </c>
      <c r="M12" s="131">
        <v>39.858293075684387</v>
      </c>
    </row>
    <row r="13" spans="1:13">
      <c r="A13" s="28">
        <v>12</v>
      </c>
      <c r="B13" s="29" t="s">
        <v>148</v>
      </c>
      <c r="C13" s="12" t="s">
        <v>156</v>
      </c>
      <c r="D13" s="13">
        <v>73</v>
      </c>
      <c r="E13" s="13">
        <v>76</v>
      </c>
      <c r="F13" s="13">
        <v>78</v>
      </c>
      <c r="G13" s="13">
        <v>80</v>
      </c>
      <c r="H13" s="13">
        <v>307</v>
      </c>
      <c r="I13" s="131">
        <v>12.608695652173907</v>
      </c>
      <c r="J13" s="131">
        <v>9.4347826086956559</v>
      </c>
      <c r="K13" s="131">
        <v>10.074074074074076</v>
      </c>
      <c r="L13" s="131">
        <v>7.7407407407407476</v>
      </c>
      <c r="M13" s="131">
        <v>39.858293075684387</v>
      </c>
    </row>
    <row r="14" spans="1:13">
      <c r="A14" s="28">
        <v>13</v>
      </c>
      <c r="B14" s="29" t="s">
        <v>114</v>
      </c>
      <c r="C14" s="12" t="s">
        <v>301</v>
      </c>
      <c r="D14" s="13">
        <v>78</v>
      </c>
      <c r="E14" s="13">
        <v>75</v>
      </c>
      <c r="F14" s="13">
        <v>77</v>
      </c>
      <c r="G14" s="13">
        <v>78</v>
      </c>
      <c r="H14" s="13">
        <v>308</v>
      </c>
      <c r="I14" s="131">
        <v>7.6086956521739069</v>
      </c>
      <c r="J14" s="131">
        <v>10.434782608695656</v>
      </c>
      <c r="K14" s="131">
        <v>11.074074074074076</v>
      </c>
      <c r="L14" s="131">
        <v>9.7407407407407476</v>
      </c>
      <c r="M14" s="131">
        <v>38.858293075684387</v>
      </c>
    </row>
    <row r="15" spans="1:13">
      <c r="A15" s="28">
        <v>14</v>
      </c>
      <c r="B15" s="29" t="s">
        <v>127</v>
      </c>
      <c r="C15" s="12" t="s">
        <v>302</v>
      </c>
      <c r="D15" s="13">
        <v>76</v>
      </c>
      <c r="E15" s="13">
        <v>76</v>
      </c>
      <c r="F15" s="13">
        <v>76</v>
      </c>
      <c r="G15" s="13">
        <v>80</v>
      </c>
      <c r="H15" s="13">
        <v>308</v>
      </c>
      <c r="I15" s="131">
        <v>9.6086956521739069</v>
      </c>
      <c r="J15" s="131">
        <v>9.4347826086956559</v>
      </c>
      <c r="K15" s="131">
        <v>12.074074074074076</v>
      </c>
      <c r="L15" s="131">
        <v>7.7407407407407476</v>
      </c>
      <c r="M15" s="131">
        <v>38.858293075684387</v>
      </c>
    </row>
    <row r="16" spans="1:13">
      <c r="A16" s="28">
        <v>15</v>
      </c>
      <c r="B16" s="29" t="s">
        <v>127</v>
      </c>
      <c r="C16" s="12" t="s">
        <v>303</v>
      </c>
      <c r="D16" s="13">
        <v>78</v>
      </c>
      <c r="E16" s="13">
        <v>77</v>
      </c>
      <c r="F16" s="13">
        <v>83</v>
      </c>
      <c r="G16" s="13">
        <v>73</v>
      </c>
      <c r="H16" s="13">
        <v>311</v>
      </c>
      <c r="I16" s="131">
        <v>7.6086956521739069</v>
      </c>
      <c r="J16" s="131">
        <v>8.4347826086956559</v>
      </c>
      <c r="K16" s="131">
        <v>5.0740740740740762</v>
      </c>
      <c r="L16" s="131">
        <v>14.740740740740748</v>
      </c>
      <c r="M16" s="131">
        <v>35.858293075684387</v>
      </c>
    </row>
    <row r="17" spans="1:13">
      <c r="A17" s="28">
        <v>16</v>
      </c>
      <c r="B17" s="29" t="s">
        <v>127</v>
      </c>
      <c r="C17" s="12" t="s">
        <v>141</v>
      </c>
      <c r="D17" s="13">
        <v>77</v>
      </c>
      <c r="E17" s="13">
        <v>75</v>
      </c>
      <c r="F17" s="13">
        <v>81</v>
      </c>
      <c r="G17" s="13">
        <v>79</v>
      </c>
      <c r="H17" s="13">
        <v>312</v>
      </c>
      <c r="I17" s="131">
        <v>8.6086956521739069</v>
      </c>
      <c r="J17" s="131">
        <v>10.434782608695656</v>
      </c>
      <c r="K17" s="131">
        <v>7.0740740740740762</v>
      </c>
      <c r="L17" s="131">
        <v>8.7407407407407476</v>
      </c>
      <c r="M17" s="131">
        <v>34.858293075684387</v>
      </c>
    </row>
    <row r="18" spans="1:13">
      <c r="A18" s="28">
        <v>17</v>
      </c>
      <c r="B18" s="29" t="s">
        <v>114</v>
      </c>
      <c r="C18" s="12" t="s">
        <v>122</v>
      </c>
      <c r="D18" s="13">
        <v>84</v>
      </c>
      <c r="E18" s="13">
        <v>71</v>
      </c>
      <c r="F18" s="13">
        <v>79</v>
      </c>
      <c r="G18" s="13">
        <v>80</v>
      </c>
      <c r="H18" s="13">
        <v>314</v>
      </c>
      <c r="I18" s="131">
        <v>1.6086956521739069</v>
      </c>
      <c r="J18" s="131">
        <v>14.434782608695656</v>
      </c>
      <c r="K18" s="131">
        <v>9.0740740740740762</v>
      </c>
      <c r="L18" s="131">
        <v>7.7407407407407476</v>
      </c>
      <c r="M18" s="131">
        <v>32.858293075684387</v>
      </c>
    </row>
    <row r="19" spans="1:13">
      <c r="A19" s="28">
        <v>18</v>
      </c>
      <c r="B19" s="29" t="s">
        <v>114</v>
      </c>
      <c r="C19" s="12" t="s">
        <v>118</v>
      </c>
      <c r="D19" s="13">
        <v>73</v>
      </c>
      <c r="E19" s="13">
        <v>80</v>
      </c>
      <c r="F19" s="13">
        <v>78</v>
      </c>
      <c r="G19" s="13">
        <v>83</v>
      </c>
      <c r="H19" s="13">
        <v>314</v>
      </c>
      <c r="I19" s="131">
        <v>12.608695652173907</v>
      </c>
      <c r="J19" s="131">
        <v>5.4347826086956559</v>
      </c>
      <c r="K19" s="131">
        <v>10.074074074074076</v>
      </c>
      <c r="L19" s="131">
        <v>4.7407407407407476</v>
      </c>
      <c r="M19" s="131">
        <v>32.858293075684387</v>
      </c>
    </row>
    <row r="20" spans="1:13">
      <c r="A20" s="28">
        <v>19</v>
      </c>
      <c r="B20" s="29" t="s">
        <v>114</v>
      </c>
      <c r="C20" s="12" t="s">
        <v>123</v>
      </c>
      <c r="D20" s="13">
        <v>79</v>
      </c>
      <c r="E20" s="13">
        <v>80</v>
      </c>
      <c r="F20" s="13">
        <v>77</v>
      </c>
      <c r="G20" s="13">
        <v>80</v>
      </c>
      <c r="H20" s="13">
        <v>316</v>
      </c>
      <c r="I20" s="131">
        <v>6.6086956521739069</v>
      </c>
      <c r="J20" s="131">
        <v>5.4347826086956559</v>
      </c>
      <c r="K20" s="131">
        <v>11.074074074074076</v>
      </c>
      <c r="L20" s="131">
        <v>7.7407407407407476</v>
      </c>
      <c r="M20" s="131">
        <v>30.858293075684387</v>
      </c>
    </row>
    <row r="21" spans="1:13">
      <c r="A21" s="28">
        <v>20</v>
      </c>
      <c r="B21" s="29" t="s">
        <v>148</v>
      </c>
      <c r="C21" s="12" t="s">
        <v>150</v>
      </c>
      <c r="D21" s="13">
        <v>72</v>
      </c>
      <c r="E21" s="13">
        <v>82</v>
      </c>
      <c r="F21" s="13">
        <v>87</v>
      </c>
      <c r="G21" s="13">
        <v>76</v>
      </c>
      <c r="H21" s="13">
        <v>317</v>
      </c>
      <c r="I21" s="131">
        <v>13.608695652173907</v>
      </c>
      <c r="J21" s="131">
        <v>3.4347826086956559</v>
      </c>
      <c r="K21" s="131">
        <v>1.0740740740740762</v>
      </c>
      <c r="L21" s="131">
        <v>11.740740740740748</v>
      </c>
      <c r="M21" s="131">
        <v>29.858293075684387</v>
      </c>
    </row>
    <row r="22" spans="1:13">
      <c r="A22" s="28">
        <v>21</v>
      </c>
      <c r="B22" s="29" t="s">
        <v>148</v>
      </c>
      <c r="C22" s="12" t="s">
        <v>153</v>
      </c>
      <c r="D22" s="13">
        <v>80</v>
      </c>
      <c r="E22" s="13">
        <v>78</v>
      </c>
      <c r="F22" s="13">
        <v>78</v>
      </c>
      <c r="G22" s="13">
        <v>82</v>
      </c>
      <c r="H22" s="13">
        <v>318</v>
      </c>
      <c r="I22" s="131">
        <v>5.6086956521739069</v>
      </c>
      <c r="J22" s="131">
        <v>7.4347826086956559</v>
      </c>
      <c r="K22" s="131">
        <v>10.074074074074076</v>
      </c>
      <c r="L22" s="131">
        <v>5.7407407407407476</v>
      </c>
      <c r="M22" s="131">
        <v>28.858293075684387</v>
      </c>
    </row>
    <row r="23" spans="1:13">
      <c r="A23" s="28">
        <v>22</v>
      </c>
      <c r="B23" s="29" t="s">
        <v>148</v>
      </c>
      <c r="C23" s="12" t="s">
        <v>159</v>
      </c>
      <c r="D23" s="13">
        <v>83</v>
      </c>
      <c r="E23" s="13">
        <v>79</v>
      </c>
      <c r="F23" s="13">
        <v>80</v>
      </c>
      <c r="G23" s="13">
        <v>79</v>
      </c>
      <c r="H23" s="13">
        <v>321</v>
      </c>
      <c r="I23" s="131">
        <v>2.6086956521739069</v>
      </c>
      <c r="J23" s="131">
        <v>6.4347826086956559</v>
      </c>
      <c r="K23" s="131">
        <v>8.0740740740740762</v>
      </c>
      <c r="L23" s="131">
        <v>8.7407407407407476</v>
      </c>
      <c r="M23" s="131">
        <v>25.858293075684387</v>
      </c>
    </row>
    <row r="24" spans="1:13">
      <c r="A24" s="28">
        <v>23</v>
      </c>
      <c r="B24" s="29" t="s">
        <v>148</v>
      </c>
      <c r="C24" s="12" t="s">
        <v>152</v>
      </c>
      <c r="D24" s="13">
        <v>86</v>
      </c>
      <c r="E24" s="13">
        <v>80</v>
      </c>
      <c r="F24" s="13">
        <v>80</v>
      </c>
      <c r="G24" s="13">
        <v>78</v>
      </c>
      <c r="H24" s="13">
        <v>324</v>
      </c>
      <c r="I24" s="131">
        <v>0</v>
      </c>
      <c r="J24" s="131">
        <v>5.4347826086956559</v>
      </c>
      <c r="K24" s="131">
        <v>8.0740740740740762</v>
      </c>
      <c r="L24" s="131">
        <v>9.7407407407407476</v>
      </c>
      <c r="M24" s="131">
        <v>23.24959742351048</v>
      </c>
    </row>
    <row r="25" spans="1:13">
      <c r="A25" s="28">
        <v>24</v>
      </c>
      <c r="B25" s="29" t="s">
        <v>148</v>
      </c>
      <c r="C25" s="12" t="s">
        <v>163</v>
      </c>
      <c r="D25" s="13">
        <v>82</v>
      </c>
      <c r="E25" s="13">
        <v>79</v>
      </c>
      <c r="F25" s="13">
        <v>84</v>
      </c>
      <c r="G25" s="13">
        <v>81</v>
      </c>
      <c r="H25" s="13">
        <v>326</v>
      </c>
      <c r="I25" s="131">
        <v>3.6086956521739069</v>
      </c>
      <c r="J25" s="131">
        <v>6.4347826086956559</v>
      </c>
      <c r="K25" s="131">
        <v>4.0740740740740762</v>
      </c>
      <c r="L25" s="131">
        <v>6.7407407407407476</v>
      </c>
      <c r="M25" s="131">
        <v>20.858293075684387</v>
      </c>
    </row>
    <row r="26" spans="1:13">
      <c r="A26" s="28">
        <v>25</v>
      </c>
      <c r="B26" s="29" t="s">
        <v>148</v>
      </c>
      <c r="C26" s="12" t="s">
        <v>151</v>
      </c>
      <c r="D26" s="13">
        <v>82</v>
      </c>
      <c r="E26" s="13">
        <v>83</v>
      </c>
      <c r="F26" s="13">
        <v>76</v>
      </c>
      <c r="G26" s="13">
        <v>87</v>
      </c>
      <c r="H26" s="13">
        <v>328</v>
      </c>
      <c r="I26" s="131">
        <v>3.6086956521739069</v>
      </c>
      <c r="J26" s="131">
        <v>2.4347826086956559</v>
      </c>
      <c r="K26" s="131">
        <v>12.074074074074076</v>
      </c>
      <c r="L26" s="131">
        <v>0.74074074074074758</v>
      </c>
      <c r="M26" s="131">
        <v>18.858293075684387</v>
      </c>
    </row>
    <row r="27" spans="1:13">
      <c r="A27" s="28">
        <v>26</v>
      </c>
      <c r="B27" s="29" t="s">
        <v>148</v>
      </c>
      <c r="C27" s="12" t="s">
        <v>304</v>
      </c>
      <c r="D27" s="13">
        <v>82</v>
      </c>
      <c r="E27" s="13">
        <v>83</v>
      </c>
      <c r="F27" s="13">
        <v>83</v>
      </c>
      <c r="G27" s="13">
        <v>81</v>
      </c>
      <c r="H27" s="13">
        <v>329</v>
      </c>
      <c r="I27" s="131">
        <v>3.6086956521739069</v>
      </c>
      <c r="J27" s="131">
        <v>2.4347826086956559</v>
      </c>
      <c r="K27" s="131">
        <v>5.0740740740740762</v>
      </c>
      <c r="L27" s="131">
        <v>6.7407407407407476</v>
      </c>
      <c r="M27" s="131">
        <v>17.858293075684387</v>
      </c>
    </row>
    <row r="28" spans="1:13">
      <c r="A28" s="28">
        <v>27</v>
      </c>
      <c r="B28" s="29" t="s">
        <v>148</v>
      </c>
      <c r="C28" s="12" t="s">
        <v>147</v>
      </c>
      <c r="D28" s="13">
        <v>89</v>
      </c>
      <c r="E28" s="13">
        <v>76</v>
      </c>
      <c r="F28" s="13">
        <v>86</v>
      </c>
      <c r="G28" s="13">
        <v>84</v>
      </c>
      <c r="H28" s="13">
        <v>335</v>
      </c>
      <c r="I28" s="131">
        <v>0</v>
      </c>
      <c r="J28" s="131">
        <v>9.4347826086956559</v>
      </c>
      <c r="K28" s="131">
        <v>2.0740740740740762</v>
      </c>
      <c r="L28" s="131">
        <v>3.7407407407407476</v>
      </c>
      <c r="M28" s="131">
        <v>15.24959742351048</v>
      </c>
    </row>
    <row r="29" spans="1:13">
      <c r="A29" s="28">
        <v>28</v>
      </c>
      <c r="B29" s="29" t="s">
        <v>127</v>
      </c>
      <c r="C29" s="12" t="s">
        <v>305</v>
      </c>
      <c r="D29" s="13">
        <v>81</v>
      </c>
      <c r="E29" s="13">
        <v>75</v>
      </c>
      <c r="F29" s="13">
        <v>0</v>
      </c>
      <c r="G29" s="13">
        <v>0</v>
      </c>
      <c r="H29" s="13">
        <v>156</v>
      </c>
      <c r="I29" s="131">
        <v>4.6086956521739069</v>
      </c>
      <c r="J29" s="131">
        <v>10.434782608695656</v>
      </c>
      <c r="M29" s="131">
        <v>15.043478260869563</v>
      </c>
    </row>
    <row r="30" spans="1:13">
      <c r="A30" s="28">
        <v>29</v>
      </c>
      <c r="B30" s="29" t="s">
        <v>127</v>
      </c>
      <c r="C30" s="12" t="s">
        <v>140</v>
      </c>
      <c r="D30" s="13">
        <v>81</v>
      </c>
      <c r="E30" s="13">
        <v>76</v>
      </c>
      <c r="F30" s="13">
        <v>0</v>
      </c>
      <c r="G30" s="13">
        <v>0</v>
      </c>
      <c r="H30" s="13">
        <v>157</v>
      </c>
      <c r="I30" s="131">
        <v>4.6086956521739069</v>
      </c>
      <c r="J30" s="131">
        <v>9.4347826086956559</v>
      </c>
      <c r="M30" s="131">
        <v>14.043478260869563</v>
      </c>
    </row>
    <row r="31" spans="1:13">
      <c r="A31" s="28">
        <v>30</v>
      </c>
      <c r="B31" s="29" t="s">
        <v>127</v>
      </c>
      <c r="C31" s="12" t="s">
        <v>139</v>
      </c>
      <c r="D31" s="13">
        <v>79</v>
      </c>
      <c r="E31" s="13">
        <v>79</v>
      </c>
      <c r="F31" s="13">
        <v>0</v>
      </c>
      <c r="G31" s="13">
        <v>0</v>
      </c>
      <c r="H31" s="13">
        <v>158</v>
      </c>
      <c r="I31" s="131">
        <v>6.6086956521739069</v>
      </c>
      <c r="J31" s="131">
        <v>6.4347826086956559</v>
      </c>
      <c r="M31" s="131">
        <v>13.043478260869563</v>
      </c>
    </row>
    <row r="32" spans="1:13">
      <c r="A32" s="28">
        <v>31</v>
      </c>
      <c r="B32" s="29" t="s">
        <v>127</v>
      </c>
      <c r="C32" s="12" t="s">
        <v>256</v>
      </c>
      <c r="D32" s="13">
        <v>78</v>
      </c>
      <c r="E32" s="13">
        <v>80</v>
      </c>
      <c r="F32" s="13">
        <v>0</v>
      </c>
      <c r="G32" s="13">
        <v>0</v>
      </c>
      <c r="H32" s="13">
        <v>158</v>
      </c>
      <c r="I32" s="131">
        <v>7.6086956521739069</v>
      </c>
      <c r="J32" s="131">
        <v>5.4347826086956559</v>
      </c>
      <c r="M32" s="131">
        <v>13.043478260869563</v>
      </c>
    </row>
    <row r="33" spans="1:13">
      <c r="A33" s="28">
        <v>32</v>
      </c>
      <c r="B33" s="29" t="s">
        <v>127</v>
      </c>
      <c r="C33" s="12" t="s">
        <v>137</v>
      </c>
      <c r="D33" s="13">
        <v>77</v>
      </c>
      <c r="E33" s="13">
        <v>82</v>
      </c>
      <c r="F33" s="13">
        <v>0</v>
      </c>
      <c r="G33" s="13">
        <v>0</v>
      </c>
      <c r="H33" s="13">
        <v>159</v>
      </c>
      <c r="I33" s="131">
        <v>8.6086956521739069</v>
      </c>
      <c r="J33" s="131">
        <v>3.4347826086956559</v>
      </c>
      <c r="M33" s="131">
        <v>12.043478260869563</v>
      </c>
    </row>
    <row r="34" spans="1:13">
      <c r="A34" s="28">
        <v>33</v>
      </c>
      <c r="B34" s="29" t="s">
        <v>127</v>
      </c>
      <c r="C34" s="12" t="s">
        <v>136</v>
      </c>
      <c r="D34" s="13">
        <v>83</v>
      </c>
      <c r="E34" s="13">
        <v>78</v>
      </c>
      <c r="F34" s="13">
        <v>0</v>
      </c>
      <c r="G34" s="13">
        <v>0</v>
      </c>
      <c r="H34" s="13">
        <v>161</v>
      </c>
      <c r="I34" s="131">
        <v>2.6086956521739069</v>
      </c>
      <c r="J34" s="131">
        <v>7.4347826086956559</v>
      </c>
      <c r="M34" s="131">
        <v>10.043478260869563</v>
      </c>
    </row>
    <row r="35" spans="1:13">
      <c r="A35" s="28">
        <v>34</v>
      </c>
      <c r="B35" s="29" t="s">
        <v>127</v>
      </c>
      <c r="C35" s="12" t="s">
        <v>142</v>
      </c>
      <c r="D35" s="13">
        <v>81</v>
      </c>
      <c r="E35" s="13">
        <v>80</v>
      </c>
      <c r="F35" s="13">
        <v>0</v>
      </c>
      <c r="G35" s="13">
        <v>0</v>
      </c>
      <c r="H35" s="13">
        <v>161</v>
      </c>
      <c r="I35" s="131">
        <v>4.6086956521739069</v>
      </c>
      <c r="J35" s="131">
        <v>5.4347826086956559</v>
      </c>
      <c r="M35" s="131">
        <v>10.043478260869563</v>
      </c>
    </row>
    <row r="36" spans="1:13">
      <c r="A36" s="28">
        <v>35</v>
      </c>
      <c r="B36" s="29" t="s">
        <v>127</v>
      </c>
      <c r="C36" s="12" t="s">
        <v>253</v>
      </c>
      <c r="D36" s="13">
        <v>80</v>
      </c>
      <c r="E36" s="13">
        <v>83</v>
      </c>
      <c r="F36" s="13">
        <v>0</v>
      </c>
      <c r="G36" s="13">
        <v>0</v>
      </c>
      <c r="H36" s="13">
        <v>163</v>
      </c>
      <c r="I36" s="131">
        <v>5.6086956521739069</v>
      </c>
      <c r="J36" s="131">
        <v>2.4347826086956559</v>
      </c>
      <c r="M36" s="131">
        <v>8.0434782608695627</v>
      </c>
    </row>
    <row r="37" spans="1:13">
      <c r="A37" s="28">
        <v>36</v>
      </c>
      <c r="B37" s="29" t="s">
        <v>148</v>
      </c>
      <c r="C37" s="12" t="s">
        <v>162</v>
      </c>
      <c r="D37" s="13">
        <v>88</v>
      </c>
      <c r="E37" s="13">
        <v>81</v>
      </c>
      <c r="F37" s="13">
        <v>0</v>
      </c>
      <c r="G37" s="13">
        <v>0</v>
      </c>
      <c r="H37" s="13">
        <v>169</v>
      </c>
      <c r="I37" s="131">
        <v>0</v>
      </c>
      <c r="J37" s="131">
        <v>4.4347826086956559</v>
      </c>
      <c r="M37" s="131">
        <v>4.4347826086956559</v>
      </c>
    </row>
    <row r="38" spans="1:13">
      <c r="A38" s="28">
        <v>37</v>
      </c>
      <c r="B38" s="29" t="s">
        <v>148</v>
      </c>
      <c r="C38" s="12" t="s">
        <v>155</v>
      </c>
      <c r="D38" s="13">
        <v>85</v>
      </c>
      <c r="E38" s="13">
        <v>82</v>
      </c>
      <c r="F38" s="13">
        <v>0</v>
      </c>
      <c r="G38" s="13">
        <v>0</v>
      </c>
      <c r="H38" s="13">
        <v>167</v>
      </c>
      <c r="I38" s="131">
        <v>0.60869565217390686</v>
      </c>
      <c r="J38" s="131">
        <v>3.4347826086956559</v>
      </c>
      <c r="M38" s="131">
        <v>4.0434782608695627</v>
      </c>
    </row>
    <row r="39" spans="1:13">
      <c r="A39" s="28">
        <v>38</v>
      </c>
      <c r="B39" s="29" t="s">
        <v>148</v>
      </c>
      <c r="C39" s="12" t="s">
        <v>306</v>
      </c>
      <c r="D39" s="13">
        <v>86</v>
      </c>
      <c r="E39" s="13">
        <v>83</v>
      </c>
      <c r="F39" s="13">
        <v>0</v>
      </c>
      <c r="G39" s="13">
        <v>0</v>
      </c>
      <c r="H39" s="13">
        <v>169</v>
      </c>
      <c r="I39" s="131">
        <v>0</v>
      </c>
      <c r="J39" s="131">
        <v>2.4347826086956559</v>
      </c>
      <c r="M39" s="131">
        <v>2.4347826086956559</v>
      </c>
    </row>
    <row r="40" spans="1:13">
      <c r="A40" s="28">
        <v>39</v>
      </c>
      <c r="B40" s="29" t="s">
        <v>148</v>
      </c>
      <c r="C40" s="12" t="s">
        <v>307</v>
      </c>
      <c r="D40" s="13">
        <v>87</v>
      </c>
      <c r="E40" s="13">
        <v>84</v>
      </c>
      <c r="F40" s="13">
        <v>0</v>
      </c>
      <c r="G40" s="13">
        <v>0</v>
      </c>
      <c r="H40" s="13">
        <v>171</v>
      </c>
      <c r="I40" s="131">
        <v>0</v>
      </c>
      <c r="J40" s="131">
        <v>1.4347826086956559</v>
      </c>
      <c r="M40" s="131">
        <v>1.4347826086956559</v>
      </c>
    </row>
    <row r="41" spans="1:13">
      <c r="A41" s="28">
        <v>40</v>
      </c>
      <c r="B41" s="29" t="s">
        <v>148</v>
      </c>
      <c r="C41" s="12" t="s">
        <v>260</v>
      </c>
      <c r="D41" s="13">
        <v>85</v>
      </c>
      <c r="E41" s="13">
        <v>89</v>
      </c>
      <c r="F41" s="13">
        <v>0</v>
      </c>
      <c r="G41" s="13">
        <v>0</v>
      </c>
      <c r="H41" s="13">
        <v>174</v>
      </c>
      <c r="I41" s="131">
        <v>0.60869565217390686</v>
      </c>
      <c r="J41" s="131">
        <v>0</v>
      </c>
      <c r="M41" s="131">
        <v>0.60869565217390686</v>
      </c>
    </row>
    <row r="42" spans="1:13">
      <c r="A42" s="28"/>
      <c r="B42" s="29" t="s">
        <v>114</v>
      </c>
      <c r="C42" s="12" t="s">
        <v>308</v>
      </c>
      <c r="D42" s="13">
        <v>87</v>
      </c>
      <c r="E42" s="13">
        <v>88</v>
      </c>
      <c r="F42" s="13">
        <v>0</v>
      </c>
      <c r="G42" s="13">
        <v>0</v>
      </c>
      <c r="H42" s="13">
        <v>175</v>
      </c>
      <c r="I42" s="131">
        <v>0</v>
      </c>
      <c r="J42" s="131">
        <v>0</v>
      </c>
      <c r="M42" s="131">
        <v>0</v>
      </c>
    </row>
    <row r="43" spans="1:13">
      <c r="A43" s="28"/>
      <c r="B43" s="29" t="s">
        <v>127</v>
      </c>
      <c r="C43" s="12" t="s">
        <v>309</v>
      </c>
      <c r="D43" s="13">
        <v>99</v>
      </c>
      <c r="E43" s="13">
        <v>89</v>
      </c>
      <c r="F43" s="13">
        <v>0</v>
      </c>
      <c r="G43" s="13">
        <v>0</v>
      </c>
      <c r="H43" s="13">
        <v>188</v>
      </c>
      <c r="I43" s="131">
        <v>0</v>
      </c>
      <c r="J43" s="131">
        <v>0</v>
      </c>
      <c r="M43" s="131">
        <v>0</v>
      </c>
    </row>
    <row r="44" spans="1:13">
      <c r="A44" s="28"/>
      <c r="B44" s="29" t="s">
        <v>127</v>
      </c>
      <c r="C44" s="12" t="s">
        <v>310</v>
      </c>
      <c r="D44" s="13"/>
      <c r="E44" s="13"/>
      <c r="F44" s="13"/>
      <c r="G44" s="13"/>
      <c r="H44" s="13"/>
      <c r="M44" s="131">
        <v>0</v>
      </c>
    </row>
    <row r="45" spans="1:13">
      <c r="A45" s="28"/>
      <c r="B45" s="29" t="s">
        <v>148</v>
      </c>
      <c r="C45" s="12" t="s">
        <v>158</v>
      </c>
      <c r="D45" s="13">
        <v>88</v>
      </c>
      <c r="E45" s="13">
        <v>86</v>
      </c>
      <c r="F45" s="13">
        <v>0</v>
      </c>
      <c r="G45" s="13">
        <v>0</v>
      </c>
      <c r="H45" s="13">
        <v>174</v>
      </c>
      <c r="I45" s="131">
        <v>0</v>
      </c>
      <c r="J45" s="131">
        <v>0</v>
      </c>
      <c r="M45" s="131">
        <v>0</v>
      </c>
    </row>
    <row r="46" spans="1:13">
      <c r="A46" s="28"/>
      <c r="B46" s="160" t="s">
        <v>148</v>
      </c>
      <c r="C46" s="12" t="s">
        <v>261</v>
      </c>
      <c r="D46" s="13">
        <v>90</v>
      </c>
      <c r="E46" s="13">
        <v>93</v>
      </c>
      <c r="F46" s="13">
        <v>0</v>
      </c>
      <c r="G46" s="13">
        <v>0</v>
      </c>
      <c r="H46" s="13">
        <v>183</v>
      </c>
      <c r="I46" s="131">
        <v>0</v>
      </c>
      <c r="J46" s="131">
        <v>0</v>
      </c>
      <c r="M46" s="131">
        <v>0</v>
      </c>
    </row>
    <row r="47" spans="1:13">
      <c r="A47" s="28"/>
      <c r="B47" s="160" t="s">
        <v>148</v>
      </c>
      <c r="C47" s="12" t="s">
        <v>311</v>
      </c>
      <c r="D47" s="13">
        <v>93</v>
      </c>
      <c r="E47" s="13">
        <v>94</v>
      </c>
      <c r="F47" s="13">
        <v>0</v>
      </c>
      <c r="G47" s="13">
        <v>0</v>
      </c>
      <c r="H47" s="13">
        <v>187</v>
      </c>
      <c r="I47" s="131">
        <v>0</v>
      </c>
      <c r="J47" s="131">
        <v>0</v>
      </c>
      <c r="M47" s="131">
        <v>0</v>
      </c>
    </row>
    <row r="48" spans="1:13">
      <c r="A48" s="28"/>
      <c r="B48" s="160" t="s">
        <v>148</v>
      </c>
      <c r="C48" s="12" t="s">
        <v>157</v>
      </c>
      <c r="D48" s="13">
        <v>89</v>
      </c>
      <c r="E48" s="13">
        <v>98</v>
      </c>
      <c r="F48" s="13">
        <v>0</v>
      </c>
      <c r="G48" s="13">
        <v>0</v>
      </c>
      <c r="H48" s="13">
        <v>187</v>
      </c>
      <c r="I48" s="131">
        <v>0</v>
      </c>
      <c r="J48" s="131">
        <v>0</v>
      </c>
      <c r="M48" s="131">
        <v>0</v>
      </c>
    </row>
  </sheetData>
  <phoneticPr fontId="2" type="noConversion"/>
  <conditionalFormatting sqref="B2:B48">
    <cfRule type="expression" dxfId="166" priority="6">
      <formula>AND(XEF2=0,XEG2&lt;&gt;"")</formula>
    </cfRule>
  </conditionalFormatting>
  <conditionalFormatting sqref="A2:A48">
    <cfRule type="expression" dxfId="165" priority="5">
      <formula>AND(XEF2=0,XEG2&lt;&gt;"")</formula>
    </cfRule>
  </conditionalFormatting>
  <conditionalFormatting sqref="D2:G48">
    <cfRule type="cellIs" dxfId="164" priority="3" operator="lessThan">
      <formula>#REF!</formula>
    </cfRule>
    <cfRule type="cellIs" dxfId="163" priority="4" operator="equal">
      <formula>#REF!</formula>
    </cfRule>
  </conditionalFormatting>
  <conditionalFormatting sqref="H2:H48">
    <cfRule type="cellIs" dxfId="162" priority="1" operator="lessThan">
      <formula>#REF!*COUNTIF(D2:G2,"&gt;0")</formula>
    </cfRule>
    <cfRule type="cellIs" dxfId="161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49"/>
  <sheetViews>
    <sheetView topLeftCell="A29" workbookViewId="0">
      <selection activeCell="C47" sqref="C4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21" t="str">
        <f>LEFT(資格賽成績!A1,22)</f>
        <v>中華民國106年渣打全國業餘高爾夫春季排名賽</v>
      </c>
      <c r="B1" s="221"/>
      <c r="C1" s="221"/>
      <c r="D1" s="221"/>
      <c r="E1" s="221"/>
      <c r="F1" s="221"/>
      <c r="G1" s="221"/>
      <c r="H1" s="221"/>
      <c r="I1" s="221"/>
    </row>
    <row r="2" spans="1:14">
      <c r="A2" s="184" t="str">
        <f>資格賽成績!A2</f>
        <v>地點：揚昇高爾夫鄉村俱樂部</v>
      </c>
      <c r="B2" s="184"/>
      <c r="C2" s="184"/>
      <c r="D2" s="184"/>
      <c r="E2" s="184"/>
      <c r="F2" s="184"/>
      <c r="G2" s="184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 t="s">
        <v>267</v>
      </c>
      <c r="B4" s="136" t="s">
        <v>127</v>
      </c>
      <c r="C4" s="137" t="s">
        <v>129</v>
      </c>
      <c r="D4" s="138">
        <v>73</v>
      </c>
      <c r="E4" s="138">
        <v>71</v>
      </c>
      <c r="F4" s="138">
        <v>69</v>
      </c>
      <c r="G4" s="138">
        <v>71</v>
      </c>
      <c r="H4" s="138">
        <v>284</v>
      </c>
      <c r="I4" s="139">
        <v>0</v>
      </c>
      <c r="J4" s="147">
        <v>13</v>
      </c>
      <c r="K4" s="147">
        <v>13.913043478260875</v>
      </c>
      <c r="L4" s="147">
        <v>17.111111111111114</v>
      </c>
      <c r="M4" s="147">
        <v>15.65384615384616</v>
      </c>
      <c r="N4" s="147">
        <v>59.678000743218149</v>
      </c>
    </row>
    <row r="5" spans="1:14">
      <c r="A5" s="135">
        <v>1</v>
      </c>
      <c r="B5" s="136" t="s">
        <v>114</v>
      </c>
      <c r="C5" s="137" t="s">
        <v>115</v>
      </c>
      <c r="D5" s="138">
        <v>75</v>
      </c>
      <c r="E5" s="138">
        <v>74</v>
      </c>
      <c r="F5" s="138">
        <v>70</v>
      </c>
      <c r="G5" s="138">
        <v>70</v>
      </c>
      <c r="H5" s="138">
        <v>289</v>
      </c>
      <c r="I5" s="139">
        <v>0</v>
      </c>
      <c r="J5" s="147">
        <v>11</v>
      </c>
      <c r="K5" s="147">
        <v>10.913043478260875</v>
      </c>
      <c r="L5" s="147">
        <v>16.111111111111114</v>
      </c>
      <c r="M5" s="147">
        <v>16.65384615384616</v>
      </c>
      <c r="N5" s="147">
        <v>54.678000743218149</v>
      </c>
    </row>
    <row r="6" spans="1:14">
      <c r="A6" s="135">
        <v>2</v>
      </c>
      <c r="B6" s="136" t="s">
        <v>114</v>
      </c>
      <c r="C6" s="137" t="s">
        <v>116</v>
      </c>
      <c r="D6" s="138">
        <v>76</v>
      </c>
      <c r="E6" s="138">
        <v>75</v>
      </c>
      <c r="F6" s="138">
        <v>75</v>
      </c>
      <c r="G6" s="138">
        <v>73</v>
      </c>
      <c r="H6" s="138">
        <v>299</v>
      </c>
      <c r="I6" s="139">
        <v>0</v>
      </c>
      <c r="J6" s="147">
        <v>10</v>
      </c>
      <c r="K6" s="147">
        <v>9.9130434782608745</v>
      </c>
      <c r="L6" s="147">
        <v>11.111111111111114</v>
      </c>
      <c r="M6" s="147">
        <v>13.65384615384616</v>
      </c>
      <c r="N6" s="147">
        <v>44.678000743218149</v>
      </c>
    </row>
    <row r="7" spans="1:14">
      <c r="A7" s="135">
        <v>3</v>
      </c>
      <c r="B7" s="136" t="s">
        <v>114</v>
      </c>
      <c r="C7" s="137" t="s">
        <v>118</v>
      </c>
      <c r="D7" s="138">
        <v>79</v>
      </c>
      <c r="E7" s="138">
        <v>74</v>
      </c>
      <c r="F7" s="138">
        <v>76</v>
      </c>
      <c r="G7" s="138">
        <v>73</v>
      </c>
      <c r="H7" s="138">
        <v>302</v>
      </c>
      <c r="I7" s="139">
        <v>0</v>
      </c>
      <c r="J7" s="147">
        <v>7</v>
      </c>
      <c r="K7" s="147">
        <v>10.913043478260875</v>
      </c>
      <c r="L7" s="147">
        <v>10.111111111111114</v>
      </c>
      <c r="M7" s="147">
        <v>13.65384615384616</v>
      </c>
      <c r="N7" s="147">
        <v>41.678000743218149</v>
      </c>
    </row>
    <row r="8" spans="1:14">
      <c r="A8" s="135">
        <v>4</v>
      </c>
      <c r="B8" s="136" t="s">
        <v>114</v>
      </c>
      <c r="C8" s="137" t="s">
        <v>119</v>
      </c>
      <c r="D8" s="138">
        <v>79</v>
      </c>
      <c r="E8" s="138">
        <v>78</v>
      </c>
      <c r="F8" s="138">
        <v>73</v>
      </c>
      <c r="G8" s="138">
        <v>75</v>
      </c>
      <c r="H8" s="138">
        <v>305</v>
      </c>
      <c r="I8" s="139">
        <v>0</v>
      </c>
      <c r="J8" s="147">
        <v>7</v>
      </c>
      <c r="K8" s="147">
        <v>6.9130434782608745</v>
      </c>
      <c r="L8" s="147">
        <v>13.111111111111114</v>
      </c>
      <c r="M8" s="147">
        <v>11.65384615384616</v>
      </c>
      <c r="N8" s="147">
        <v>38.678000743218149</v>
      </c>
    </row>
    <row r="9" spans="1:14">
      <c r="A9" s="135">
        <v>5</v>
      </c>
      <c r="B9" s="136" t="s">
        <v>114</v>
      </c>
      <c r="C9" s="137" t="s">
        <v>117</v>
      </c>
      <c r="D9" s="138">
        <v>77</v>
      </c>
      <c r="E9" s="138">
        <v>75</v>
      </c>
      <c r="F9" s="138">
        <v>77</v>
      </c>
      <c r="G9" s="138">
        <v>78</v>
      </c>
      <c r="H9" s="138">
        <v>307</v>
      </c>
      <c r="I9" s="139">
        <v>0</v>
      </c>
      <c r="J9" s="147">
        <v>9</v>
      </c>
      <c r="K9" s="147">
        <v>9.9130434782608745</v>
      </c>
      <c r="L9" s="147">
        <v>9.1111111111111143</v>
      </c>
      <c r="M9" s="147">
        <v>8.6538461538461604</v>
      </c>
      <c r="N9" s="147">
        <v>36.678000743218149</v>
      </c>
    </row>
    <row r="10" spans="1:14">
      <c r="A10" s="135">
        <v>6</v>
      </c>
      <c r="B10" s="136" t="s">
        <v>114</v>
      </c>
      <c r="C10" s="137" t="s">
        <v>121</v>
      </c>
      <c r="D10" s="138">
        <v>80</v>
      </c>
      <c r="E10" s="138">
        <v>78</v>
      </c>
      <c r="F10" s="138">
        <v>0</v>
      </c>
      <c r="G10" s="138">
        <v>0</v>
      </c>
      <c r="H10" s="138">
        <v>158</v>
      </c>
      <c r="I10" s="139" t="s">
        <v>190</v>
      </c>
      <c r="J10" s="147">
        <v>6</v>
      </c>
      <c r="K10" s="147">
        <v>6.9130434782608745</v>
      </c>
      <c r="L10" s="147"/>
      <c r="M10" s="147"/>
      <c r="N10" s="147">
        <v>12.913043478260875</v>
      </c>
    </row>
    <row r="11" spans="1:14">
      <c r="A11" s="135">
        <v>7</v>
      </c>
      <c r="B11" s="136" t="s">
        <v>114</v>
      </c>
      <c r="C11" s="137" t="s">
        <v>123</v>
      </c>
      <c r="D11" s="138">
        <v>81</v>
      </c>
      <c r="E11" s="138">
        <v>80</v>
      </c>
      <c r="F11" s="138">
        <v>0</v>
      </c>
      <c r="G11" s="138">
        <v>0</v>
      </c>
      <c r="H11" s="138">
        <v>161</v>
      </c>
      <c r="I11" s="139" t="s">
        <v>190</v>
      </c>
      <c r="J11" s="147">
        <v>5</v>
      </c>
      <c r="K11" s="147">
        <v>4.9130434782608745</v>
      </c>
      <c r="L11" s="147"/>
      <c r="M11" s="147"/>
      <c r="N11" s="147">
        <v>9.9130434782608745</v>
      </c>
    </row>
    <row r="12" spans="1:14">
      <c r="A12" s="135">
        <v>8</v>
      </c>
      <c r="B12" s="136" t="s">
        <v>114</v>
      </c>
      <c r="C12" s="137" t="s">
        <v>120</v>
      </c>
      <c r="D12" s="138">
        <v>80</v>
      </c>
      <c r="E12" s="138">
        <v>81</v>
      </c>
      <c r="F12" s="138">
        <v>0</v>
      </c>
      <c r="G12" s="138">
        <v>0</v>
      </c>
      <c r="H12" s="138">
        <v>161</v>
      </c>
      <c r="I12" s="139" t="s">
        <v>190</v>
      </c>
      <c r="J12" s="147">
        <v>6</v>
      </c>
      <c r="K12" s="147">
        <v>3.9130434782608745</v>
      </c>
      <c r="L12" s="147"/>
      <c r="M12" s="147"/>
      <c r="N12" s="147">
        <v>9.9130434782608745</v>
      </c>
    </row>
    <row r="13" spans="1:14">
      <c r="A13" s="135">
        <v>9</v>
      </c>
      <c r="B13" s="136" t="s">
        <v>114</v>
      </c>
      <c r="C13" s="137" t="s">
        <v>122</v>
      </c>
      <c r="D13" s="138">
        <v>81</v>
      </c>
      <c r="E13" s="138">
        <v>83</v>
      </c>
      <c r="F13" s="138">
        <v>0</v>
      </c>
      <c r="G13" s="138">
        <v>0</v>
      </c>
      <c r="H13" s="138">
        <v>164</v>
      </c>
      <c r="I13" s="139" t="s">
        <v>190</v>
      </c>
      <c r="J13" s="147">
        <v>5</v>
      </c>
      <c r="K13" s="147">
        <v>1.9130434782608745</v>
      </c>
      <c r="L13" s="147"/>
      <c r="M13" s="147"/>
      <c r="N13" s="147">
        <v>6.9130434782608745</v>
      </c>
    </row>
    <row r="14" spans="1:14">
      <c r="A14" s="135">
        <v>1</v>
      </c>
      <c r="B14" s="136" t="s">
        <v>127</v>
      </c>
      <c r="C14" s="137" t="s">
        <v>130</v>
      </c>
      <c r="D14" s="138">
        <v>73</v>
      </c>
      <c r="E14" s="138">
        <v>72</v>
      </c>
      <c r="F14" s="138">
        <v>73</v>
      </c>
      <c r="G14" s="138">
        <v>70</v>
      </c>
      <c r="H14" s="138">
        <v>288</v>
      </c>
      <c r="I14" s="139">
        <v>0</v>
      </c>
      <c r="J14" s="147">
        <v>13</v>
      </c>
      <c r="K14" s="147">
        <v>12.913043478260875</v>
      </c>
      <c r="L14" s="147">
        <v>13.111111111111114</v>
      </c>
      <c r="M14" s="147">
        <v>16.65384615384616</v>
      </c>
      <c r="N14" s="147">
        <v>55.678000743218149</v>
      </c>
    </row>
    <row r="15" spans="1:14">
      <c r="A15" s="135">
        <v>2</v>
      </c>
      <c r="B15" s="136" t="s">
        <v>127</v>
      </c>
      <c r="C15" s="137" t="s">
        <v>134</v>
      </c>
      <c r="D15" s="138">
        <v>75</v>
      </c>
      <c r="E15" s="138">
        <v>71</v>
      </c>
      <c r="F15" s="138">
        <v>73</v>
      </c>
      <c r="G15" s="138">
        <v>71</v>
      </c>
      <c r="H15" s="138">
        <v>290</v>
      </c>
      <c r="I15" s="139">
        <v>0</v>
      </c>
      <c r="J15" s="147">
        <v>11</v>
      </c>
      <c r="K15" s="147">
        <v>13.913043478260875</v>
      </c>
      <c r="L15" s="147">
        <v>13.111111111111114</v>
      </c>
      <c r="M15" s="147">
        <v>15.65384615384616</v>
      </c>
      <c r="N15" s="147">
        <v>53.678000743218149</v>
      </c>
    </row>
    <row r="16" spans="1:14">
      <c r="A16" s="135">
        <v>3</v>
      </c>
      <c r="B16" s="136" t="s">
        <v>127</v>
      </c>
      <c r="C16" s="137" t="s">
        <v>131</v>
      </c>
      <c r="D16" s="138">
        <v>74</v>
      </c>
      <c r="E16" s="138">
        <v>71</v>
      </c>
      <c r="F16" s="138">
        <v>74</v>
      </c>
      <c r="G16" s="138">
        <v>76</v>
      </c>
      <c r="H16" s="138">
        <v>295</v>
      </c>
      <c r="I16" s="139">
        <v>0</v>
      </c>
      <c r="J16" s="147">
        <v>12</v>
      </c>
      <c r="K16" s="147">
        <v>13.913043478260875</v>
      </c>
      <c r="L16" s="147">
        <v>12.111111111111114</v>
      </c>
      <c r="M16" s="147">
        <v>10.65384615384616</v>
      </c>
      <c r="N16" s="147">
        <v>48.678000743218149</v>
      </c>
    </row>
    <row r="17" spans="1:14">
      <c r="A17" s="135">
        <v>4</v>
      </c>
      <c r="B17" s="136" t="s">
        <v>127</v>
      </c>
      <c r="C17" s="137" t="s">
        <v>135</v>
      </c>
      <c r="D17" s="138">
        <v>77</v>
      </c>
      <c r="E17" s="138">
        <v>67</v>
      </c>
      <c r="F17" s="138">
        <v>76</v>
      </c>
      <c r="G17" s="138">
        <v>76</v>
      </c>
      <c r="H17" s="138">
        <v>296</v>
      </c>
      <c r="I17" s="139">
        <v>0</v>
      </c>
      <c r="J17" s="147">
        <v>9</v>
      </c>
      <c r="K17" s="147">
        <v>17.913043478260875</v>
      </c>
      <c r="L17" s="147">
        <v>10.111111111111114</v>
      </c>
      <c r="M17" s="147">
        <v>10.65384615384616</v>
      </c>
      <c r="N17" s="147">
        <v>47.678000743218149</v>
      </c>
    </row>
    <row r="18" spans="1:14">
      <c r="A18" s="135">
        <v>5</v>
      </c>
      <c r="B18" s="136" t="s">
        <v>127</v>
      </c>
      <c r="C18" s="137" t="s">
        <v>128</v>
      </c>
      <c r="D18" s="138">
        <v>71</v>
      </c>
      <c r="E18" s="138">
        <v>76</v>
      </c>
      <c r="F18" s="138">
        <v>78</v>
      </c>
      <c r="G18" s="138">
        <v>72</v>
      </c>
      <c r="H18" s="138">
        <v>297</v>
      </c>
      <c r="I18" s="139">
        <v>0</v>
      </c>
      <c r="J18" s="147">
        <v>15</v>
      </c>
      <c r="K18" s="147">
        <v>8.9130434782608745</v>
      </c>
      <c r="L18" s="147">
        <v>8.1111111111111143</v>
      </c>
      <c r="M18" s="147">
        <v>14.65384615384616</v>
      </c>
      <c r="N18" s="147">
        <v>46.678000743218149</v>
      </c>
    </row>
    <row r="19" spans="1:14">
      <c r="A19" s="135">
        <v>6</v>
      </c>
      <c r="B19" s="136" t="s">
        <v>127</v>
      </c>
      <c r="C19" s="137" t="s">
        <v>144</v>
      </c>
      <c r="D19" s="138">
        <v>83</v>
      </c>
      <c r="E19" s="138">
        <v>71</v>
      </c>
      <c r="F19" s="138">
        <v>72</v>
      </c>
      <c r="G19" s="138">
        <v>78</v>
      </c>
      <c r="H19" s="138">
        <v>304</v>
      </c>
      <c r="I19" s="139">
        <v>0</v>
      </c>
      <c r="J19" s="147">
        <v>3</v>
      </c>
      <c r="K19" s="147">
        <v>13.913043478260875</v>
      </c>
      <c r="L19" s="147">
        <v>14.111111111111114</v>
      </c>
      <c r="M19" s="147">
        <v>8.6538461538461604</v>
      </c>
      <c r="N19" s="147">
        <v>39.678000743218149</v>
      </c>
    </row>
    <row r="20" spans="1:14">
      <c r="A20" s="135">
        <v>7</v>
      </c>
      <c r="B20" s="136" t="s">
        <v>127</v>
      </c>
      <c r="C20" s="137" t="s">
        <v>136</v>
      </c>
      <c r="D20" s="138">
        <v>78</v>
      </c>
      <c r="E20" s="138">
        <v>76</v>
      </c>
      <c r="F20" s="138">
        <v>77</v>
      </c>
      <c r="G20" s="138">
        <v>74</v>
      </c>
      <c r="H20" s="138">
        <v>305</v>
      </c>
      <c r="I20" s="139">
        <v>0</v>
      </c>
      <c r="J20" s="147">
        <v>8</v>
      </c>
      <c r="K20" s="147">
        <v>8.9130434782608745</v>
      </c>
      <c r="L20" s="147">
        <v>9.1111111111111143</v>
      </c>
      <c r="M20" s="147">
        <v>12.65384615384616</v>
      </c>
      <c r="N20" s="147">
        <v>38.678000743218149</v>
      </c>
    </row>
    <row r="21" spans="1:14">
      <c r="A21" s="135">
        <v>8</v>
      </c>
      <c r="B21" s="136" t="s">
        <v>127</v>
      </c>
      <c r="C21" s="137" t="s">
        <v>132</v>
      </c>
      <c r="D21" s="138">
        <v>74</v>
      </c>
      <c r="E21" s="138">
        <v>76</v>
      </c>
      <c r="F21" s="138">
        <v>76</v>
      </c>
      <c r="G21" s="138">
        <v>82</v>
      </c>
      <c r="H21" s="138">
        <v>308</v>
      </c>
      <c r="I21" s="139">
        <v>0</v>
      </c>
      <c r="J21" s="147">
        <v>12</v>
      </c>
      <c r="K21" s="147">
        <v>8.9130434782608745</v>
      </c>
      <c r="L21" s="147">
        <v>10.111111111111114</v>
      </c>
      <c r="M21" s="147">
        <v>4.6538461538461604</v>
      </c>
      <c r="N21" s="147">
        <v>35.678000743218149</v>
      </c>
    </row>
    <row r="22" spans="1:14">
      <c r="A22" s="135">
        <v>9</v>
      </c>
      <c r="B22" s="136" t="s">
        <v>127</v>
      </c>
      <c r="C22" s="137" t="s">
        <v>133</v>
      </c>
      <c r="D22" s="138">
        <v>75</v>
      </c>
      <c r="E22" s="138">
        <v>80</v>
      </c>
      <c r="F22" s="138">
        <v>82</v>
      </c>
      <c r="G22" s="138">
        <v>74</v>
      </c>
      <c r="H22" s="138">
        <v>311</v>
      </c>
      <c r="I22" s="139">
        <v>0</v>
      </c>
      <c r="J22" s="147">
        <v>11</v>
      </c>
      <c r="K22" s="147">
        <v>4.9130434782608745</v>
      </c>
      <c r="L22" s="147">
        <v>4.1111111111111143</v>
      </c>
      <c r="M22" s="147">
        <v>12.65384615384616</v>
      </c>
      <c r="N22" s="147">
        <v>32.678000743218149</v>
      </c>
    </row>
    <row r="23" spans="1:14">
      <c r="A23" s="135">
        <v>10</v>
      </c>
      <c r="B23" s="136" t="s">
        <v>127</v>
      </c>
      <c r="C23" s="137" t="s">
        <v>137</v>
      </c>
      <c r="D23" s="138">
        <v>78</v>
      </c>
      <c r="E23" s="138">
        <v>77</v>
      </c>
      <c r="F23" s="138">
        <v>79</v>
      </c>
      <c r="G23" s="138" t="s">
        <v>212</v>
      </c>
      <c r="H23" s="138">
        <v>234</v>
      </c>
      <c r="I23" s="139" t="s">
        <v>212</v>
      </c>
      <c r="J23" s="147">
        <v>8</v>
      </c>
      <c r="K23" s="147">
        <v>7.9130434782608745</v>
      </c>
      <c r="L23" s="147">
        <v>7.1111111111111143</v>
      </c>
      <c r="M23" s="147"/>
      <c r="N23" s="147">
        <v>23.024154589371989</v>
      </c>
    </row>
    <row r="24" spans="1:14">
      <c r="A24" s="135">
        <v>11</v>
      </c>
      <c r="B24" s="136" t="s">
        <v>127</v>
      </c>
      <c r="C24" s="137" t="s">
        <v>143</v>
      </c>
      <c r="D24" s="138">
        <v>80</v>
      </c>
      <c r="E24" s="138">
        <v>76</v>
      </c>
      <c r="F24" s="138">
        <v>0</v>
      </c>
      <c r="G24" s="138">
        <v>0</v>
      </c>
      <c r="H24" s="138">
        <v>156</v>
      </c>
      <c r="I24" s="139" t="s">
        <v>190</v>
      </c>
      <c r="J24" s="147">
        <v>6</v>
      </c>
      <c r="K24" s="147">
        <v>8.9130434782608745</v>
      </c>
      <c r="L24" s="147"/>
      <c r="M24" s="147"/>
      <c r="N24" s="147">
        <v>14.913043478260875</v>
      </c>
    </row>
    <row r="25" spans="1:14">
      <c r="A25" s="135">
        <v>12</v>
      </c>
      <c r="B25" s="136" t="s">
        <v>127</v>
      </c>
      <c r="C25" s="137" t="s">
        <v>139</v>
      </c>
      <c r="D25" s="138">
        <v>79</v>
      </c>
      <c r="E25" s="138">
        <v>78</v>
      </c>
      <c r="F25" s="138">
        <v>0</v>
      </c>
      <c r="G25" s="138">
        <v>0</v>
      </c>
      <c r="H25" s="138">
        <v>157</v>
      </c>
      <c r="I25" s="139" t="s">
        <v>190</v>
      </c>
      <c r="J25" s="147">
        <v>7</v>
      </c>
      <c r="K25" s="147">
        <v>6.9130434782608745</v>
      </c>
      <c r="L25" s="147"/>
      <c r="M25" s="147"/>
      <c r="N25" s="147">
        <v>13.913043478260875</v>
      </c>
    </row>
    <row r="26" spans="1:14">
      <c r="A26" s="135">
        <v>13</v>
      </c>
      <c r="B26" s="136" t="s">
        <v>127</v>
      </c>
      <c r="C26" s="137" t="s">
        <v>141</v>
      </c>
      <c r="D26" s="138">
        <v>79</v>
      </c>
      <c r="E26" s="138">
        <v>78</v>
      </c>
      <c r="F26" s="138">
        <v>0</v>
      </c>
      <c r="G26" s="138">
        <v>0</v>
      </c>
      <c r="H26" s="138">
        <v>157</v>
      </c>
      <c r="I26" s="139" t="s">
        <v>190</v>
      </c>
      <c r="J26" s="147">
        <v>7</v>
      </c>
      <c r="K26" s="147">
        <v>6.9130434782608745</v>
      </c>
      <c r="L26" s="147"/>
      <c r="M26" s="147"/>
      <c r="N26" s="147">
        <v>13.913043478260875</v>
      </c>
    </row>
    <row r="27" spans="1:14">
      <c r="A27" s="135">
        <v>14</v>
      </c>
      <c r="B27" s="136" t="s">
        <v>127</v>
      </c>
      <c r="C27" s="137" t="s">
        <v>138</v>
      </c>
      <c r="D27" s="138">
        <v>78</v>
      </c>
      <c r="E27" s="138">
        <v>81</v>
      </c>
      <c r="F27" s="138">
        <v>0</v>
      </c>
      <c r="G27" s="138">
        <v>0</v>
      </c>
      <c r="H27" s="138">
        <v>159</v>
      </c>
      <c r="I27" s="139" t="s">
        <v>190</v>
      </c>
      <c r="J27" s="147">
        <v>8</v>
      </c>
      <c r="K27" s="147">
        <v>3.9130434782608745</v>
      </c>
      <c r="L27" s="147"/>
      <c r="M27" s="147"/>
      <c r="N27" s="147">
        <v>11.913043478260875</v>
      </c>
    </row>
    <row r="28" spans="1:14">
      <c r="A28" s="135">
        <v>15</v>
      </c>
      <c r="B28" s="136" t="s">
        <v>127</v>
      </c>
      <c r="C28" s="137" t="s">
        <v>142</v>
      </c>
      <c r="D28" s="138">
        <v>80</v>
      </c>
      <c r="E28" s="138">
        <v>81</v>
      </c>
      <c r="F28" s="138">
        <v>0</v>
      </c>
      <c r="G28" s="138">
        <v>0</v>
      </c>
      <c r="H28" s="138">
        <v>161</v>
      </c>
      <c r="I28" s="139" t="s">
        <v>190</v>
      </c>
      <c r="J28" s="147">
        <v>6</v>
      </c>
      <c r="K28" s="147">
        <v>3.9130434782608745</v>
      </c>
      <c r="L28" s="147"/>
      <c r="M28" s="147"/>
      <c r="N28" s="147">
        <v>9.9130434782608745</v>
      </c>
    </row>
    <row r="29" spans="1:14">
      <c r="A29" s="135">
        <v>16</v>
      </c>
      <c r="B29" s="136" t="s">
        <v>127</v>
      </c>
      <c r="C29" s="137" t="s">
        <v>140</v>
      </c>
      <c r="D29" s="138">
        <v>79</v>
      </c>
      <c r="E29" s="138">
        <v>86</v>
      </c>
      <c r="F29" s="138">
        <v>0</v>
      </c>
      <c r="G29" s="138">
        <v>0</v>
      </c>
      <c r="H29" s="138">
        <v>165</v>
      </c>
      <c r="I29" s="139" t="s">
        <v>190</v>
      </c>
      <c r="J29" s="147">
        <v>7</v>
      </c>
      <c r="K29" s="147">
        <v>0</v>
      </c>
      <c r="L29" s="147"/>
      <c r="M29" s="147"/>
      <c r="N29" s="147">
        <v>7</v>
      </c>
    </row>
    <row r="30" spans="1:14">
      <c r="A30" s="135">
        <v>17</v>
      </c>
      <c r="B30" s="136" t="s">
        <v>127</v>
      </c>
      <c r="C30" s="137" t="s">
        <v>145</v>
      </c>
      <c r="D30" s="138">
        <v>85</v>
      </c>
      <c r="E30" s="138">
        <v>81</v>
      </c>
      <c r="F30" s="138">
        <v>0</v>
      </c>
      <c r="G30" s="138">
        <v>0</v>
      </c>
      <c r="H30" s="138">
        <v>166</v>
      </c>
      <c r="I30" s="139" t="s">
        <v>190</v>
      </c>
      <c r="J30" s="147">
        <v>1</v>
      </c>
      <c r="K30" s="147">
        <v>3.9130434782608745</v>
      </c>
      <c r="L30" s="147"/>
      <c r="M30" s="147"/>
      <c r="N30" s="147">
        <v>4.9130434782608745</v>
      </c>
    </row>
    <row r="31" spans="1:14">
      <c r="A31" s="135">
        <v>18</v>
      </c>
      <c r="B31" s="136" t="s">
        <v>127</v>
      </c>
      <c r="C31" s="137" t="s">
        <v>147</v>
      </c>
      <c r="D31" s="138">
        <v>91</v>
      </c>
      <c r="E31" s="138">
        <v>83</v>
      </c>
      <c r="F31" s="138">
        <v>0</v>
      </c>
      <c r="G31" s="138">
        <v>0</v>
      </c>
      <c r="H31" s="138">
        <v>174</v>
      </c>
      <c r="I31" s="139" t="s">
        <v>190</v>
      </c>
      <c r="J31" s="147">
        <v>0</v>
      </c>
      <c r="K31" s="147">
        <v>1.9130434782608745</v>
      </c>
      <c r="L31" s="147"/>
      <c r="M31" s="147"/>
      <c r="N31" s="147">
        <v>1.9130434782608745</v>
      </c>
    </row>
    <row r="32" spans="1:14">
      <c r="A32" s="135">
        <v>19</v>
      </c>
      <c r="B32" s="136" t="s">
        <v>127</v>
      </c>
      <c r="C32" s="137" t="s">
        <v>146</v>
      </c>
      <c r="D32" s="138">
        <v>89</v>
      </c>
      <c r="E32" s="138">
        <v>87</v>
      </c>
      <c r="F32" s="138">
        <v>0</v>
      </c>
      <c r="G32" s="138">
        <v>0</v>
      </c>
      <c r="H32" s="138">
        <v>176</v>
      </c>
      <c r="I32" s="139" t="s">
        <v>190</v>
      </c>
      <c r="J32" s="147">
        <v>0</v>
      </c>
      <c r="K32" s="147">
        <v>0</v>
      </c>
      <c r="L32" s="147"/>
      <c r="M32" s="147"/>
      <c r="N32" s="147">
        <v>0</v>
      </c>
    </row>
    <row r="33" spans="1:14">
      <c r="A33" s="135">
        <v>1</v>
      </c>
      <c r="B33" s="136" t="s">
        <v>148</v>
      </c>
      <c r="C33" s="137" t="s">
        <v>149</v>
      </c>
      <c r="D33" s="138">
        <v>69</v>
      </c>
      <c r="E33" s="138">
        <v>75</v>
      </c>
      <c r="F33" s="138">
        <v>71</v>
      </c>
      <c r="G33" s="138">
        <v>78</v>
      </c>
      <c r="H33" s="138">
        <v>293</v>
      </c>
      <c r="I33" s="139">
        <v>0</v>
      </c>
      <c r="J33" s="147">
        <v>17</v>
      </c>
      <c r="K33" s="147">
        <v>9.9130434782608745</v>
      </c>
      <c r="L33" s="147">
        <v>15.111111111111114</v>
      </c>
      <c r="M33" s="147">
        <v>8.6538461538461604</v>
      </c>
      <c r="N33" s="147">
        <v>50.678000743218149</v>
      </c>
    </row>
    <row r="34" spans="1:14">
      <c r="A34" s="135">
        <v>2</v>
      </c>
      <c r="B34" s="136" t="s">
        <v>148</v>
      </c>
      <c r="C34" s="137" t="s">
        <v>150</v>
      </c>
      <c r="D34" s="138">
        <v>74</v>
      </c>
      <c r="E34" s="138">
        <v>81</v>
      </c>
      <c r="F34" s="138">
        <v>73</v>
      </c>
      <c r="G34" s="138">
        <v>77</v>
      </c>
      <c r="H34" s="138">
        <v>305</v>
      </c>
      <c r="I34" s="139">
        <v>0</v>
      </c>
      <c r="J34" s="147">
        <v>12</v>
      </c>
      <c r="K34" s="147">
        <v>3.9130434782608745</v>
      </c>
      <c r="L34" s="147">
        <v>13.111111111111114</v>
      </c>
      <c r="M34" s="147">
        <v>9.6538461538461604</v>
      </c>
      <c r="N34" s="147">
        <v>38.678000743218149</v>
      </c>
    </row>
    <row r="35" spans="1:14">
      <c r="A35" s="135">
        <v>3</v>
      </c>
      <c r="B35" s="136" t="s">
        <v>148</v>
      </c>
      <c r="C35" s="137" t="s">
        <v>152</v>
      </c>
      <c r="D35" s="138">
        <v>79</v>
      </c>
      <c r="E35" s="138">
        <v>77</v>
      </c>
      <c r="F35" s="138">
        <v>75</v>
      </c>
      <c r="G35" s="138">
        <v>78</v>
      </c>
      <c r="H35" s="138">
        <v>309</v>
      </c>
      <c r="I35" s="139">
        <v>0</v>
      </c>
      <c r="J35" s="147">
        <v>7</v>
      </c>
      <c r="K35" s="147">
        <v>7.9130434782608745</v>
      </c>
      <c r="L35" s="147">
        <v>11.111111111111114</v>
      </c>
      <c r="M35" s="147">
        <v>8.6538461538461604</v>
      </c>
      <c r="N35" s="147">
        <v>34.678000743218149</v>
      </c>
    </row>
    <row r="36" spans="1:14">
      <c r="A36" s="135">
        <v>4</v>
      </c>
      <c r="B36" s="136" t="s">
        <v>148</v>
      </c>
      <c r="C36" s="137" t="s">
        <v>154</v>
      </c>
      <c r="D36" s="138">
        <v>80</v>
      </c>
      <c r="E36" s="138">
        <v>82</v>
      </c>
      <c r="F36" s="138">
        <v>78</v>
      </c>
      <c r="G36" s="138">
        <v>73</v>
      </c>
      <c r="H36" s="138">
        <v>313</v>
      </c>
      <c r="I36" s="139">
        <v>0</v>
      </c>
      <c r="J36" s="147">
        <v>6</v>
      </c>
      <c r="K36" s="147">
        <v>2.9130434782608745</v>
      </c>
      <c r="L36" s="147">
        <v>8.1111111111111143</v>
      </c>
      <c r="M36" s="147">
        <v>13.65384615384616</v>
      </c>
      <c r="N36" s="147">
        <v>30.678000743218149</v>
      </c>
    </row>
    <row r="37" spans="1:14">
      <c r="A37" s="135">
        <v>5</v>
      </c>
      <c r="B37" s="136" t="s">
        <v>148</v>
      </c>
      <c r="C37" s="137" t="s">
        <v>160</v>
      </c>
      <c r="D37" s="138">
        <v>87</v>
      </c>
      <c r="E37" s="138">
        <v>80</v>
      </c>
      <c r="F37" s="138">
        <v>75</v>
      </c>
      <c r="G37" s="138">
        <v>76</v>
      </c>
      <c r="H37" s="138">
        <v>318</v>
      </c>
      <c r="I37" s="139">
        <v>0</v>
      </c>
      <c r="J37" s="147">
        <v>0</v>
      </c>
      <c r="K37" s="147">
        <v>4.9130434782608745</v>
      </c>
      <c r="L37" s="147">
        <v>11.111111111111114</v>
      </c>
      <c r="M37" s="147">
        <v>10.65384615384616</v>
      </c>
      <c r="N37" s="147">
        <v>26.678000743218149</v>
      </c>
    </row>
    <row r="38" spans="1:14">
      <c r="A38" s="135">
        <v>6</v>
      </c>
      <c r="B38" s="136" t="s">
        <v>148</v>
      </c>
      <c r="C38" s="137" t="s">
        <v>156</v>
      </c>
      <c r="D38" s="138">
        <v>83</v>
      </c>
      <c r="E38" s="138">
        <v>78</v>
      </c>
      <c r="F38" s="138">
        <v>78</v>
      </c>
      <c r="G38" s="138">
        <v>79</v>
      </c>
      <c r="H38" s="138">
        <v>318</v>
      </c>
      <c r="I38" s="139">
        <v>0</v>
      </c>
      <c r="J38" s="147">
        <v>3</v>
      </c>
      <c r="K38" s="147">
        <v>6.9130434782608745</v>
      </c>
      <c r="L38" s="147">
        <v>8.1111111111111143</v>
      </c>
      <c r="M38" s="147">
        <v>7.6538461538461604</v>
      </c>
      <c r="N38" s="147">
        <v>25.678000743218149</v>
      </c>
    </row>
    <row r="39" spans="1:14">
      <c r="A39" s="135">
        <v>7</v>
      </c>
      <c r="B39" s="136" t="s">
        <v>148</v>
      </c>
      <c r="C39" s="137" t="s">
        <v>155</v>
      </c>
      <c r="D39" s="138">
        <v>81</v>
      </c>
      <c r="E39" s="138">
        <v>82</v>
      </c>
      <c r="F39" s="138">
        <v>81</v>
      </c>
      <c r="G39" s="138">
        <v>77</v>
      </c>
      <c r="H39" s="138">
        <v>321</v>
      </c>
      <c r="I39" s="139">
        <v>0</v>
      </c>
      <c r="J39" s="147">
        <v>5</v>
      </c>
      <c r="K39" s="147">
        <v>2.9130434782608745</v>
      </c>
      <c r="L39" s="147">
        <v>5.1111111111111143</v>
      </c>
      <c r="M39" s="147">
        <v>9.6538461538461604</v>
      </c>
      <c r="N39" s="147">
        <v>22.678000743218149</v>
      </c>
    </row>
    <row r="40" spans="1:14">
      <c r="A40" s="135">
        <v>8</v>
      </c>
      <c r="B40" s="136" t="s">
        <v>148</v>
      </c>
      <c r="C40" s="137" t="s">
        <v>151</v>
      </c>
      <c r="D40" s="138">
        <v>77</v>
      </c>
      <c r="E40" s="138">
        <v>79</v>
      </c>
      <c r="F40" s="138">
        <v>83</v>
      </c>
      <c r="G40" s="138">
        <v>84</v>
      </c>
      <c r="H40" s="138">
        <v>323</v>
      </c>
      <c r="I40" s="139">
        <v>0</v>
      </c>
      <c r="J40" s="147">
        <v>9</v>
      </c>
      <c r="K40" s="147">
        <v>5.9130434782608745</v>
      </c>
      <c r="L40" s="147">
        <v>3.1111111111111143</v>
      </c>
      <c r="M40" s="147">
        <v>2.6538461538461604</v>
      </c>
      <c r="N40" s="147">
        <v>20.678000743218149</v>
      </c>
    </row>
    <row r="41" spans="1:14">
      <c r="A41" s="135">
        <v>9</v>
      </c>
      <c r="B41" s="136" t="s">
        <v>148</v>
      </c>
      <c r="C41" s="137" t="s">
        <v>153</v>
      </c>
      <c r="D41" s="138">
        <v>80</v>
      </c>
      <c r="E41" s="138">
        <v>81</v>
      </c>
      <c r="F41" s="138">
        <v>80</v>
      </c>
      <c r="G41" s="138">
        <v>84</v>
      </c>
      <c r="H41" s="138">
        <v>325</v>
      </c>
      <c r="I41" s="139">
        <v>0</v>
      </c>
      <c r="J41" s="147">
        <v>6</v>
      </c>
      <c r="K41" s="147">
        <v>3.9130434782608745</v>
      </c>
      <c r="L41" s="147">
        <v>6.1111111111111143</v>
      </c>
      <c r="M41" s="147">
        <v>2.6538461538461604</v>
      </c>
      <c r="N41" s="147">
        <v>18.678000743218149</v>
      </c>
    </row>
    <row r="42" spans="1:14">
      <c r="A42" s="135">
        <v>10</v>
      </c>
      <c r="B42" s="136" t="s">
        <v>148</v>
      </c>
      <c r="C42" s="137" t="s">
        <v>159</v>
      </c>
      <c r="D42" s="138">
        <v>86</v>
      </c>
      <c r="E42" s="138">
        <v>80</v>
      </c>
      <c r="F42" s="138">
        <v>73</v>
      </c>
      <c r="G42" s="138">
        <v>86</v>
      </c>
      <c r="H42" s="138">
        <v>325</v>
      </c>
      <c r="I42" s="139">
        <v>0</v>
      </c>
      <c r="J42" s="147">
        <v>0</v>
      </c>
      <c r="K42" s="147">
        <v>4.9130434782608745</v>
      </c>
      <c r="L42" s="147">
        <v>13.111111111111114</v>
      </c>
      <c r="M42" s="147">
        <v>0.65384615384616041</v>
      </c>
      <c r="N42" s="147">
        <v>18.678000743218149</v>
      </c>
    </row>
    <row r="43" spans="1:14">
      <c r="A43" s="135">
        <v>11</v>
      </c>
      <c r="B43" s="136" t="s">
        <v>148</v>
      </c>
      <c r="C43" s="137" t="s">
        <v>157</v>
      </c>
      <c r="D43" s="138">
        <v>84</v>
      </c>
      <c r="E43" s="138">
        <v>83</v>
      </c>
      <c r="F43" s="138">
        <v>88</v>
      </c>
      <c r="G43" s="138">
        <v>88</v>
      </c>
      <c r="H43" s="138">
        <v>343</v>
      </c>
      <c r="I43" s="139">
        <v>0</v>
      </c>
      <c r="J43" s="147">
        <v>2</v>
      </c>
      <c r="K43" s="147">
        <v>1.9130434782608745</v>
      </c>
      <c r="L43" s="147">
        <v>0</v>
      </c>
      <c r="M43" s="147">
        <v>0</v>
      </c>
      <c r="N43" s="147">
        <v>3.9130434782608745</v>
      </c>
    </row>
    <row r="44" spans="1:14">
      <c r="A44" s="135">
        <v>12</v>
      </c>
      <c r="B44" s="136" t="s">
        <v>148</v>
      </c>
      <c r="C44" s="137" t="s">
        <v>162</v>
      </c>
      <c r="D44" s="138">
        <v>88</v>
      </c>
      <c r="E44" s="138">
        <v>83</v>
      </c>
      <c r="F44" s="138">
        <v>0</v>
      </c>
      <c r="G44" s="138">
        <v>0</v>
      </c>
      <c r="H44" s="138">
        <v>171</v>
      </c>
      <c r="I44" s="139" t="s">
        <v>190</v>
      </c>
      <c r="J44" s="147">
        <v>0</v>
      </c>
      <c r="K44" s="147">
        <v>1.9130434782608745</v>
      </c>
      <c r="L44" s="147"/>
      <c r="M44" s="147"/>
      <c r="N44" s="147">
        <v>1.9130434782608745</v>
      </c>
    </row>
    <row r="45" spans="1:14">
      <c r="A45" s="135">
        <v>13</v>
      </c>
      <c r="B45" s="136" t="s">
        <v>148</v>
      </c>
      <c r="C45" s="137" t="s">
        <v>158</v>
      </c>
      <c r="D45" s="138">
        <v>86</v>
      </c>
      <c r="E45" s="138">
        <v>85</v>
      </c>
      <c r="F45" s="138">
        <v>0</v>
      </c>
      <c r="G45" s="138">
        <v>0</v>
      </c>
      <c r="H45" s="138">
        <v>171</v>
      </c>
      <c r="I45" s="139" t="s">
        <v>190</v>
      </c>
      <c r="J45" s="147">
        <v>0</v>
      </c>
      <c r="K45" s="147">
        <v>0</v>
      </c>
      <c r="L45" s="147"/>
      <c r="M45" s="147"/>
      <c r="N45" s="147">
        <v>0</v>
      </c>
    </row>
    <row r="46" spans="1:14">
      <c r="A46" s="135">
        <v>14</v>
      </c>
      <c r="B46" s="136" t="s">
        <v>148</v>
      </c>
      <c r="C46" s="137" t="s">
        <v>161</v>
      </c>
      <c r="D46" s="138">
        <v>87</v>
      </c>
      <c r="E46" s="138">
        <v>88</v>
      </c>
      <c r="F46" s="138">
        <v>0</v>
      </c>
      <c r="G46" s="138">
        <v>0</v>
      </c>
      <c r="H46" s="138">
        <v>175</v>
      </c>
      <c r="I46" s="139" t="s">
        <v>190</v>
      </c>
      <c r="J46" s="147">
        <v>0</v>
      </c>
      <c r="K46" s="147">
        <v>0</v>
      </c>
      <c r="L46" s="147"/>
      <c r="M46" s="147"/>
      <c r="N46" s="147">
        <v>0</v>
      </c>
    </row>
    <row r="47" spans="1:14">
      <c r="A47" s="135">
        <v>15</v>
      </c>
      <c r="B47" s="136" t="s">
        <v>148</v>
      </c>
      <c r="C47" s="137" t="s">
        <v>163</v>
      </c>
      <c r="D47" s="138">
        <v>95</v>
      </c>
      <c r="E47" s="138">
        <v>90</v>
      </c>
      <c r="F47" s="138">
        <v>0</v>
      </c>
      <c r="G47" s="138">
        <v>0</v>
      </c>
      <c r="H47" s="138">
        <v>185</v>
      </c>
      <c r="I47" s="139" t="s">
        <v>190</v>
      </c>
      <c r="J47" s="147">
        <v>0</v>
      </c>
      <c r="K47" s="147">
        <v>0</v>
      </c>
      <c r="L47" s="147"/>
      <c r="M47" s="147"/>
      <c r="N47" s="147">
        <v>0</v>
      </c>
    </row>
    <row r="48" spans="1:14">
      <c r="A48" s="135">
        <v>16</v>
      </c>
      <c r="B48" s="136" t="s">
        <v>148</v>
      </c>
      <c r="C48" s="137" t="s">
        <v>165</v>
      </c>
      <c r="D48" s="138">
        <v>114</v>
      </c>
      <c r="E48" s="138">
        <v>102</v>
      </c>
      <c r="F48" s="138">
        <v>0</v>
      </c>
      <c r="G48" s="138">
        <v>0</v>
      </c>
      <c r="H48" s="138">
        <v>216</v>
      </c>
      <c r="I48" s="139" t="s">
        <v>190</v>
      </c>
      <c r="J48" s="147">
        <v>0</v>
      </c>
      <c r="K48" s="147">
        <v>0</v>
      </c>
      <c r="L48" s="147"/>
      <c r="M48" s="147"/>
      <c r="N48" s="147">
        <v>0</v>
      </c>
    </row>
    <row r="49" spans="1:14" s="125" customFormat="1">
      <c r="A49" s="135">
        <v>17</v>
      </c>
      <c r="B49" s="136" t="s">
        <v>148</v>
      </c>
      <c r="C49" s="137" t="s">
        <v>164</v>
      </c>
      <c r="D49" s="138">
        <v>112</v>
      </c>
      <c r="E49" s="138">
        <v>114</v>
      </c>
      <c r="F49" s="138">
        <v>0</v>
      </c>
      <c r="G49" s="138">
        <v>0</v>
      </c>
      <c r="H49" s="138">
        <v>226</v>
      </c>
      <c r="I49" s="139" t="s">
        <v>190</v>
      </c>
      <c r="J49" s="147">
        <v>0</v>
      </c>
      <c r="K49" s="147">
        <v>0</v>
      </c>
      <c r="L49" s="147"/>
      <c r="M49" s="147"/>
      <c r="N49" s="147">
        <v>0</v>
      </c>
    </row>
  </sheetData>
  <mergeCells count="2">
    <mergeCell ref="A1:I1"/>
    <mergeCell ref="A2:G2"/>
  </mergeCells>
  <phoneticPr fontId="2" type="noConversion"/>
  <conditionalFormatting sqref="B4:B49">
    <cfRule type="expression" dxfId="160" priority="6">
      <formula>AND(XEG4=0,XEH4&lt;&gt;"")</formula>
    </cfRule>
  </conditionalFormatting>
  <conditionalFormatting sqref="A4:A49">
    <cfRule type="expression" dxfId="159" priority="5">
      <formula>AND(XEG4=0,XEH4&lt;&gt;"")</formula>
    </cfRule>
  </conditionalFormatting>
  <conditionalFormatting sqref="D4:G49">
    <cfRule type="cellIs" dxfId="158" priority="3" operator="lessThan">
      <formula>#REF!</formula>
    </cfRule>
    <cfRule type="cellIs" dxfId="157" priority="4" operator="equal">
      <formula>#REF!</formula>
    </cfRule>
  </conditionalFormatting>
  <conditionalFormatting sqref="H4:H49">
    <cfRule type="cellIs" dxfId="156" priority="1" operator="lessThan">
      <formula>#REF!*COUNTIF(D4:G4,"&gt;0")</formula>
    </cfRule>
    <cfRule type="cellIs" dxfId="155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60"/>
  <sheetViews>
    <sheetView workbookViewId="0">
      <pane ySplit="1" topLeftCell="A2" activePane="bottomLeft" state="frozen"/>
      <selection pane="bottomLeft" activeCell="M59" sqref="M5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8" width="10.625" customWidth="1"/>
  </cols>
  <sheetData>
    <row r="1" spans="1:8">
      <c r="A1" s="162" t="s">
        <v>7</v>
      </c>
      <c r="B1" s="163" t="s">
        <v>8</v>
      </c>
      <c r="C1" s="163" t="s">
        <v>0</v>
      </c>
      <c r="D1" s="164" t="s">
        <v>314</v>
      </c>
      <c r="E1" s="164" t="s">
        <v>313</v>
      </c>
      <c r="F1" s="164" t="s">
        <v>317</v>
      </c>
      <c r="G1" s="164" t="s">
        <v>312</v>
      </c>
      <c r="H1" s="165" t="s">
        <v>315</v>
      </c>
    </row>
    <row r="2" spans="1:8">
      <c r="A2" s="135">
        <v>1</v>
      </c>
      <c r="B2" s="136" t="s">
        <v>127</v>
      </c>
      <c r="C2" s="137" t="s">
        <v>299</v>
      </c>
      <c r="D2" s="168">
        <f>VLOOKUP(C2,'105冬女OAB'!$C$2:$M$48,11,FALSE)</f>
        <v>60.858293075684387</v>
      </c>
      <c r="E2" s="168">
        <f>VLOOKUP(C2,'106春女OAB'!$C$4:$N$49,12,FALSE)</f>
        <v>59.678000743218149</v>
      </c>
      <c r="F2" s="168">
        <f t="shared" ref="F2:F33" si="0">D2*1.3</f>
        <v>79.11578099838971</v>
      </c>
      <c r="G2" s="168">
        <f t="shared" ref="G2:G33" si="1">E2*1.5</f>
        <v>89.517001114827224</v>
      </c>
      <c r="H2" s="168">
        <f t="shared" ref="H2:H33" si="2">SUM(F2:G2)</f>
        <v>168.63278211321693</v>
      </c>
    </row>
    <row r="3" spans="1:8">
      <c r="A3" s="135">
        <v>2</v>
      </c>
      <c r="B3" s="136" t="s">
        <v>127</v>
      </c>
      <c r="C3" s="137" t="s">
        <v>134</v>
      </c>
      <c r="D3" s="168">
        <f>VLOOKUP(C3,'105冬女OAB'!$C$2:$M$48,11,FALSE)</f>
        <v>54.858293075684387</v>
      </c>
      <c r="E3" s="168">
        <f>VLOOKUP(C3,'106春女OAB'!$C$4:$N$49,12,FALSE)</f>
        <v>53.678000743218149</v>
      </c>
      <c r="F3" s="168">
        <f t="shared" si="0"/>
        <v>71.315780998389698</v>
      </c>
      <c r="G3" s="168">
        <f t="shared" si="1"/>
        <v>80.517001114827224</v>
      </c>
      <c r="H3" s="168">
        <f t="shared" si="2"/>
        <v>151.83278211321692</v>
      </c>
    </row>
    <row r="4" spans="1:8">
      <c r="A4" s="135">
        <v>3</v>
      </c>
      <c r="B4" s="136" t="s">
        <v>127</v>
      </c>
      <c r="C4" s="137" t="s">
        <v>130</v>
      </c>
      <c r="D4" s="168">
        <f>VLOOKUP(C4,'105冬女OAB'!$C$2:$M$48,11,FALSE)</f>
        <v>45.858293075684387</v>
      </c>
      <c r="E4" s="168">
        <f>VLOOKUP(C4,'106春女OAB'!$C$4:$N$49,12,FALSE)</f>
        <v>55.678000743218149</v>
      </c>
      <c r="F4" s="168">
        <f t="shared" si="0"/>
        <v>59.615780998389702</v>
      </c>
      <c r="G4" s="168">
        <f t="shared" si="1"/>
        <v>83.517001114827224</v>
      </c>
      <c r="H4" s="168">
        <f t="shared" si="2"/>
        <v>143.13278211321693</v>
      </c>
    </row>
    <row r="5" spans="1:8">
      <c r="A5" s="135">
        <v>4</v>
      </c>
      <c r="B5" s="136" t="s">
        <v>127</v>
      </c>
      <c r="C5" s="137" t="s">
        <v>131</v>
      </c>
      <c r="D5" s="168">
        <f>VLOOKUP(C5,'105冬女OAB'!$C$2:$M$48,11,FALSE)</f>
        <v>48.858293075684387</v>
      </c>
      <c r="E5" s="168">
        <f>VLOOKUP(C5,'106春女OAB'!$C$4:$N$49,12,FALSE)</f>
        <v>48.678000743218149</v>
      </c>
      <c r="F5" s="168">
        <f t="shared" si="0"/>
        <v>63.515780998389708</v>
      </c>
      <c r="G5" s="168">
        <f t="shared" si="1"/>
        <v>73.017001114827224</v>
      </c>
      <c r="H5" s="168">
        <f t="shared" si="2"/>
        <v>136.53278211321694</v>
      </c>
    </row>
    <row r="6" spans="1:8">
      <c r="A6" s="135">
        <v>5</v>
      </c>
      <c r="B6" s="136" t="s">
        <v>127</v>
      </c>
      <c r="C6" s="137" t="s">
        <v>135</v>
      </c>
      <c r="D6" s="168">
        <f>VLOOKUP(C6,'105冬女OAB'!$C$2:$M$48,11,FALSE)</f>
        <v>45.858293075684387</v>
      </c>
      <c r="E6" s="168">
        <f>VLOOKUP(C6,'106春女OAB'!$C$4:$N$49,12,FALSE)</f>
        <v>47.678000743218149</v>
      </c>
      <c r="F6" s="168">
        <f t="shared" si="0"/>
        <v>59.615780998389702</v>
      </c>
      <c r="G6" s="168">
        <f t="shared" si="1"/>
        <v>71.517001114827224</v>
      </c>
      <c r="H6" s="168">
        <f t="shared" si="2"/>
        <v>131.13278211321693</v>
      </c>
    </row>
    <row r="7" spans="1:8">
      <c r="A7" s="135">
        <v>6</v>
      </c>
      <c r="B7" s="136" t="s">
        <v>114</v>
      </c>
      <c r="C7" s="137" t="s">
        <v>300</v>
      </c>
      <c r="D7" s="168">
        <f>VLOOKUP(C7,'105冬女OAB'!$C$2:$M$48,11,FALSE)</f>
        <v>48.858293075684387</v>
      </c>
      <c r="E7" s="168">
        <f>VLOOKUP(C7,'106春女OAB'!$C$4:$N$49,12,FALSE)</f>
        <v>44.678000743218149</v>
      </c>
      <c r="F7" s="168">
        <f t="shared" si="0"/>
        <v>63.515780998389708</v>
      </c>
      <c r="G7" s="168">
        <f t="shared" si="1"/>
        <v>67.017001114827224</v>
      </c>
      <c r="H7" s="168">
        <f t="shared" si="2"/>
        <v>130.53278211321694</v>
      </c>
    </row>
    <row r="8" spans="1:8">
      <c r="A8" s="135">
        <v>7</v>
      </c>
      <c r="B8" s="136" t="s">
        <v>127</v>
      </c>
      <c r="C8" s="137" t="s">
        <v>144</v>
      </c>
      <c r="D8" s="168">
        <f>VLOOKUP(C8,'105冬女OAB'!$C$2:$M$48,11,FALSE)</f>
        <v>45.858293075684387</v>
      </c>
      <c r="E8" s="168">
        <f>VLOOKUP(C8,'106春女OAB'!$C$4:$N$49,12,FALSE)</f>
        <v>39.678000743218149</v>
      </c>
      <c r="F8" s="168">
        <f t="shared" si="0"/>
        <v>59.615780998389702</v>
      </c>
      <c r="G8" s="168">
        <f t="shared" si="1"/>
        <v>59.517001114827224</v>
      </c>
      <c r="H8" s="168">
        <f t="shared" si="2"/>
        <v>119.13278211321693</v>
      </c>
    </row>
    <row r="9" spans="1:8">
      <c r="A9" s="135">
        <v>8</v>
      </c>
      <c r="B9" s="136" t="s">
        <v>127</v>
      </c>
      <c r="C9" s="137" t="s">
        <v>128</v>
      </c>
      <c r="D9" s="168">
        <f>VLOOKUP(C9,'105冬女OAB'!$C$2:$M$48,11,FALSE)</f>
        <v>35.858293075684387</v>
      </c>
      <c r="E9" s="168">
        <f>VLOOKUP(C9,'106春女OAB'!$C$4:$N$49,12,FALSE)</f>
        <v>46.678000743218149</v>
      </c>
      <c r="F9" s="168">
        <f t="shared" si="0"/>
        <v>46.615780998389702</v>
      </c>
      <c r="G9" s="168">
        <f t="shared" si="1"/>
        <v>70.017001114827224</v>
      </c>
      <c r="H9" s="168">
        <f t="shared" si="2"/>
        <v>116.63278211321693</v>
      </c>
    </row>
    <row r="10" spans="1:8">
      <c r="A10" s="135">
        <v>9</v>
      </c>
      <c r="B10" s="136" t="s">
        <v>114</v>
      </c>
      <c r="C10" s="137" t="s">
        <v>117</v>
      </c>
      <c r="D10" s="168">
        <f>VLOOKUP(C10,'105冬女OAB'!$C$2:$M$48,11,FALSE)</f>
        <v>39.858293075684387</v>
      </c>
      <c r="E10" s="168">
        <f>VLOOKUP(C10,'106春女OAB'!$C$4:$N$49,12,FALSE)</f>
        <v>36.678000743218149</v>
      </c>
      <c r="F10" s="168">
        <f t="shared" si="0"/>
        <v>51.815780998389705</v>
      </c>
      <c r="G10" s="168">
        <f t="shared" si="1"/>
        <v>55.017001114827224</v>
      </c>
      <c r="H10" s="168">
        <f t="shared" si="2"/>
        <v>106.83278211321692</v>
      </c>
    </row>
    <row r="11" spans="1:8">
      <c r="A11" s="135">
        <v>10</v>
      </c>
      <c r="B11" s="136" t="s">
        <v>114</v>
      </c>
      <c r="C11" s="137" t="s">
        <v>118</v>
      </c>
      <c r="D11" s="168">
        <f>VLOOKUP(C11,'105冬女OAB'!$C$2:$M$48,11,FALSE)</f>
        <v>32.858293075684387</v>
      </c>
      <c r="E11" s="168">
        <f>VLOOKUP(C11,'106春女OAB'!$C$4:$N$49,12,FALSE)</f>
        <v>41.678000743218149</v>
      </c>
      <c r="F11" s="168">
        <f t="shared" si="0"/>
        <v>42.715780998389704</v>
      </c>
      <c r="G11" s="168">
        <f t="shared" si="1"/>
        <v>62.517001114827224</v>
      </c>
      <c r="H11" s="168">
        <f t="shared" si="2"/>
        <v>105.23278211321693</v>
      </c>
    </row>
    <row r="12" spans="1:8">
      <c r="A12" s="135">
        <v>11</v>
      </c>
      <c r="B12" s="136" t="s">
        <v>148</v>
      </c>
      <c r="C12" s="137" t="s">
        <v>150</v>
      </c>
      <c r="D12" s="168">
        <f>VLOOKUP(C12,'105冬女OAB'!$C$2:$M$48,11,FALSE)</f>
        <v>29.858293075684387</v>
      </c>
      <c r="E12" s="168">
        <f>VLOOKUP(C12,'106春女OAB'!$C$4:$N$49,12,FALSE)</f>
        <v>38.678000743218149</v>
      </c>
      <c r="F12" s="168">
        <f t="shared" si="0"/>
        <v>38.815780998389705</v>
      </c>
      <c r="G12" s="168">
        <f t="shared" si="1"/>
        <v>58.017001114827224</v>
      </c>
      <c r="H12" s="168">
        <f t="shared" si="2"/>
        <v>96.832782113216922</v>
      </c>
    </row>
    <row r="13" spans="1:8">
      <c r="A13" s="135">
        <v>12</v>
      </c>
      <c r="B13" s="136" t="s">
        <v>148</v>
      </c>
      <c r="C13" s="137" t="s">
        <v>156</v>
      </c>
      <c r="D13" s="168">
        <f>VLOOKUP(C13,'105冬女OAB'!$C$2:$M$48,11,FALSE)</f>
        <v>39.858293075684387</v>
      </c>
      <c r="E13" s="168">
        <f>VLOOKUP(C13,'106春女OAB'!$C$4:$N$49,12,FALSE)</f>
        <v>25.678000743218149</v>
      </c>
      <c r="F13" s="168">
        <f t="shared" si="0"/>
        <v>51.815780998389705</v>
      </c>
      <c r="G13" s="168">
        <f t="shared" si="1"/>
        <v>38.517001114827224</v>
      </c>
      <c r="H13" s="168">
        <f t="shared" si="2"/>
        <v>90.332782113216922</v>
      </c>
    </row>
    <row r="14" spans="1:8">
      <c r="A14" s="135">
        <v>13</v>
      </c>
      <c r="B14" s="136" t="s">
        <v>127</v>
      </c>
      <c r="C14" s="137" t="s">
        <v>143</v>
      </c>
      <c r="D14" s="168">
        <f>VLOOKUP(C14,'105冬女OAB'!$C$2:$M$48,11,FALSE)</f>
        <v>51.858293075684387</v>
      </c>
      <c r="E14" s="168">
        <f>VLOOKUP(C14,'106春女OAB'!$C$4:$N$49,12,FALSE)</f>
        <v>14.913043478260875</v>
      </c>
      <c r="F14" s="168">
        <f t="shared" si="0"/>
        <v>67.415780998389707</v>
      </c>
      <c r="G14" s="168">
        <f t="shared" si="1"/>
        <v>22.369565217391312</v>
      </c>
      <c r="H14" s="168">
        <f t="shared" si="2"/>
        <v>89.785346215781018</v>
      </c>
    </row>
    <row r="15" spans="1:8">
      <c r="A15" s="135">
        <v>14</v>
      </c>
      <c r="B15" s="136" t="s">
        <v>148</v>
      </c>
      <c r="C15" s="137" t="s">
        <v>152</v>
      </c>
      <c r="D15" s="168">
        <f>VLOOKUP(C15,'105冬女OAB'!$C$2:$M$48,11,FALSE)</f>
        <v>23.24959742351048</v>
      </c>
      <c r="E15" s="168">
        <f>VLOOKUP(C15,'106春女OAB'!$C$4:$N$49,12,FALSE)</f>
        <v>34.678000743218149</v>
      </c>
      <c r="F15" s="168">
        <f t="shared" si="0"/>
        <v>30.224476650563624</v>
      </c>
      <c r="G15" s="168">
        <f t="shared" si="1"/>
        <v>52.017001114827224</v>
      </c>
      <c r="H15" s="168">
        <f t="shared" si="2"/>
        <v>82.24147776539084</v>
      </c>
    </row>
    <row r="16" spans="1:8">
      <c r="A16" s="135">
        <v>15</v>
      </c>
      <c r="B16" s="136" t="s">
        <v>114</v>
      </c>
      <c r="C16" s="137" t="s">
        <v>115</v>
      </c>
      <c r="D16" s="168"/>
      <c r="E16" s="168">
        <f>VLOOKUP(C16,'106春女OAB'!$C$4:$N$49,12,FALSE)</f>
        <v>54.678000743218149</v>
      </c>
      <c r="F16" s="168">
        <f t="shared" si="0"/>
        <v>0</v>
      </c>
      <c r="G16" s="168">
        <f t="shared" si="1"/>
        <v>82.017001114827224</v>
      </c>
      <c r="H16" s="168">
        <f t="shared" si="2"/>
        <v>82.017001114827224</v>
      </c>
    </row>
    <row r="17" spans="1:8">
      <c r="A17" s="135">
        <v>16</v>
      </c>
      <c r="B17" s="136" t="s">
        <v>114</v>
      </c>
      <c r="C17" s="137" t="s">
        <v>121</v>
      </c>
      <c r="D17" s="168">
        <f>VLOOKUP(C17,'105冬女OAB'!$C$2:$M$48,11,FALSE)</f>
        <v>46.858293075684387</v>
      </c>
      <c r="E17" s="168">
        <f>VLOOKUP(C17,'106春女OAB'!$C$4:$N$49,12,FALSE)</f>
        <v>12.913043478260875</v>
      </c>
      <c r="F17" s="168">
        <f t="shared" si="0"/>
        <v>60.915780998389707</v>
      </c>
      <c r="G17" s="168">
        <f t="shared" si="1"/>
        <v>19.369565217391312</v>
      </c>
      <c r="H17" s="168">
        <f t="shared" si="2"/>
        <v>80.285346215781018</v>
      </c>
    </row>
    <row r="18" spans="1:8">
      <c r="A18" s="135">
        <v>17</v>
      </c>
      <c r="B18" s="136" t="s">
        <v>148</v>
      </c>
      <c r="C18" s="137" t="s">
        <v>149</v>
      </c>
      <c r="D18" s="168"/>
      <c r="E18" s="168">
        <f>VLOOKUP(C18,'106春女OAB'!$C$4:$N$49,12,FALSE)</f>
        <v>50.678000743218149</v>
      </c>
      <c r="F18" s="168">
        <f t="shared" si="0"/>
        <v>0</v>
      </c>
      <c r="G18" s="168">
        <f t="shared" si="1"/>
        <v>76.017001114827224</v>
      </c>
      <c r="H18" s="168">
        <f t="shared" si="2"/>
        <v>76.017001114827224</v>
      </c>
    </row>
    <row r="19" spans="1:8">
      <c r="A19" s="135">
        <v>18</v>
      </c>
      <c r="B19" s="136" t="s">
        <v>127</v>
      </c>
      <c r="C19" s="137" t="s">
        <v>305</v>
      </c>
      <c r="D19" s="168">
        <f>VLOOKUP(C19,'105冬女OAB'!$C$2:$M$48,11,FALSE)</f>
        <v>15.043478260869563</v>
      </c>
      <c r="E19" s="168">
        <f>VLOOKUP(C19,'106春女OAB'!$C$4:$N$49,12,FALSE)</f>
        <v>35.678000743218149</v>
      </c>
      <c r="F19" s="168">
        <f t="shared" si="0"/>
        <v>19.556521739130432</v>
      </c>
      <c r="G19" s="168">
        <f t="shared" si="1"/>
        <v>53.517001114827224</v>
      </c>
      <c r="H19" s="168">
        <f t="shared" si="2"/>
        <v>73.073522853957655</v>
      </c>
    </row>
    <row r="20" spans="1:8">
      <c r="A20" s="135">
        <v>19</v>
      </c>
      <c r="B20" s="136" t="s">
        <v>127</v>
      </c>
      <c r="C20" s="137" t="s">
        <v>136</v>
      </c>
      <c r="D20" s="168">
        <f>VLOOKUP(C20,'105冬女OAB'!$C$2:$M$48,11,FALSE)</f>
        <v>10.043478260869563</v>
      </c>
      <c r="E20" s="168">
        <f>VLOOKUP(C20,'106春女OAB'!$C$4:$N$49,12,FALSE)</f>
        <v>38.678000743218149</v>
      </c>
      <c r="F20" s="168">
        <f t="shared" si="0"/>
        <v>13.056521739130432</v>
      </c>
      <c r="G20" s="168">
        <f t="shared" si="1"/>
        <v>58.017001114827224</v>
      </c>
      <c r="H20" s="168">
        <f t="shared" si="2"/>
        <v>71.073522853957655</v>
      </c>
    </row>
    <row r="21" spans="1:8">
      <c r="A21" s="135">
        <v>20</v>
      </c>
      <c r="B21" s="136" t="s">
        <v>127</v>
      </c>
      <c r="C21" s="137" t="s">
        <v>138</v>
      </c>
      <c r="D21" s="168">
        <f>VLOOKUP(C21,'105冬女OAB'!$C$2:$M$48,11,FALSE)</f>
        <v>40.858293075684387</v>
      </c>
      <c r="E21" s="168">
        <f>VLOOKUP(C21,'106春女OAB'!$C$4:$N$49,12,FALSE)</f>
        <v>11.913043478260875</v>
      </c>
      <c r="F21" s="168">
        <f t="shared" si="0"/>
        <v>53.115780998389702</v>
      </c>
      <c r="G21" s="168">
        <f t="shared" si="1"/>
        <v>17.869565217391312</v>
      </c>
      <c r="H21" s="168">
        <f t="shared" si="2"/>
        <v>70.985346215781021</v>
      </c>
    </row>
    <row r="22" spans="1:8">
      <c r="A22" s="135">
        <v>21</v>
      </c>
      <c r="B22" s="136" t="s">
        <v>127</v>
      </c>
      <c r="C22" s="137" t="s">
        <v>141</v>
      </c>
      <c r="D22" s="168">
        <f>VLOOKUP(C22,'105冬女OAB'!$C$2:$M$48,11,FALSE)</f>
        <v>34.858293075684387</v>
      </c>
      <c r="E22" s="168">
        <f>VLOOKUP(C22,'106春女OAB'!$C$4:$N$49,12,FALSE)</f>
        <v>13.913043478260875</v>
      </c>
      <c r="F22" s="168">
        <f t="shared" si="0"/>
        <v>45.315780998389705</v>
      </c>
      <c r="G22" s="168">
        <f t="shared" si="1"/>
        <v>20.869565217391312</v>
      </c>
      <c r="H22" s="168">
        <f t="shared" si="2"/>
        <v>66.18534621578101</v>
      </c>
    </row>
    <row r="23" spans="1:8">
      <c r="A23" s="135">
        <v>22</v>
      </c>
      <c r="B23" s="136" t="s">
        <v>148</v>
      </c>
      <c r="C23" s="137" t="s">
        <v>153</v>
      </c>
      <c r="D23" s="168">
        <f>VLOOKUP(C23,'105冬女OAB'!$C$2:$M$48,11,FALSE)</f>
        <v>28.858293075684387</v>
      </c>
      <c r="E23" s="168">
        <f>VLOOKUP(C23,'106春女OAB'!$C$4:$N$49,12,FALSE)</f>
        <v>18.678000743218149</v>
      </c>
      <c r="F23" s="168">
        <f t="shared" si="0"/>
        <v>37.515780998389701</v>
      </c>
      <c r="G23" s="168">
        <f t="shared" si="1"/>
        <v>28.017001114827224</v>
      </c>
      <c r="H23" s="168">
        <f t="shared" si="2"/>
        <v>65.532782113216925</v>
      </c>
    </row>
    <row r="24" spans="1:8">
      <c r="A24" s="135">
        <v>23</v>
      </c>
      <c r="B24" s="136" t="s">
        <v>148</v>
      </c>
      <c r="C24" s="137" t="s">
        <v>159</v>
      </c>
      <c r="D24" s="168">
        <f>VLOOKUP(C24,'105冬女OAB'!$C$2:$M$48,11,FALSE)</f>
        <v>25.858293075684387</v>
      </c>
      <c r="E24" s="168">
        <f>VLOOKUP(C24,'106春女OAB'!$C$4:$N$49,12,FALSE)</f>
        <v>18.678000743218149</v>
      </c>
      <c r="F24" s="168">
        <f t="shared" si="0"/>
        <v>33.615780998389702</v>
      </c>
      <c r="G24" s="168">
        <f t="shared" si="1"/>
        <v>28.017001114827224</v>
      </c>
      <c r="H24" s="168">
        <f t="shared" si="2"/>
        <v>61.632782113216926</v>
      </c>
    </row>
    <row r="25" spans="1:8">
      <c r="A25" s="135">
        <v>24</v>
      </c>
      <c r="B25" s="136" t="s">
        <v>114</v>
      </c>
      <c r="C25" s="137" t="s">
        <v>119</v>
      </c>
      <c r="D25" s="168"/>
      <c r="E25" s="168">
        <f>VLOOKUP(C25,'106春女OAB'!$C$4:$N$49,12,FALSE)</f>
        <v>38.678000743218149</v>
      </c>
      <c r="F25" s="168">
        <f t="shared" si="0"/>
        <v>0</v>
      </c>
      <c r="G25" s="168">
        <f t="shared" si="1"/>
        <v>58.017001114827224</v>
      </c>
      <c r="H25" s="168">
        <f t="shared" si="2"/>
        <v>58.017001114827224</v>
      </c>
    </row>
    <row r="26" spans="1:8">
      <c r="A26" s="135">
        <v>25</v>
      </c>
      <c r="B26" s="136" t="s">
        <v>148</v>
      </c>
      <c r="C26" s="137" t="s">
        <v>151</v>
      </c>
      <c r="D26" s="168">
        <f>VLOOKUP(C26,'105冬女OAB'!$C$2:$M$48,11,FALSE)</f>
        <v>18.858293075684387</v>
      </c>
      <c r="E26" s="168">
        <f>VLOOKUP(C26,'106春女OAB'!$C$4:$N$49,12,FALSE)</f>
        <v>20.678000743218149</v>
      </c>
      <c r="F26" s="168">
        <f t="shared" si="0"/>
        <v>24.515780998389705</v>
      </c>
      <c r="G26" s="168">
        <f t="shared" si="1"/>
        <v>31.017001114827224</v>
      </c>
      <c r="H26" s="168">
        <f t="shared" si="2"/>
        <v>55.532782113216925</v>
      </c>
    </row>
    <row r="27" spans="1:8">
      <c r="A27" s="135">
        <v>26</v>
      </c>
      <c r="B27" s="136" t="s">
        <v>114</v>
      </c>
      <c r="C27" s="137" t="s">
        <v>123</v>
      </c>
      <c r="D27" s="168">
        <f>VLOOKUP(C27,'105冬女OAB'!$C$2:$M$48,11,FALSE)</f>
        <v>30.858293075684387</v>
      </c>
      <c r="E27" s="168">
        <f>VLOOKUP(C27,'106春女OAB'!$C$4:$N$49,12,FALSE)</f>
        <v>9.9130434782608745</v>
      </c>
      <c r="F27" s="168">
        <f t="shared" si="0"/>
        <v>40.115780998389702</v>
      </c>
      <c r="G27" s="168">
        <f t="shared" si="1"/>
        <v>14.869565217391312</v>
      </c>
      <c r="H27" s="168">
        <f t="shared" si="2"/>
        <v>54.985346215781014</v>
      </c>
    </row>
    <row r="28" spans="1:8">
      <c r="A28" s="135">
        <v>27</v>
      </c>
      <c r="B28" s="136" t="s">
        <v>114</v>
      </c>
      <c r="C28" s="137" t="s">
        <v>122</v>
      </c>
      <c r="D28" s="168">
        <f>VLOOKUP(C28,'105冬女OAB'!$C$2:$M$48,11,FALSE)</f>
        <v>32.858293075684387</v>
      </c>
      <c r="E28" s="168">
        <f>VLOOKUP(C28,'106春女OAB'!$C$4:$N$49,12,FALSE)</f>
        <v>6.9130434782608745</v>
      </c>
      <c r="F28" s="168">
        <f t="shared" si="0"/>
        <v>42.715780998389704</v>
      </c>
      <c r="G28" s="168">
        <f t="shared" si="1"/>
        <v>10.369565217391312</v>
      </c>
      <c r="H28" s="168">
        <f t="shared" si="2"/>
        <v>53.085346215781016</v>
      </c>
    </row>
    <row r="29" spans="1:8">
      <c r="A29" s="135">
        <v>28</v>
      </c>
      <c r="B29" s="136" t="s">
        <v>114</v>
      </c>
      <c r="C29" s="137" t="s">
        <v>301</v>
      </c>
      <c r="D29" s="168">
        <f>VLOOKUP(C29,'105冬女OAB'!$C$2:$M$48,11,FALSE)</f>
        <v>38.858293075684387</v>
      </c>
      <c r="E29" s="168"/>
      <c r="F29" s="168">
        <f t="shared" si="0"/>
        <v>50.515780998389701</v>
      </c>
      <c r="G29" s="168">
        <f t="shared" si="1"/>
        <v>0</v>
      </c>
      <c r="H29" s="168">
        <f t="shared" si="2"/>
        <v>50.515780998389701</v>
      </c>
    </row>
    <row r="30" spans="1:8">
      <c r="A30" s="135">
        <v>29</v>
      </c>
      <c r="B30" s="136" t="s">
        <v>127</v>
      </c>
      <c r="C30" s="137" t="s">
        <v>302</v>
      </c>
      <c r="D30" s="168">
        <f>VLOOKUP(C30,'105冬女OAB'!$C$2:$M$48,11,FALSE)</f>
        <v>38.858293075684387</v>
      </c>
      <c r="E30" s="168"/>
      <c r="F30" s="168">
        <f t="shared" si="0"/>
        <v>50.515780998389701</v>
      </c>
      <c r="G30" s="168">
        <f t="shared" si="1"/>
        <v>0</v>
      </c>
      <c r="H30" s="168">
        <f t="shared" si="2"/>
        <v>50.515780998389701</v>
      </c>
    </row>
    <row r="31" spans="1:8">
      <c r="A31" s="135">
        <v>30</v>
      </c>
      <c r="B31" s="136" t="s">
        <v>127</v>
      </c>
      <c r="C31" s="137" t="s">
        <v>137</v>
      </c>
      <c r="D31" s="168">
        <f>VLOOKUP(C31,'105冬女OAB'!$C$2:$M$48,11,FALSE)</f>
        <v>12.043478260869563</v>
      </c>
      <c r="E31" s="168">
        <f>VLOOKUP(C31,'106春女OAB'!$C$4:$N$49,12,FALSE)</f>
        <v>23.024154589371989</v>
      </c>
      <c r="F31" s="168">
        <f t="shared" si="0"/>
        <v>15.656521739130433</v>
      </c>
      <c r="G31" s="168">
        <f t="shared" si="1"/>
        <v>34.536231884057983</v>
      </c>
      <c r="H31" s="168">
        <f t="shared" si="2"/>
        <v>50.192753623188416</v>
      </c>
    </row>
    <row r="32" spans="1:8">
      <c r="A32" s="135">
        <v>31</v>
      </c>
      <c r="B32" s="136" t="s">
        <v>127</v>
      </c>
      <c r="C32" s="137" t="s">
        <v>133</v>
      </c>
      <c r="D32" s="168"/>
      <c r="E32" s="168">
        <f>VLOOKUP(C32,'106春女OAB'!$C$4:$N$49,12,FALSE)</f>
        <v>32.678000743218149</v>
      </c>
      <c r="F32" s="168">
        <f t="shared" si="0"/>
        <v>0</v>
      </c>
      <c r="G32" s="168">
        <f t="shared" si="1"/>
        <v>49.017001114827224</v>
      </c>
      <c r="H32" s="168">
        <f t="shared" si="2"/>
        <v>49.017001114827224</v>
      </c>
    </row>
    <row r="33" spans="1:8">
      <c r="A33" s="135">
        <v>32</v>
      </c>
      <c r="B33" s="136" t="s">
        <v>148</v>
      </c>
      <c r="C33" s="137" t="s">
        <v>154</v>
      </c>
      <c r="D33" s="168"/>
      <c r="E33" s="168">
        <f>VLOOKUP(C33,'106春女OAB'!$C$4:$N$49,12,FALSE)</f>
        <v>30.678000743218149</v>
      </c>
      <c r="F33" s="168">
        <f t="shared" si="0"/>
        <v>0</v>
      </c>
      <c r="G33" s="168">
        <f t="shared" si="1"/>
        <v>46.017001114827224</v>
      </c>
      <c r="H33" s="168">
        <f t="shared" si="2"/>
        <v>46.017001114827224</v>
      </c>
    </row>
    <row r="34" spans="1:8">
      <c r="A34" s="135">
        <v>33</v>
      </c>
      <c r="B34" s="136" t="s">
        <v>148</v>
      </c>
      <c r="C34" s="137" t="s">
        <v>160</v>
      </c>
      <c r="D34" s="168"/>
      <c r="E34" s="168">
        <f>VLOOKUP(C34,'106春女OAB'!$C$4:$N$49,12,FALSE)</f>
        <v>26.678000743218149</v>
      </c>
      <c r="F34" s="168">
        <f t="shared" ref="F34:F60" si="3">D34*1.3</f>
        <v>0</v>
      </c>
      <c r="G34" s="168">
        <f t="shared" ref="G34:G60" si="4">E34*1.5</f>
        <v>40.017001114827224</v>
      </c>
      <c r="H34" s="168">
        <f t="shared" ref="H34:H60" si="5">SUM(F34:G34)</f>
        <v>40.017001114827224</v>
      </c>
    </row>
    <row r="35" spans="1:8">
      <c r="A35" s="135">
        <v>34</v>
      </c>
      <c r="B35" s="136" t="s">
        <v>148</v>
      </c>
      <c r="C35" s="137" t="s">
        <v>155</v>
      </c>
      <c r="D35" s="168">
        <f>VLOOKUP(C35,'105冬女OAB'!$C$2:$M$48,11,FALSE)</f>
        <v>4.0434782608695627</v>
      </c>
      <c r="E35" s="168">
        <f>VLOOKUP(C35,'106春女OAB'!$C$4:$N$49,12,FALSE)</f>
        <v>22.678000743218149</v>
      </c>
      <c r="F35" s="168">
        <f t="shared" si="3"/>
        <v>5.2565217391304317</v>
      </c>
      <c r="G35" s="168">
        <f t="shared" si="4"/>
        <v>34.017001114827224</v>
      </c>
      <c r="H35" s="168">
        <f t="shared" si="5"/>
        <v>39.273522853957658</v>
      </c>
    </row>
    <row r="36" spans="1:8">
      <c r="A36" s="135">
        <v>35</v>
      </c>
      <c r="B36" s="136" t="s">
        <v>127</v>
      </c>
      <c r="C36" s="137" t="s">
        <v>139</v>
      </c>
      <c r="D36" s="168">
        <f>VLOOKUP(C36,'105冬女OAB'!$C$2:$M$48,11,FALSE)</f>
        <v>13.043478260869563</v>
      </c>
      <c r="E36" s="168">
        <f>VLOOKUP(C36,'106春女OAB'!$C$4:$N$49,12,FALSE)</f>
        <v>13.913043478260875</v>
      </c>
      <c r="F36" s="168">
        <f t="shared" si="3"/>
        <v>16.956521739130434</v>
      </c>
      <c r="G36" s="168">
        <f t="shared" si="4"/>
        <v>20.869565217391312</v>
      </c>
      <c r="H36" s="168">
        <f t="shared" si="5"/>
        <v>37.826086956521749</v>
      </c>
    </row>
    <row r="37" spans="1:8">
      <c r="A37" s="135">
        <v>36</v>
      </c>
      <c r="B37" s="136" t="s">
        <v>127</v>
      </c>
      <c r="C37" s="137" t="s">
        <v>140</v>
      </c>
      <c r="D37" s="168">
        <f>VLOOKUP(C37,'105冬女OAB'!$C$2:$M$48,11,FALSE)</f>
        <v>14.043478260869563</v>
      </c>
      <c r="E37" s="168">
        <f>VLOOKUP(C37,'106春女OAB'!$C$4:$N$49,12,FALSE)</f>
        <v>7</v>
      </c>
      <c r="F37" s="168">
        <f t="shared" si="3"/>
        <v>18.256521739130431</v>
      </c>
      <c r="G37" s="168">
        <f t="shared" si="4"/>
        <v>10.5</v>
      </c>
      <c r="H37" s="168">
        <f t="shared" si="5"/>
        <v>28.756521739130431</v>
      </c>
    </row>
    <row r="38" spans="1:8">
      <c r="A38" s="135">
        <v>37</v>
      </c>
      <c r="B38" s="136" t="s">
        <v>127</v>
      </c>
      <c r="C38" s="137" t="s">
        <v>142</v>
      </c>
      <c r="D38" s="168">
        <f>VLOOKUP(C38,'105冬女OAB'!$C$2:$M$48,11,FALSE)</f>
        <v>10.043478260869563</v>
      </c>
      <c r="E38" s="168">
        <f>VLOOKUP(C38,'106春女OAB'!$C$4:$N$49,12,FALSE)</f>
        <v>9.9130434782608745</v>
      </c>
      <c r="F38" s="168">
        <f t="shared" si="3"/>
        <v>13.056521739130432</v>
      </c>
      <c r="G38" s="168">
        <f t="shared" si="4"/>
        <v>14.869565217391312</v>
      </c>
      <c r="H38" s="168">
        <f t="shared" si="5"/>
        <v>27.926086956521743</v>
      </c>
    </row>
    <row r="39" spans="1:8">
      <c r="A39" s="135">
        <v>38</v>
      </c>
      <c r="B39" s="136" t="s">
        <v>148</v>
      </c>
      <c r="C39" s="137" t="s">
        <v>163</v>
      </c>
      <c r="D39" s="168">
        <f>VLOOKUP(C39,'105冬女OAB'!$C$2:$M$48,11,FALSE)</f>
        <v>20.858293075684387</v>
      </c>
      <c r="E39" s="168">
        <f>VLOOKUP(C39,'106春女OAB'!$C$4:$N$49,12,FALSE)</f>
        <v>0</v>
      </c>
      <c r="F39" s="168">
        <f t="shared" si="3"/>
        <v>27.115780998389702</v>
      </c>
      <c r="G39" s="168">
        <f t="shared" si="4"/>
        <v>0</v>
      </c>
      <c r="H39" s="168">
        <f t="shared" si="5"/>
        <v>27.115780998389702</v>
      </c>
    </row>
    <row r="40" spans="1:8">
      <c r="A40" s="135">
        <v>39</v>
      </c>
      <c r="B40" s="136" t="s">
        <v>148</v>
      </c>
      <c r="C40" s="137" t="s">
        <v>304</v>
      </c>
      <c r="D40" s="168">
        <f>VLOOKUP(C40,'105冬女OAB'!$C$2:$M$48,11,FALSE)</f>
        <v>17.858293075684387</v>
      </c>
      <c r="E40" s="168"/>
      <c r="F40" s="168">
        <f t="shared" si="3"/>
        <v>23.215780998389704</v>
      </c>
      <c r="G40" s="168">
        <f t="shared" si="4"/>
        <v>0</v>
      </c>
      <c r="H40" s="168">
        <f t="shared" si="5"/>
        <v>23.215780998389704</v>
      </c>
    </row>
    <row r="41" spans="1:8">
      <c r="A41" s="135">
        <v>40</v>
      </c>
      <c r="B41" s="136" t="s">
        <v>127</v>
      </c>
      <c r="C41" s="137" t="s">
        <v>147</v>
      </c>
      <c r="D41" s="168">
        <f>VLOOKUP(C41,'105冬女OAB'!$C$2:$M$48,11,FALSE)</f>
        <v>15.24959742351048</v>
      </c>
      <c r="E41" s="168">
        <f>VLOOKUP(C41,'106春女OAB'!$C$4:$N$49,12,FALSE)</f>
        <v>1.9130434782608745</v>
      </c>
      <c r="F41" s="168">
        <f t="shared" si="3"/>
        <v>19.824476650563625</v>
      </c>
      <c r="G41" s="168">
        <f t="shared" si="4"/>
        <v>2.8695652173913118</v>
      </c>
      <c r="H41" s="168">
        <f t="shared" si="5"/>
        <v>22.694041867954937</v>
      </c>
    </row>
    <row r="42" spans="1:8">
      <c r="A42" s="135">
        <v>41</v>
      </c>
      <c r="B42" s="136" t="s">
        <v>127</v>
      </c>
      <c r="C42" s="137" t="s">
        <v>256</v>
      </c>
      <c r="D42" s="168">
        <f>VLOOKUP(C42,'105冬女OAB'!$C$2:$M$48,11,FALSE)</f>
        <v>13.043478260869563</v>
      </c>
      <c r="E42" s="168"/>
      <c r="F42" s="168">
        <f t="shared" si="3"/>
        <v>16.956521739130434</v>
      </c>
      <c r="G42" s="168">
        <f t="shared" si="4"/>
        <v>0</v>
      </c>
      <c r="H42" s="168">
        <f t="shared" si="5"/>
        <v>16.956521739130434</v>
      </c>
    </row>
    <row r="43" spans="1:8">
      <c r="A43" s="135">
        <v>42</v>
      </c>
      <c r="B43" s="136" t="s">
        <v>114</v>
      </c>
      <c r="C43" s="137" t="s">
        <v>120</v>
      </c>
      <c r="D43" s="168"/>
      <c r="E43" s="168">
        <f>VLOOKUP(C43,'106春女OAB'!$C$4:$N$49,12,FALSE)</f>
        <v>9.9130434782608745</v>
      </c>
      <c r="F43" s="168">
        <f t="shared" si="3"/>
        <v>0</v>
      </c>
      <c r="G43" s="168">
        <f t="shared" si="4"/>
        <v>14.869565217391312</v>
      </c>
      <c r="H43" s="168">
        <f t="shared" si="5"/>
        <v>14.869565217391312</v>
      </c>
    </row>
    <row r="44" spans="1:8">
      <c r="A44" s="135">
        <v>43</v>
      </c>
      <c r="B44" s="136" t="s">
        <v>127</v>
      </c>
      <c r="C44" s="137" t="s">
        <v>253</v>
      </c>
      <c r="D44" s="168">
        <f>VLOOKUP(C44,'105冬女OAB'!$C$2:$M$48,11,FALSE)</f>
        <v>8.0434782608695627</v>
      </c>
      <c r="E44" s="168"/>
      <c r="F44" s="168">
        <f t="shared" si="3"/>
        <v>10.456521739130432</v>
      </c>
      <c r="G44" s="168">
        <f t="shared" si="4"/>
        <v>0</v>
      </c>
      <c r="H44" s="168">
        <f t="shared" si="5"/>
        <v>10.456521739130432</v>
      </c>
    </row>
    <row r="45" spans="1:8">
      <c r="A45" s="135">
        <v>44</v>
      </c>
      <c r="B45" s="136" t="s">
        <v>148</v>
      </c>
      <c r="C45" s="137" t="s">
        <v>162</v>
      </c>
      <c r="D45" s="168">
        <f>VLOOKUP(C45,'105冬女OAB'!$C$2:$M$48,11,FALSE)</f>
        <v>4.4347826086956559</v>
      </c>
      <c r="E45" s="168">
        <f>VLOOKUP(C45,'106春女OAB'!$C$4:$N$49,12,FALSE)</f>
        <v>1.9130434782608745</v>
      </c>
      <c r="F45" s="168">
        <f t="shared" si="3"/>
        <v>5.7652173913043532</v>
      </c>
      <c r="G45" s="168">
        <f t="shared" si="4"/>
        <v>2.8695652173913118</v>
      </c>
      <c r="H45" s="168">
        <f t="shared" si="5"/>
        <v>8.6347826086956658</v>
      </c>
    </row>
    <row r="46" spans="1:8">
      <c r="A46" s="135">
        <v>45</v>
      </c>
      <c r="B46" s="136" t="s">
        <v>127</v>
      </c>
      <c r="C46" s="137" t="s">
        <v>145</v>
      </c>
      <c r="D46" s="168"/>
      <c r="E46" s="168">
        <f>VLOOKUP(C46,'106春女OAB'!$C$4:$N$49,12,FALSE)</f>
        <v>4.9130434782608745</v>
      </c>
      <c r="F46" s="168">
        <f t="shared" si="3"/>
        <v>0</v>
      </c>
      <c r="G46" s="168">
        <f t="shared" si="4"/>
        <v>7.3695652173913118</v>
      </c>
      <c r="H46" s="168">
        <f t="shared" si="5"/>
        <v>7.3695652173913118</v>
      </c>
    </row>
    <row r="47" spans="1:8">
      <c r="A47" s="135">
        <v>46</v>
      </c>
      <c r="B47" s="172" t="s">
        <v>148</v>
      </c>
      <c r="C47" s="137" t="s">
        <v>157</v>
      </c>
      <c r="D47" s="168">
        <f>VLOOKUP(C47,'105冬女OAB'!$C$2:$M$48,11,FALSE)</f>
        <v>0</v>
      </c>
      <c r="E47" s="168">
        <f>VLOOKUP(C47,'106春女OAB'!$C$4:$N$49,12,FALSE)</f>
        <v>3.9130434782608745</v>
      </c>
      <c r="F47" s="168">
        <f t="shared" si="3"/>
        <v>0</v>
      </c>
      <c r="G47" s="168">
        <f t="shared" si="4"/>
        <v>5.8695652173913118</v>
      </c>
      <c r="H47" s="168">
        <f t="shared" si="5"/>
        <v>5.8695652173913118</v>
      </c>
    </row>
    <row r="48" spans="1:8">
      <c r="A48" s="135">
        <v>47</v>
      </c>
      <c r="B48" s="136" t="s">
        <v>148</v>
      </c>
      <c r="C48" s="137" t="s">
        <v>306</v>
      </c>
      <c r="D48" s="168">
        <f>VLOOKUP(C48,'105冬女OAB'!$C$2:$M$48,11,FALSE)</f>
        <v>2.4347826086956559</v>
      </c>
      <c r="E48" s="168"/>
      <c r="F48" s="168">
        <f t="shared" si="3"/>
        <v>3.1652173913043526</v>
      </c>
      <c r="G48" s="168">
        <f t="shared" si="4"/>
        <v>0</v>
      </c>
      <c r="H48" s="168">
        <f t="shared" si="5"/>
        <v>3.1652173913043526</v>
      </c>
    </row>
    <row r="49" spans="1:8">
      <c r="A49" s="135">
        <v>48</v>
      </c>
      <c r="B49" s="136" t="s">
        <v>148</v>
      </c>
      <c r="C49" s="137" t="s">
        <v>307</v>
      </c>
      <c r="D49" s="168">
        <f>VLOOKUP(C49,'105冬女OAB'!$C$2:$M$48,11,FALSE)</f>
        <v>1.4347826086956559</v>
      </c>
      <c r="E49" s="168"/>
      <c r="F49" s="168">
        <f t="shared" si="3"/>
        <v>1.8652173913043526</v>
      </c>
      <c r="G49" s="168">
        <f t="shared" si="4"/>
        <v>0</v>
      </c>
      <c r="H49" s="168">
        <f t="shared" si="5"/>
        <v>1.8652173913043526</v>
      </c>
    </row>
    <row r="50" spans="1:8">
      <c r="A50" s="135">
        <v>49</v>
      </c>
      <c r="B50" s="136" t="s">
        <v>148</v>
      </c>
      <c r="C50" s="137" t="s">
        <v>260</v>
      </c>
      <c r="D50" s="168">
        <f>VLOOKUP(C50,'105冬女OAB'!$C$2:$M$48,11,FALSE)</f>
        <v>0.60869565217390686</v>
      </c>
      <c r="E50" s="168"/>
      <c r="F50" s="168">
        <f t="shared" si="3"/>
        <v>0.79130434782607895</v>
      </c>
      <c r="G50" s="168">
        <f t="shared" si="4"/>
        <v>0</v>
      </c>
      <c r="H50" s="168">
        <f t="shared" si="5"/>
        <v>0.79130434782607895</v>
      </c>
    </row>
    <row r="51" spans="1:8">
      <c r="A51" s="135"/>
      <c r="B51" s="136" t="s">
        <v>114</v>
      </c>
      <c r="C51" s="137" t="s">
        <v>308</v>
      </c>
      <c r="D51" s="168">
        <f>VLOOKUP(C51,'105冬女OAB'!$C$2:$M$48,11,FALSE)</f>
        <v>0</v>
      </c>
      <c r="E51" s="168"/>
      <c r="F51" s="168">
        <f t="shared" si="3"/>
        <v>0</v>
      </c>
      <c r="G51" s="168">
        <f t="shared" si="4"/>
        <v>0</v>
      </c>
      <c r="H51" s="168">
        <f t="shared" si="5"/>
        <v>0</v>
      </c>
    </row>
    <row r="52" spans="1:8">
      <c r="A52" s="135"/>
      <c r="B52" s="172" t="s">
        <v>148</v>
      </c>
      <c r="C52" s="137" t="s">
        <v>261</v>
      </c>
      <c r="D52" s="168">
        <f>VLOOKUP(C52,'105冬女OAB'!$C$2:$M$48,11,FALSE)</f>
        <v>0</v>
      </c>
      <c r="E52" s="168"/>
      <c r="F52" s="168">
        <f t="shared" si="3"/>
        <v>0</v>
      </c>
      <c r="G52" s="168">
        <f t="shared" si="4"/>
        <v>0</v>
      </c>
      <c r="H52" s="168">
        <f t="shared" si="5"/>
        <v>0</v>
      </c>
    </row>
    <row r="53" spans="1:8">
      <c r="A53" s="135"/>
      <c r="B53" s="172" t="s">
        <v>148</v>
      </c>
      <c r="C53" s="137" t="s">
        <v>311</v>
      </c>
      <c r="D53" s="168">
        <f>VLOOKUP(C53,'105冬女OAB'!$C$2:$M$48,11,FALSE)</f>
        <v>0</v>
      </c>
      <c r="E53" s="168"/>
      <c r="F53" s="168">
        <f t="shared" si="3"/>
        <v>0</v>
      </c>
      <c r="G53" s="168">
        <f t="shared" si="4"/>
        <v>0</v>
      </c>
      <c r="H53" s="168">
        <f t="shared" si="5"/>
        <v>0</v>
      </c>
    </row>
    <row r="54" spans="1:8">
      <c r="A54" s="135"/>
      <c r="B54" s="136" t="s">
        <v>127</v>
      </c>
      <c r="C54" s="137" t="s">
        <v>310</v>
      </c>
      <c r="D54" s="168">
        <f>VLOOKUP(C54,'105冬女OAB'!$C$2:$M$48,11,FALSE)</f>
        <v>0</v>
      </c>
      <c r="E54" s="168"/>
      <c r="F54" s="168">
        <f t="shared" si="3"/>
        <v>0</v>
      </c>
      <c r="G54" s="168">
        <f t="shared" si="4"/>
        <v>0</v>
      </c>
      <c r="H54" s="168">
        <f t="shared" si="5"/>
        <v>0</v>
      </c>
    </row>
    <row r="55" spans="1:8">
      <c r="A55" s="135"/>
      <c r="B55" s="136" t="s">
        <v>127</v>
      </c>
      <c r="C55" s="137" t="s">
        <v>146</v>
      </c>
      <c r="D55" s="168"/>
      <c r="E55" s="168">
        <f>VLOOKUP(C55,'106春女OAB'!$C$4:$N$49,12,FALSE)</f>
        <v>0</v>
      </c>
      <c r="F55" s="168">
        <f t="shared" si="3"/>
        <v>0</v>
      </c>
      <c r="G55" s="168">
        <f t="shared" si="4"/>
        <v>0</v>
      </c>
      <c r="H55" s="168">
        <f t="shared" si="5"/>
        <v>0</v>
      </c>
    </row>
    <row r="56" spans="1:8">
      <c r="A56" s="135"/>
      <c r="B56" s="136" t="s">
        <v>127</v>
      </c>
      <c r="C56" s="137" t="s">
        <v>309</v>
      </c>
      <c r="D56" s="168">
        <f>VLOOKUP(C56,'105冬女OAB'!$C$2:$M$48,11,FALSE)</f>
        <v>0</v>
      </c>
      <c r="E56" s="168"/>
      <c r="F56" s="168">
        <f t="shared" si="3"/>
        <v>0</v>
      </c>
      <c r="G56" s="168">
        <f t="shared" si="4"/>
        <v>0</v>
      </c>
      <c r="H56" s="168">
        <f t="shared" si="5"/>
        <v>0</v>
      </c>
    </row>
    <row r="57" spans="1:8">
      <c r="A57" s="135"/>
      <c r="B57" s="136" t="s">
        <v>148</v>
      </c>
      <c r="C57" s="137" t="s">
        <v>164</v>
      </c>
      <c r="D57" s="168"/>
      <c r="E57" s="168">
        <f>VLOOKUP(C57,'106春女OAB'!$C$4:$N$49,12,FALSE)</f>
        <v>0</v>
      </c>
      <c r="F57" s="168">
        <f t="shared" si="3"/>
        <v>0</v>
      </c>
      <c r="G57" s="168">
        <f t="shared" si="4"/>
        <v>0</v>
      </c>
      <c r="H57" s="168">
        <f t="shared" si="5"/>
        <v>0</v>
      </c>
    </row>
    <row r="58" spans="1:8">
      <c r="A58" s="135"/>
      <c r="B58" s="136" t="s">
        <v>148</v>
      </c>
      <c r="C58" s="137" t="s">
        <v>165</v>
      </c>
      <c r="D58" s="168"/>
      <c r="E58" s="168">
        <f>VLOOKUP(C58,'106春女OAB'!$C$4:$N$49,12,FALSE)</f>
        <v>0</v>
      </c>
      <c r="F58" s="168">
        <f t="shared" si="3"/>
        <v>0</v>
      </c>
      <c r="G58" s="168">
        <f t="shared" si="4"/>
        <v>0</v>
      </c>
      <c r="H58" s="168">
        <f t="shared" si="5"/>
        <v>0</v>
      </c>
    </row>
    <row r="59" spans="1:8">
      <c r="A59" s="135"/>
      <c r="B59" s="136" t="s">
        <v>148</v>
      </c>
      <c r="C59" s="137" t="s">
        <v>161</v>
      </c>
      <c r="D59" s="168"/>
      <c r="E59" s="168">
        <f>VLOOKUP(C59,'106春女OAB'!$C$4:$N$49,12,FALSE)</f>
        <v>0</v>
      </c>
      <c r="F59" s="168">
        <f t="shared" si="3"/>
        <v>0</v>
      </c>
      <c r="G59" s="168">
        <f t="shared" si="4"/>
        <v>0</v>
      </c>
      <c r="H59" s="168">
        <f t="shared" si="5"/>
        <v>0</v>
      </c>
    </row>
    <row r="60" spans="1:8">
      <c r="A60" s="135"/>
      <c r="B60" s="136" t="s">
        <v>148</v>
      </c>
      <c r="C60" s="137" t="s">
        <v>158</v>
      </c>
      <c r="D60" s="168">
        <f>VLOOKUP(C60,'105冬女OAB'!$C$2:$M$48,11,FALSE)</f>
        <v>0</v>
      </c>
      <c r="E60" s="168">
        <f>VLOOKUP(C60,'106春女OAB'!$C$4:$N$49,12,FALSE)</f>
        <v>0</v>
      </c>
      <c r="F60" s="168">
        <f t="shared" si="3"/>
        <v>0</v>
      </c>
      <c r="G60" s="168">
        <f t="shared" si="4"/>
        <v>0</v>
      </c>
      <c r="H60" s="168">
        <f t="shared" si="5"/>
        <v>0</v>
      </c>
    </row>
  </sheetData>
  <sortState ref="A2:H96">
    <sortCondition descending="1" ref="H1"/>
  </sortState>
  <phoneticPr fontId="2" type="noConversion"/>
  <conditionalFormatting sqref="B4:B11">
    <cfRule type="expression" dxfId="154" priority="21">
      <formula>AND(XDO4=0,XDP4&lt;&gt;"")</formula>
    </cfRule>
  </conditionalFormatting>
  <conditionalFormatting sqref="A4:A11">
    <cfRule type="expression" dxfId="153" priority="20">
      <formula>AND(XDO4=0,XDP4&lt;&gt;"")</formula>
    </cfRule>
  </conditionalFormatting>
  <conditionalFormatting sqref="D4:G50">
    <cfRule type="cellIs" dxfId="152" priority="18" operator="lessThan">
      <formula>#REF!</formula>
    </cfRule>
    <cfRule type="cellIs" dxfId="151" priority="19" operator="equal">
      <formula>#REF!</formula>
    </cfRule>
  </conditionalFormatting>
  <conditionalFormatting sqref="H4:H11">
    <cfRule type="cellIs" dxfId="150" priority="16" operator="lessThan">
      <formula>#REF!*COUNTIF(D4:G4,"&gt;0")</formula>
    </cfRule>
    <cfRule type="cellIs" dxfId="149" priority="17" operator="equal">
      <formula>#REF!*COUNTIF(D4:G4,"&gt;0")</formula>
    </cfRule>
  </conditionalFormatting>
  <conditionalFormatting sqref="C1:C1048576">
    <cfRule type="duplicateValues" dxfId="148" priority="15"/>
  </conditionalFormatting>
  <conditionalFormatting sqref="B4:B8">
    <cfRule type="expression" dxfId="147" priority="14">
      <formula>AND(XDV4=0,XDW4&lt;&gt;"")</formula>
    </cfRule>
  </conditionalFormatting>
  <conditionalFormatting sqref="B9:B11 B1:B2 B51:B60">
    <cfRule type="expression" dxfId="146" priority="13">
      <formula>AND(XDW1=0,XDX1&lt;&gt;"")</formula>
    </cfRule>
  </conditionalFormatting>
  <conditionalFormatting sqref="B4:B50">
    <cfRule type="expression" dxfId="145" priority="12">
      <formula>AND(XDV4=0,XDW4&lt;&gt;"")</formula>
    </cfRule>
  </conditionalFormatting>
  <conditionalFormatting sqref="A4:A50">
    <cfRule type="expression" dxfId="144" priority="11">
      <formula>AND(XDV4=0,XDW4&lt;&gt;"")</formula>
    </cfRule>
  </conditionalFormatting>
  <conditionalFormatting sqref="H4:H50">
    <cfRule type="cellIs" dxfId="143" priority="7" operator="lessThan">
      <formula>#REF!*COUNTIF(D4:G4,"&gt;0")</formula>
    </cfRule>
    <cfRule type="cellIs" dxfId="142" priority="8" operator="equal">
      <formula>#REF!*COUNTIF(D4:G4,"&gt;0")</formula>
    </cfRule>
  </conditionalFormatting>
  <conditionalFormatting sqref="A1:A2 A4 A6 A8 A10 A12 A14 A16 A18 A20 A22 A24 A26 A28 A30 A32 A34 A36 A38 A40 A42 A44 A46 A48 A50:A60">
    <cfRule type="expression" dxfId="141" priority="5">
      <formula>AND(XDW1=0,XDX1&lt;&gt;"")</formula>
    </cfRule>
  </conditionalFormatting>
  <conditionalFormatting sqref="D1:G60">
    <cfRule type="cellIs" dxfId="140" priority="3" operator="lessThan">
      <formula>#REF!</formula>
    </cfRule>
    <cfRule type="cellIs" dxfId="139" priority="4" operator="equal">
      <formula>#REF!</formula>
    </cfRule>
  </conditionalFormatting>
  <conditionalFormatting sqref="H1:H60">
    <cfRule type="cellIs" dxfId="138" priority="1" operator="lessThan">
      <formula>#REF!*COUNTIF(D1:G1,"&gt;0")</formula>
    </cfRule>
    <cfRule type="cellIs" dxfId="137" priority="2" operator="equal">
      <formula>#REF!*COUNTIF(D1:G1,"&gt;0")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3"/>
  <sheetViews>
    <sheetView workbookViewId="0">
      <pane ySplit="1" topLeftCell="A2" activePane="bottomLeft" state="frozen"/>
      <selection activeCell="C18" sqref="C18"/>
      <selection pane="bottomLeft" activeCell="B2" sqref="B2:C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25</v>
      </c>
      <c r="C2" s="12" t="s">
        <v>26</v>
      </c>
      <c r="D2" s="13">
        <v>0</v>
      </c>
      <c r="E2" s="13">
        <v>0</v>
      </c>
      <c r="F2" s="13">
        <v>83</v>
      </c>
      <c r="G2" s="13">
        <v>77</v>
      </c>
      <c r="H2" s="13">
        <v>160</v>
      </c>
      <c r="K2" s="131">
        <v>19.5</v>
      </c>
      <c r="L2" s="131">
        <v>22</v>
      </c>
      <c r="M2" s="131">
        <v>41.5</v>
      </c>
    </row>
    <row r="3" spans="1:13">
      <c r="A3" s="28">
        <v>2</v>
      </c>
      <c r="B3" s="29" t="s">
        <v>25</v>
      </c>
      <c r="C3" s="12" t="s">
        <v>37</v>
      </c>
      <c r="D3" s="13">
        <v>0</v>
      </c>
      <c r="E3" s="13">
        <v>0</v>
      </c>
      <c r="F3" s="13">
        <v>102</v>
      </c>
      <c r="G3" s="13">
        <v>101</v>
      </c>
      <c r="H3" s="13">
        <v>203</v>
      </c>
      <c r="K3" s="131">
        <v>0.5</v>
      </c>
      <c r="L3" s="131">
        <v>0</v>
      </c>
      <c r="M3" s="131">
        <v>0.5</v>
      </c>
    </row>
  </sheetData>
  <phoneticPr fontId="2" type="noConversion"/>
  <conditionalFormatting sqref="B2:B3">
    <cfRule type="expression" dxfId="136" priority="6">
      <formula>AND(XEF2=0,XEG2&lt;&gt;"")</formula>
    </cfRule>
  </conditionalFormatting>
  <conditionalFormatting sqref="A2:A3">
    <cfRule type="expression" dxfId="135" priority="5">
      <formula>AND(XEF2=0,XEG2&lt;&gt;"")</formula>
    </cfRule>
  </conditionalFormatting>
  <conditionalFormatting sqref="D2:G3">
    <cfRule type="cellIs" dxfId="134" priority="3" operator="lessThan">
      <formula>#REF!</formula>
    </cfRule>
    <cfRule type="cellIs" dxfId="133" priority="4" operator="equal">
      <formula>#REF!</formula>
    </cfRule>
  </conditionalFormatting>
  <conditionalFormatting sqref="H2:H3">
    <cfRule type="cellIs" dxfId="132" priority="1" operator="lessThan">
      <formula>#REF!*COUNTIF(D2:G2,"&gt;0")</formula>
    </cfRule>
    <cfRule type="cellIs" dxfId="131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7"/>
  <sheetViews>
    <sheetView workbookViewId="0">
      <selection activeCell="J13" sqref="J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21" t="str">
        <f>LEFT(資格賽成績!A1,22)</f>
        <v>中華民國106年渣打全國業餘高爾夫春季排名賽</v>
      </c>
      <c r="B1" s="221"/>
      <c r="C1" s="221"/>
      <c r="D1" s="221"/>
      <c r="E1" s="221"/>
      <c r="F1" s="221"/>
      <c r="G1" s="221"/>
      <c r="H1" s="221"/>
      <c r="I1" s="221"/>
    </row>
    <row r="2" spans="1:14">
      <c r="A2" s="184" t="str">
        <f>資格賽成績!A2</f>
        <v>地點：揚昇高爾夫鄉村俱樂部</v>
      </c>
      <c r="B2" s="184"/>
      <c r="C2" s="184"/>
      <c r="D2" s="184"/>
      <c r="E2" s="184"/>
      <c r="F2" s="184"/>
      <c r="G2" s="184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>
        <v>1</v>
      </c>
      <c r="B4" s="136" t="s">
        <v>25</v>
      </c>
      <c r="C4" s="137" t="s">
        <v>26</v>
      </c>
      <c r="D4" s="138">
        <v>0</v>
      </c>
      <c r="E4" s="138">
        <v>0</v>
      </c>
      <c r="F4" s="138">
        <v>87</v>
      </c>
      <c r="G4" s="138">
        <v>82</v>
      </c>
      <c r="H4" s="138">
        <v>169</v>
      </c>
      <c r="I4" s="139">
        <v>0</v>
      </c>
      <c r="J4" s="146"/>
      <c r="K4" s="146"/>
      <c r="L4" s="146">
        <v>17.75</v>
      </c>
      <c r="M4" s="146">
        <v>23</v>
      </c>
      <c r="N4" s="146">
        <v>40.75</v>
      </c>
    </row>
    <row r="5" spans="1:14">
      <c r="A5" s="135">
        <v>2</v>
      </c>
      <c r="B5" s="136" t="s">
        <v>25</v>
      </c>
      <c r="C5" s="137" t="s">
        <v>187</v>
      </c>
      <c r="D5" s="138">
        <v>0</v>
      </c>
      <c r="E5" s="138">
        <v>0</v>
      </c>
      <c r="F5" s="138">
        <v>91</v>
      </c>
      <c r="G5" s="138">
        <v>94</v>
      </c>
      <c r="H5" s="138">
        <v>185</v>
      </c>
      <c r="I5" s="139">
        <v>0</v>
      </c>
      <c r="J5" s="146"/>
      <c r="K5" s="146"/>
      <c r="L5" s="146">
        <v>13.75</v>
      </c>
      <c r="M5" s="146">
        <v>11</v>
      </c>
      <c r="N5" s="146">
        <v>24.75</v>
      </c>
    </row>
    <row r="6" spans="1:14">
      <c r="A6" s="135">
        <v>3</v>
      </c>
      <c r="B6" s="136" t="s">
        <v>25</v>
      </c>
      <c r="C6" s="137" t="s">
        <v>37</v>
      </c>
      <c r="D6" s="138">
        <v>0</v>
      </c>
      <c r="E6" s="138">
        <v>0</v>
      </c>
      <c r="F6" s="138">
        <v>96</v>
      </c>
      <c r="G6" s="138">
        <v>95</v>
      </c>
      <c r="H6" s="138">
        <v>191</v>
      </c>
      <c r="I6" s="139">
        <v>0</v>
      </c>
      <c r="J6" s="146"/>
      <c r="K6" s="146"/>
      <c r="L6" s="146">
        <v>8.75</v>
      </c>
      <c r="M6" s="146">
        <v>10</v>
      </c>
      <c r="N6" s="146">
        <v>18.75</v>
      </c>
    </row>
    <row r="7" spans="1:14">
      <c r="A7" s="135">
        <v>4</v>
      </c>
      <c r="B7" s="136" t="s">
        <v>25</v>
      </c>
      <c r="C7" s="137" t="s">
        <v>188</v>
      </c>
      <c r="D7" s="138">
        <v>0</v>
      </c>
      <c r="E7" s="138">
        <v>0</v>
      </c>
      <c r="F7" s="138">
        <v>105</v>
      </c>
      <c r="G7" s="138">
        <v>109</v>
      </c>
      <c r="H7" s="138">
        <v>214</v>
      </c>
      <c r="I7" s="139">
        <v>0</v>
      </c>
      <c r="J7" s="146"/>
      <c r="K7" s="146"/>
      <c r="L7" s="146">
        <v>0</v>
      </c>
      <c r="M7" s="146">
        <v>0</v>
      </c>
      <c r="N7" s="146">
        <v>0</v>
      </c>
    </row>
  </sheetData>
  <mergeCells count="2">
    <mergeCell ref="A1:I1"/>
    <mergeCell ref="A2:G2"/>
  </mergeCells>
  <phoneticPr fontId="2" type="noConversion"/>
  <conditionalFormatting sqref="B4:B7">
    <cfRule type="expression" dxfId="130" priority="6">
      <formula>AND(XEG4=0,XEH4&lt;&gt;"")</formula>
    </cfRule>
  </conditionalFormatting>
  <conditionalFormatting sqref="A4:A7">
    <cfRule type="expression" dxfId="129" priority="5">
      <formula>AND(XEG4=0,XEH4&lt;&gt;"")</formula>
    </cfRule>
  </conditionalFormatting>
  <conditionalFormatting sqref="D4:G7">
    <cfRule type="cellIs" dxfId="128" priority="3" operator="lessThan">
      <formula>#REF!</formula>
    </cfRule>
    <cfRule type="cellIs" dxfId="127" priority="4" operator="equal">
      <formula>#REF!</formula>
    </cfRule>
  </conditionalFormatting>
  <conditionalFormatting sqref="H4:H7">
    <cfRule type="cellIs" dxfId="126" priority="1" operator="lessThan">
      <formula>#REF!*COUNTIF(D4:G4,"&gt;0")</formula>
    </cfRule>
    <cfRule type="cellIs" dxfId="125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5"/>
  <sheetViews>
    <sheetView workbookViewId="0">
      <pane ySplit="1" topLeftCell="A2" activePane="bottomLeft" state="frozen"/>
      <selection pane="bottomLeft" activeCell="G11" sqref="G1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8" width="10.625" customWidth="1"/>
  </cols>
  <sheetData>
    <row r="1" spans="1:8">
      <c r="A1" s="162" t="s">
        <v>7</v>
      </c>
      <c r="B1" s="163" t="s">
        <v>8</v>
      </c>
      <c r="C1" s="163" t="s">
        <v>0</v>
      </c>
      <c r="D1" s="164" t="s">
        <v>314</v>
      </c>
      <c r="E1" s="164" t="s">
        <v>313</v>
      </c>
      <c r="F1" s="164" t="s">
        <v>317</v>
      </c>
      <c r="G1" s="164" t="s">
        <v>312</v>
      </c>
      <c r="H1" s="165" t="s">
        <v>315</v>
      </c>
    </row>
    <row r="2" spans="1:8">
      <c r="A2" s="135">
        <v>1</v>
      </c>
      <c r="B2" s="136" t="s">
        <v>25</v>
      </c>
      <c r="C2" s="137" t="s">
        <v>26</v>
      </c>
      <c r="D2" s="168">
        <f>VLOOKUP(C2,'105冬女CD'!$C$2:$M$3,11,FALSE)</f>
        <v>41.5</v>
      </c>
      <c r="E2" s="168">
        <f>VLOOKUP(C2,'106春CD'!$C$4:$N$7,12,FALSE)</f>
        <v>40.75</v>
      </c>
      <c r="F2" s="168">
        <f>D2*1.3</f>
        <v>53.95</v>
      </c>
      <c r="G2" s="168">
        <f>E2*1.5</f>
        <v>61.125</v>
      </c>
      <c r="H2" s="168">
        <f>SUM(F2:G2)</f>
        <v>115.075</v>
      </c>
    </row>
    <row r="3" spans="1:8">
      <c r="A3" s="135">
        <v>2</v>
      </c>
      <c r="B3" s="136" t="s">
        <v>25</v>
      </c>
      <c r="C3" s="137" t="s">
        <v>187</v>
      </c>
      <c r="D3" s="168"/>
      <c r="E3" s="168">
        <f>VLOOKUP(C3,'106春CD'!$C$4:$N$7,12,FALSE)</f>
        <v>24.75</v>
      </c>
      <c r="F3" s="168">
        <f>D3*1.3</f>
        <v>0</v>
      </c>
      <c r="G3" s="168">
        <f>E3*1.5</f>
        <v>37.125</v>
      </c>
      <c r="H3" s="168">
        <f>SUM(F3:G3)</f>
        <v>37.125</v>
      </c>
    </row>
    <row r="4" spans="1:8">
      <c r="A4" s="135">
        <v>3</v>
      </c>
      <c r="B4" s="136" t="s">
        <v>25</v>
      </c>
      <c r="C4" s="137" t="s">
        <v>37</v>
      </c>
      <c r="D4" s="168">
        <f>VLOOKUP(C4,'105冬女CD'!$C$2:$M$3,11,FALSE)</f>
        <v>0.5</v>
      </c>
      <c r="E4" s="168">
        <f>VLOOKUP(C4,'106春CD'!$C$4:$N$7,12,FALSE)</f>
        <v>18.75</v>
      </c>
      <c r="F4" s="168">
        <f>D4*1.3</f>
        <v>0.65</v>
      </c>
      <c r="G4" s="168">
        <f>E4*1.5</f>
        <v>28.125</v>
      </c>
      <c r="H4" s="168">
        <f>SUM(F4:G4)</f>
        <v>28.774999999999999</v>
      </c>
    </row>
    <row r="5" spans="1:8">
      <c r="A5" s="135"/>
      <c r="B5" s="136" t="s">
        <v>25</v>
      </c>
      <c r="C5" s="137" t="s">
        <v>188</v>
      </c>
      <c r="D5" s="168"/>
      <c r="E5" s="168">
        <f>VLOOKUP(C5,'106春CD'!$C$4:$N$7,12,FALSE)</f>
        <v>0</v>
      </c>
      <c r="F5" s="168">
        <f>D5*1.3</f>
        <v>0</v>
      </c>
      <c r="G5" s="168">
        <f>E5*1.5</f>
        <v>0</v>
      </c>
      <c r="H5" s="168">
        <f>SUM(F5:G5)</f>
        <v>0</v>
      </c>
    </row>
  </sheetData>
  <sortState ref="A2:H96">
    <sortCondition descending="1" ref="H1"/>
  </sortState>
  <phoneticPr fontId="2" type="noConversion"/>
  <conditionalFormatting sqref="B4:B5">
    <cfRule type="expression" dxfId="124" priority="20">
      <formula>AND(XDO4=0,XDP4&lt;&gt;"")</formula>
    </cfRule>
  </conditionalFormatting>
  <conditionalFormatting sqref="A4:A5">
    <cfRule type="expression" dxfId="123" priority="19">
      <formula>AND(XDO4=0,XDP4&lt;&gt;"")</formula>
    </cfRule>
  </conditionalFormatting>
  <conditionalFormatting sqref="D4:G5">
    <cfRule type="cellIs" dxfId="122" priority="17" operator="lessThan">
      <formula>#REF!</formula>
    </cfRule>
    <cfRule type="cellIs" dxfId="121" priority="18" operator="equal">
      <formula>#REF!</formula>
    </cfRule>
  </conditionalFormatting>
  <conditionalFormatting sqref="H4:H5">
    <cfRule type="cellIs" dxfId="120" priority="15" operator="lessThan">
      <formula>#REF!*COUNTIF(D4:G4,"&gt;0")</formula>
    </cfRule>
    <cfRule type="cellIs" dxfId="119" priority="16" operator="equal">
      <formula>#REF!*COUNTIF(D4:G4,"&gt;0")</formula>
    </cfRule>
  </conditionalFormatting>
  <conditionalFormatting sqref="C1:C1048576">
    <cfRule type="duplicateValues" dxfId="118" priority="14"/>
  </conditionalFormatting>
  <conditionalFormatting sqref="B4:B5">
    <cfRule type="expression" dxfId="117" priority="13">
      <formula>AND(XDV4=0,XDW4&lt;&gt;"")</formula>
    </cfRule>
  </conditionalFormatting>
  <conditionalFormatting sqref="B1:B2 A4:A5">
    <cfRule type="expression" dxfId="116" priority="12">
      <formula>AND(XDV1=0,XDW1&lt;&gt;"")</formula>
    </cfRule>
  </conditionalFormatting>
  <conditionalFormatting sqref="A1:A2 A4">
    <cfRule type="expression" dxfId="115" priority="7">
      <formula>AND(XDW1=0,XDX1&lt;&gt;"")</formula>
    </cfRule>
  </conditionalFormatting>
  <conditionalFormatting sqref="D1:G5">
    <cfRule type="cellIs" dxfId="114" priority="5" operator="lessThan">
      <formula>#REF!</formula>
    </cfRule>
    <cfRule type="cellIs" dxfId="113" priority="6" operator="equal">
      <formula>#REF!</formula>
    </cfRule>
  </conditionalFormatting>
  <conditionalFormatting sqref="H1:H5">
    <cfRule type="cellIs" dxfId="112" priority="3" operator="lessThan">
      <formula>#REF!*COUNTIF(D1:G1,"&gt;0")</formula>
    </cfRule>
    <cfRule type="cellIs" dxfId="111" priority="4" operator="equal">
      <formula>#REF!*COUNTIF(D1:G1,"&gt;0")</formula>
    </cfRule>
  </conditionalFormatting>
  <conditionalFormatting sqref="B2:B3">
    <cfRule type="expression" dxfId="110" priority="2">
      <formula>AND(XEF2=0,XEG2&lt;&gt;"")</formula>
    </cfRule>
  </conditionalFormatting>
  <conditionalFormatting sqref="B4:B5">
    <cfRule type="expression" dxfId="109" priority="1">
      <formula>AND(XEG4=0,XEH4&lt;&gt;"")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"/>
  <sheetViews>
    <sheetView workbookViewId="0">
      <selection activeCell="I88" sqref="I8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3" t="str">
        <f>LEFT(資格賽成績!A1,22)</f>
        <v>中華民國106年渣打全國業餘高爾夫春季排名賽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</row>
    <row r="2" spans="1:31" ht="20.25" thickBot="1">
      <c r="A2" s="204" t="str">
        <f>資格賽成績!A2</f>
        <v>地點：揚昇高爾夫鄉村俱樂部</v>
      </c>
      <c r="B2" s="204"/>
      <c r="C2" s="204"/>
      <c r="D2" s="204"/>
      <c r="E2" s="204"/>
      <c r="F2" s="204"/>
      <c r="G2" s="204"/>
      <c r="H2" s="1"/>
      <c r="I2" s="1"/>
      <c r="J2" s="205">
        <v>1</v>
      </c>
      <c r="K2" s="205"/>
      <c r="L2" s="205"/>
      <c r="M2" s="205"/>
      <c r="N2" s="205"/>
      <c r="O2" s="205"/>
      <c r="P2" s="205"/>
      <c r="Q2" s="205"/>
      <c r="R2" s="205"/>
      <c r="S2" s="2"/>
      <c r="T2" s="3"/>
      <c r="U2" s="3"/>
      <c r="V2" s="3"/>
      <c r="W2" s="3"/>
      <c r="X2" s="3"/>
      <c r="Y2" s="3"/>
      <c r="Z2" s="206">
        <f>資格賽成績!X2+J2</f>
        <v>42822</v>
      </c>
      <c r="AA2" s="206"/>
      <c r="AB2" s="206"/>
      <c r="AC2" s="206"/>
      <c r="AD2" s="206"/>
      <c r="AE2" s="206"/>
    </row>
    <row r="3" spans="1:31" ht="17.25" thickTop="1">
      <c r="A3" s="207" t="s">
        <v>7</v>
      </c>
      <c r="B3" s="209" t="s">
        <v>8</v>
      </c>
      <c r="C3" s="209" t="s">
        <v>0</v>
      </c>
      <c r="D3" s="197" t="s">
        <v>9</v>
      </c>
      <c r="E3" s="197" t="s">
        <v>10</v>
      </c>
      <c r="F3" s="197" t="s">
        <v>1</v>
      </c>
      <c r="G3" s="197" t="s">
        <v>2</v>
      </c>
      <c r="H3" s="199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201" t="s">
        <v>12</v>
      </c>
    </row>
    <row r="4" spans="1:31" ht="17.25" thickBot="1">
      <c r="A4" s="208"/>
      <c r="B4" s="210"/>
      <c r="C4" s="210"/>
      <c r="D4" s="198"/>
      <c r="E4" s="198"/>
      <c r="F4" s="198"/>
      <c r="G4" s="198"/>
      <c r="H4" s="200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202"/>
    </row>
    <row r="5" spans="1:31" ht="17.25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7.25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297" priority="64" operator="lessThan">
      <formula>0</formula>
    </cfRule>
    <cfRule type="cellIs" dxfId="296" priority="65" operator="equal">
      <formula>0</formula>
    </cfRule>
  </conditionalFormatting>
  <conditionalFormatting sqref="B5:B123">
    <cfRule type="expression" dxfId="295" priority="51">
      <formula>AND(XFC5=0,XFD5&lt;&gt;"")</formula>
    </cfRule>
  </conditionalFormatting>
  <conditionalFormatting sqref="A5:A123">
    <cfRule type="expression" dxfId="294" priority="50">
      <formula>AND(XFC5=0,XFD5&lt;&gt;"")</formula>
    </cfRule>
  </conditionalFormatting>
  <conditionalFormatting sqref="H5:H123">
    <cfRule type="cellIs" dxfId="293" priority="24" operator="lessThan">
      <formula>$AD$4*COUNTIF(D5:G5,"&gt;0")</formula>
    </cfRule>
    <cfRule type="cellIs" dxfId="292" priority="25" operator="equal">
      <formula>$AD$4*COUNTIF(D5:G5,"&gt;0")</formula>
    </cfRule>
  </conditionalFormatting>
  <conditionalFormatting sqref="J5:AA123">
    <cfRule type="cellIs" dxfId="291" priority="21" operator="equal">
      <formula>J$4-2</formula>
    </cfRule>
    <cfRule type="cellIs" dxfId="290" priority="22" operator="equal">
      <formula>J$4-1</formula>
    </cfRule>
    <cfRule type="cellIs" dxfId="289" priority="23" operator="equal">
      <formula>J$4</formula>
    </cfRule>
  </conditionalFormatting>
  <conditionalFormatting sqref="AB5:AD123">
    <cfRule type="cellIs" dxfId="288" priority="17" operator="lessThan">
      <formula>AB$4</formula>
    </cfRule>
    <cfRule type="cellIs" dxfId="287" priority="18" operator="equal">
      <formula>AB$4</formula>
    </cfRule>
  </conditionalFormatting>
  <conditionalFormatting sqref="J5:AD117">
    <cfRule type="cellIs" dxfId="286" priority="13" operator="equal">
      <formula>J$4</formula>
    </cfRule>
    <cfRule type="cellIs" dxfId="285" priority="14" operator="lessThan">
      <formula>J$4</formula>
    </cfRule>
  </conditionalFormatting>
  <conditionalFormatting sqref="J111:AD112">
    <cfRule type="cellIs" dxfId="284" priority="9" operator="equal">
      <formula>J$4</formula>
    </cfRule>
    <cfRule type="cellIs" dxfId="283" priority="10" operator="lessThan">
      <formula>J$4</formula>
    </cfRule>
  </conditionalFormatting>
  <conditionalFormatting sqref="B5:B117">
    <cfRule type="expression" dxfId="282" priority="8">
      <formula>AND(XFC5=0,XFD5&lt;&gt;"")</formula>
    </cfRule>
  </conditionalFormatting>
  <conditionalFormatting sqref="A5:A117">
    <cfRule type="expression" dxfId="281" priority="7">
      <formula>AND(XFC5=0,XFD5&lt;&gt;"")</formula>
    </cfRule>
  </conditionalFormatting>
  <conditionalFormatting sqref="H5:H117">
    <cfRule type="cellIs" dxfId="280" priority="3" operator="lessThan">
      <formula>COUNTIF(D5:G5,"&gt;0")*$AG$4</formula>
    </cfRule>
    <cfRule type="cellIs" dxfId="279" priority="4" operator="equal">
      <formula>COUNTIF(D5:G5,"&gt;0")*$AG$4</formula>
    </cfRule>
  </conditionalFormatting>
  <conditionalFormatting sqref="D5:G123">
    <cfRule type="cellIs" dxfId="278" priority="2" operator="lessThan">
      <formula>$AD$4</formula>
    </cfRule>
    <cfRule type="cellIs" dxfId="277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107"/>
  <sheetViews>
    <sheetView tabSelected="1" workbookViewId="0">
      <pane ySplit="2" topLeftCell="A80" activePane="bottomLeft" state="frozen"/>
      <selection activeCell="J15" sqref="J15"/>
      <selection pane="bottomLeft" activeCell="A34" sqref="A34:A9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10.625" customWidth="1"/>
    <col min="5" max="6" width="10.625" style="131" customWidth="1"/>
    <col min="7" max="8" width="10.625" customWidth="1"/>
  </cols>
  <sheetData>
    <row r="1" spans="1:21">
      <c r="A1" s="222" t="s">
        <v>321</v>
      </c>
      <c r="B1" s="222"/>
      <c r="C1" s="222"/>
      <c r="D1" s="222"/>
      <c r="E1" s="222"/>
      <c r="F1" s="222"/>
      <c r="G1" s="222"/>
      <c r="H1" s="222"/>
    </row>
    <row r="2" spans="1:21" s="154" customFormat="1">
      <c r="A2" s="162" t="s">
        <v>7</v>
      </c>
      <c r="B2" s="163" t="s">
        <v>8</v>
      </c>
      <c r="C2" s="163" t="s">
        <v>0</v>
      </c>
      <c r="D2" s="164" t="s">
        <v>318</v>
      </c>
      <c r="E2" s="164" t="s">
        <v>319</v>
      </c>
      <c r="F2" s="164" t="s">
        <v>317</v>
      </c>
      <c r="G2" s="164" t="s">
        <v>312</v>
      </c>
      <c r="H2" s="165" t="s">
        <v>315</v>
      </c>
    </row>
    <row r="3" spans="1:21">
      <c r="A3" s="135">
        <v>1</v>
      </c>
      <c r="B3" s="136" t="s">
        <v>41</v>
      </c>
      <c r="C3" s="137" t="s">
        <v>42</v>
      </c>
      <c r="D3" s="166">
        <v>50.372911261027497</v>
      </c>
      <c r="E3" s="166">
        <v>64.701831501831506</v>
      </c>
      <c r="F3" s="166">
        <v>65.484784639335743</v>
      </c>
      <c r="G3" s="166">
        <v>97.052747252747253</v>
      </c>
      <c r="H3" s="166">
        <v>162.537531892083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>
      <c r="A4" s="135">
        <v>2</v>
      </c>
      <c r="B4" s="136" t="s">
        <v>41</v>
      </c>
      <c r="C4" s="137" t="s">
        <v>44</v>
      </c>
      <c r="D4" s="166">
        <v>55.372911261027497</v>
      </c>
      <c r="E4" s="166">
        <v>54.701831501831506</v>
      </c>
      <c r="F4" s="166">
        <v>71.984784639335743</v>
      </c>
      <c r="G4" s="166">
        <v>82.052747252747253</v>
      </c>
      <c r="H4" s="166">
        <v>154.037531892083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1">
      <c r="A5" s="135">
        <v>3</v>
      </c>
      <c r="B5" s="136" t="s">
        <v>65</v>
      </c>
      <c r="C5" s="137" t="s">
        <v>75</v>
      </c>
      <c r="D5" s="166">
        <v>54.372911261027497</v>
      </c>
      <c r="E5" s="166">
        <v>47.701831501831506</v>
      </c>
      <c r="F5" s="166">
        <v>70.684784639335746</v>
      </c>
      <c r="G5" s="166">
        <v>71.552747252747253</v>
      </c>
      <c r="H5" s="166">
        <v>142.23753189208298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</row>
    <row r="6" spans="1:21">
      <c r="A6" s="135">
        <v>4</v>
      </c>
      <c r="B6" s="136" t="s">
        <v>41</v>
      </c>
      <c r="C6" s="137" t="s">
        <v>47</v>
      </c>
      <c r="D6" s="166">
        <v>54.372911261027497</v>
      </c>
      <c r="E6" s="166">
        <v>46.701831501831506</v>
      </c>
      <c r="F6" s="166">
        <v>70.684784639335746</v>
      </c>
      <c r="G6" s="166">
        <v>70.052747252747253</v>
      </c>
      <c r="H6" s="166">
        <v>140.73753189208298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</row>
    <row r="7" spans="1:21">
      <c r="A7" s="135">
        <v>5</v>
      </c>
      <c r="B7" s="136" t="s">
        <v>41</v>
      </c>
      <c r="C7" s="137" t="s">
        <v>59</v>
      </c>
      <c r="D7" s="166">
        <v>54.372911261027497</v>
      </c>
      <c r="E7" s="166">
        <v>45.701831501831506</v>
      </c>
      <c r="F7" s="166">
        <v>70.684784639335746</v>
      </c>
      <c r="G7" s="166">
        <v>68.552747252747253</v>
      </c>
      <c r="H7" s="166">
        <v>139.23753189208298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</row>
    <row r="8" spans="1:21">
      <c r="A8" s="135">
        <v>6</v>
      </c>
      <c r="B8" s="136" t="s">
        <v>65</v>
      </c>
      <c r="C8" s="137" t="s">
        <v>70</v>
      </c>
      <c r="D8" s="166">
        <v>50.372911261027497</v>
      </c>
      <c r="E8" s="166">
        <v>47.701831501831506</v>
      </c>
      <c r="F8" s="166">
        <v>65.484784639335743</v>
      </c>
      <c r="G8" s="166">
        <v>71.552747252747253</v>
      </c>
      <c r="H8" s="166">
        <v>137.037531892083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</row>
    <row r="9" spans="1:21">
      <c r="A9" s="135">
        <v>7</v>
      </c>
      <c r="B9" s="136" t="s">
        <v>41</v>
      </c>
      <c r="C9" s="137" t="s">
        <v>48</v>
      </c>
      <c r="D9" s="166">
        <v>51.372911261027497</v>
      </c>
      <c r="E9" s="166">
        <v>46.701831501831506</v>
      </c>
      <c r="F9" s="166">
        <v>66.784784639335754</v>
      </c>
      <c r="G9" s="166">
        <v>70.052747252747253</v>
      </c>
      <c r="H9" s="166">
        <v>136.83753189208301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</row>
    <row r="10" spans="1:21">
      <c r="A10" s="135">
        <v>8</v>
      </c>
      <c r="B10" s="136" t="s">
        <v>88</v>
      </c>
      <c r="C10" s="137" t="s">
        <v>89</v>
      </c>
      <c r="D10" s="166">
        <v>35.372911261027497</v>
      </c>
      <c r="E10" s="166">
        <v>58.701831501831506</v>
      </c>
      <c r="F10" s="166">
        <v>45.98478463933575</v>
      </c>
      <c r="G10" s="166">
        <v>88.052747252747253</v>
      </c>
      <c r="H10" s="166">
        <v>134.037531892083</v>
      </c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</row>
    <row r="11" spans="1:21">
      <c r="A11" s="135">
        <v>9</v>
      </c>
      <c r="B11" s="136" t="s">
        <v>41</v>
      </c>
      <c r="C11" s="137" t="s">
        <v>46</v>
      </c>
      <c r="D11" s="166">
        <v>45.372911261027497</v>
      </c>
      <c r="E11" s="166">
        <v>47.701831501831506</v>
      </c>
      <c r="F11" s="166">
        <v>58.98478463933575</v>
      </c>
      <c r="G11" s="166">
        <v>71.552747252747253</v>
      </c>
      <c r="H11" s="166">
        <v>130.537531892083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</row>
    <row r="12" spans="1:21">
      <c r="A12" s="135">
        <v>10</v>
      </c>
      <c r="B12" s="136" t="s">
        <v>88</v>
      </c>
      <c r="C12" s="137" t="s">
        <v>90</v>
      </c>
      <c r="D12" s="166">
        <v>47.372911261027497</v>
      </c>
      <c r="E12" s="166">
        <v>45.701831501831506</v>
      </c>
      <c r="F12" s="166">
        <v>61.584784639335744</v>
      </c>
      <c r="G12" s="166">
        <v>68.552747252747253</v>
      </c>
      <c r="H12" s="166">
        <v>130.13753189208299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</row>
    <row r="13" spans="1:21">
      <c r="A13" s="135">
        <v>11</v>
      </c>
      <c r="B13" s="136" t="s">
        <v>41</v>
      </c>
      <c r="C13" s="137" t="s">
        <v>52</v>
      </c>
      <c r="D13" s="166">
        <v>48.372911261027497</v>
      </c>
      <c r="E13" s="166">
        <v>44.701831501831506</v>
      </c>
      <c r="F13" s="166">
        <v>62.884784639335749</v>
      </c>
      <c r="G13" s="166">
        <v>67.052747252747253</v>
      </c>
      <c r="H13" s="166">
        <v>129.937531892083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135">
        <v>12</v>
      </c>
      <c r="B14" s="136" t="s">
        <v>65</v>
      </c>
      <c r="C14" s="137" t="s">
        <v>67</v>
      </c>
      <c r="D14" s="166">
        <v>40.372911261027497</v>
      </c>
      <c r="E14" s="166">
        <v>50.701831501831506</v>
      </c>
      <c r="F14" s="166">
        <v>52.48478463933575</v>
      </c>
      <c r="G14" s="166">
        <v>76.052747252747253</v>
      </c>
      <c r="H14" s="166">
        <v>128.537531892083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</row>
    <row r="15" spans="1:21">
      <c r="A15" s="135">
        <v>13</v>
      </c>
      <c r="B15" s="136" t="s">
        <v>65</v>
      </c>
      <c r="C15" s="137" t="s">
        <v>76</v>
      </c>
      <c r="D15" s="166">
        <v>47.372911261027497</v>
      </c>
      <c r="E15" s="166">
        <v>42.701831501831506</v>
      </c>
      <c r="F15" s="166">
        <v>61.584784639335744</v>
      </c>
      <c r="G15" s="166">
        <v>64.052747252747253</v>
      </c>
      <c r="H15" s="166">
        <v>125.63753189208299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</row>
    <row r="16" spans="1:21">
      <c r="A16" s="135">
        <v>14</v>
      </c>
      <c r="B16" s="136" t="s">
        <v>65</v>
      </c>
      <c r="C16" s="137" t="s">
        <v>82</v>
      </c>
      <c r="D16" s="166">
        <v>49.372911261027497</v>
      </c>
      <c r="E16" s="166">
        <v>40.701831501831506</v>
      </c>
      <c r="F16" s="166">
        <v>64.184784639335746</v>
      </c>
      <c r="G16" s="166">
        <v>61.05274725274726</v>
      </c>
      <c r="H16" s="166">
        <v>125.23753189208301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</row>
    <row r="17" spans="1:21">
      <c r="A17" s="135">
        <v>15</v>
      </c>
      <c r="B17" s="136" t="s">
        <v>41</v>
      </c>
      <c r="C17" s="137" t="s">
        <v>43</v>
      </c>
      <c r="D17" s="166">
        <v>37.372911261027497</v>
      </c>
      <c r="E17" s="166">
        <v>49.701831501831506</v>
      </c>
      <c r="F17" s="166">
        <v>48.584784639335744</v>
      </c>
      <c r="G17" s="166">
        <v>74.552747252747253</v>
      </c>
      <c r="H17" s="166">
        <v>123.13753189208299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</row>
    <row r="18" spans="1:21">
      <c r="A18" s="135">
        <v>16</v>
      </c>
      <c r="B18" s="136" t="s">
        <v>65</v>
      </c>
      <c r="C18" s="137" t="s">
        <v>276</v>
      </c>
      <c r="D18" s="166">
        <v>42.372911261027497</v>
      </c>
      <c r="E18" s="166">
        <v>44.701831501831506</v>
      </c>
      <c r="F18" s="166">
        <v>55.084784639335744</v>
      </c>
      <c r="G18" s="166">
        <v>67.052747252747253</v>
      </c>
      <c r="H18" s="166">
        <v>122.13753189208299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</row>
    <row r="19" spans="1:21">
      <c r="A19" s="135">
        <v>17</v>
      </c>
      <c r="B19" s="136" t="s">
        <v>65</v>
      </c>
      <c r="C19" s="137" t="s">
        <v>71</v>
      </c>
      <c r="D19" s="166">
        <v>47.372911261027497</v>
      </c>
      <c r="E19" s="166">
        <v>36.445421245421244</v>
      </c>
      <c r="F19" s="166">
        <v>61.584784639335744</v>
      </c>
      <c r="G19" s="166">
        <v>54.668131868131866</v>
      </c>
      <c r="H19" s="166">
        <v>116.2529165074676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1">
      <c r="A20" s="135">
        <v>18</v>
      </c>
      <c r="B20" s="136" t="s">
        <v>41</v>
      </c>
      <c r="C20" s="137" t="s">
        <v>50</v>
      </c>
      <c r="D20" s="166">
        <v>42.372911261027497</v>
      </c>
      <c r="E20" s="166">
        <v>37.701831501831506</v>
      </c>
      <c r="F20" s="166">
        <v>55.084784639335744</v>
      </c>
      <c r="G20" s="166">
        <v>56.55274725274726</v>
      </c>
      <c r="H20" s="166">
        <v>111.637531892083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1">
      <c r="A21" s="135">
        <v>19</v>
      </c>
      <c r="B21" s="136" t="s">
        <v>88</v>
      </c>
      <c r="C21" s="137" t="s">
        <v>95</v>
      </c>
      <c r="D21" s="166">
        <v>39.372911261027497</v>
      </c>
      <c r="E21" s="166">
        <v>36.701831501831506</v>
      </c>
      <c r="F21" s="166">
        <v>51.184784639335746</v>
      </c>
      <c r="G21" s="166">
        <v>55.05274725274726</v>
      </c>
      <c r="H21" s="166">
        <v>106.23753189208301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</row>
    <row r="22" spans="1:21">
      <c r="A22" s="135">
        <v>20</v>
      </c>
      <c r="B22" s="136" t="s">
        <v>65</v>
      </c>
      <c r="C22" s="137" t="s">
        <v>66</v>
      </c>
      <c r="D22" s="166">
        <v>37.885106382978719</v>
      </c>
      <c r="E22" s="166">
        <v>35.701831501831506</v>
      </c>
      <c r="F22" s="166">
        <v>49.250638297872335</v>
      </c>
      <c r="G22" s="166">
        <v>53.55274725274726</v>
      </c>
      <c r="H22" s="166">
        <v>102.80338555061959</v>
      </c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</row>
    <row r="23" spans="1:21">
      <c r="A23" s="135">
        <v>21</v>
      </c>
      <c r="B23" s="136" t="s">
        <v>65</v>
      </c>
      <c r="C23" s="137" t="s">
        <v>316</v>
      </c>
      <c r="D23" s="166">
        <v>27.372911261027497</v>
      </c>
      <c r="E23" s="166">
        <v>31.701831501831506</v>
      </c>
      <c r="F23" s="166">
        <v>35.584784639335744</v>
      </c>
      <c r="G23" s="166">
        <v>47.55274725274726</v>
      </c>
      <c r="H23" s="166">
        <v>83.137531892083004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</row>
    <row r="24" spans="1:21">
      <c r="A24" s="135">
        <v>22</v>
      </c>
      <c r="B24" s="136" t="s">
        <v>88</v>
      </c>
      <c r="C24" s="137" t="s">
        <v>96</v>
      </c>
      <c r="D24" s="166">
        <v>24.372911261027497</v>
      </c>
      <c r="E24" s="166">
        <v>33.701831501831506</v>
      </c>
      <c r="F24" s="166">
        <v>31.684784639335746</v>
      </c>
      <c r="G24" s="166">
        <v>50.55274725274726</v>
      </c>
      <c r="H24" s="166">
        <v>82.237531892083013</v>
      </c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</row>
    <row r="25" spans="1:21">
      <c r="A25" s="135">
        <v>23</v>
      </c>
      <c r="B25" s="136" t="s">
        <v>88</v>
      </c>
      <c r="C25" s="137" t="s">
        <v>92</v>
      </c>
      <c r="D25" s="166">
        <v>33.372911261027497</v>
      </c>
      <c r="E25" s="166">
        <v>24.701831501831506</v>
      </c>
      <c r="F25" s="166">
        <v>43.384784639335749</v>
      </c>
      <c r="G25" s="166">
        <v>37.05274725274726</v>
      </c>
      <c r="H25" s="166">
        <v>80.437531892083001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</row>
    <row r="26" spans="1:21">
      <c r="A26" s="135">
        <v>24</v>
      </c>
      <c r="B26" s="136" t="s">
        <v>41</v>
      </c>
      <c r="C26" s="137" t="s">
        <v>49</v>
      </c>
      <c r="D26" s="166">
        <v>45.372911261027497</v>
      </c>
      <c r="E26" s="166">
        <v>13.342857142857142</v>
      </c>
      <c r="F26" s="166">
        <v>58.98478463933575</v>
      </c>
      <c r="G26" s="166">
        <v>20.014285714285712</v>
      </c>
      <c r="H26" s="166">
        <v>78.999070353621462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</row>
    <row r="27" spans="1:21">
      <c r="A27" s="135">
        <v>25</v>
      </c>
      <c r="B27" s="136" t="s">
        <v>41</v>
      </c>
      <c r="C27" s="137" t="s">
        <v>45</v>
      </c>
      <c r="D27" s="166"/>
      <c r="E27" s="166">
        <v>51.701831501831506</v>
      </c>
      <c r="F27" s="166">
        <v>0</v>
      </c>
      <c r="G27" s="166">
        <v>77.552747252747253</v>
      </c>
      <c r="H27" s="166">
        <v>77.552747252747253</v>
      </c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</row>
    <row r="28" spans="1:21">
      <c r="A28" s="135">
        <v>26</v>
      </c>
      <c r="B28" s="136" t="s">
        <v>65</v>
      </c>
      <c r="C28" s="137" t="s">
        <v>72</v>
      </c>
      <c r="D28" s="166">
        <v>11.287804878048775</v>
      </c>
      <c r="E28" s="166">
        <v>41.701831501831506</v>
      </c>
      <c r="F28" s="166">
        <v>14.674146341463407</v>
      </c>
      <c r="G28" s="166">
        <v>62.55274725274726</v>
      </c>
      <c r="H28" s="166">
        <v>77.226893594210665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29" spans="1:21">
      <c r="A29" s="135">
        <v>27</v>
      </c>
      <c r="B29" s="136" t="s">
        <v>41</v>
      </c>
      <c r="C29" s="137" t="s">
        <v>57</v>
      </c>
      <c r="D29" s="166">
        <v>14.287804878048775</v>
      </c>
      <c r="E29" s="166">
        <v>38.701831501831506</v>
      </c>
      <c r="F29" s="166">
        <v>18.574146341463408</v>
      </c>
      <c r="G29" s="166">
        <v>58.05274725274726</v>
      </c>
      <c r="H29" s="166">
        <v>76.626893594210671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</row>
    <row r="30" spans="1:21">
      <c r="A30" s="135">
        <v>28</v>
      </c>
      <c r="B30" s="136" t="s">
        <v>65</v>
      </c>
      <c r="C30" s="137" t="s">
        <v>77</v>
      </c>
      <c r="D30" s="166">
        <v>28.372911261027497</v>
      </c>
      <c r="E30" s="166">
        <v>26.445421245421244</v>
      </c>
      <c r="F30" s="166">
        <v>36.884784639335749</v>
      </c>
      <c r="G30" s="166">
        <v>39.668131868131866</v>
      </c>
      <c r="H30" s="166">
        <v>76.552916507467614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</row>
    <row r="31" spans="1:21">
      <c r="A31" s="135">
        <v>29</v>
      </c>
      <c r="B31" s="136" t="s">
        <v>65</v>
      </c>
      <c r="C31" s="137" t="s">
        <v>79</v>
      </c>
      <c r="D31" s="166">
        <v>42.372911261027497</v>
      </c>
      <c r="E31" s="166">
        <v>11.342857142857142</v>
      </c>
      <c r="F31" s="166">
        <v>55.084784639335744</v>
      </c>
      <c r="G31" s="166">
        <v>17.014285714285712</v>
      </c>
      <c r="H31" s="166">
        <v>72.099070353621457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</row>
    <row r="32" spans="1:21">
      <c r="A32" s="135">
        <v>30</v>
      </c>
      <c r="B32" s="136" t="s">
        <v>88</v>
      </c>
      <c r="C32" s="137" t="s">
        <v>97</v>
      </c>
      <c r="D32" s="166">
        <v>19.372911261027497</v>
      </c>
      <c r="E32" s="166">
        <v>29.701831501831506</v>
      </c>
      <c r="F32" s="166">
        <v>25.184784639335746</v>
      </c>
      <c r="G32" s="166">
        <v>44.55274725274726</v>
      </c>
      <c r="H32" s="166">
        <v>69.737531892083013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1">
      <c r="A33" s="135">
        <v>31</v>
      </c>
      <c r="B33" s="136" t="s">
        <v>65</v>
      </c>
      <c r="C33" s="137" t="s">
        <v>271</v>
      </c>
      <c r="D33" s="166">
        <v>53.372911261027497</v>
      </c>
      <c r="E33" s="166"/>
      <c r="F33" s="166">
        <v>69.384784639335749</v>
      </c>
      <c r="G33" s="166">
        <v>0</v>
      </c>
      <c r="H33" s="166">
        <v>69.384784639335749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21">
      <c r="A34" s="135">
        <v>32</v>
      </c>
      <c r="B34" s="136" t="s">
        <v>65</v>
      </c>
      <c r="C34" s="167" t="s">
        <v>85</v>
      </c>
      <c r="D34" s="166">
        <v>38.372911261027497</v>
      </c>
      <c r="E34" s="166">
        <v>11.342857142857142</v>
      </c>
      <c r="F34" s="166">
        <v>49.884784639335749</v>
      </c>
      <c r="G34" s="166">
        <v>17.014285714285712</v>
      </c>
      <c r="H34" s="166">
        <v>66.899070353621454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</row>
    <row r="35" spans="1:21">
      <c r="A35" s="135">
        <v>33</v>
      </c>
      <c r="B35" s="136" t="s">
        <v>65</v>
      </c>
      <c r="C35" s="137" t="s">
        <v>272</v>
      </c>
      <c r="D35" s="166">
        <v>51.372911261027497</v>
      </c>
      <c r="E35" s="166"/>
      <c r="F35" s="166">
        <v>66.784784639335754</v>
      </c>
      <c r="G35" s="166">
        <v>0</v>
      </c>
      <c r="H35" s="166">
        <v>66.784784639335754</v>
      </c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1">
      <c r="A36" s="135">
        <v>34</v>
      </c>
      <c r="B36" s="136" t="s">
        <v>41</v>
      </c>
      <c r="C36" s="137" t="s">
        <v>53</v>
      </c>
      <c r="D36" s="166"/>
      <c r="E36" s="166">
        <v>42.701831501831506</v>
      </c>
      <c r="F36" s="166">
        <v>0</v>
      </c>
      <c r="G36" s="166">
        <v>64.052747252747253</v>
      </c>
      <c r="H36" s="166">
        <v>64.052747252747253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1" ht="16.899999999999999" customHeight="1">
      <c r="A37" s="135">
        <v>35</v>
      </c>
      <c r="B37" s="136" t="s">
        <v>88</v>
      </c>
      <c r="C37" s="137" t="s">
        <v>104</v>
      </c>
      <c r="D37" s="166">
        <v>42.372911261027497</v>
      </c>
      <c r="E37" s="166">
        <v>1.3428571428571416</v>
      </c>
      <c r="F37" s="166">
        <v>55.084784639335744</v>
      </c>
      <c r="G37" s="166">
        <v>2.0142857142857125</v>
      </c>
      <c r="H37" s="166">
        <v>57.099070353621457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1:21">
      <c r="A38" s="135">
        <v>36</v>
      </c>
      <c r="B38" s="136" t="s">
        <v>65</v>
      </c>
      <c r="C38" s="137" t="s">
        <v>80</v>
      </c>
      <c r="D38" s="166"/>
      <c r="E38" s="166">
        <v>36.701831501831506</v>
      </c>
      <c r="F38" s="166">
        <v>0</v>
      </c>
      <c r="G38" s="166">
        <v>55.05274725274726</v>
      </c>
      <c r="H38" s="166">
        <v>55.05274725274726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1:21">
      <c r="A39" s="135">
        <v>37</v>
      </c>
      <c r="B39" s="136" t="s">
        <v>41</v>
      </c>
      <c r="C39" s="137" t="s">
        <v>277</v>
      </c>
      <c r="D39" s="166">
        <v>41.372911261027497</v>
      </c>
      <c r="E39" s="166"/>
      <c r="F39" s="166">
        <v>53.784784639335747</v>
      </c>
      <c r="G39" s="166">
        <v>0</v>
      </c>
      <c r="H39" s="166">
        <v>53.784784639335747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21">
      <c r="A40" s="135">
        <v>38</v>
      </c>
      <c r="B40" s="136" t="s">
        <v>88</v>
      </c>
      <c r="C40" s="137" t="s">
        <v>99</v>
      </c>
      <c r="D40" s="166">
        <v>22.372911261027497</v>
      </c>
      <c r="E40" s="166">
        <v>15.701831501831506</v>
      </c>
      <c r="F40" s="166">
        <v>29.084784639335748</v>
      </c>
      <c r="G40" s="166">
        <v>23.55274725274726</v>
      </c>
      <c r="H40" s="166">
        <v>52.637531892083004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</row>
    <row r="41" spans="1:21">
      <c r="A41" s="135">
        <v>39</v>
      </c>
      <c r="B41" s="136" t="s">
        <v>65</v>
      </c>
      <c r="C41" s="137" t="s">
        <v>69</v>
      </c>
      <c r="D41" s="166"/>
      <c r="E41" s="166">
        <v>33.701831501831506</v>
      </c>
      <c r="F41" s="166">
        <v>0</v>
      </c>
      <c r="G41" s="166">
        <v>50.55274725274726</v>
      </c>
      <c r="H41" s="166">
        <v>50.55274725274726</v>
      </c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21">
      <c r="A42" s="135">
        <v>40</v>
      </c>
      <c r="B42" s="136" t="s">
        <v>65</v>
      </c>
      <c r="C42" s="137" t="s">
        <v>222</v>
      </c>
      <c r="D42" s="166">
        <v>38.372911261027497</v>
      </c>
      <c r="E42" s="166"/>
      <c r="F42" s="166">
        <v>49.884784639335749</v>
      </c>
      <c r="G42" s="166">
        <v>0</v>
      </c>
      <c r="H42" s="166">
        <v>49.884784639335749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21">
      <c r="A43" s="135">
        <v>41</v>
      </c>
      <c r="B43" s="136" t="s">
        <v>88</v>
      </c>
      <c r="C43" s="137" t="s">
        <v>103</v>
      </c>
      <c r="D43" s="166">
        <v>18.372911261027497</v>
      </c>
      <c r="E43" s="166">
        <v>16.701831501831506</v>
      </c>
      <c r="F43" s="166">
        <v>23.884784639335745</v>
      </c>
      <c r="G43" s="166">
        <v>25.05274725274726</v>
      </c>
      <c r="H43" s="166">
        <v>48.937531892083001</v>
      </c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21">
      <c r="A44" s="135">
        <v>42</v>
      </c>
      <c r="B44" s="136" t="s">
        <v>65</v>
      </c>
      <c r="C44" s="137" t="s">
        <v>278</v>
      </c>
      <c r="D44" s="166">
        <v>36.372911261027497</v>
      </c>
      <c r="E44" s="166"/>
      <c r="F44" s="166">
        <v>47.284784639335747</v>
      </c>
      <c r="G44" s="166">
        <v>0</v>
      </c>
      <c r="H44" s="166">
        <v>47.284784639335747</v>
      </c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1">
      <c r="A45" s="135">
        <v>43</v>
      </c>
      <c r="B45" s="136" t="s">
        <v>41</v>
      </c>
      <c r="C45" s="137" t="s">
        <v>198</v>
      </c>
      <c r="D45" s="166">
        <v>36.372911261027497</v>
      </c>
      <c r="E45" s="166"/>
      <c r="F45" s="166">
        <v>47.284784639335747</v>
      </c>
      <c r="G45" s="166">
        <v>0</v>
      </c>
      <c r="H45" s="166">
        <v>47.284784639335747</v>
      </c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</row>
    <row r="46" spans="1:21">
      <c r="A46" s="135">
        <v>44</v>
      </c>
      <c r="B46" s="136" t="s">
        <v>88</v>
      </c>
      <c r="C46" s="137" t="s">
        <v>93</v>
      </c>
      <c r="D46" s="166">
        <v>11.372911261027497</v>
      </c>
      <c r="E46" s="166">
        <v>20.701831501831506</v>
      </c>
      <c r="F46" s="166">
        <v>14.784784639335745</v>
      </c>
      <c r="G46" s="166">
        <v>31.05274725274726</v>
      </c>
      <c r="H46" s="166">
        <v>45.837531892083007</v>
      </c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</row>
    <row r="47" spans="1:21">
      <c r="A47" s="135">
        <v>45</v>
      </c>
      <c r="B47" s="136" t="s">
        <v>88</v>
      </c>
      <c r="C47" s="137" t="s">
        <v>94</v>
      </c>
      <c r="D47" s="166">
        <v>10.487804878048777</v>
      </c>
      <c r="E47" s="166">
        <v>18.958974358974359</v>
      </c>
      <c r="F47" s="166">
        <v>13.634146341463412</v>
      </c>
      <c r="G47" s="166">
        <v>28.438461538461539</v>
      </c>
      <c r="H47" s="166">
        <v>42.072607879924952</v>
      </c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</row>
    <row r="48" spans="1:21">
      <c r="A48" s="135">
        <v>46</v>
      </c>
      <c r="B48" s="136" t="s">
        <v>88</v>
      </c>
      <c r="C48" s="137" t="s">
        <v>91</v>
      </c>
      <c r="D48" s="166"/>
      <c r="E48" s="166">
        <v>25.701831501831506</v>
      </c>
      <c r="F48" s="166">
        <v>0</v>
      </c>
      <c r="G48" s="166">
        <v>38.55274725274726</v>
      </c>
      <c r="H48" s="166">
        <v>38.55274725274726</v>
      </c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</row>
    <row r="49" spans="1:21">
      <c r="A49" s="135">
        <v>47</v>
      </c>
      <c r="B49" s="136" t="s">
        <v>65</v>
      </c>
      <c r="C49" s="137" t="s">
        <v>193</v>
      </c>
      <c r="D49" s="166">
        <v>29.372911261027497</v>
      </c>
      <c r="E49" s="166"/>
      <c r="F49" s="166">
        <v>38.184784639335746</v>
      </c>
      <c r="G49" s="166">
        <v>0</v>
      </c>
      <c r="H49" s="166">
        <v>38.184784639335746</v>
      </c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</row>
    <row r="50" spans="1:21">
      <c r="A50" s="135">
        <v>48</v>
      </c>
      <c r="B50" s="136" t="s">
        <v>88</v>
      </c>
      <c r="C50" s="137" t="s">
        <v>98</v>
      </c>
      <c r="D50" s="166">
        <v>11.543124026984941</v>
      </c>
      <c r="E50" s="166">
        <v>14.958974358974359</v>
      </c>
      <c r="F50" s="166">
        <v>15.006061235080423</v>
      </c>
      <c r="G50" s="166">
        <v>22.438461538461539</v>
      </c>
      <c r="H50" s="166">
        <v>37.444522773541962</v>
      </c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</row>
    <row r="51" spans="1:21">
      <c r="A51" s="135">
        <v>49</v>
      </c>
      <c r="B51" s="136" t="s">
        <v>88</v>
      </c>
      <c r="C51" s="137" t="s">
        <v>106</v>
      </c>
      <c r="D51" s="166">
        <v>28.372911261027497</v>
      </c>
      <c r="E51" s="166">
        <v>0</v>
      </c>
      <c r="F51" s="166">
        <v>36.884784639335749</v>
      </c>
      <c r="G51" s="166">
        <v>0</v>
      </c>
      <c r="H51" s="166">
        <v>36.884784639335749</v>
      </c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</row>
    <row r="52" spans="1:21">
      <c r="A52" s="135">
        <v>50</v>
      </c>
      <c r="B52" s="136" t="s">
        <v>41</v>
      </c>
      <c r="C52" s="137" t="s">
        <v>60</v>
      </c>
      <c r="D52" s="166">
        <v>15.287804878048775</v>
      </c>
      <c r="E52" s="166">
        <v>10.342857142857142</v>
      </c>
      <c r="F52" s="166">
        <v>19.874146341463408</v>
      </c>
      <c r="G52" s="166">
        <v>15.514285714285712</v>
      </c>
      <c r="H52" s="166">
        <v>35.388432055749121</v>
      </c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</row>
    <row r="53" spans="1:21">
      <c r="A53" s="135">
        <v>51</v>
      </c>
      <c r="B53" s="136" t="s">
        <v>65</v>
      </c>
      <c r="C53" s="137" t="s">
        <v>78</v>
      </c>
      <c r="D53" s="166">
        <v>10.287804878048775</v>
      </c>
      <c r="E53" s="166">
        <v>13.342857142857142</v>
      </c>
      <c r="F53" s="166">
        <v>13.374146341463407</v>
      </c>
      <c r="G53" s="166">
        <v>20.014285714285712</v>
      </c>
      <c r="H53" s="166">
        <v>33.388432055749121</v>
      </c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</row>
    <row r="54" spans="1:21">
      <c r="A54" s="135">
        <v>52</v>
      </c>
      <c r="B54" s="136" t="s">
        <v>65</v>
      </c>
      <c r="C54" s="137" t="s">
        <v>279</v>
      </c>
      <c r="D54" s="166">
        <v>22.372911261027497</v>
      </c>
      <c r="E54" s="166"/>
      <c r="F54" s="166">
        <v>29.084784639335748</v>
      </c>
      <c r="G54" s="166">
        <v>0</v>
      </c>
      <c r="H54" s="166">
        <v>29.084784639335748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</row>
    <row r="55" spans="1:21">
      <c r="A55" s="135">
        <v>53</v>
      </c>
      <c r="B55" s="136" t="s">
        <v>88</v>
      </c>
      <c r="C55" s="137" t="s">
        <v>107</v>
      </c>
      <c r="D55" s="166">
        <v>20.543124026984941</v>
      </c>
      <c r="E55" s="166">
        <v>0</v>
      </c>
      <c r="F55" s="166">
        <v>26.706061235080423</v>
      </c>
      <c r="G55" s="166">
        <v>0</v>
      </c>
      <c r="H55" s="166">
        <v>26.706061235080423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</row>
    <row r="56" spans="1:21">
      <c r="A56" s="135">
        <v>54</v>
      </c>
      <c r="B56" s="136" t="s">
        <v>65</v>
      </c>
      <c r="C56" s="137" t="s">
        <v>68</v>
      </c>
      <c r="D56" s="166">
        <v>7.2878048780487745</v>
      </c>
      <c r="E56" s="166">
        <v>11.342857142857142</v>
      </c>
      <c r="F56" s="166">
        <v>9.4741463414634079</v>
      </c>
      <c r="G56" s="166">
        <v>17.014285714285712</v>
      </c>
      <c r="H56" s="166">
        <v>26.488432055749122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>
      <c r="A57" s="135">
        <v>55</v>
      </c>
      <c r="B57" s="136" t="s">
        <v>65</v>
      </c>
      <c r="C57" s="137" t="s">
        <v>84</v>
      </c>
      <c r="D57" s="166">
        <v>7.2878048780487745</v>
      </c>
      <c r="E57" s="166">
        <v>10.342857142857142</v>
      </c>
      <c r="F57" s="166">
        <v>9.4741463414634079</v>
      </c>
      <c r="G57" s="166">
        <v>15.514285714285712</v>
      </c>
      <c r="H57" s="166">
        <v>24.988432055749122</v>
      </c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>
      <c r="A58" s="135">
        <v>56</v>
      </c>
      <c r="B58" s="136" t="s">
        <v>88</v>
      </c>
      <c r="C58" s="137" t="s">
        <v>243</v>
      </c>
      <c r="D58" s="166">
        <v>18.372911261027497</v>
      </c>
      <c r="E58" s="166"/>
      <c r="F58" s="166">
        <v>23.884784639335745</v>
      </c>
      <c r="G58" s="166">
        <v>0</v>
      </c>
      <c r="H58" s="166">
        <v>23.884784639335745</v>
      </c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>
      <c r="A59" s="135">
        <v>57</v>
      </c>
      <c r="B59" s="136" t="s">
        <v>88</v>
      </c>
      <c r="C59" s="137" t="s">
        <v>101</v>
      </c>
      <c r="D59" s="166"/>
      <c r="E59" s="166">
        <v>14.701831501831506</v>
      </c>
      <c r="F59" s="166">
        <v>0</v>
      </c>
      <c r="G59" s="166">
        <v>22.05274725274726</v>
      </c>
      <c r="H59" s="166">
        <v>22.05274725274726</v>
      </c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>
      <c r="A60" s="135">
        <v>58</v>
      </c>
      <c r="B60" s="136" t="s">
        <v>41</v>
      </c>
      <c r="C60" s="137" t="s">
        <v>56</v>
      </c>
      <c r="D60" s="166"/>
      <c r="E60" s="166">
        <v>14.342857142857142</v>
      </c>
      <c r="F60" s="166">
        <v>0</v>
      </c>
      <c r="G60" s="166">
        <v>21.514285714285712</v>
      </c>
      <c r="H60" s="166">
        <v>21.514285714285712</v>
      </c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>
      <c r="A61" s="135">
        <v>59</v>
      </c>
      <c r="B61" s="136" t="s">
        <v>88</v>
      </c>
      <c r="C61" s="137" t="s">
        <v>100</v>
      </c>
      <c r="D61" s="166">
        <v>1.7999999999999972</v>
      </c>
      <c r="E61" s="166">
        <v>12.701831501831506</v>
      </c>
      <c r="F61" s="166">
        <v>2.3399999999999963</v>
      </c>
      <c r="G61" s="166">
        <v>19.05274725274726</v>
      </c>
      <c r="H61" s="166">
        <v>21.392747252747256</v>
      </c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>
      <c r="A62" s="135">
        <v>60</v>
      </c>
      <c r="B62" s="136" t="s">
        <v>41</v>
      </c>
      <c r="C62" s="137" t="s">
        <v>170</v>
      </c>
      <c r="D62" s="166">
        <v>16.287804878048775</v>
      </c>
      <c r="E62" s="166"/>
      <c r="F62" s="166">
        <v>21.174146341463409</v>
      </c>
      <c r="G62" s="166">
        <v>0</v>
      </c>
      <c r="H62" s="166">
        <v>21.174146341463409</v>
      </c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>
      <c r="A63" s="135">
        <v>61</v>
      </c>
      <c r="B63" s="136" t="s">
        <v>88</v>
      </c>
      <c r="C63" s="137" t="s">
        <v>237</v>
      </c>
      <c r="D63" s="166">
        <v>15.372911261027497</v>
      </c>
      <c r="E63" s="166"/>
      <c r="F63" s="166">
        <v>19.984784639335746</v>
      </c>
      <c r="G63" s="166">
        <v>0</v>
      </c>
      <c r="H63" s="166">
        <v>19.984784639335746</v>
      </c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</row>
    <row r="64" spans="1:21">
      <c r="A64" s="135">
        <v>62</v>
      </c>
      <c r="B64" s="136" t="s">
        <v>41</v>
      </c>
      <c r="C64" s="137" t="s">
        <v>54</v>
      </c>
      <c r="D64" s="166"/>
      <c r="E64" s="166">
        <v>12.342857142857142</v>
      </c>
      <c r="F64" s="166">
        <v>0</v>
      </c>
      <c r="G64" s="166">
        <v>18.514285714285712</v>
      </c>
      <c r="H64" s="166">
        <v>18.514285714285712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</row>
    <row r="65" spans="1:21">
      <c r="A65" s="135">
        <v>63</v>
      </c>
      <c r="B65" s="136" t="s">
        <v>41</v>
      </c>
      <c r="C65" s="137" t="s">
        <v>63</v>
      </c>
      <c r="D65" s="166"/>
      <c r="E65" s="166">
        <v>12.342857142857142</v>
      </c>
      <c r="F65" s="166">
        <v>0</v>
      </c>
      <c r="G65" s="166">
        <v>18.514285714285712</v>
      </c>
      <c r="H65" s="166">
        <v>18.514285714285712</v>
      </c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</row>
    <row r="66" spans="1:21">
      <c r="A66" s="135">
        <v>64</v>
      </c>
      <c r="B66" s="136" t="s">
        <v>65</v>
      </c>
      <c r="C66" s="137" t="s">
        <v>216</v>
      </c>
      <c r="D66" s="166">
        <v>13.287804878048775</v>
      </c>
      <c r="E66" s="166"/>
      <c r="F66" s="166">
        <v>17.274146341463407</v>
      </c>
      <c r="G66" s="166">
        <v>0</v>
      </c>
      <c r="H66" s="166">
        <v>17.274146341463407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</row>
    <row r="67" spans="1:21">
      <c r="A67" s="135">
        <v>65</v>
      </c>
      <c r="B67" s="136" t="s">
        <v>41</v>
      </c>
      <c r="C67" s="137" t="s">
        <v>211</v>
      </c>
      <c r="D67" s="166">
        <v>13.287804878048775</v>
      </c>
      <c r="E67" s="166"/>
      <c r="F67" s="166">
        <v>17.274146341463407</v>
      </c>
      <c r="G67" s="166">
        <v>0</v>
      </c>
      <c r="H67" s="166">
        <v>17.274146341463407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</row>
    <row r="68" spans="1:21">
      <c r="A68" s="135">
        <v>66</v>
      </c>
      <c r="B68" s="136" t="s">
        <v>65</v>
      </c>
      <c r="C68" s="137" t="s">
        <v>81</v>
      </c>
      <c r="D68" s="166"/>
      <c r="E68" s="166">
        <v>11.342857142857142</v>
      </c>
      <c r="F68" s="166">
        <v>0</v>
      </c>
      <c r="G68" s="166">
        <v>17.014285714285712</v>
      </c>
      <c r="H68" s="166">
        <v>17.014285714285712</v>
      </c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</row>
    <row r="69" spans="1:21">
      <c r="A69" s="135">
        <v>67</v>
      </c>
      <c r="B69" s="136" t="s">
        <v>41</v>
      </c>
      <c r="C69" s="137" t="s">
        <v>200</v>
      </c>
      <c r="D69" s="166">
        <v>11.487804878048777</v>
      </c>
      <c r="E69" s="166"/>
      <c r="F69" s="166">
        <v>14.934146341463411</v>
      </c>
      <c r="G69" s="166">
        <v>0</v>
      </c>
      <c r="H69" s="166">
        <v>14.934146341463411</v>
      </c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</row>
    <row r="70" spans="1:21">
      <c r="A70" s="135">
        <v>68</v>
      </c>
      <c r="B70" s="136" t="s">
        <v>41</v>
      </c>
      <c r="C70" s="137" t="s">
        <v>51</v>
      </c>
      <c r="D70" s="166"/>
      <c r="E70" s="166">
        <v>9.5999999999999943</v>
      </c>
      <c r="F70" s="166">
        <v>0</v>
      </c>
      <c r="G70" s="166">
        <v>14.399999999999991</v>
      </c>
      <c r="H70" s="166">
        <v>14.399999999999991</v>
      </c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</row>
    <row r="71" spans="1:21">
      <c r="A71" s="135">
        <v>69</v>
      </c>
      <c r="B71" s="136" t="s">
        <v>41</v>
      </c>
      <c r="C71" s="137" t="s">
        <v>55</v>
      </c>
      <c r="D71" s="166"/>
      <c r="E71" s="166">
        <v>8.5999999999999943</v>
      </c>
      <c r="F71" s="166">
        <v>0</v>
      </c>
      <c r="G71" s="166">
        <v>12.899999999999991</v>
      </c>
      <c r="H71" s="166">
        <v>12.899999999999991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</row>
    <row r="72" spans="1:21">
      <c r="A72" s="135">
        <v>70</v>
      </c>
      <c r="B72" s="136" t="s">
        <v>65</v>
      </c>
      <c r="C72" s="137" t="s">
        <v>83</v>
      </c>
      <c r="D72" s="166"/>
      <c r="E72" s="166">
        <v>8.3428571428571416</v>
      </c>
      <c r="F72" s="166">
        <v>0</v>
      </c>
      <c r="G72" s="166">
        <v>12.514285714285712</v>
      </c>
      <c r="H72" s="166">
        <v>12.514285714285712</v>
      </c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</row>
    <row r="73" spans="1:21">
      <c r="A73" s="135">
        <v>71</v>
      </c>
      <c r="B73" s="136" t="s">
        <v>65</v>
      </c>
      <c r="C73" s="137" t="s">
        <v>214</v>
      </c>
      <c r="D73" s="166">
        <v>8.7999999999999972</v>
      </c>
      <c r="E73" s="166"/>
      <c r="F73" s="166">
        <v>11.439999999999996</v>
      </c>
      <c r="G73" s="166">
        <v>0</v>
      </c>
      <c r="H73" s="166">
        <v>11.439999999999996</v>
      </c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</row>
    <row r="74" spans="1:21">
      <c r="A74" s="135">
        <v>72</v>
      </c>
      <c r="B74" s="136" t="s">
        <v>65</v>
      </c>
      <c r="C74" s="137" t="s">
        <v>86</v>
      </c>
      <c r="D74" s="166"/>
      <c r="E74" s="166">
        <v>7.3428571428571416</v>
      </c>
      <c r="F74" s="166">
        <v>0</v>
      </c>
      <c r="G74" s="166">
        <v>11.014285714285712</v>
      </c>
      <c r="H74" s="166">
        <v>11.014285714285712</v>
      </c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</row>
    <row r="75" spans="1:21">
      <c r="A75" s="135">
        <v>73</v>
      </c>
      <c r="B75" s="136" t="s">
        <v>41</v>
      </c>
      <c r="C75" s="137" t="s">
        <v>58</v>
      </c>
      <c r="D75" s="166"/>
      <c r="E75" s="166">
        <v>7.3428571428571416</v>
      </c>
      <c r="F75" s="166">
        <v>0</v>
      </c>
      <c r="G75" s="166">
        <v>11.014285714285712</v>
      </c>
      <c r="H75" s="166">
        <v>11.014285714285712</v>
      </c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</row>
    <row r="76" spans="1:21">
      <c r="A76" s="135">
        <v>74</v>
      </c>
      <c r="B76" s="136" t="s">
        <v>65</v>
      </c>
      <c r="C76" s="137" t="s">
        <v>281</v>
      </c>
      <c r="D76" s="166">
        <v>8.2878048780487745</v>
      </c>
      <c r="E76" s="166"/>
      <c r="F76" s="166">
        <v>10.774146341463407</v>
      </c>
      <c r="G76" s="166">
        <v>0</v>
      </c>
      <c r="H76" s="166">
        <v>10.774146341463407</v>
      </c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</row>
    <row r="77" spans="1:21">
      <c r="A77" s="135">
        <v>75</v>
      </c>
      <c r="B77" s="136" t="s">
        <v>41</v>
      </c>
      <c r="C77" s="137" t="s">
        <v>64</v>
      </c>
      <c r="D77" s="166"/>
      <c r="E77" s="166">
        <v>6.3428571428571416</v>
      </c>
      <c r="F77" s="166">
        <v>0</v>
      </c>
      <c r="G77" s="166">
        <v>9.5142857142857125</v>
      </c>
      <c r="H77" s="166">
        <v>9.5142857142857125</v>
      </c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</row>
    <row r="78" spans="1:21">
      <c r="A78" s="135">
        <v>76</v>
      </c>
      <c r="B78" s="136" t="s">
        <v>65</v>
      </c>
      <c r="C78" s="137" t="s">
        <v>223</v>
      </c>
      <c r="D78" s="166">
        <v>7.2878048780487745</v>
      </c>
      <c r="E78" s="166"/>
      <c r="F78" s="166">
        <v>9.4741463414634079</v>
      </c>
      <c r="G78" s="166">
        <v>0</v>
      </c>
      <c r="H78" s="166">
        <v>9.4741463414634079</v>
      </c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</row>
    <row r="79" spans="1:21">
      <c r="A79" s="135">
        <v>77</v>
      </c>
      <c r="B79" s="136" t="s">
        <v>88</v>
      </c>
      <c r="C79" s="137" t="s">
        <v>235</v>
      </c>
      <c r="D79" s="166">
        <v>6.6297872340425528</v>
      </c>
      <c r="E79" s="166"/>
      <c r="F79" s="166">
        <v>8.6187234042553182</v>
      </c>
      <c r="G79" s="166">
        <v>0</v>
      </c>
      <c r="H79" s="166">
        <v>8.6187234042553182</v>
      </c>
      <c r="I79" s="142"/>
      <c r="J79" s="161"/>
      <c r="K79" s="161"/>
      <c r="L79" s="161"/>
      <c r="M79" s="161"/>
      <c r="N79" s="161"/>
      <c r="O79" s="127"/>
      <c r="P79" s="127"/>
      <c r="Q79" s="127"/>
      <c r="R79" s="127"/>
      <c r="S79" s="127"/>
      <c r="T79" s="127"/>
      <c r="U79" s="127"/>
    </row>
    <row r="80" spans="1:21">
      <c r="A80" s="135">
        <v>78</v>
      </c>
      <c r="B80" s="136" t="s">
        <v>88</v>
      </c>
      <c r="C80" s="137" t="s">
        <v>110</v>
      </c>
      <c r="D80" s="166"/>
      <c r="E80" s="166">
        <v>4.7428571428571473</v>
      </c>
      <c r="F80" s="166">
        <v>0</v>
      </c>
      <c r="G80" s="166">
        <v>7.114285714285721</v>
      </c>
      <c r="H80" s="166">
        <v>7.114285714285721</v>
      </c>
      <c r="I80" s="142"/>
      <c r="J80" s="161"/>
      <c r="K80" s="161"/>
      <c r="L80" s="161"/>
      <c r="M80" s="161"/>
      <c r="N80" s="161"/>
      <c r="O80" s="127"/>
      <c r="P80" s="127"/>
      <c r="Q80" s="127"/>
      <c r="R80" s="127"/>
      <c r="S80" s="127"/>
      <c r="T80" s="127"/>
      <c r="U80" s="127"/>
    </row>
    <row r="81" spans="1:21">
      <c r="A81" s="135">
        <v>79</v>
      </c>
      <c r="B81" s="136" t="s">
        <v>65</v>
      </c>
      <c r="C81" s="137" t="s">
        <v>87</v>
      </c>
      <c r="D81" s="166"/>
      <c r="E81" s="166">
        <v>4.3428571428571416</v>
      </c>
      <c r="F81" s="166">
        <v>0</v>
      </c>
      <c r="G81" s="166">
        <v>6.5142857142857125</v>
      </c>
      <c r="H81" s="166">
        <v>6.5142857142857125</v>
      </c>
      <c r="I81" s="142"/>
      <c r="J81" s="161"/>
      <c r="K81" s="161"/>
      <c r="L81" s="161"/>
      <c r="M81" s="161"/>
      <c r="N81" s="161"/>
      <c r="O81" s="127"/>
      <c r="P81" s="127"/>
      <c r="Q81" s="127"/>
      <c r="R81" s="127"/>
      <c r="S81" s="127"/>
      <c r="T81" s="127"/>
      <c r="U81" s="127"/>
    </row>
    <row r="82" spans="1:21">
      <c r="A82" s="135">
        <v>80</v>
      </c>
      <c r="B82" s="136" t="s">
        <v>41</v>
      </c>
      <c r="C82" s="137" t="s">
        <v>61</v>
      </c>
      <c r="D82" s="166"/>
      <c r="E82" s="166">
        <v>3.5999999999999943</v>
      </c>
      <c r="F82" s="166">
        <v>0</v>
      </c>
      <c r="G82" s="166">
        <v>5.3999999999999915</v>
      </c>
      <c r="H82" s="166">
        <v>5.3999999999999915</v>
      </c>
      <c r="I82" s="142"/>
      <c r="J82" s="161"/>
      <c r="K82" s="161"/>
      <c r="L82" s="161"/>
      <c r="M82" s="161"/>
      <c r="N82" s="161"/>
      <c r="O82" s="127"/>
      <c r="P82" s="127"/>
      <c r="Q82" s="127"/>
      <c r="R82" s="127"/>
      <c r="S82" s="127"/>
      <c r="T82" s="127"/>
      <c r="U82" s="127"/>
    </row>
    <row r="83" spans="1:21">
      <c r="A83" s="135">
        <v>81</v>
      </c>
      <c r="B83" s="136" t="s">
        <v>88</v>
      </c>
      <c r="C83" s="137" t="s">
        <v>282</v>
      </c>
      <c r="D83" s="166">
        <v>3.7999999999999972</v>
      </c>
      <c r="E83" s="166"/>
      <c r="F83" s="166">
        <v>4.9399999999999968</v>
      </c>
      <c r="G83" s="166">
        <v>0</v>
      </c>
      <c r="H83" s="166">
        <v>4.9399999999999968</v>
      </c>
      <c r="I83" s="142"/>
      <c r="J83" s="161"/>
      <c r="K83" s="161"/>
      <c r="L83" s="161"/>
      <c r="M83" s="161"/>
      <c r="N83" s="161"/>
      <c r="O83" s="127"/>
      <c r="P83" s="127"/>
      <c r="Q83" s="127"/>
      <c r="R83" s="127"/>
      <c r="S83" s="127"/>
      <c r="T83" s="127"/>
      <c r="U83" s="127"/>
    </row>
    <row r="84" spans="1:21">
      <c r="A84" s="135">
        <v>82</v>
      </c>
      <c r="B84" s="136" t="s">
        <v>88</v>
      </c>
      <c r="C84" s="137" t="s">
        <v>102</v>
      </c>
      <c r="D84" s="166"/>
      <c r="E84" s="166">
        <v>2.5999999999999943</v>
      </c>
      <c r="F84" s="166">
        <v>0</v>
      </c>
      <c r="G84" s="166">
        <v>3.8999999999999915</v>
      </c>
      <c r="H84" s="166">
        <v>3.8999999999999915</v>
      </c>
      <c r="I84" s="142"/>
      <c r="J84" s="161"/>
      <c r="K84" s="161"/>
      <c r="L84" s="161"/>
      <c r="M84" s="161"/>
      <c r="N84" s="161"/>
      <c r="O84" s="127"/>
      <c r="P84" s="127"/>
      <c r="Q84" s="127"/>
      <c r="R84" s="127"/>
      <c r="S84" s="127"/>
      <c r="T84" s="127"/>
      <c r="U84" s="127"/>
    </row>
    <row r="85" spans="1:21">
      <c r="A85" s="135">
        <v>83</v>
      </c>
      <c r="B85" s="136" t="s">
        <v>41</v>
      </c>
      <c r="C85" s="137" t="s">
        <v>283</v>
      </c>
      <c r="D85" s="166">
        <v>2.4878048780487774</v>
      </c>
      <c r="E85" s="166"/>
      <c r="F85" s="166">
        <v>3.2341463414634108</v>
      </c>
      <c r="G85" s="166">
        <v>0</v>
      </c>
      <c r="H85" s="166">
        <v>3.2341463414634108</v>
      </c>
      <c r="I85" s="142"/>
      <c r="J85" s="161"/>
      <c r="K85" s="161"/>
      <c r="L85" s="161"/>
      <c r="M85" s="161"/>
      <c r="N85" s="161"/>
      <c r="O85" s="127"/>
      <c r="P85" s="127"/>
      <c r="Q85" s="127"/>
      <c r="R85" s="127"/>
      <c r="S85" s="127"/>
      <c r="T85" s="127"/>
      <c r="U85" s="127"/>
    </row>
    <row r="86" spans="1:21">
      <c r="A86" s="135">
        <v>84</v>
      </c>
      <c r="B86" s="136" t="s">
        <v>41</v>
      </c>
      <c r="C86" s="137" t="s">
        <v>62</v>
      </c>
      <c r="D86" s="166"/>
      <c r="E86" s="166">
        <v>1.5999999999999943</v>
      </c>
      <c r="F86" s="166">
        <v>0</v>
      </c>
      <c r="G86" s="166">
        <v>2.3999999999999915</v>
      </c>
      <c r="H86" s="166">
        <v>2.3999999999999915</v>
      </c>
      <c r="I86" s="142"/>
      <c r="J86" s="161"/>
      <c r="K86" s="161"/>
      <c r="L86" s="161"/>
      <c r="M86" s="161"/>
      <c r="N86" s="161"/>
      <c r="O86" s="127"/>
      <c r="P86" s="127"/>
      <c r="Q86" s="127"/>
      <c r="R86" s="127"/>
      <c r="S86" s="127"/>
      <c r="T86" s="127"/>
      <c r="U86" s="127"/>
    </row>
    <row r="87" spans="1:21">
      <c r="A87" s="135">
        <v>85</v>
      </c>
      <c r="B87" s="136" t="s">
        <v>65</v>
      </c>
      <c r="C87" s="137" t="s">
        <v>284</v>
      </c>
      <c r="D87" s="166">
        <v>1.4878048780487774</v>
      </c>
      <c r="E87" s="166"/>
      <c r="F87" s="166">
        <v>1.9341463414634106</v>
      </c>
      <c r="G87" s="166">
        <v>0</v>
      </c>
      <c r="H87" s="166">
        <v>1.9341463414634106</v>
      </c>
      <c r="I87" s="142"/>
      <c r="J87" s="161"/>
      <c r="K87" s="161"/>
      <c r="L87" s="161"/>
      <c r="M87" s="161"/>
      <c r="N87" s="161"/>
      <c r="O87" s="127"/>
      <c r="P87" s="127"/>
      <c r="Q87" s="127"/>
      <c r="R87" s="127"/>
      <c r="S87" s="127"/>
      <c r="T87" s="127"/>
      <c r="U87" s="127"/>
    </row>
    <row r="88" spans="1:21">
      <c r="A88" s="135">
        <v>86</v>
      </c>
      <c r="B88" s="136" t="s">
        <v>65</v>
      </c>
      <c r="C88" s="137" t="s">
        <v>215</v>
      </c>
      <c r="D88" s="166">
        <v>1.4878048780487774</v>
      </c>
      <c r="E88" s="166"/>
      <c r="F88" s="166">
        <v>1.9341463414634106</v>
      </c>
      <c r="G88" s="166">
        <v>0</v>
      </c>
      <c r="H88" s="166">
        <v>1.9341463414634106</v>
      </c>
      <c r="I88" s="142"/>
      <c r="J88" s="161"/>
      <c r="K88" s="161"/>
      <c r="L88" s="161"/>
      <c r="M88" s="161"/>
      <c r="N88" s="161"/>
      <c r="O88" s="127"/>
      <c r="P88" s="127"/>
      <c r="Q88" s="127"/>
      <c r="R88" s="127"/>
      <c r="S88" s="127"/>
      <c r="T88" s="127"/>
      <c r="U88" s="127"/>
    </row>
    <row r="89" spans="1:21">
      <c r="A89" s="135">
        <v>87</v>
      </c>
      <c r="B89" s="136" t="s">
        <v>65</v>
      </c>
      <c r="C89" s="137" t="s">
        <v>285</v>
      </c>
      <c r="D89" s="166">
        <v>0.79999999999999716</v>
      </c>
      <c r="E89" s="166"/>
      <c r="F89" s="166">
        <v>1.0399999999999963</v>
      </c>
      <c r="G89" s="166">
        <v>0</v>
      </c>
      <c r="H89" s="166">
        <v>1.0399999999999963</v>
      </c>
      <c r="I89" s="142"/>
      <c r="J89" s="161"/>
      <c r="K89" s="161"/>
      <c r="L89" s="161"/>
      <c r="M89" s="161"/>
      <c r="N89" s="161"/>
      <c r="O89" s="127"/>
      <c r="P89" s="127"/>
      <c r="Q89" s="127"/>
      <c r="R89" s="127"/>
      <c r="S89" s="127"/>
      <c r="T89" s="127"/>
      <c r="U89" s="127"/>
    </row>
    <row r="90" spans="1:21">
      <c r="A90" s="135">
        <v>88</v>
      </c>
      <c r="B90" s="136" t="s">
        <v>88</v>
      </c>
      <c r="C90" s="137" t="s">
        <v>286</v>
      </c>
      <c r="D90" s="166">
        <v>0.79999999999999716</v>
      </c>
      <c r="E90" s="166"/>
      <c r="F90" s="166">
        <v>1.0399999999999963</v>
      </c>
      <c r="G90" s="166">
        <v>0</v>
      </c>
      <c r="H90" s="166">
        <v>1.0399999999999963</v>
      </c>
      <c r="I90" s="142"/>
      <c r="J90" s="161"/>
      <c r="K90" s="161"/>
      <c r="L90" s="161"/>
      <c r="M90" s="161"/>
      <c r="N90" s="161"/>
      <c r="O90" s="127"/>
      <c r="P90" s="127"/>
      <c r="Q90" s="127"/>
      <c r="R90" s="127"/>
      <c r="S90" s="127"/>
      <c r="T90" s="127"/>
      <c r="U90" s="127"/>
    </row>
    <row r="91" spans="1:21">
      <c r="A91" s="135">
        <v>89</v>
      </c>
      <c r="B91" s="136" t="s">
        <v>88</v>
      </c>
      <c r="C91" s="137" t="s">
        <v>233</v>
      </c>
      <c r="D91" s="166">
        <v>0.48780487804877737</v>
      </c>
      <c r="E91" s="166"/>
      <c r="F91" s="166">
        <v>0.63414634146341065</v>
      </c>
      <c r="G91" s="166">
        <v>0</v>
      </c>
      <c r="H91" s="166">
        <v>0.63414634146341065</v>
      </c>
      <c r="I91" s="142"/>
      <c r="J91" s="161"/>
      <c r="K91" s="161"/>
      <c r="L91" s="161"/>
      <c r="M91" s="161"/>
      <c r="N91" s="161"/>
      <c r="O91" s="127"/>
      <c r="P91" s="127"/>
      <c r="Q91" s="127"/>
      <c r="R91" s="127"/>
      <c r="S91" s="127"/>
      <c r="T91" s="127"/>
      <c r="U91" s="127"/>
    </row>
    <row r="92" spans="1:21">
      <c r="A92" s="135"/>
      <c r="B92" s="136" t="s">
        <v>65</v>
      </c>
      <c r="C92" s="137" t="s">
        <v>287</v>
      </c>
      <c r="D92" s="166">
        <v>0</v>
      </c>
      <c r="E92" s="166"/>
      <c r="F92" s="166">
        <v>0</v>
      </c>
      <c r="G92" s="166">
        <v>0</v>
      </c>
      <c r="H92" s="166">
        <v>0</v>
      </c>
      <c r="I92" s="142"/>
      <c r="J92" s="161"/>
      <c r="K92" s="161"/>
      <c r="L92" s="161"/>
      <c r="M92" s="161"/>
      <c r="N92" s="161"/>
      <c r="O92" s="127"/>
      <c r="P92" s="127"/>
      <c r="Q92" s="127"/>
      <c r="R92" s="127"/>
      <c r="S92" s="127"/>
      <c r="T92" s="127"/>
      <c r="U92" s="127"/>
    </row>
    <row r="93" spans="1:21">
      <c r="A93" s="135"/>
      <c r="B93" s="136" t="s">
        <v>65</v>
      </c>
      <c r="C93" s="137" t="s">
        <v>288</v>
      </c>
      <c r="D93" s="166">
        <v>0</v>
      </c>
      <c r="E93" s="166"/>
      <c r="F93" s="166">
        <v>0</v>
      </c>
      <c r="G93" s="166">
        <v>0</v>
      </c>
      <c r="H93" s="166">
        <v>0</v>
      </c>
      <c r="I93" s="142"/>
      <c r="J93" s="161"/>
      <c r="K93" s="161"/>
      <c r="L93" s="161"/>
      <c r="M93" s="161"/>
      <c r="N93" s="161"/>
      <c r="O93" s="127"/>
      <c r="P93" s="127"/>
      <c r="Q93" s="127"/>
      <c r="R93" s="127"/>
      <c r="S93" s="127"/>
      <c r="T93" s="127"/>
      <c r="U93" s="127"/>
    </row>
    <row r="94" spans="1:21">
      <c r="A94" s="135"/>
      <c r="B94" s="136" t="s">
        <v>88</v>
      </c>
      <c r="C94" s="137" t="s">
        <v>111</v>
      </c>
      <c r="D94" s="166"/>
      <c r="E94" s="166">
        <v>0</v>
      </c>
      <c r="F94" s="166">
        <v>0</v>
      </c>
      <c r="G94" s="166">
        <v>0</v>
      </c>
      <c r="H94" s="166">
        <v>0</v>
      </c>
      <c r="I94" s="142"/>
      <c r="J94" s="161"/>
      <c r="K94" s="161"/>
      <c r="L94" s="161"/>
      <c r="M94" s="161"/>
      <c r="N94" s="161"/>
      <c r="O94" s="127"/>
      <c r="P94" s="127"/>
      <c r="Q94" s="127"/>
      <c r="R94" s="127"/>
      <c r="S94" s="127"/>
      <c r="T94" s="127"/>
      <c r="U94" s="127"/>
    </row>
    <row r="95" spans="1:21">
      <c r="A95" s="135"/>
      <c r="B95" s="136" t="s">
        <v>88</v>
      </c>
      <c r="C95" s="137" t="s">
        <v>113</v>
      </c>
      <c r="D95" s="166"/>
      <c r="E95" s="166">
        <v>0</v>
      </c>
      <c r="F95" s="166">
        <v>0</v>
      </c>
      <c r="G95" s="166">
        <v>0</v>
      </c>
      <c r="H95" s="166">
        <v>0</v>
      </c>
      <c r="I95" s="142"/>
      <c r="J95" s="161"/>
      <c r="K95" s="161"/>
      <c r="L95" s="161"/>
      <c r="M95" s="161"/>
      <c r="N95" s="161"/>
      <c r="O95" s="127"/>
      <c r="P95" s="127"/>
      <c r="Q95" s="127"/>
      <c r="R95" s="127"/>
      <c r="S95" s="127"/>
      <c r="T95" s="127"/>
      <c r="U95" s="127"/>
    </row>
    <row r="96" spans="1:21">
      <c r="A96" s="135"/>
      <c r="B96" s="136" t="s">
        <v>88</v>
      </c>
      <c r="C96" s="137" t="s">
        <v>240</v>
      </c>
      <c r="D96" s="166">
        <v>0</v>
      </c>
      <c r="E96" s="166"/>
      <c r="F96" s="166">
        <v>0</v>
      </c>
      <c r="G96" s="166">
        <v>0</v>
      </c>
      <c r="H96" s="166">
        <v>0</v>
      </c>
      <c r="I96" s="142"/>
      <c r="J96" s="161"/>
      <c r="K96" s="161"/>
      <c r="L96" s="161"/>
      <c r="M96" s="161"/>
      <c r="N96" s="161"/>
      <c r="O96" s="127"/>
      <c r="P96" s="127"/>
      <c r="Q96" s="127"/>
      <c r="R96" s="127"/>
      <c r="S96" s="127"/>
      <c r="T96" s="127"/>
      <c r="U96" s="127"/>
    </row>
    <row r="97" spans="1:21">
      <c r="A97" s="135"/>
      <c r="B97" s="136" t="s">
        <v>88</v>
      </c>
      <c r="C97" s="137" t="s">
        <v>239</v>
      </c>
      <c r="D97" s="166">
        <v>0</v>
      </c>
      <c r="E97" s="166"/>
      <c r="F97" s="166">
        <v>0</v>
      </c>
      <c r="G97" s="166">
        <v>0</v>
      </c>
      <c r="H97" s="166">
        <v>0</v>
      </c>
      <c r="I97" s="142"/>
      <c r="J97" s="161"/>
      <c r="K97" s="161"/>
      <c r="L97" s="161"/>
      <c r="M97" s="161"/>
      <c r="N97" s="161"/>
      <c r="O97" s="127"/>
      <c r="P97" s="127"/>
      <c r="Q97" s="127"/>
      <c r="R97" s="127"/>
      <c r="S97" s="127"/>
      <c r="T97" s="127"/>
      <c r="U97" s="127"/>
    </row>
    <row r="98" spans="1:21">
      <c r="A98" s="135"/>
      <c r="B98" s="136" t="s">
        <v>88</v>
      </c>
      <c r="C98" s="137" t="s">
        <v>112</v>
      </c>
      <c r="D98" s="166"/>
      <c r="E98" s="166">
        <v>0</v>
      </c>
      <c r="F98" s="166">
        <v>0</v>
      </c>
      <c r="G98" s="166">
        <v>0</v>
      </c>
      <c r="H98" s="166">
        <v>0</v>
      </c>
      <c r="I98" s="142"/>
      <c r="J98" s="161"/>
      <c r="K98" s="161"/>
      <c r="L98" s="161"/>
      <c r="M98" s="161"/>
      <c r="N98" s="161"/>
      <c r="O98" s="127"/>
      <c r="P98" s="127"/>
      <c r="Q98" s="127"/>
      <c r="R98" s="127"/>
      <c r="S98" s="127"/>
      <c r="T98" s="127"/>
      <c r="U98" s="127"/>
    </row>
    <row r="99" spans="1:21">
      <c r="A99" s="135"/>
      <c r="B99" s="136" t="s">
        <v>88</v>
      </c>
      <c r="C99" s="137" t="s">
        <v>291</v>
      </c>
      <c r="D99" s="166">
        <v>0</v>
      </c>
      <c r="E99" s="166"/>
      <c r="F99" s="166">
        <v>0</v>
      </c>
      <c r="G99" s="166">
        <v>0</v>
      </c>
      <c r="H99" s="166">
        <v>0</v>
      </c>
      <c r="I99" s="142"/>
      <c r="J99" s="161"/>
      <c r="K99" s="161"/>
      <c r="L99" s="161"/>
      <c r="M99" s="161"/>
      <c r="N99" s="161"/>
      <c r="O99" s="127"/>
      <c r="P99" s="127"/>
      <c r="Q99" s="127"/>
      <c r="R99" s="127"/>
      <c r="S99" s="127"/>
      <c r="T99" s="127"/>
      <c r="U99" s="127"/>
    </row>
    <row r="100" spans="1:21">
      <c r="A100" s="135"/>
      <c r="B100" s="136" t="s">
        <v>88</v>
      </c>
      <c r="C100" s="137" t="s">
        <v>289</v>
      </c>
      <c r="D100" s="166">
        <v>0</v>
      </c>
      <c r="E100" s="166"/>
      <c r="F100" s="166">
        <v>0</v>
      </c>
      <c r="G100" s="166">
        <v>0</v>
      </c>
      <c r="H100" s="166">
        <v>0</v>
      </c>
      <c r="I100" s="142"/>
      <c r="J100" s="161"/>
      <c r="K100" s="161"/>
      <c r="L100" s="161"/>
      <c r="M100" s="161"/>
      <c r="N100" s="161"/>
      <c r="O100" s="127"/>
      <c r="P100" s="127"/>
      <c r="Q100" s="127"/>
      <c r="R100" s="127"/>
      <c r="S100" s="127"/>
      <c r="T100" s="127"/>
      <c r="U100" s="127"/>
    </row>
    <row r="101" spans="1:21">
      <c r="A101" s="135"/>
      <c r="B101" s="136" t="s">
        <v>88</v>
      </c>
      <c r="C101" s="137" t="s">
        <v>105</v>
      </c>
      <c r="D101" s="166">
        <v>0</v>
      </c>
      <c r="E101" s="166">
        <v>0</v>
      </c>
      <c r="F101" s="166">
        <v>0</v>
      </c>
      <c r="G101" s="166">
        <v>0</v>
      </c>
      <c r="H101" s="166">
        <v>0</v>
      </c>
      <c r="I101" s="142"/>
      <c r="J101" s="161"/>
      <c r="K101" s="161"/>
      <c r="L101" s="161"/>
      <c r="M101" s="161"/>
      <c r="N101" s="161"/>
      <c r="O101" s="127"/>
      <c r="P101" s="127"/>
      <c r="Q101" s="127"/>
      <c r="R101" s="127"/>
      <c r="S101" s="127"/>
      <c r="T101" s="127"/>
      <c r="U101" s="127"/>
    </row>
    <row r="102" spans="1:21">
      <c r="A102" s="135"/>
      <c r="B102" s="136" t="s">
        <v>88</v>
      </c>
      <c r="C102" s="137" t="s">
        <v>290</v>
      </c>
      <c r="D102" s="166">
        <v>0</v>
      </c>
      <c r="E102" s="166"/>
      <c r="F102" s="166">
        <v>0</v>
      </c>
      <c r="G102" s="166">
        <v>0</v>
      </c>
      <c r="H102" s="166">
        <v>0</v>
      </c>
      <c r="I102" s="142"/>
      <c r="J102" s="161"/>
      <c r="K102" s="161"/>
      <c r="L102" s="161"/>
      <c r="M102" s="161"/>
      <c r="N102" s="161"/>
      <c r="O102" s="127"/>
      <c r="P102" s="127"/>
      <c r="Q102" s="127"/>
      <c r="R102" s="127"/>
      <c r="S102" s="127"/>
      <c r="T102" s="127"/>
      <c r="U102" s="127"/>
    </row>
    <row r="103" spans="1:21">
      <c r="A103" s="135"/>
      <c r="B103" s="136" t="s">
        <v>88</v>
      </c>
      <c r="C103" s="137" t="s">
        <v>109</v>
      </c>
      <c r="D103" s="166"/>
      <c r="E103" s="166">
        <v>0</v>
      </c>
      <c r="F103" s="166">
        <v>0</v>
      </c>
      <c r="G103" s="166">
        <v>0</v>
      </c>
      <c r="H103" s="166">
        <v>0</v>
      </c>
      <c r="I103" s="142"/>
      <c r="J103" s="161"/>
      <c r="K103" s="161"/>
      <c r="L103" s="161"/>
      <c r="M103" s="161"/>
      <c r="N103" s="161"/>
      <c r="O103" s="127"/>
      <c r="P103" s="127"/>
      <c r="Q103" s="127"/>
      <c r="R103" s="127"/>
      <c r="S103" s="127"/>
      <c r="T103" s="127"/>
      <c r="U103" s="127"/>
    </row>
    <row r="104" spans="1:21">
      <c r="A104" s="135"/>
      <c r="B104" s="136" t="s">
        <v>88</v>
      </c>
      <c r="C104" s="137" t="s">
        <v>236</v>
      </c>
      <c r="D104" s="166">
        <v>0</v>
      </c>
      <c r="E104" s="166"/>
      <c r="F104" s="166">
        <v>0</v>
      </c>
      <c r="G104" s="166">
        <v>0</v>
      </c>
      <c r="H104" s="166">
        <v>0</v>
      </c>
      <c r="I104" s="142"/>
      <c r="J104" s="161"/>
      <c r="K104" s="161"/>
      <c r="L104" s="161"/>
      <c r="M104" s="161"/>
      <c r="N104" s="161"/>
      <c r="O104" s="127"/>
      <c r="P104" s="127"/>
      <c r="Q104" s="127"/>
      <c r="R104" s="127"/>
      <c r="S104" s="127"/>
      <c r="T104" s="127"/>
      <c r="U104" s="127"/>
    </row>
    <row r="105" spans="1:21">
      <c r="A105" s="135"/>
      <c r="B105" s="136" t="s">
        <v>88</v>
      </c>
      <c r="C105" s="137" t="s">
        <v>234</v>
      </c>
      <c r="D105" s="166">
        <v>0</v>
      </c>
      <c r="E105" s="166"/>
      <c r="F105" s="166">
        <v>0</v>
      </c>
      <c r="G105" s="166">
        <v>0</v>
      </c>
      <c r="H105" s="166">
        <v>0</v>
      </c>
      <c r="I105" s="142"/>
      <c r="J105" s="161"/>
      <c r="K105" s="161"/>
      <c r="L105" s="161"/>
      <c r="M105" s="161"/>
      <c r="N105" s="161"/>
      <c r="O105" s="127"/>
      <c r="P105" s="127"/>
      <c r="Q105" s="127"/>
      <c r="R105" s="127"/>
      <c r="S105" s="127"/>
      <c r="T105" s="127"/>
      <c r="U105" s="127"/>
    </row>
    <row r="106" spans="1:21">
      <c r="A106" s="135"/>
      <c r="B106" s="136" t="s">
        <v>88</v>
      </c>
      <c r="C106" s="137" t="s">
        <v>108</v>
      </c>
      <c r="D106" s="166">
        <v>0</v>
      </c>
      <c r="E106" s="166">
        <v>0</v>
      </c>
      <c r="F106" s="166">
        <v>0</v>
      </c>
      <c r="G106" s="166">
        <v>0</v>
      </c>
      <c r="H106" s="166">
        <v>0</v>
      </c>
      <c r="I106" s="142"/>
      <c r="J106" s="161"/>
      <c r="K106" s="161"/>
      <c r="L106" s="161"/>
      <c r="M106" s="161"/>
      <c r="N106" s="161"/>
      <c r="O106" s="127"/>
      <c r="P106" s="127"/>
      <c r="Q106" s="127"/>
      <c r="R106" s="127"/>
      <c r="S106" s="127"/>
      <c r="T106" s="127"/>
      <c r="U106" s="127"/>
    </row>
    <row r="107" spans="1:21">
      <c r="A107" s="135"/>
      <c r="B107" s="136" t="s">
        <v>88</v>
      </c>
      <c r="C107" s="137" t="s">
        <v>292</v>
      </c>
      <c r="D107" s="166">
        <v>0</v>
      </c>
      <c r="E107" s="166"/>
      <c r="F107" s="166">
        <v>0</v>
      </c>
      <c r="G107" s="166">
        <v>0</v>
      </c>
      <c r="H107" s="166">
        <v>0</v>
      </c>
      <c r="I107" s="142"/>
      <c r="J107" s="161"/>
      <c r="K107" s="161"/>
      <c r="L107" s="161"/>
      <c r="M107" s="161"/>
      <c r="N107" s="161"/>
      <c r="O107" s="127"/>
      <c r="P107" s="127"/>
      <c r="Q107" s="127"/>
      <c r="R107" s="127"/>
      <c r="S107" s="127"/>
      <c r="T107" s="127"/>
      <c r="U107" s="127"/>
    </row>
  </sheetData>
  <mergeCells count="1">
    <mergeCell ref="A1:H1"/>
  </mergeCells>
  <phoneticPr fontId="2" type="noConversion"/>
  <conditionalFormatting sqref="B3:B107">
    <cfRule type="expression" dxfId="11" priority="11">
      <formula>AND(XDY3=0,XDZ3&lt;&gt;"")</formula>
    </cfRule>
  </conditionalFormatting>
  <conditionalFormatting sqref="A3:A107">
    <cfRule type="expression" dxfId="10" priority="10">
      <formula>AND(XDY3=0,XDZ3&lt;&gt;"")</formula>
    </cfRule>
  </conditionalFormatting>
  <conditionalFormatting sqref="D3:H107">
    <cfRule type="cellIs" dxfId="9" priority="8" operator="lessThan">
      <formula>#REF!*COUNTIF(#REF!,"&gt;0")</formula>
    </cfRule>
    <cfRule type="cellIs" dxfId="8" priority="9" operator="equal">
      <formula>#REF!*COUNTIF(#REF!,"&gt;0")</formula>
    </cfRule>
  </conditionalFormatting>
  <conditionalFormatting sqref="B79:B107">
    <cfRule type="expression" dxfId="7" priority="7">
      <formula>AND(XEG79=0,XEH79&lt;&gt;"")</formula>
    </cfRule>
  </conditionalFormatting>
  <conditionalFormatting sqref="A79:A107">
    <cfRule type="expression" dxfId="6" priority="6">
      <formula>AND(XEG79=0,XEH79&lt;&gt;"")</formula>
    </cfRule>
  </conditionalFormatting>
  <conditionalFormatting sqref="D79:G107">
    <cfRule type="cellIs" dxfId="5" priority="4" operator="lessThan">
      <formula>#REF!</formula>
    </cfRule>
    <cfRule type="cellIs" dxfId="4" priority="5" operator="equal">
      <formula>#REF!</formula>
    </cfRule>
  </conditionalFormatting>
  <conditionalFormatting sqref="H79:H107">
    <cfRule type="cellIs" dxfId="3" priority="2" operator="lessThan">
      <formula>#REF!*COUNTIF(D79:G79,"&gt;0")</formula>
    </cfRule>
    <cfRule type="cellIs" dxfId="2" priority="3" operator="equal">
      <formula>#REF!*COUNTIF(D79:G79,"&gt;0")</formula>
    </cfRule>
  </conditionalFormatting>
  <conditionalFormatting sqref="C2:C1048576">
    <cfRule type="duplicateValues" dxfId="1" priority="1"/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21"/>
  <sheetViews>
    <sheetView tabSelected="1" workbookViewId="0">
      <pane ySplit="2" topLeftCell="A3" activePane="bottomLeft" state="frozen"/>
      <selection activeCell="A34" sqref="A34:A91"/>
      <selection pane="bottomLeft" activeCell="A34" sqref="A34:A9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8" width="10.625" customWidth="1"/>
  </cols>
  <sheetData>
    <row r="1" spans="1:8">
      <c r="A1" s="222" t="s">
        <v>321</v>
      </c>
      <c r="B1" s="222"/>
      <c r="C1" s="222"/>
      <c r="D1" s="222"/>
      <c r="E1" s="222"/>
      <c r="F1" s="222"/>
      <c r="G1" s="222"/>
      <c r="H1" s="222"/>
    </row>
    <row r="2" spans="1:8">
      <c r="A2" s="162" t="s">
        <v>7</v>
      </c>
      <c r="B2" s="163" t="s">
        <v>8</v>
      </c>
      <c r="C2" s="163" t="s">
        <v>0</v>
      </c>
      <c r="D2" s="164" t="s">
        <v>318</v>
      </c>
      <c r="E2" s="164" t="s">
        <v>319</v>
      </c>
      <c r="F2" s="164" t="s">
        <v>317</v>
      </c>
      <c r="G2" s="164" t="s">
        <v>312</v>
      </c>
      <c r="H2" s="165" t="s">
        <v>315</v>
      </c>
    </row>
    <row r="3" spans="1:8">
      <c r="A3" s="135">
        <v>1</v>
      </c>
      <c r="B3" s="136" t="s">
        <v>172</v>
      </c>
      <c r="C3" s="137" t="s">
        <v>174</v>
      </c>
      <c r="D3" s="169">
        <v>30.400000000000006</v>
      </c>
      <c r="E3" s="169">
        <v>35.909090909090907</v>
      </c>
      <c r="F3" s="169">
        <v>39.52000000000001</v>
      </c>
      <c r="G3" s="169">
        <v>53.86363636363636</v>
      </c>
      <c r="H3" s="169">
        <v>93.38363636363637</v>
      </c>
    </row>
    <row r="4" spans="1:8">
      <c r="A4" s="135">
        <v>2</v>
      </c>
      <c r="B4" s="136" t="s">
        <v>172</v>
      </c>
      <c r="C4" s="137" t="s">
        <v>173</v>
      </c>
      <c r="D4" s="169">
        <v>26.400000000000006</v>
      </c>
      <c r="E4" s="169">
        <v>38.909090909090907</v>
      </c>
      <c r="F4" s="169">
        <v>34.320000000000007</v>
      </c>
      <c r="G4" s="169">
        <v>58.36363636363636</v>
      </c>
      <c r="H4" s="169">
        <v>92.683636363636367</v>
      </c>
    </row>
    <row r="5" spans="1:8">
      <c r="A5" s="135">
        <v>3</v>
      </c>
      <c r="B5" s="136" t="s">
        <v>172</v>
      </c>
      <c r="C5" s="137" t="s">
        <v>176</v>
      </c>
      <c r="D5" s="169">
        <v>35.400000000000006</v>
      </c>
      <c r="E5" s="169">
        <v>28.909090909090907</v>
      </c>
      <c r="F5" s="169">
        <v>46.02000000000001</v>
      </c>
      <c r="G5" s="169">
        <v>43.36363636363636</v>
      </c>
      <c r="H5" s="169">
        <v>89.38363636363637</v>
      </c>
    </row>
    <row r="6" spans="1:8">
      <c r="A6" s="135">
        <v>4</v>
      </c>
      <c r="B6" s="136" t="s">
        <v>172</v>
      </c>
      <c r="C6" s="137" t="s">
        <v>175</v>
      </c>
      <c r="D6" s="169">
        <v>12.400000000000006</v>
      </c>
      <c r="E6" s="169">
        <v>39.909090909090907</v>
      </c>
      <c r="F6" s="169">
        <v>16.120000000000008</v>
      </c>
      <c r="G6" s="169">
        <v>59.86363636363636</v>
      </c>
      <c r="H6" s="169">
        <v>75.983636363636364</v>
      </c>
    </row>
    <row r="7" spans="1:8">
      <c r="A7" s="135">
        <v>5</v>
      </c>
      <c r="B7" s="136" t="s">
        <v>172</v>
      </c>
      <c r="C7" s="137" t="s">
        <v>179</v>
      </c>
      <c r="D7" s="169">
        <v>31.400000000000006</v>
      </c>
      <c r="E7" s="169">
        <v>15.909090909090907</v>
      </c>
      <c r="F7" s="169">
        <v>40.820000000000007</v>
      </c>
      <c r="G7" s="169">
        <v>23.86363636363636</v>
      </c>
      <c r="H7" s="169">
        <v>64.683636363636367</v>
      </c>
    </row>
    <row r="8" spans="1:8">
      <c r="A8" s="135">
        <v>6</v>
      </c>
      <c r="B8" s="136" t="s">
        <v>172</v>
      </c>
      <c r="C8" s="137" t="s">
        <v>178</v>
      </c>
      <c r="D8" s="169">
        <v>26.400000000000006</v>
      </c>
      <c r="E8" s="169">
        <v>15.909090909090907</v>
      </c>
      <c r="F8" s="169">
        <v>34.320000000000007</v>
      </c>
      <c r="G8" s="169">
        <v>23.86363636363636</v>
      </c>
      <c r="H8" s="169">
        <v>58.183636363636367</v>
      </c>
    </row>
    <row r="9" spans="1:8">
      <c r="A9" s="135">
        <v>7</v>
      </c>
      <c r="B9" s="170" t="s">
        <v>172</v>
      </c>
      <c r="C9" s="171" t="s">
        <v>181</v>
      </c>
      <c r="D9" s="169">
        <v>8.2000000000000028</v>
      </c>
      <c r="E9" s="169">
        <v>23.909090909090907</v>
      </c>
      <c r="F9" s="169">
        <v>10.660000000000004</v>
      </c>
      <c r="G9" s="169">
        <v>35.86363636363636</v>
      </c>
      <c r="H9" s="169">
        <v>46.523636363636363</v>
      </c>
    </row>
    <row r="10" spans="1:8">
      <c r="A10" s="135">
        <v>8</v>
      </c>
      <c r="B10" s="136" t="s">
        <v>172</v>
      </c>
      <c r="C10" s="137" t="s">
        <v>111</v>
      </c>
      <c r="D10" s="169">
        <v>29.400000000000006</v>
      </c>
      <c r="E10" s="169"/>
      <c r="F10" s="169">
        <v>38.220000000000006</v>
      </c>
      <c r="G10" s="169">
        <v>0</v>
      </c>
      <c r="H10" s="169">
        <v>38.220000000000006</v>
      </c>
    </row>
    <row r="11" spans="1:8">
      <c r="A11" s="135">
        <v>9</v>
      </c>
      <c r="B11" s="136" t="s">
        <v>172</v>
      </c>
      <c r="C11" s="137" t="s">
        <v>109</v>
      </c>
      <c r="D11" s="169">
        <v>27.400000000000006</v>
      </c>
      <c r="E11" s="169"/>
      <c r="F11" s="169">
        <v>35.620000000000012</v>
      </c>
      <c r="G11" s="169">
        <v>0</v>
      </c>
      <c r="H11" s="169">
        <v>35.620000000000012</v>
      </c>
    </row>
    <row r="12" spans="1:8">
      <c r="A12" s="135">
        <v>10</v>
      </c>
      <c r="B12" s="136" t="s">
        <v>172</v>
      </c>
      <c r="C12" s="137" t="s">
        <v>177</v>
      </c>
      <c r="D12" s="169"/>
      <c r="E12" s="169">
        <v>22.909090909090907</v>
      </c>
      <c r="F12" s="169">
        <v>0</v>
      </c>
      <c r="G12" s="169">
        <v>34.36363636363636</v>
      </c>
      <c r="H12" s="169">
        <v>34.36363636363636</v>
      </c>
    </row>
    <row r="13" spans="1:8">
      <c r="A13" s="135">
        <v>11</v>
      </c>
      <c r="B13" s="136" t="s">
        <v>172</v>
      </c>
      <c r="C13" s="137" t="s">
        <v>293</v>
      </c>
      <c r="D13" s="169">
        <v>23.400000000000006</v>
      </c>
      <c r="E13" s="169"/>
      <c r="F13" s="169">
        <v>30.420000000000009</v>
      </c>
      <c r="G13" s="169">
        <v>0</v>
      </c>
      <c r="H13" s="169">
        <v>30.420000000000009</v>
      </c>
    </row>
    <row r="14" spans="1:8" s="154" customFormat="1">
      <c r="A14" s="135">
        <v>12</v>
      </c>
      <c r="B14" s="136" t="s">
        <v>172</v>
      </c>
      <c r="C14" s="137" t="s">
        <v>294</v>
      </c>
      <c r="D14" s="169">
        <v>18.400000000000006</v>
      </c>
      <c r="E14" s="169"/>
      <c r="F14" s="169">
        <v>23.920000000000009</v>
      </c>
      <c r="G14" s="169">
        <v>0</v>
      </c>
      <c r="H14" s="169">
        <v>23.920000000000009</v>
      </c>
    </row>
    <row r="15" spans="1:8" s="154" customFormat="1">
      <c r="A15" s="135">
        <v>13</v>
      </c>
      <c r="B15" s="136" t="s">
        <v>172</v>
      </c>
      <c r="C15" s="137" t="s">
        <v>295</v>
      </c>
      <c r="D15" s="169">
        <v>12.400000000000006</v>
      </c>
      <c r="E15" s="169"/>
      <c r="F15" s="169">
        <v>16.120000000000008</v>
      </c>
      <c r="G15" s="169">
        <v>0</v>
      </c>
      <c r="H15" s="169">
        <v>16.120000000000008</v>
      </c>
    </row>
    <row r="16" spans="1:8" s="154" customFormat="1">
      <c r="A16" s="173">
        <v>14</v>
      </c>
      <c r="B16" s="174" t="s">
        <v>172</v>
      </c>
      <c r="C16" s="175" t="s">
        <v>113</v>
      </c>
      <c r="D16" s="176">
        <v>11.200000000000003</v>
      </c>
      <c r="E16" s="176"/>
      <c r="F16" s="176">
        <v>14.560000000000004</v>
      </c>
      <c r="G16" s="176">
        <v>0</v>
      </c>
      <c r="H16" s="176">
        <v>14.560000000000004</v>
      </c>
    </row>
    <row r="17" spans="1:8" s="127" customFormat="1">
      <c r="A17" s="135">
        <v>15</v>
      </c>
      <c r="B17" s="170" t="s">
        <v>172</v>
      </c>
      <c r="C17" s="171" t="s">
        <v>296</v>
      </c>
      <c r="D17" s="169">
        <v>9.4000000000000057</v>
      </c>
      <c r="E17" s="169"/>
      <c r="F17" s="169">
        <v>12.220000000000008</v>
      </c>
      <c r="G17" s="169">
        <v>0</v>
      </c>
      <c r="H17" s="169">
        <v>12.220000000000008</v>
      </c>
    </row>
    <row r="18" spans="1:8" s="127" customFormat="1">
      <c r="A18" s="135">
        <v>16</v>
      </c>
      <c r="B18" s="136" t="s">
        <v>172</v>
      </c>
      <c r="C18" s="137" t="s">
        <v>180</v>
      </c>
      <c r="D18" s="169"/>
      <c r="E18" s="169">
        <v>6.9090909090909065</v>
      </c>
      <c r="F18" s="169">
        <v>0</v>
      </c>
      <c r="G18" s="169">
        <v>10.36363636363636</v>
      </c>
      <c r="H18" s="169">
        <v>10.36363636363636</v>
      </c>
    </row>
    <row r="19" spans="1:8">
      <c r="A19" s="177">
        <v>17</v>
      </c>
      <c r="B19" s="178" t="s">
        <v>172</v>
      </c>
      <c r="C19" s="179" t="s">
        <v>297</v>
      </c>
      <c r="D19" s="180">
        <v>5.4000000000000057</v>
      </c>
      <c r="E19" s="180"/>
      <c r="F19" s="180">
        <v>7.0200000000000076</v>
      </c>
      <c r="G19" s="180">
        <v>0</v>
      </c>
      <c r="H19" s="180">
        <v>7.0200000000000076</v>
      </c>
    </row>
    <row r="20" spans="1:8">
      <c r="A20" s="135">
        <v>18</v>
      </c>
      <c r="B20" s="136" t="s">
        <v>172</v>
      </c>
      <c r="C20" s="137" t="s">
        <v>182</v>
      </c>
      <c r="D20" s="169"/>
      <c r="E20" s="169">
        <v>3.2727272727272663</v>
      </c>
      <c r="F20" s="169">
        <v>0</v>
      </c>
      <c r="G20" s="169">
        <v>4.9090909090908994</v>
      </c>
      <c r="H20" s="169">
        <v>4.9090909090908994</v>
      </c>
    </row>
    <row r="21" spans="1:8">
      <c r="A21" s="135"/>
      <c r="B21" s="136" t="s">
        <v>172</v>
      </c>
      <c r="C21" s="137" t="s">
        <v>183</v>
      </c>
      <c r="D21" s="169"/>
      <c r="E21" s="169">
        <v>0</v>
      </c>
      <c r="F21" s="169">
        <v>0</v>
      </c>
      <c r="G21" s="169">
        <v>0</v>
      </c>
      <c r="H21" s="169">
        <v>0</v>
      </c>
    </row>
  </sheetData>
  <mergeCells count="1">
    <mergeCell ref="A1:H1"/>
  </mergeCells>
  <phoneticPr fontId="2" type="noConversion"/>
  <conditionalFormatting sqref="B3:B17">
    <cfRule type="expression" dxfId="108" priority="12">
      <formula>AND(XDY3=0,XDZ3&lt;&gt;"")</formula>
    </cfRule>
  </conditionalFormatting>
  <conditionalFormatting sqref="B18:B21 A3:A21">
    <cfRule type="expression" dxfId="107" priority="11">
      <formula>AND(XDY3=0,XDZ3&lt;&gt;"")</formula>
    </cfRule>
  </conditionalFormatting>
  <conditionalFormatting sqref="D3:G21">
    <cfRule type="cellIs" dxfId="106" priority="9" operator="lessThan">
      <formula>#REF!</formula>
    </cfRule>
    <cfRule type="cellIs" dxfId="105" priority="10" operator="equal">
      <formula>#REF!</formula>
    </cfRule>
  </conditionalFormatting>
  <conditionalFormatting sqref="H3:H21">
    <cfRule type="cellIs" dxfId="104" priority="7" operator="lessThan">
      <formula>#REF!*COUNTIF(D3:G3,"&gt;0")</formula>
    </cfRule>
    <cfRule type="cellIs" dxfId="103" priority="8" operator="equal">
      <formula>#REF!*COUNTIF(D3:G3,"&gt;0")</formula>
    </cfRule>
  </conditionalFormatting>
  <conditionalFormatting sqref="A18:A21">
    <cfRule type="expression" dxfId="102" priority="6">
      <formula>AND(XDZ18=0,XEA18&lt;&gt;"")</formula>
    </cfRule>
  </conditionalFormatting>
  <conditionalFormatting sqref="D18:G21">
    <cfRule type="cellIs" dxfId="101" priority="4" operator="lessThan">
      <formula>#REF!</formula>
    </cfRule>
    <cfRule type="cellIs" dxfId="100" priority="5" operator="equal">
      <formula>#REF!</formula>
    </cfRule>
  </conditionalFormatting>
  <conditionalFormatting sqref="H18:H21">
    <cfRule type="cellIs" dxfId="99" priority="2" operator="lessThan">
      <formula>#REF!*COUNTIF(D18:G18,"&gt;0")</formula>
    </cfRule>
    <cfRule type="cellIs" dxfId="98" priority="3" operator="equal">
      <formula>#REF!*COUNTIF(D18:G18,"&gt;0")</formula>
    </cfRule>
  </conditionalFormatting>
  <conditionalFormatting sqref="C2:C1048576">
    <cfRule type="duplicateValues" dxfId="97" priority="1"/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0"/>
  <sheetViews>
    <sheetView tabSelected="1" workbookViewId="0">
      <pane ySplit="2" topLeftCell="A3" activePane="bottomLeft" state="frozen"/>
      <selection activeCell="A34" sqref="A34:A91"/>
      <selection pane="bottomLeft" activeCell="A34" sqref="A34:A9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8" width="10.625" customWidth="1"/>
  </cols>
  <sheetData>
    <row r="1" spans="1:8">
      <c r="A1" s="222" t="s">
        <v>320</v>
      </c>
      <c r="B1" s="222"/>
      <c r="C1" s="222"/>
      <c r="D1" s="222"/>
      <c r="E1" s="222"/>
      <c r="F1" s="222"/>
      <c r="G1" s="222"/>
      <c r="H1" s="222"/>
    </row>
    <row r="2" spans="1:8">
      <c r="A2" s="162" t="s">
        <v>7</v>
      </c>
      <c r="B2" s="163" t="s">
        <v>8</v>
      </c>
      <c r="C2" s="163" t="s">
        <v>0</v>
      </c>
      <c r="D2" s="164" t="s">
        <v>318</v>
      </c>
      <c r="E2" s="164" t="s">
        <v>319</v>
      </c>
      <c r="F2" s="164" t="s">
        <v>317</v>
      </c>
      <c r="G2" s="164" t="s">
        <v>312</v>
      </c>
      <c r="H2" s="165" t="s">
        <v>315</v>
      </c>
    </row>
    <row r="3" spans="1:8">
      <c r="A3" s="135">
        <v>1</v>
      </c>
      <c r="B3" s="136" t="s">
        <v>23</v>
      </c>
      <c r="C3" s="137" t="s">
        <v>24</v>
      </c>
      <c r="D3" s="169">
        <v>39.600000000000009</v>
      </c>
      <c r="E3" s="169">
        <v>35.857142857142847</v>
      </c>
      <c r="F3" s="169">
        <v>51.480000000000011</v>
      </c>
      <c r="G3" s="169">
        <v>53.78571428571427</v>
      </c>
      <c r="H3" s="169">
        <v>105.26571428571428</v>
      </c>
    </row>
    <row r="4" spans="1:8">
      <c r="A4" s="135">
        <v>2</v>
      </c>
      <c r="B4" s="136" t="s">
        <v>23</v>
      </c>
      <c r="C4" s="137" t="s">
        <v>34</v>
      </c>
      <c r="D4" s="169">
        <v>24.600000000000009</v>
      </c>
      <c r="E4" s="169">
        <v>31.857142857142847</v>
      </c>
      <c r="F4" s="169">
        <v>31.980000000000011</v>
      </c>
      <c r="G4" s="169">
        <v>47.78571428571427</v>
      </c>
      <c r="H4" s="169">
        <v>79.765714285714282</v>
      </c>
    </row>
    <row r="5" spans="1:8">
      <c r="A5" s="135">
        <v>3</v>
      </c>
      <c r="B5" s="136" t="s">
        <v>23</v>
      </c>
      <c r="C5" s="137" t="s">
        <v>36</v>
      </c>
      <c r="D5" s="169">
        <v>12.600000000000009</v>
      </c>
      <c r="E5" s="169">
        <v>20.857142857142847</v>
      </c>
      <c r="F5" s="169">
        <v>16.380000000000013</v>
      </c>
      <c r="G5" s="169">
        <v>31.28571428571427</v>
      </c>
      <c r="H5" s="169">
        <v>47.665714285714287</v>
      </c>
    </row>
    <row r="6" spans="1:8">
      <c r="A6" s="135">
        <v>4</v>
      </c>
      <c r="B6" s="136" t="s">
        <v>23</v>
      </c>
      <c r="C6" s="137" t="s">
        <v>35</v>
      </c>
      <c r="D6" s="169">
        <v>7.6000000000000085</v>
      </c>
      <c r="E6" s="169">
        <v>24.857142857142847</v>
      </c>
      <c r="F6" s="169">
        <v>9.8800000000000114</v>
      </c>
      <c r="G6" s="169">
        <v>37.28571428571427</v>
      </c>
      <c r="H6" s="169">
        <v>47.16571428571428</v>
      </c>
    </row>
    <row r="7" spans="1:8">
      <c r="A7" s="135">
        <v>5</v>
      </c>
      <c r="B7" s="136" t="s">
        <v>23</v>
      </c>
      <c r="C7" s="137" t="s">
        <v>184</v>
      </c>
      <c r="D7" s="169"/>
      <c r="E7" s="169">
        <v>25.857142857142847</v>
      </c>
      <c r="F7" s="169">
        <v>0</v>
      </c>
      <c r="G7" s="169">
        <v>38.78571428571427</v>
      </c>
      <c r="H7" s="169">
        <v>38.78571428571427</v>
      </c>
    </row>
    <row r="8" spans="1:8">
      <c r="A8" s="135">
        <v>6</v>
      </c>
      <c r="B8" s="136" t="s">
        <v>23</v>
      </c>
      <c r="C8" s="137" t="s">
        <v>185</v>
      </c>
      <c r="D8" s="169"/>
      <c r="E8" s="169">
        <v>16.857142857142847</v>
      </c>
      <c r="F8" s="169">
        <v>0</v>
      </c>
      <c r="G8" s="169">
        <v>25.28571428571427</v>
      </c>
      <c r="H8" s="169">
        <v>25.28571428571427</v>
      </c>
    </row>
    <row r="9" spans="1:8">
      <c r="A9" s="135">
        <v>7</v>
      </c>
      <c r="B9" s="136" t="s">
        <v>23</v>
      </c>
      <c r="C9" s="137" t="s">
        <v>298</v>
      </c>
      <c r="D9" s="169">
        <v>15.600000000000009</v>
      </c>
      <c r="E9" s="169"/>
      <c r="F9" s="169">
        <v>20.280000000000012</v>
      </c>
      <c r="G9" s="169">
        <v>0</v>
      </c>
      <c r="H9" s="169">
        <v>20.280000000000012</v>
      </c>
    </row>
    <row r="10" spans="1:8">
      <c r="A10" s="135"/>
      <c r="B10" s="136" t="s">
        <v>23</v>
      </c>
      <c r="C10" s="137" t="s">
        <v>186</v>
      </c>
      <c r="D10" s="169"/>
      <c r="E10" s="169">
        <v>0</v>
      </c>
      <c r="F10" s="169">
        <v>0</v>
      </c>
      <c r="G10" s="169">
        <v>0</v>
      </c>
      <c r="H10" s="169">
        <v>0</v>
      </c>
    </row>
  </sheetData>
  <mergeCells count="1">
    <mergeCell ref="A1:H1"/>
  </mergeCells>
  <phoneticPr fontId="2" type="noConversion"/>
  <conditionalFormatting sqref="B3:B10">
    <cfRule type="expression" dxfId="96" priority="9">
      <formula>AND(XDY3=0,XDZ3&lt;&gt;"")</formula>
    </cfRule>
  </conditionalFormatting>
  <conditionalFormatting sqref="A3:A10">
    <cfRule type="expression" dxfId="95" priority="8">
      <formula>AND(XDY3=0,XDZ3&lt;&gt;"")</formula>
    </cfRule>
  </conditionalFormatting>
  <conditionalFormatting sqref="D3:G10">
    <cfRule type="cellIs" dxfId="94" priority="6" operator="lessThan">
      <formula>#REF!</formula>
    </cfRule>
    <cfRule type="cellIs" dxfId="93" priority="7" operator="equal">
      <formula>#REF!</formula>
    </cfRule>
  </conditionalFormatting>
  <conditionalFormatting sqref="H3:H10">
    <cfRule type="cellIs" dxfId="92" priority="4" operator="lessThan">
      <formula>#REF!*COUNTIF(D3:G3,"&gt;0")</formula>
    </cfRule>
    <cfRule type="cellIs" dxfId="91" priority="5" operator="equal">
      <formula>#REF!*COUNTIF(D3:G3,"&gt;0")</formula>
    </cfRule>
  </conditionalFormatting>
  <conditionalFormatting sqref="C1:C1048576">
    <cfRule type="duplicateValues" dxfId="90" priority="3"/>
  </conditionalFormatting>
  <conditionalFormatting sqref="B3:B7">
    <cfRule type="expression" dxfId="89" priority="2">
      <formula>AND(XEF3=0,XEG3&lt;&gt;"")</formula>
    </cfRule>
  </conditionalFormatting>
  <conditionalFormatting sqref="B8:B10">
    <cfRule type="expression" dxfId="88" priority="1">
      <formula>AND(XEG8=0,XEH8&lt;&gt;"")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61"/>
  <sheetViews>
    <sheetView tabSelected="1" workbookViewId="0">
      <pane ySplit="2" topLeftCell="A3" activePane="bottomLeft" state="frozen"/>
      <selection activeCell="A34" sqref="A34:A91"/>
      <selection pane="bottomLeft" activeCell="A34" sqref="A34:A9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8" width="10.625" customWidth="1"/>
  </cols>
  <sheetData>
    <row r="1" spans="1:8">
      <c r="A1" s="222" t="s">
        <v>320</v>
      </c>
      <c r="B1" s="222"/>
      <c r="C1" s="222"/>
      <c r="D1" s="222"/>
      <c r="E1" s="222"/>
      <c r="F1" s="222"/>
      <c r="G1" s="222"/>
      <c r="H1" s="222"/>
    </row>
    <row r="2" spans="1:8">
      <c r="A2" s="162" t="s">
        <v>7</v>
      </c>
      <c r="B2" s="163" t="s">
        <v>8</v>
      </c>
      <c r="C2" s="163" t="s">
        <v>0</v>
      </c>
      <c r="D2" s="164" t="s">
        <v>318</v>
      </c>
      <c r="E2" s="164" t="s">
        <v>319</v>
      </c>
      <c r="F2" s="164" t="s">
        <v>317</v>
      </c>
      <c r="G2" s="164" t="s">
        <v>312</v>
      </c>
      <c r="H2" s="165" t="s">
        <v>315</v>
      </c>
    </row>
    <row r="3" spans="1:8">
      <c r="A3" s="135">
        <v>1</v>
      </c>
      <c r="B3" s="136" t="s">
        <v>127</v>
      </c>
      <c r="C3" s="137" t="s">
        <v>299</v>
      </c>
      <c r="D3" s="168">
        <v>60.858293075684387</v>
      </c>
      <c r="E3" s="168">
        <v>59.678000743218149</v>
      </c>
      <c r="F3" s="168">
        <v>79.11578099838971</v>
      </c>
      <c r="G3" s="168">
        <v>89.517001114827224</v>
      </c>
      <c r="H3" s="168">
        <v>168.63278211321693</v>
      </c>
    </row>
    <row r="4" spans="1:8">
      <c r="A4" s="135">
        <v>2</v>
      </c>
      <c r="B4" s="136" t="s">
        <v>127</v>
      </c>
      <c r="C4" s="137" t="s">
        <v>134</v>
      </c>
      <c r="D4" s="168">
        <v>54.858293075684387</v>
      </c>
      <c r="E4" s="168">
        <v>53.678000743218149</v>
      </c>
      <c r="F4" s="168">
        <v>71.315780998389698</v>
      </c>
      <c r="G4" s="168">
        <v>80.517001114827224</v>
      </c>
      <c r="H4" s="168">
        <v>151.83278211321692</v>
      </c>
    </row>
    <row r="5" spans="1:8">
      <c r="A5" s="135">
        <v>3</v>
      </c>
      <c r="B5" s="136" t="s">
        <v>127</v>
      </c>
      <c r="C5" s="137" t="s">
        <v>130</v>
      </c>
      <c r="D5" s="168">
        <v>45.858293075684387</v>
      </c>
      <c r="E5" s="168">
        <v>55.678000743218149</v>
      </c>
      <c r="F5" s="168">
        <v>59.615780998389702</v>
      </c>
      <c r="G5" s="168">
        <v>83.517001114827224</v>
      </c>
      <c r="H5" s="168">
        <v>143.13278211321693</v>
      </c>
    </row>
    <row r="6" spans="1:8">
      <c r="A6" s="135">
        <v>4</v>
      </c>
      <c r="B6" s="136" t="s">
        <v>127</v>
      </c>
      <c r="C6" s="137" t="s">
        <v>131</v>
      </c>
      <c r="D6" s="168">
        <v>48.858293075684387</v>
      </c>
      <c r="E6" s="168">
        <v>48.678000743218149</v>
      </c>
      <c r="F6" s="168">
        <v>63.515780998389708</v>
      </c>
      <c r="G6" s="168">
        <v>73.017001114827224</v>
      </c>
      <c r="H6" s="168">
        <v>136.53278211321694</v>
      </c>
    </row>
    <row r="7" spans="1:8">
      <c r="A7" s="135">
        <v>5</v>
      </c>
      <c r="B7" s="136" t="s">
        <v>127</v>
      </c>
      <c r="C7" s="137" t="s">
        <v>135</v>
      </c>
      <c r="D7" s="168">
        <v>45.858293075684387</v>
      </c>
      <c r="E7" s="168">
        <v>47.678000743218149</v>
      </c>
      <c r="F7" s="168">
        <v>59.615780998389702</v>
      </c>
      <c r="G7" s="168">
        <v>71.517001114827224</v>
      </c>
      <c r="H7" s="168">
        <v>131.13278211321693</v>
      </c>
    </row>
    <row r="8" spans="1:8">
      <c r="A8" s="135">
        <v>6</v>
      </c>
      <c r="B8" s="136" t="s">
        <v>114</v>
      </c>
      <c r="C8" s="137" t="s">
        <v>300</v>
      </c>
      <c r="D8" s="168">
        <v>48.858293075684387</v>
      </c>
      <c r="E8" s="168">
        <v>44.678000743218149</v>
      </c>
      <c r="F8" s="168">
        <v>63.515780998389708</v>
      </c>
      <c r="G8" s="168">
        <v>67.017001114827224</v>
      </c>
      <c r="H8" s="168">
        <v>130.53278211321694</v>
      </c>
    </row>
    <row r="9" spans="1:8">
      <c r="A9" s="135">
        <v>7</v>
      </c>
      <c r="B9" s="136" t="s">
        <v>127</v>
      </c>
      <c r="C9" s="137" t="s">
        <v>144</v>
      </c>
      <c r="D9" s="168">
        <v>45.858293075684387</v>
      </c>
      <c r="E9" s="168">
        <v>39.678000743218149</v>
      </c>
      <c r="F9" s="168">
        <v>59.615780998389702</v>
      </c>
      <c r="G9" s="168">
        <v>59.517001114827224</v>
      </c>
      <c r="H9" s="168">
        <v>119.13278211321693</v>
      </c>
    </row>
    <row r="10" spans="1:8">
      <c r="A10" s="135">
        <v>8</v>
      </c>
      <c r="B10" s="136" t="s">
        <v>127</v>
      </c>
      <c r="C10" s="137" t="s">
        <v>128</v>
      </c>
      <c r="D10" s="168">
        <v>35.858293075684387</v>
      </c>
      <c r="E10" s="168">
        <v>46.678000743218149</v>
      </c>
      <c r="F10" s="168">
        <v>46.615780998389702</v>
      </c>
      <c r="G10" s="168">
        <v>70.017001114827224</v>
      </c>
      <c r="H10" s="168">
        <v>116.63278211321693</v>
      </c>
    </row>
    <row r="11" spans="1:8">
      <c r="A11" s="135">
        <v>9</v>
      </c>
      <c r="B11" s="136" t="s">
        <v>114</v>
      </c>
      <c r="C11" s="137" t="s">
        <v>117</v>
      </c>
      <c r="D11" s="168">
        <v>39.858293075684387</v>
      </c>
      <c r="E11" s="168">
        <v>36.678000743218149</v>
      </c>
      <c r="F11" s="168">
        <v>51.815780998389705</v>
      </c>
      <c r="G11" s="168">
        <v>55.017001114827224</v>
      </c>
      <c r="H11" s="168">
        <v>106.83278211321692</v>
      </c>
    </row>
    <row r="12" spans="1:8">
      <c r="A12" s="135">
        <v>10</v>
      </c>
      <c r="B12" s="136" t="s">
        <v>114</v>
      </c>
      <c r="C12" s="137" t="s">
        <v>118</v>
      </c>
      <c r="D12" s="168">
        <v>32.858293075684387</v>
      </c>
      <c r="E12" s="168">
        <v>41.678000743218149</v>
      </c>
      <c r="F12" s="168">
        <v>42.715780998389704</v>
      </c>
      <c r="G12" s="168">
        <v>62.517001114827224</v>
      </c>
      <c r="H12" s="168">
        <v>105.23278211321693</v>
      </c>
    </row>
    <row r="13" spans="1:8">
      <c r="A13" s="135">
        <v>11</v>
      </c>
      <c r="B13" s="136" t="s">
        <v>148</v>
      </c>
      <c r="C13" s="137" t="s">
        <v>150</v>
      </c>
      <c r="D13" s="168">
        <v>29.858293075684387</v>
      </c>
      <c r="E13" s="168">
        <v>38.678000743218149</v>
      </c>
      <c r="F13" s="168">
        <v>38.815780998389705</v>
      </c>
      <c r="G13" s="168">
        <v>58.017001114827224</v>
      </c>
      <c r="H13" s="168">
        <v>96.832782113216922</v>
      </c>
    </row>
    <row r="14" spans="1:8">
      <c r="A14" s="135">
        <v>12</v>
      </c>
      <c r="B14" s="136" t="s">
        <v>148</v>
      </c>
      <c r="C14" s="137" t="s">
        <v>156</v>
      </c>
      <c r="D14" s="168">
        <v>39.858293075684387</v>
      </c>
      <c r="E14" s="168">
        <v>25.678000743218149</v>
      </c>
      <c r="F14" s="168">
        <v>51.815780998389705</v>
      </c>
      <c r="G14" s="168">
        <v>38.517001114827224</v>
      </c>
      <c r="H14" s="168">
        <v>90.332782113216922</v>
      </c>
    </row>
    <row r="15" spans="1:8">
      <c r="A15" s="135">
        <v>13</v>
      </c>
      <c r="B15" s="136" t="s">
        <v>127</v>
      </c>
      <c r="C15" s="137" t="s">
        <v>143</v>
      </c>
      <c r="D15" s="168">
        <v>51.858293075684387</v>
      </c>
      <c r="E15" s="168">
        <v>14.913043478260875</v>
      </c>
      <c r="F15" s="168">
        <v>67.415780998389707</v>
      </c>
      <c r="G15" s="168">
        <v>22.369565217391312</v>
      </c>
      <c r="H15" s="168">
        <v>89.785346215781018</v>
      </c>
    </row>
    <row r="16" spans="1:8">
      <c r="A16" s="135">
        <v>14</v>
      </c>
      <c r="B16" s="136" t="s">
        <v>148</v>
      </c>
      <c r="C16" s="137" t="s">
        <v>152</v>
      </c>
      <c r="D16" s="168">
        <v>23.24959742351048</v>
      </c>
      <c r="E16" s="168">
        <v>34.678000743218149</v>
      </c>
      <c r="F16" s="168">
        <v>30.224476650563624</v>
      </c>
      <c r="G16" s="168">
        <v>52.017001114827224</v>
      </c>
      <c r="H16" s="168">
        <v>82.24147776539084</v>
      </c>
    </row>
    <row r="17" spans="1:8">
      <c r="A17" s="135">
        <v>15</v>
      </c>
      <c r="B17" s="136" t="s">
        <v>114</v>
      </c>
      <c r="C17" s="137" t="s">
        <v>115</v>
      </c>
      <c r="D17" s="168"/>
      <c r="E17" s="168">
        <v>54.678000743218149</v>
      </c>
      <c r="F17" s="168">
        <v>0</v>
      </c>
      <c r="G17" s="168">
        <v>82.017001114827224</v>
      </c>
      <c r="H17" s="168">
        <v>82.017001114827224</v>
      </c>
    </row>
    <row r="18" spans="1:8">
      <c r="A18" s="135">
        <v>16</v>
      </c>
      <c r="B18" s="136" t="s">
        <v>114</v>
      </c>
      <c r="C18" s="137" t="s">
        <v>121</v>
      </c>
      <c r="D18" s="168">
        <v>46.858293075684387</v>
      </c>
      <c r="E18" s="168">
        <v>12.913043478260875</v>
      </c>
      <c r="F18" s="168">
        <v>60.915780998389707</v>
      </c>
      <c r="G18" s="168">
        <v>19.369565217391312</v>
      </c>
      <c r="H18" s="168">
        <v>80.285346215781018</v>
      </c>
    </row>
    <row r="19" spans="1:8">
      <c r="A19" s="135">
        <v>17</v>
      </c>
      <c r="B19" s="136" t="s">
        <v>148</v>
      </c>
      <c r="C19" s="137" t="s">
        <v>149</v>
      </c>
      <c r="D19" s="168"/>
      <c r="E19" s="168">
        <v>50.678000743218149</v>
      </c>
      <c r="F19" s="168">
        <v>0</v>
      </c>
      <c r="G19" s="168">
        <v>76.017001114827224</v>
      </c>
      <c r="H19" s="168">
        <v>76.017001114827224</v>
      </c>
    </row>
    <row r="20" spans="1:8">
      <c r="A20" s="135">
        <v>18</v>
      </c>
      <c r="B20" s="136" t="s">
        <v>127</v>
      </c>
      <c r="C20" s="137" t="s">
        <v>305</v>
      </c>
      <c r="D20" s="168">
        <v>15.043478260869563</v>
      </c>
      <c r="E20" s="168">
        <v>35.678000743218149</v>
      </c>
      <c r="F20" s="168">
        <v>19.556521739130432</v>
      </c>
      <c r="G20" s="168">
        <v>53.517001114827224</v>
      </c>
      <c r="H20" s="168">
        <v>73.073522853957655</v>
      </c>
    </row>
    <row r="21" spans="1:8">
      <c r="A21" s="135">
        <v>19</v>
      </c>
      <c r="B21" s="136" t="s">
        <v>127</v>
      </c>
      <c r="C21" s="137" t="s">
        <v>136</v>
      </c>
      <c r="D21" s="168">
        <v>10.043478260869563</v>
      </c>
      <c r="E21" s="168">
        <v>38.678000743218149</v>
      </c>
      <c r="F21" s="168">
        <v>13.056521739130432</v>
      </c>
      <c r="G21" s="168">
        <v>58.017001114827224</v>
      </c>
      <c r="H21" s="168">
        <v>71.073522853957655</v>
      </c>
    </row>
    <row r="22" spans="1:8">
      <c r="A22" s="135">
        <v>20</v>
      </c>
      <c r="B22" s="136" t="s">
        <v>127</v>
      </c>
      <c r="C22" s="137" t="s">
        <v>138</v>
      </c>
      <c r="D22" s="168">
        <v>40.858293075684387</v>
      </c>
      <c r="E22" s="168">
        <v>11.913043478260875</v>
      </c>
      <c r="F22" s="168">
        <v>53.115780998389702</v>
      </c>
      <c r="G22" s="168">
        <v>17.869565217391312</v>
      </c>
      <c r="H22" s="168">
        <v>70.985346215781021</v>
      </c>
    </row>
    <row r="23" spans="1:8">
      <c r="A23" s="135">
        <v>21</v>
      </c>
      <c r="B23" s="136" t="s">
        <v>127</v>
      </c>
      <c r="C23" s="137" t="s">
        <v>141</v>
      </c>
      <c r="D23" s="168">
        <v>34.858293075684387</v>
      </c>
      <c r="E23" s="168">
        <v>13.913043478260875</v>
      </c>
      <c r="F23" s="168">
        <v>45.315780998389705</v>
      </c>
      <c r="G23" s="168">
        <v>20.869565217391312</v>
      </c>
      <c r="H23" s="168">
        <v>66.18534621578101</v>
      </c>
    </row>
    <row r="24" spans="1:8">
      <c r="A24" s="135">
        <v>22</v>
      </c>
      <c r="B24" s="136" t="s">
        <v>148</v>
      </c>
      <c r="C24" s="137" t="s">
        <v>153</v>
      </c>
      <c r="D24" s="168">
        <v>28.858293075684387</v>
      </c>
      <c r="E24" s="168">
        <v>18.678000743218149</v>
      </c>
      <c r="F24" s="168">
        <v>37.515780998389701</v>
      </c>
      <c r="G24" s="168">
        <v>28.017001114827224</v>
      </c>
      <c r="H24" s="168">
        <v>65.532782113216925</v>
      </c>
    </row>
    <row r="25" spans="1:8">
      <c r="A25" s="135">
        <v>23</v>
      </c>
      <c r="B25" s="136" t="s">
        <v>148</v>
      </c>
      <c r="C25" s="137" t="s">
        <v>159</v>
      </c>
      <c r="D25" s="168">
        <v>25.858293075684387</v>
      </c>
      <c r="E25" s="168">
        <v>18.678000743218149</v>
      </c>
      <c r="F25" s="168">
        <v>33.615780998389702</v>
      </c>
      <c r="G25" s="168">
        <v>28.017001114827224</v>
      </c>
      <c r="H25" s="168">
        <v>61.632782113216926</v>
      </c>
    </row>
    <row r="26" spans="1:8">
      <c r="A26" s="135">
        <v>24</v>
      </c>
      <c r="B26" s="136" t="s">
        <v>114</v>
      </c>
      <c r="C26" s="137" t="s">
        <v>119</v>
      </c>
      <c r="D26" s="168"/>
      <c r="E26" s="168">
        <v>38.678000743218149</v>
      </c>
      <c r="F26" s="168">
        <v>0</v>
      </c>
      <c r="G26" s="168">
        <v>58.017001114827224</v>
      </c>
      <c r="H26" s="168">
        <v>58.017001114827224</v>
      </c>
    </row>
    <row r="27" spans="1:8">
      <c r="A27" s="135">
        <v>25</v>
      </c>
      <c r="B27" s="136" t="s">
        <v>148</v>
      </c>
      <c r="C27" s="137" t="s">
        <v>151</v>
      </c>
      <c r="D27" s="168">
        <v>18.858293075684387</v>
      </c>
      <c r="E27" s="168">
        <v>20.678000743218149</v>
      </c>
      <c r="F27" s="168">
        <v>24.515780998389705</v>
      </c>
      <c r="G27" s="168">
        <v>31.017001114827224</v>
      </c>
      <c r="H27" s="168">
        <v>55.532782113216925</v>
      </c>
    </row>
    <row r="28" spans="1:8">
      <c r="A28" s="135">
        <v>26</v>
      </c>
      <c r="B28" s="136" t="s">
        <v>114</v>
      </c>
      <c r="C28" s="137" t="s">
        <v>123</v>
      </c>
      <c r="D28" s="168">
        <v>30.858293075684387</v>
      </c>
      <c r="E28" s="168">
        <v>9.9130434782608745</v>
      </c>
      <c r="F28" s="168">
        <v>40.115780998389702</v>
      </c>
      <c r="G28" s="168">
        <v>14.869565217391312</v>
      </c>
      <c r="H28" s="168">
        <v>54.985346215781014</v>
      </c>
    </row>
    <row r="29" spans="1:8">
      <c r="A29" s="135">
        <v>27</v>
      </c>
      <c r="B29" s="136" t="s">
        <v>114</v>
      </c>
      <c r="C29" s="137" t="s">
        <v>122</v>
      </c>
      <c r="D29" s="168">
        <v>32.858293075684387</v>
      </c>
      <c r="E29" s="168">
        <v>6.9130434782608745</v>
      </c>
      <c r="F29" s="168">
        <v>42.715780998389704</v>
      </c>
      <c r="G29" s="168">
        <v>10.369565217391312</v>
      </c>
      <c r="H29" s="168">
        <v>53.085346215781016</v>
      </c>
    </row>
    <row r="30" spans="1:8">
      <c r="A30" s="135">
        <v>28</v>
      </c>
      <c r="B30" s="136" t="s">
        <v>114</v>
      </c>
      <c r="C30" s="137" t="s">
        <v>301</v>
      </c>
      <c r="D30" s="168">
        <v>38.858293075684387</v>
      </c>
      <c r="E30" s="168"/>
      <c r="F30" s="168">
        <v>50.515780998389701</v>
      </c>
      <c r="G30" s="168">
        <v>0</v>
      </c>
      <c r="H30" s="168">
        <v>50.515780998389701</v>
      </c>
    </row>
    <row r="31" spans="1:8">
      <c r="A31" s="135">
        <v>29</v>
      </c>
      <c r="B31" s="136" t="s">
        <v>127</v>
      </c>
      <c r="C31" s="137" t="s">
        <v>302</v>
      </c>
      <c r="D31" s="168">
        <v>38.858293075684387</v>
      </c>
      <c r="E31" s="168"/>
      <c r="F31" s="168">
        <v>50.515780998389701</v>
      </c>
      <c r="G31" s="168">
        <v>0</v>
      </c>
      <c r="H31" s="168">
        <v>50.515780998389701</v>
      </c>
    </row>
    <row r="32" spans="1:8">
      <c r="A32" s="135">
        <v>30</v>
      </c>
      <c r="B32" s="136" t="s">
        <v>127</v>
      </c>
      <c r="C32" s="137" t="s">
        <v>137</v>
      </c>
      <c r="D32" s="168">
        <v>12.043478260869563</v>
      </c>
      <c r="E32" s="168">
        <v>23.024154589371989</v>
      </c>
      <c r="F32" s="168">
        <v>15.656521739130433</v>
      </c>
      <c r="G32" s="168">
        <v>34.536231884057983</v>
      </c>
      <c r="H32" s="168">
        <v>50.192753623188416</v>
      </c>
    </row>
    <row r="33" spans="1:8">
      <c r="A33" s="135">
        <v>31</v>
      </c>
      <c r="B33" s="136" t="s">
        <v>127</v>
      </c>
      <c r="C33" s="137" t="s">
        <v>133</v>
      </c>
      <c r="D33" s="168"/>
      <c r="E33" s="168">
        <v>32.678000743218149</v>
      </c>
      <c r="F33" s="168">
        <v>0</v>
      </c>
      <c r="G33" s="168">
        <v>49.017001114827224</v>
      </c>
      <c r="H33" s="168">
        <v>49.017001114827224</v>
      </c>
    </row>
    <row r="34" spans="1:8">
      <c r="A34" s="135">
        <v>32</v>
      </c>
      <c r="B34" s="136" t="s">
        <v>148</v>
      </c>
      <c r="C34" s="137" t="s">
        <v>154</v>
      </c>
      <c r="D34" s="168"/>
      <c r="E34" s="168">
        <v>30.678000743218149</v>
      </c>
      <c r="F34" s="168">
        <v>0</v>
      </c>
      <c r="G34" s="168">
        <v>46.017001114827224</v>
      </c>
      <c r="H34" s="168">
        <v>46.017001114827224</v>
      </c>
    </row>
    <row r="35" spans="1:8">
      <c r="A35" s="135">
        <v>33</v>
      </c>
      <c r="B35" s="136" t="s">
        <v>148</v>
      </c>
      <c r="C35" s="137" t="s">
        <v>160</v>
      </c>
      <c r="D35" s="168"/>
      <c r="E35" s="168">
        <v>26.678000743218149</v>
      </c>
      <c r="F35" s="168">
        <v>0</v>
      </c>
      <c r="G35" s="168">
        <v>40.017001114827224</v>
      </c>
      <c r="H35" s="168">
        <v>40.017001114827224</v>
      </c>
    </row>
    <row r="36" spans="1:8">
      <c r="A36" s="135">
        <v>34</v>
      </c>
      <c r="B36" s="136" t="s">
        <v>148</v>
      </c>
      <c r="C36" s="137" t="s">
        <v>155</v>
      </c>
      <c r="D36" s="168">
        <v>4.0434782608695627</v>
      </c>
      <c r="E36" s="168">
        <v>22.678000743218149</v>
      </c>
      <c r="F36" s="168">
        <v>5.2565217391304317</v>
      </c>
      <c r="G36" s="168">
        <v>34.017001114827224</v>
      </c>
      <c r="H36" s="168">
        <v>39.273522853957658</v>
      </c>
    </row>
    <row r="37" spans="1:8">
      <c r="A37" s="135">
        <v>35</v>
      </c>
      <c r="B37" s="136" t="s">
        <v>127</v>
      </c>
      <c r="C37" s="137" t="s">
        <v>139</v>
      </c>
      <c r="D37" s="168">
        <v>13.043478260869563</v>
      </c>
      <c r="E37" s="168">
        <v>13.913043478260875</v>
      </c>
      <c r="F37" s="168">
        <v>16.956521739130434</v>
      </c>
      <c r="G37" s="168">
        <v>20.869565217391312</v>
      </c>
      <c r="H37" s="168">
        <v>37.826086956521749</v>
      </c>
    </row>
    <row r="38" spans="1:8">
      <c r="A38" s="135">
        <v>36</v>
      </c>
      <c r="B38" s="136" t="s">
        <v>127</v>
      </c>
      <c r="C38" s="137" t="s">
        <v>140</v>
      </c>
      <c r="D38" s="168">
        <v>14.043478260869563</v>
      </c>
      <c r="E38" s="168">
        <v>7</v>
      </c>
      <c r="F38" s="168">
        <v>18.256521739130431</v>
      </c>
      <c r="G38" s="168">
        <v>10.5</v>
      </c>
      <c r="H38" s="168">
        <v>28.756521739130431</v>
      </c>
    </row>
    <row r="39" spans="1:8">
      <c r="A39" s="135">
        <v>37</v>
      </c>
      <c r="B39" s="136" t="s">
        <v>127</v>
      </c>
      <c r="C39" s="137" t="s">
        <v>142</v>
      </c>
      <c r="D39" s="168">
        <v>10.043478260869563</v>
      </c>
      <c r="E39" s="168">
        <v>9.9130434782608745</v>
      </c>
      <c r="F39" s="168">
        <v>13.056521739130432</v>
      </c>
      <c r="G39" s="168">
        <v>14.869565217391312</v>
      </c>
      <c r="H39" s="168">
        <v>27.926086956521743</v>
      </c>
    </row>
    <row r="40" spans="1:8">
      <c r="A40" s="135">
        <v>38</v>
      </c>
      <c r="B40" s="136" t="s">
        <v>148</v>
      </c>
      <c r="C40" s="137" t="s">
        <v>163</v>
      </c>
      <c r="D40" s="168">
        <v>20.858293075684387</v>
      </c>
      <c r="E40" s="168">
        <v>0</v>
      </c>
      <c r="F40" s="168">
        <v>27.115780998389702</v>
      </c>
      <c r="G40" s="168">
        <v>0</v>
      </c>
      <c r="H40" s="168">
        <v>27.115780998389702</v>
      </c>
    </row>
    <row r="41" spans="1:8">
      <c r="A41" s="135">
        <v>39</v>
      </c>
      <c r="B41" s="136" t="s">
        <v>148</v>
      </c>
      <c r="C41" s="137" t="s">
        <v>304</v>
      </c>
      <c r="D41" s="168">
        <v>17.858293075684387</v>
      </c>
      <c r="E41" s="168"/>
      <c r="F41" s="168">
        <v>23.215780998389704</v>
      </c>
      <c r="G41" s="168">
        <v>0</v>
      </c>
      <c r="H41" s="168">
        <v>23.215780998389704</v>
      </c>
    </row>
    <row r="42" spans="1:8">
      <c r="A42" s="135">
        <v>40</v>
      </c>
      <c r="B42" s="136" t="s">
        <v>127</v>
      </c>
      <c r="C42" s="137" t="s">
        <v>147</v>
      </c>
      <c r="D42" s="168">
        <v>15.24959742351048</v>
      </c>
      <c r="E42" s="168">
        <v>1.9130434782608745</v>
      </c>
      <c r="F42" s="168">
        <v>19.824476650563625</v>
      </c>
      <c r="G42" s="168">
        <v>2.8695652173913118</v>
      </c>
      <c r="H42" s="168">
        <v>22.694041867954937</v>
      </c>
    </row>
    <row r="43" spans="1:8">
      <c r="A43" s="135">
        <v>41</v>
      </c>
      <c r="B43" s="136" t="s">
        <v>127</v>
      </c>
      <c r="C43" s="137" t="s">
        <v>256</v>
      </c>
      <c r="D43" s="168">
        <v>13.043478260869563</v>
      </c>
      <c r="E43" s="168"/>
      <c r="F43" s="168">
        <v>16.956521739130434</v>
      </c>
      <c r="G43" s="168">
        <v>0</v>
      </c>
      <c r="H43" s="168">
        <v>16.956521739130434</v>
      </c>
    </row>
    <row r="44" spans="1:8">
      <c r="A44" s="135">
        <v>42</v>
      </c>
      <c r="B44" s="136" t="s">
        <v>114</v>
      </c>
      <c r="C44" s="137" t="s">
        <v>120</v>
      </c>
      <c r="D44" s="168"/>
      <c r="E44" s="168">
        <v>9.9130434782608745</v>
      </c>
      <c r="F44" s="168">
        <v>0</v>
      </c>
      <c r="G44" s="168">
        <v>14.869565217391312</v>
      </c>
      <c r="H44" s="168">
        <v>14.869565217391312</v>
      </c>
    </row>
    <row r="45" spans="1:8">
      <c r="A45" s="135">
        <v>43</v>
      </c>
      <c r="B45" s="136" t="s">
        <v>127</v>
      </c>
      <c r="C45" s="137" t="s">
        <v>253</v>
      </c>
      <c r="D45" s="168">
        <v>8.0434782608695627</v>
      </c>
      <c r="E45" s="168"/>
      <c r="F45" s="168">
        <v>10.456521739130432</v>
      </c>
      <c r="G45" s="168">
        <v>0</v>
      </c>
      <c r="H45" s="168">
        <v>10.456521739130432</v>
      </c>
    </row>
    <row r="46" spans="1:8">
      <c r="A46" s="135">
        <v>44</v>
      </c>
      <c r="B46" s="136" t="s">
        <v>148</v>
      </c>
      <c r="C46" s="137" t="s">
        <v>162</v>
      </c>
      <c r="D46" s="168">
        <v>4.4347826086956559</v>
      </c>
      <c r="E46" s="168">
        <v>1.9130434782608745</v>
      </c>
      <c r="F46" s="168">
        <v>5.7652173913043532</v>
      </c>
      <c r="G46" s="168">
        <v>2.8695652173913118</v>
      </c>
      <c r="H46" s="168">
        <v>8.6347826086956658</v>
      </c>
    </row>
    <row r="47" spans="1:8">
      <c r="A47" s="135">
        <v>45</v>
      </c>
      <c r="B47" s="136" t="s">
        <v>127</v>
      </c>
      <c r="C47" s="137" t="s">
        <v>145</v>
      </c>
      <c r="D47" s="168"/>
      <c r="E47" s="168">
        <v>4.9130434782608745</v>
      </c>
      <c r="F47" s="168">
        <v>0</v>
      </c>
      <c r="G47" s="168">
        <v>7.3695652173913118</v>
      </c>
      <c r="H47" s="168">
        <v>7.3695652173913118</v>
      </c>
    </row>
    <row r="48" spans="1:8">
      <c r="A48" s="135">
        <v>46</v>
      </c>
      <c r="B48" s="172" t="s">
        <v>148</v>
      </c>
      <c r="C48" s="137" t="s">
        <v>157</v>
      </c>
      <c r="D48" s="168">
        <v>0</v>
      </c>
      <c r="E48" s="168">
        <v>3.9130434782608745</v>
      </c>
      <c r="F48" s="168">
        <v>0</v>
      </c>
      <c r="G48" s="168">
        <v>5.8695652173913118</v>
      </c>
      <c r="H48" s="168">
        <v>5.8695652173913118</v>
      </c>
    </row>
    <row r="49" spans="1:8">
      <c r="A49" s="135">
        <v>47</v>
      </c>
      <c r="B49" s="136" t="s">
        <v>148</v>
      </c>
      <c r="C49" s="137" t="s">
        <v>306</v>
      </c>
      <c r="D49" s="168">
        <v>2.4347826086956559</v>
      </c>
      <c r="E49" s="168"/>
      <c r="F49" s="168">
        <v>3.1652173913043526</v>
      </c>
      <c r="G49" s="168">
        <v>0</v>
      </c>
      <c r="H49" s="168">
        <v>3.1652173913043526</v>
      </c>
    </row>
    <row r="50" spans="1:8">
      <c r="A50" s="135">
        <v>48</v>
      </c>
      <c r="B50" s="136" t="s">
        <v>148</v>
      </c>
      <c r="C50" s="137" t="s">
        <v>307</v>
      </c>
      <c r="D50" s="168">
        <v>1.4347826086956559</v>
      </c>
      <c r="E50" s="168"/>
      <c r="F50" s="168">
        <v>1.8652173913043526</v>
      </c>
      <c r="G50" s="168">
        <v>0</v>
      </c>
      <c r="H50" s="168">
        <v>1.8652173913043526</v>
      </c>
    </row>
    <row r="51" spans="1:8">
      <c r="A51" s="135">
        <v>49</v>
      </c>
      <c r="B51" s="136" t="s">
        <v>148</v>
      </c>
      <c r="C51" s="137" t="s">
        <v>260</v>
      </c>
      <c r="D51" s="168">
        <v>0.60869565217390686</v>
      </c>
      <c r="E51" s="168"/>
      <c r="F51" s="168">
        <v>0.79130434782607895</v>
      </c>
      <c r="G51" s="168">
        <v>0</v>
      </c>
      <c r="H51" s="168">
        <v>0.79130434782607895</v>
      </c>
    </row>
    <row r="52" spans="1:8">
      <c r="A52" s="135"/>
      <c r="B52" s="136" t="s">
        <v>114</v>
      </c>
      <c r="C52" s="137" t="s">
        <v>308</v>
      </c>
      <c r="D52" s="168">
        <v>0</v>
      </c>
      <c r="E52" s="168"/>
      <c r="F52" s="168">
        <v>0</v>
      </c>
      <c r="G52" s="168">
        <v>0</v>
      </c>
      <c r="H52" s="168">
        <v>0</v>
      </c>
    </row>
    <row r="53" spans="1:8">
      <c r="A53" s="135"/>
      <c r="B53" s="172" t="s">
        <v>148</v>
      </c>
      <c r="C53" s="137" t="s">
        <v>261</v>
      </c>
      <c r="D53" s="168">
        <v>0</v>
      </c>
      <c r="E53" s="168"/>
      <c r="F53" s="168">
        <v>0</v>
      </c>
      <c r="G53" s="168">
        <v>0</v>
      </c>
      <c r="H53" s="168">
        <v>0</v>
      </c>
    </row>
    <row r="54" spans="1:8">
      <c r="A54" s="135"/>
      <c r="B54" s="172" t="s">
        <v>148</v>
      </c>
      <c r="C54" s="137" t="s">
        <v>311</v>
      </c>
      <c r="D54" s="168">
        <v>0</v>
      </c>
      <c r="E54" s="168"/>
      <c r="F54" s="168">
        <v>0</v>
      </c>
      <c r="G54" s="168">
        <v>0</v>
      </c>
      <c r="H54" s="168">
        <v>0</v>
      </c>
    </row>
    <row r="55" spans="1:8">
      <c r="A55" s="135"/>
      <c r="B55" s="136" t="s">
        <v>127</v>
      </c>
      <c r="C55" s="137" t="s">
        <v>310</v>
      </c>
      <c r="D55" s="168">
        <v>0</v>
      </c>
      <c r="E55" s="168"/>
      <c r="F55" s="168">
        <v>0</v>
      </c>
      <c r="G55" s="168">
        <v>0</v>
      </c>
      <c r="H55" s="168">
        <v>0</v>
      </c>
    </row>
    <row r="56" spans="1:8">
      <c r="A56" s="135"/>
      <c r="B56" s="136" t="s">
        <v>127</v>
      </c>
      <c r="C56" s="137" t="s">
        <v>146</v>
      </c>
      <c r="D56" s="168"/>
      <c r="E56" s="168">
        <v>0</v>
      </c>
      <c r="F56" s="168">
        <v>0</v>
      </c>
      <c r="G56" s="168">
        <v>0</v>
      </c>
      <c r="H56" s="168">
        <v>0</v>
      </c>
    </row>
    <row r="57" spans="1:8">
      <c r="A57" s="135"/>
      <c r="B57" s="136" t="s">
        <v>127</v>
      </c>
      <c r="C57" s="137" t="s">
        <v>309</v>
      </c>
      <c r="D57" s="168">
        <v>0</v>
      </c>
      <c r="E57" s="168"/>
      <c r="F57" s="168">
        <v>0</v>
      </c>
      <c r="G57" s="168">
        <v>0</v>
      </c>
      <c r="H57" s="168">
        <v>0</v>
      </c>
    </row>
    <row r="58" spans="1:8">
      <c r="A58" s="135"/>
      <c r="B58" s="136" t="s">
        <v>148</v>
      </c>
      <c r="C58" s="137" t="s">
        <v>164</v>
      </c>
      <c r="D58" s="168"/>
      <c r="E58" s="168">
        <v>0</v>
      </c>
      <c r="F58" s="168">
        <v>0</v>
      </c>
      <c r="G58" s="168">
        <v>0</v>
      </c>
      <c r="H58" s="168">
        <v>0</v>
      </c>
    </row>
    <row r="59" spans="1:8">
      <c r="A59" s="135"/>
      <c r="B59" s="136" t="s">
        <v>148</v>
      </c>
      <c r="C59" s="137" t="s">
        <v>165</v>
      </c>
      <c r="D59" s="168"/>
      <c r="E59" s="168">
        <v>0</v>
      </c>
      <c r="F59" s="168">
        <v>0</v>
      </c>
      <c r="G59" s="168">
        <v>0</v>
      </c>
      <c r="H59" s="168">
        <v>0</v>
      </c>
    </row>
    <row r="60" spans="1:8">
      <c r="A60" s="135"/>
      <c r="B60" s="136" t="s">
        <v>148</v>
      </c>
      <c r="C60" s="137" t="s">
        <v>161</v>
      </c>
      <c r="D60" s="168"/>
      <c r="E60" s="168">
        <v>0</v>
      </c>
      <c r="F60" s="168">
        <v>0</v>
      </c>
      <c r="G60" s="168">
        <v>0</v>
      </c>
      <c r="H60" s="168">
        <v>0</v>
      </c>
    </row>
    <row r="61" spans="1:8">
      <c r="A61" s="135"/>
      <c r="B61" s="136" t="s">
        <v>148</v>
      </c>
      <c r="C61" s="137" t="s">
        <v>158</v>
      </c>
      <c r="D61" s="168">
        <v>0</v>
      </c>
      <c r="E61" s="168">
        <v>0</v>
      </c>
      <c r="F61" s="168">
        <v>0</v>
      </c>
      <c r="G61" s="168">
        <v>0</v>
      </c>
      <c r="H61" s="168">
        <v>0</v>
      </c>
    </row>
  </sheetData>
  <mergeCells count="1">
    <mergeCell ref="A1:H1"/>
  </mergeCells>
  <phoneticPr fontId="2" type="noConversion"/>
  <conditionalFormatting sqref="B5:B12">
    <cfRule type="expression" dxfId="87" priority="18">
      <formula>AND(XDO5=0,XDP5&lt;&gt;"")</formula>
    </cfRule>
  </conditionalFormatting>
  <conditionalFormatting sqref="A5:A12">
    <cfRule type="expression" dxfId="86" priority="17">
      <formula>AND(XDO5=0,XDP5&lt;&gt;"")</formula>
    </cfRule>
  </conditionalFormatting>
  <conditionalFormatting sqref="D5:G51">
    <cfRule type="cellIs" dxfId="85" priority="15" operator="lessThan">
      <formula>#REF!</formula>
    </cfRule>
    <cfRule type="cellIs" dxfId="84" priority="16" operator="equal">
      <formula>#REF!</formula>
    </cfRule>
  </conditionalFormatting>
  <conditionalFormatting sqref="H5:H12">
    <cfRule type="cellIs" dxfId="83" priority="13" operator="lessThan">
      <formula>#REF!*COUNTIF(D5:G5,"&gt;0")</formula>
    </cfRule>
    <cfRule type="cellIs" dxfId="82" priority="14" operator="equal">
      <formula>#REF!*COUNTIF(D5:G5,"&gt;0")</formula>
    </cfRule>
  </conditionalFormatting>
  <conditionalFormatting sqref="C1:C1048576">
    <cfRule type="duplicateValues" dxfId="81" priority="12"/>
  </conditionalFormatting>
  <conditionalFormatting sqref="B5:B9">
    <cfRule type="expression" dxfId="80" priority="11">
      <formula>AND(XDV5=0,XDW5&lt;&gt;"")</formula>
    </cfRule>
  </conditionalFormatting>
  <conditionalFormatting sqref="B10:B12 B2:B3 B52:B61">
    <cfRule type="expression" dxfId="79" priority="10">
      <formula>AND(XDW2=0,XDX2&lt;&gt;"")</formula>
    </cfRule>
  </conditionalFormatting>
  <conditionalFormatting sqref="B5:B51">
    <cfRule type="expression" dxfId="78" priority="9">
      <formula>AND(XDV5=0,XDW5&lt;&gt;"")</formula>
    </cfRule>
  </conditionalFormatting>
  <conditionalFormatting sqref="A5:A51">
    <cfRule type="expression" dxfId="77" priority="8">
      <formula>AND(XDV5=0,XDW5&lt;&gt;"")</formula>
    </cfRule>
  </conditionalFormatting>
  <conditionalFormatting sqref="H5:H51">
    <cfRule type="cellIs" dxfId="76" priority="6" operator="lessThan">
      <formula>#REF!*COUNTIF(D5:G5,"&gt;0")</formula>
    </cfRule>
    <cfRule type="cellIs" dxfId="75" priority="7" operator="equal">
      <formula>#REF!*COUNTIF(D5:G5,"&gt;0")</formula>
    </cfRule>
  </conditionalFormatting>
  <conditionalFormatting sqref="A2:A3 A5 A7 A9 A11 A13 A15 A17 A19 A21 A23 A25 A27 A29 A31 A33 A35 A37 A39 A41 A43 A45 A47 A49 A51:A61">
    <cfRule type="expression" dxfId="74" priority="5">
      <formula>AND(XDW2=0,XDX2&lt;&gt;"")</formula>
    </cfRule>
  </conditionalFormatting>
  <conditionalFormatting sqref="F2:G61 D3:E61">
    <cfRule type="cellIs" dxfId="73" priority="3" operator="lessThan">
      <formula>#REF!</formula>
    </cfRule>
    <cfRule type="cellIs" dxfId="72" priority="4" operator="equal">
      <formula>#REF!</formula>
    </cfRule>
  </conditionalFormatting>
  <conditionalFormatting sqref="H2:H61">
    <cfRule type="cellIs" dxfId="71" priority="1" operator="lessThan">
      <formula>#REF!*COUNTIF(D2:G2,"&gt;0")</formula>
    </cfRule>
    <cfRule type="cellIs" dxfId="70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6"/>
  <sheetViews>
    <sheetView tabSelected="1" workbookViewId="0">
      <pane ySplit="2" topLeftCell="A3" activePane="bottomLeft" state="frozen"/>
      <selection activeCell="A34" sqref="A34:A91"/>
      <selection pane="bottomLeft" activeCell="A34" sqref="A34:A9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8" width="10.625" customWidth="1"/>
  </cols>
  <sheetData>
    <row r="1" spans="1:8">
      <c r="A1" s="222" t="s">
        <v>320</v>
      </c>
      <c r="B1" s="222"/>
      <c r="C1" s="222"/>
      <c r="D1" s="222"/>
      <c r="E1" s="222"/>
      <c r="F1" s="222"/>
      <c r="G1" s="222"/>
      <c r="H1" s="222"/>
    </row>
    <row r="2" spans="1:8">
      <c r="A2" s="162" t="s">
        <v>7</v>
      </c>
      <c r="B2" s="163" t="s">
        <v>8</v>
      </c>
      <c r="C2" s="163" t="s">
        <v>0</v>
      </c>
      <c r="D2" s="164" t="s">
        <v>318</v>
      </c>
      <c r="E2" s="164" t="s">
        <v>319</v>
      </c>
      <c r="F2" s="164" t="s">
        <v>317</v>
      </c>
      <c r="G2" s="164" t="s">
        <v>312</v>
      </c>
      <c r="H2" s="165" t="s">
        <v>315</v>
      </c>
    </row>
    <row r="3" spans="1:8">
      <c r="A3" s="135">
        <v>1</v>
      </c>
      <c r="B3" s="136" t="s">
        <v>25</v>
      </c>
      <c r="C3" s="137" t="s">
        <v>26</v>
      </c>
      <c r="D3" s="168">
        <v>41.5</v>
      </c>
      <c r="E3" s="168">
        <v>40.75</v>
      </c>
      <c r="F3" s="168">
        <v>53.95</v>
      </c>
      <c r="G3" s="168">
        <v>61.125</v>
      </c>
      <c r="H3" s="168">
        <v>115.075</v>
      </c>
    </row>
    <row r="4" spans="1:8">
      <c r="A4" s="135">
        <v>2</v>
      </c>
      <c r="B4" s="136" t="s">
        <v>25</v>
      </c>
      <c r="C4" s="137" t="s">
        <v>187</v>
      </c>
      <c r="D4" s="168"/>
      <c r="E4" s="168">
        <v>24.75</v>
      </c>
      <c r="F4" s="168">
        <v>0</v>
      </c>
      <c r="G4" s="168">
        <v>37.125</v>
      </c>
      <c r="H4" s="168">
        <v>37.125</v>
      </c>
    </row>
    <row r="5" spans="1:8">
      <c r="A5" s="135">
        <v>3</v>
      </c>
      <c r="B5" s="136" t="s">
        <v>25</v>
      </c>
      <c r="C5" s="137" t="s">
        <v>37</v>
      </c>
      <c r="D5" s="168">
        <v>0.5</v>
      </c>
      <c r="E5" s="168">
        <v>18.75</v>
      </c>
      <c r="F5" s="168">
        <v>0.65</v>
      </c>
      <c r="G5" s="168">
        <v>28.125</v>
      </c>
      <c r="H5" s="168">
        <v>28.774999999999999</v>
      </c>
    </row>
    <row r="6" spans="1:8">
      <c r="A6" s="135"/>
      <c r="B6" s="136" t="s">
        <v>25</v>
      </c>
      <c r="C6" s="137" t="s">
        <v>188</v>
      </c>
      <c r="D6" s="168"/>
      <c r="E6" s="168">
        <v>0</v>
      </c>
      <c r="F6" s="168">
        <v>0</v>
      </c>
      <c r="G6" s="168">
        <v>0</v>
      </c>
      <c r="H6" s="168">
        <v>0</v>
      </c>
    </row>
  </sheetData>
  <mergeCells count="1">
    <mergeCell ref="A1:H1"/>
  </mergeCells>
  <phoneticPr fontId="2" type="noConversion"/>
  <conditionalFormatting sqref="B5:B6">
    <cfRule type="expression" dxfId="69" priority="16">
      <formula>AND(XDO5=0,XDP5&lt;&gt;"")</formula>
    </cfRule>
  </conditionalFormatting>
  <conditionalFormatting sqref="A5:A6">
    <cfRule type="expression" dxfId="68" priority="15">
      <formula>AND(XDO5=0,XDP5&lt;&gt;"")</formula>
    </cfRule>
  </conditionalFormatting>
  <conditionalFormatting sqref="D5:G6">
    <cfRule type="cellIs" dxfId="67" priority="13" operator="lessThan">
      <formula>#REF!</formula>
    </cfRule>
    <cfRule type="cellIs" dxfId="66" priority="14" operator="equal">
      <formula>#REF!</formula>
    </cfRule>
  </conditionalFormatting>
  <conditionalFormatting sqref="H5:H6">
    <cfRule type="cellIs" dxfId="65" priority="11" operator="lessThan">
      <formula>#REF!*COUNTIF(D5:G5,"&gt;0")</formula>
    </cfRule>
    <cfRule type="cellIs" dxfId="64" priority="12" operator="equal">
      <formula>#REF!*COUNTIF(D5:G5,"&gt;0")</formula>
    </cfRule>
  </conditionalFormatting>
  <conditionalFormatting sqref="C1:C1048576">
    <cfRule type="duplicateValues" dxfId="63" priority="10"/>
  </conditionalFormatting>
  <conditionalFormatting sqref="B5:B6">
    <cfRule type="expression" dxfId="62" priority="9">
      <formula>AND(XDV5=0,XDW5&lt;&gt;"")</formula>
    </cfRule>
  </conditionalFormatting>
  <conditionalFormatting sqref="B2:B3 A5:A6">
    <cfRule type="expression" dxfId="61" priority="8">
      <formula>AND(XDV2=0,XDW2&lt;&gt;"")</formula>
    </cfRule>
  </conditionalFormatting>
  <conditionalFormatting sqref="A2:A3 A5">
    <cfRule type="expression" dxfId="60" priority="7">
      <formula>AND(XDW2=0,XDX2&lt;&gt;"")</formula>
    </cfRule>
  </conditionalFormatting>
  <conditionalFormatting sqref="F2:G6 D3:E6">
    <cfRule type="cellIs" dxfId="59" priority="5" operator="lessThan">
      <formula>#REF!</formula>
    </cfRule>
    <cfRule type="cellIs" dxfId="58" priority="6" operator="equal">
      <formula>#REF!</formula>
    </cfRule>
  </conditionalFormatting>
  <conditionalFormatting sqref="H2:H6">
    <cfRule type="cellIs" dxfId="57" priority="3" operator="lessThan">
      <formula>#REF!*COUNTIF(D2:G2,"&gt;0")</formula>
    </cfRule>
    <cfRule type="cellIs" dxfId="56" priority="4" operator="equal">
      <formula>#REF!*COUNTIF(D2:G2,"&gt;0")</formula>
    </cfRule>
  </conditionalFormatting>
  <conditionalFormatting sqref="B3:B4">
    <cfRule type="expression" dxfId="55" priority="2">
      <formula>AND(XEF3=0,XEG3&lt;&gt;"")</formula>
    </cfRule>
  </conditionalFormatting>
  <conditionalFormatting sqref="B5:B6">
    <cfRule type="expression" dxfId="54" priority="1">
      <formula>AND(XEG5=0,XEH5&lt;&gt;"")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G13" sqref="G13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">
        <v>39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17.25" thickBot="1">
      <c r="A2" s="230" t="s">
        <v>40</v>
      </c>
      <c r="B2" s="230"/>
      <c r="C2" s="230"/>
      <c r="D2" s="230"/>
      <c r="E2" s="230"/>
      <c r="F2" s="230"/>
      <c r="G2" s="230"/>
      <c r="H2" s="48"/>
      <c r="I2" s="48"/>
      <c r="J2" s="231">
        <v>3</v>
      </c>
      <c r="K2" s="231"/>
      <c r="L2" s="231"/>
      <c r="M2" s="231"/>
      <c r="N2" s="231"/>
      <c r="O2" s="231"/>
      <c r="P2" s="231"/>
      <c r="Q2" s="231"/>
      <c r="R2" s="231"/>
      <c r="S2" s="49"/>
      <c r="T2" s="50"/>
      <c r="U2" s="50"/>
      <c r="V2" s="50"/>
      <c r="W2" s="50"/>
      <c r="X2" s="50"/>
      <c r="Y2" s="50"/>
      <c r="Z2" s="232">
        <f>'R3成績'!Z2:AE2</f>
        <v>42824</v>
      </c>
      <c r="AA2" s="232"/>
      <c r="AB2" s="232"/>
      <c r="AC2" s="232"/>
      <c r="AD2" s="232"/>
      <c r="AE2" s="232"/>
    </row>
    <row r="3" spans="1:31" ht="17.25" thickTop="1">
      <c r="A3" s="233" t="s">
        <v>27</v>
      </c>
      <c r="B3" s="235" t="s">
        <v>28</v>
      </c>
      <c r="C3" s="235" t="s">
        <v>0</v>
      </c>
      <c r="D3" s="223" t="s">
        <v>29</v>
      </c>
      <c r="E3" s="223" t="s">
        <v>30</v>
      </c>
      <c r="F3" s="223" t="s">
        <v>1</v>
      </c>
      <c r="G3" s="223" t="s">
        <v>2</v>
      </c>
      <c r="H3" s="225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27" t="s">
        <v>32</v>
      </c>
    </row>
    <row r="4" spans="1:31" ht="17.25" thickBot="1">
      <c r="A4" s="234"/>
      <c r="B4" s="236"/>
      <c r="C4" s="236"/>
      <c r="D4" s="224"/>
      <c r="E4" s="224"/>
      <c r="F4" s="224"/>
      <c r="G4" s="224"/>
      <c r="H4" s="226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28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.75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.75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.75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.75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.75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.75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.75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.75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.75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.75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.75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.75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.75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.75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.75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.75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.75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.75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.75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.75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.75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.75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.75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.75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.75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.75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.75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7.25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53" priority="25">
      <formula>$J5&lt;0</formula>
    </cfRule>
    <cfRule type="expression" dxfId="52" priority="26">
      <formula>$J5=0</formula>
    </cfRule>
  </conditionalFormatting>
  <conditionalFormatting sqref="J5:AA25">
    <cfRule type="cellIs" dxfId="51" priority="21" operator="equal">
      <formula>J$4-2</formula>
    </cfRule>
    <cfRule type="cellIs" dxfId="50" priority="22" operator="equal">
      <formula>J$4-2</formula>
    </cfRule>
    <cfRule type="cellIs" dxfId="49" priority="23" operator="equal">
      <formula>J$4-1</formula>
    </cfRule>
    <cfRule type="cellIs" dxfId="48" priority="24" operator="equal">
      <formula>J$4</formula>
    </cfRule>
  </conditionalFormatting>
  <conditionalFormatting sqref="AB5:AD25">
    <cfRule type="cellIs" dxfId="47" priority="19" operator="lessThan">
      <formula>AB$4</formula>
    </cfRule>
    <cfRule type="cellIs" dxfId="46" priority="20" operator="equal">
      <formula>AB$4</formula>
    </cfRule>
  </conditionalFormatting>
  <conditionalFormatting sqref="H5:H44">
    <cfRule type="expression" dxfId="45" priority="11">
      <formula>$J5&lt;0</formula>
    </cfRule>
    <cfRule type="expression" dxfId="44" priority="12">
      <formula>$J5=0</formula>
    </cfRule>
  </conditionalFormatting>
  <conditionalFormatting sqref="J5:AA44">
    <cfRule type="cellIs" dxfId="43" priority="7" operator="equal">
      <formula>J$4-2</formula>
    </cfRule>
    <cfRule type="cellIs" dxfId="42" priority="8" operator="equal">
      <formula>J$4-2</formula>
    </cfRule>
    <cfRule type="cellIs" dxfId="41" priority="9" operator="equal">
      <formula>J$4-1</formula>
    </cfRule>
    <cfRule type="cellIs" dxfId="40" priority="10" operator="equal">
      <formula>J$4</formula>
    </cfRule>
  </conditionalFormatting>
  <conditionalFormatting sqref="AB5:AD44">
    <cfRule type="cellIs" dxfId="39" priority="5" operator="lessThan">
      <formula>AB$4</formula>
    </cfRule>
    <cfRule type="cellIs" dxfId="38" priority="6" operator="equal">
      <formula>AB$4</formula>
    </cfRule>
  </conditionalFormatting>
  <conditionalFormatting sqref="D5:G44">
    <cfRule type="cellIs" dxfId="37" priority="2" operator="equal">
      <formula>$AD$4</formula>
    </cfRule>
    <cfRule type="cellIs" dxfId="36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R17" sqref="R17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tr">
        <f>世大運R1!A1</f>
        <v>2017年世大運第二次選拔賽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17.25" thickBot="1">
      <c r="A2" s="230" t="str">
        <f>世大運R1!A2</f>
        <v>地點：揚昇高爾夫球場</v>
      </c>
      <c r="B2" s="230"/>
      <c r="C2" s="230"/>
      <c r="D2" s="230"/>
      <c r="E2" s="230"/>
      <c r="F2" s="230"/>
      <c r="G2" s="230"/>
      <c r="H2" s="48"/>
      <c r="I2" s="48"/>
      <c r="J2" s="231">
        <v>2</v>
      </c>
      <c r="K2" s="231"/>
      <c r="L2" s="231"/>
      <c r="M2" s="231"/>
      <c r="N2" s="231"/>
      <c r="O2" s="231"/>
      <c r="P2" s="231"/>
      <c r="Q2" s="231"/>
      <c r="R2" s="231"/>
      <c r="S2" s="49"/>
      <c r="T2" s="50"/>
      <c r="U2" s="50"/>
      <c r="V2" s="50"/>
      <c r="W2" s="50"/>
      <c r="X2" s="50"/>
      <c r="Y2" s="50"/>
      <c r="Z2" s="232">
        <f>'R2成績'!Z2:AE2</f>
        <v>42824</v>
      </c>
      <c r="AA2" s="232"/>
      <c r="AB2" s="232"/>
      <c r="AC2" s="232"/>
      <c r="AD2" s="232"/>
      <c r="AE2" s="232"/>
    </row>
    <row r="3" spans="1:31" ht="17.25" thickTop="1">
      <c r="A3" s="233" t="s">
        <v>27</v>
      </c>
      <c r="B3" s="235" t="s">
        <v>28</v>
      </c>
      <c r="C3" s="235" t="s">
        <v>0</v>
      </c>
      <c r="D3" s="223" t="s">
        <v>29</v>
      </c>
      <c r="E3" s="223" t="s">
        <v>30</v>
      </c>
      <c r="F3" s="223" t="s">
        <v>1</v>
      </c>
      <c r="G3" s="223" t="s">
        <v>2</v>
      </c>
      <c r="H3" s="225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27" t="s">
        <v>32</v>
      </c>
    </row>
    <row r="4" spans="1:31" ht="17.25" thickBot="1">
      <c r="A4" s="234"/>
      <c r="B4" s="236"/>
      <c r="C4" s="236"/>
      <c r="D4" s="224"/>
      <c r="E4" s="224"/>
      <c r="F4" s="224"/>
      <c r="G4" s="224"/>
      <c r="H4" s="226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28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.75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.75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.75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.75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.75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.75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.75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.75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.75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.75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.75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.75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.75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.75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.75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.75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.75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.75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.75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.75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.75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.75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.75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.75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.75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.75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.75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35" priority="15">
      <formula>$I5&lt;0</formula>
    </cfRule>
    <cfRule type="expression" dxfId="34" priority="16">
      <formula>$I5=0</formula>
    </cfRule>
  </conditionalFormatting>
  <conditionalFormatting sqref="J5:AA44">
    <cfRule type="cellIs" dxfId="33" priority="11" operator="equal">
      <formula>J$4-2</formula>
    </cfRule>
    <cfRule type="cellIs" dxfId="32" priority="12" operator="equal">
      <formula>J$4-2</formula>
    </cfRule>
    <cfRule type="cellIs" dxfId="31" priority="13" operator="equal">
      <formula>J$4-1</formula>
    </cfRule>
    <cfRule type="cellIs" dxfId="30" priority="14" operator="equal">
      <formula>J$4</formula>
    </cfRule>
  </conditionalFormatting>
  <conditionalFormatting sqref="AB5:AB44 AC5:AD56">
    <cfRule type="cellIs" dxfId="29" priority="9" operator="lessThan">
      <formula>AB$4</formula>
    </cfRule>
    <cfRule type="cellIs" dxfId="28" priority="10" operator="equal">
      <formula>AB$4</formula>
    </cfRule>
  </conditionalFormatting>
  <conditionalFormatting sqref="D5:G44">
    <cfRule type="cellIs" dxfId="27" priority="2" operator="equal">
      <formula>$AD$4</formula>
    </cfRule>
    <cfRule type="cellIs" dxfId="26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26"/>
  <sheetViews>
    <sheetView topLeftCell="A8" workbookViewId="0">
      <selection activeCell="D5" sqref="D5:I25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tr">
        <f>世大運R1!A1</f>
        <v>2017年世大運第二次選拔賽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17.25" thickBot="1">
      <c r="A2" s="230" t="str">
        <f>世大運R1!A2</f>
        <v>地點：揚昇高爾夫球場</v>
      </c>
      <c r="B2" s="230"/>
      <c r="C2" s="230"/>
      <c r="D2" s="230"/>
      <c r="E2" s="230"/>
      <c r="F2" s="230"/>
      <c r="G2" s="230"/>
      <c r="H2" s="48"/>
      <c r="I2" s="48"/>
      <c r="J2" s="231">
        <v>3</v>
      </c>
      <c r="K2" s="231"/>
      <c r="L2" s="231"/>
      <c r="M2" s="231"/>
      <c r="N2" s="231"/>
      <c r="O2" s="231"/>
      <c r="P2" s="231"/>
      <c r="Q2" s="231"/>
      <c r="R2" s="231"/>
      <c r="S2" s="49"/>
      <c r="T2" s="50"/>
      <c r="U2" s="50"/>
      <c r="V2" s="50"/>
      <c r="W2" s="50"/>
      <c r="X2" s="50"/>
      <c r="Y2" s="50"/>
      <c r="Z2" s="232">
        <f>'R3成績'!Z2:AE2</f>
        <v>42824</v>
      </c>
      <c r="AA2" s="232"/>
      <c r="AB2" s="232"/>
      <c r="AC2" s="232"/>
      <c r="AD2" s="232"/>
      <c r="AE2" s="232"/>
    </row>
    <row r="3" spans="1:31" ht="17.25" thickTop="1">
      <c r="A3" s="233" t="s">
        <v>27</v>
      </c>
      <c r="B3" s="235" t="s">
        <v>28</v>
      </c>
      <c r="C3" s="235" t="s">
        <v>0</v>
      </c>
      <c r="D3" s="223" t="s">
        <v>29</v>
      </c>
      <c r="E3" s="223" t="s">
        <v>30</v>
      </c>
      <c r="F3" s="223" t="s">
        <v>1</v>
      </c>
      <c r="G3" s="223" t="s">
        <v>2</v>
      </c>
      <c r="H3" s="225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27" t="s">
        <v>32</v>
      </c>
    </row>
    <row r="4" spans="1:31" ht="17.25" thickBot="1">
      <c r="A4" s="240"/>
      <c r="B4" s="241"/>
      <c r="C4" s="241"/>
      <c r="D4" s="237"/>
      <c r="E4" s="237"/>
      <c r="F4" s="237"/>
      <c r="G4" s="237"/>
      <c r="H4" s="238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39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.75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.75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.75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.75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.75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.75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.75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.75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.75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9.5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9.5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.75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.75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.75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.75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9.5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25" priority="13">
      <formula>$I5&lt;0</formula>
    </cfRule>
    <cfRule type="expression" dxfId="24" priority="14">
      <formula>$I5=0</formula>
    </cfRule>
  </conditionalFormatting>
  <conditionalFormatting sqref="J5:AA25">
    <cfRule type="cellIs" dxfId="23" priority="9" operator="equal">
      <formula>J$4-2</formula>
    </cfRule>
    <cfRule type="cellIs" dxfId="22" priority="10" operator="equal">
      <formula>J$4-2</formula>
    </cfRule>
    <cfRule type="cellIs" dxfId="21" priority="11" operator="equal">
      <formula>J$4-1</formula>
    </cfRule>
    <cfRule type="cellIs" dxfId="20" priority="12" operator="equal">
      <formula>J$4</formula>
    </cfRule>
  </conditionalFormatting>
  <conditionalFormatting sqref="AB5:AB25">
    <cfRule type="cellIs" dxfId="19" priority="7" operator="lessThan">
      <formula>AB$4</formula>
    </cfRule>
    <cfRule type="cellIs" dxfId="18" priority="8" operator="equal">
      <formula>AB$4</formula>
    </cfRule>
  </conditionalFormatting>
  <conditionalFormatting sqref="AC5:AC25">
    <cfRule type="cellIs" dxfId="17" priority="5" operator="lessThan">
      <formula>AC$4</formula>
    </cfRule>
    <cfRule type="cellIs" dxfId="16" priority="6" operator="equal">
      <formula>AC$4</formula>
    </cfRule>
  </conditionalFormatting>
  <conditionalFormatting sqref="AD5:AD25">
    <cfRule type="cellIs" dxfId="15" priority="3" operator="lessThan">
      <formula>AD$4</formula>
    </cfRule>
    <cfRule type="cellIs" dxfId="14" priority="4" operator="equal">
      <formula>AD$4</formula>
    </cfRule>
  </conditionalFormatting>
  <conditionalFormatting sqref="D5:G25">
    <cfRule type="cellIs" dxfId="13" priority="1" operator="lessThan">
      <formula>$AD$4</formula>
    </cfRule>
    <cfRule type="cellIs" dxfId="12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G9" sqref="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3" t="str">
        <f>LEFT(資格賽成績!A1,22)</f>
        <v>中華民國106年渣打全國業餘高爾夫春季排名賽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</row>
    <row r="2" spans="1:31" ht="20.25" thickBot="1">
      <c r="A2" s="204" t="str">
        <f>資格賽成績!A2</f>
        <v>地點：揚昇高爾夫鄉村俱樂部</v>
      </c>
      <c r="B2" s="204"/>
      <c r="C2" s="204"/>
      <c r="D2" s="204"/>
      <c r="E2" s="204"/>
      <c r="F2" s="204"/>
      <c r="G2" s="204"/>
      <c r="H2" s="1"/>
      <c r="I2" s="1"/>
      <c r="J2" s="205">
        <v>3</v>
      </c>
      <c r="K2" s="205"/>
      <c r="L2" s="205"/>
      <c r="M2" s="205"/>
      <c r="N2" s="205"/>
      <c r="O2" s="205"/>
      <c r="P2" s="205"/>
      <c r="Q2" s="205"/>
      <c r="R2" s="205"/>
      <c r="S2" s="2"/>
      <c r="T2" s="3"/>
      <c r="U2" s="3"/>
      <c r="V2" s="3"/>
      <c r="W2" s="3"/>
      <c r="X2" s="3"/>
      <c r="Y2" s="3"/>
      <c r="Z2" s="206">
        <v>42824</v>
      </c>
      <c r="AA2" s="206"/>
      <c r="AB2" s="206"/>
      <c r="AC2" s="206"/>
      <c r="AD2" s="206"/>
      <c r="AE2" s="206"/>
    </row>
    <row r="3" spans="1:31" ht="17.25" thickTop="1">
      <c r="A3" s="207" t="s">
        <v>14</v>
      </c>
      <c r="B3" s="209" t="s">
        <v>15</v>
      </c>
      <c r="C3" s="209" t="s">
        <v>0</v>
      </c>
      <c r="D3" s="197" t="s">
        <v>16</v>
      </c>
      <c r="E3" s="197" t="s">
        <v>17</v>
      </c>
      <c r="F3" s="197" t="s">
        <v>1</v>
      </c>
      <c r="G3" s="197" t="s">
        <v>2</v>
      </c>
      <c r="H3" s="199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201" t="s">
        <v>19</v>
      </c>
    </row>
    <row r="4" spans="1:31" ht="17.25" thickBot="1">
      <c r="A4" s="208"/>
      <c r="B4" s="210"/>
      <c r="C4" s="210"/>
      <c r="D4" s="198"/>
      <c r="E4" s="198"/>
      <c r="F4" s="198"/>
      <c r="G4" s="198"/>
      <c r="H4" s="200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02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7.25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7.25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7.25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276" priority="121">
      <formula>AND(XFC5=0,XFD5&lt;&gt;"")</formula>
    </cfRule>
  </conditionalFormatting>
  <conditionalFormatting sqref="A5:A92 A109:A121">
    <cfRule type="expression" dxfId="275" priority="120">
      <formula>AND(XFC5=0,XFD5&lt;&gt;"")</formula>
    </cfRule>
  </conditionalFormatting>
  <conditionalFormatting sqref="B5:B27">
    <cfRule type="expression" dxfId="274" priority="115">
      <formula>AND(XFC5=0,XFD5&lt;&gt;"")</formula>
    </cfRule>
  </conditionalFormatting>
  <conditionalFormatting sqref="A5:A27">
    <cfRule type="expression" dxfId="273" priority="114">
      <formula>AND(XFC5=0,XFD5&lt;&gt;"")</formula>
    </cfRule>
  </conditionalFormatting>
  <conditionalFormatting sqref="I5:I121">
    <cfRule type="cellIs" dxfId="272" priority="42" operator="lessThan">
      <formula>0</formula>
    </cfRule>
    <cfRule type="cellIs" dxfId="271" priority="43" operator="equal">
      <formula>0</formula>
    </cfRule>
  </conditionalFormatting>
  <conditionalFormatting sqref="D5:G121">
    <cfRule type="cellIs" dxfId="270" priority="34" operator="lessThan">
      <formula>$AD$4</formula>
    </cfRule>
    <cfRule type="cellIs" dxfId="269" priority="35" operator="equal">
      <formula>$AD$4</formula>
    </cfRule>
  </conditionalFormatting>
  <conditionalFormatting sqref="H5:H92 H109:H121">
    <cfRule type="cellIs" dxfId="268" priority="32" operator="lessThan">
      <formula>$AD$4*COUNTIF(D5:G5,"&gt;0")</formula>
    </cfRule>
    <cfRule type="cellIs" dxfId="267" priority="33" operator="equal">
      <formula>$AD$4*COUNTIF(D5:G5,"&gt;0")</formula>
    </cfRule>
  </conditionalFormatting>
  <conditionalFormatting sqref="J5:AA92">
    <cfRule type="cellIs" dxfId="266" priority="29" operator="equal">
      <formula>J$4-2</formula>
    </cfRule>
    <cfRule type="cellIs" dxfId="265" priority="30" operator="equal">
      <formula>J$4-1</formula>
    </cfRule>
    <cfRule type="cellIs" dxfId="264" priority="31" operator="equal">
      <formula>J$4</formula>
    </cfRule>
  </conditionalFormatting>
  <conditionalFormatting sqref="AB5:AD92">
    <cfRule type="cellIs" dxfId="263" priority="27" operator="lessThan">
      <formula>AB$4</formula>
    </cfRule>
    <cfRule type="cellIs" dxfId="262" priority="28" operator="equal">
      <formula>AB$4</formula>
    </cfRule>
  </conditionalFormatting>
  <conditionalFormatting sqref="B93:B108">
    <cfRule type="expression" dxfId="261" priority="26">
      <formula>AND(XFC93=0,XFD93&lt;&gt;"")</formula>
    </cfRule>
  </conditionalFormatting>
  <conditionalFormatting sqref="A93:A108">
    <cfRule type="expression" dxfId="260" priority="25">
      <formula>AND(XFC93=0,XFD93&lt;&gt;"")</formula>
    </cfRule>
  </conditionalFormatting>
  <conditionalFormatting sqref="H93:H108">
    <cfRule type="cellIs" dxfId="259" priority="19" operator="lessThan">
      <formula>$AD$4*COUNTIF(D93:G93,"&gt;0")</formula>
    </cfRule>
    <cfRule type="cellIs" dxfId="258" priority="20" operator="equal">
      <formula>$AD$4*COUNTIF(D93:G93,"&gt;0")</formula>
    </cfRule>
  </conditionalFormatting>
  <conditionalFormatting sqref="J93:AA108">
    <cfRule type="cellIs" dxfId="257" priority="16" operator="equal">
      <formula>J$4-2</formula>
    </cfRule>
    <cfRule type="cellIs" dxfId="256" priority="17" operator="equal">
      <formula>J$4-1</formula>
    </cfRule>
    <cfRule type="cellIs" dxfId="255" priority="18" operator="equal">
      <formula>J$4</formula>
    </cfRule>
  </conditionalFormatting>
  <conditionalFormatting sqref="AB93:AD108">
    <cfRule type="cellIs" dxfId="254" priority="14" operator="lessThan">
      <formula>AB$4</formula>
    </cfRule>
    <cfRule type="cellIs" dxfId="253" priority="15" operator="equal">
      <formula>AB$4</formula>
    </cfRule>
  </conditionalFormatting>
  <conditionalFormatting sqref="J109:AA121">
    <cfRule type="cellIs" dxfId="252" priority="3" operator="equal">
      <formula>J$4-2</formula>
    </cfRule>
    <cfRule type="cellIs" dxfId="251" priority="4" operator="equal">
      <formula>J$4-1</formula>
    </cfRule>
    <cfRule type="cellIs" dxfId="250" priority="5" operator="equal">
      <formula>J$4</formula>
    </cfRule>
  </conditionalFormatting>
  <conditionalFormatting sqref="AB109:AD121">
    <cfRule type="cellIs" dxfId="249" priority="1" operator="lessThan">
      <formula>AB$4</formula>
    </cfRule>
    <cfRule type="cellIs" dxfId="248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opLeftCell="A76" workbookViewId="0">
      <selection activeCell="F12" sqref="F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03" t="str">
        <f>LEFT(資格賽成績!A1,22)</f>
        <v>中華民國106年渣打全國業餘高爾夫春季排名賽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</row>
    <row r="2" spans="1:31" ht="20.25" thickBot="1">
      <c r="A2" s="204" t="str">
        <f>資格賽成績!A2</f>
        <v>地點：揚昇高爾夫鄉村俱樂部</v>
      </c>
      <c r="B2" s="204"/>
      <c r="C2" s="204"/>
      <c r="D2" s="204"/>
      <c r="E2" s="204"/>
      <c r="F2" s="204"/>
      <c r="G2" s="204"/>
      <c r="H2" s="21"/>
      <c r="I2" s="21"/>
      <c r="J2" s="205">
        <v>3</v>
      </c>
      <c r="K2" s="205"/>
      <c r="L2" s="205"/>
      <c r="M2" s="205"/>
      <c r="N2" s="205"/>
      <c r="O2" s="205"/>
      <c r="P2" s="205"/>
      <c r="Q2" s="205"/>
      <c r="R2" s="205"/>
      <c r="S2" s="22"/>
      <c r="T2" s="23"/>
      <c r="U2" s="23"/>
      <c r="V2" s="23"/>
      <c r="W2" s="23"/>
      <c r="X2" s="23"/>
      <c r="Y2" s="23"/>
      <c r="Z2" s="206">
        <f>資格賽成績!X2+J2</f>
        <v>42824</v>
      </c>
      <c r="AA2" s="206"/>
      <c r="AB2" s="206"/>
      <c r="AC2" s="206"/>
      <c r="AD2" s="206"/>
      <c r="AE2" s="206"/>
    </row>
    <row r="3" spans="1:31" ht="17.25" thickTop="1">
      <c r="A3" s="217" t="s">
        <v>14</v>
      </c>
      <c r="B3" s="219" t="s">
        <v>21</v>
      </c>
      <c r="C3" s="219" t="s">
        <v>0</v>
      </c>
      <c r="D3" s="211" t="s">
        <v>16</v>
      </c>
      <c r="E3" s="211" t="s">
        <v>17</v>
      </c>
      <c r="F3" s="211" t="s">
        <v>1</v>
      </c>
      <c r="G3" s="211" t="s">
        <v>2</v>
      </c>
      <c r="H3" s="213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15" t="s">
        <v>19</v>
      </c>
    </row>
    <row r="4" spans="1:31" ht="17.25" thickBot="1">
      <c r="A4" s="218"/>
      <c r="B4" s="220"/>
      <c r="C4" s="220"/>
      <c r="D4" s="212"/>
      <c r="E4" s="212"/>
      <c r="F4" s="212"/>
      <c r="G4" s="212"/>
      <c r="H4" s="214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16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7.25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247" priority="59">
      <formula>AND(XFC5=0,XFD5&lt;&gt;"")</formula>
    </cfRule>
  </conditionalFormatting>
  <conditionalFormatting sqref="A5:A92">
    <cfRule type="expression" dxfId="246" priority="58">
      <formula>AND(XFC5=0,XFD5&lt;&gt;"")</formula>
    </cfRule>
  </conditionalFormatting>
  <conditionalFormatting sqref="I5:I92">
    <cfRule type="cellIs" dxfId="245" priority="16" operator="lessThan">
      <formula>0</formula>
    </cfRule>
    <cfRule type="cellIs" dxfId="244" priority="17" operator="equal">
      <formula>0</formula>
    </cfRule>
  </conditionalFormatting>
  <conditionalFormatting sqref="D5:G92">
    <cfRule type="cellIs" dxfId="243" priority="8" operator="lessThan">
      <formula>$AD$4</formula>
    </cfRule>
    <cfRule type="cellIs" dxfId="242" priority="9" operator="equal">
      <formula>$AD$4</formula>
    </cfRule>
  </conditionalFormatting>
  <conditionalFormatting sqref="H5:H92">
    <cfRule type="cellIs" dxfId="241" priority="6" operator="lessThan">
      <formula>$AD$4*COUNTIF(D5:G5,"&gt;0")</formula>
    </cfRule>
    <cfRule type="cellIs" dxfId="240" priority="7" operator="equal">
      <formula>$AD$4*COUNTIF(D5:G5,"&gt;0")</formula>
    </cfRule>
  </conditionalFormatting>
  <conditionalFormatting sqref="J5:AA92">
    <cfRule type="cellIs" dxfId="239" priority="3" operator="equal">
      <formula>J$4-2</formula>
    </cfRule>
    <cfRule type="cellIs" dxfId="238" priority="4" operator="equal">
      <formula>J$4-1</formula>
    </cfRule>
    <cfRule type="cellIs" dxfId="237" priority="5" operator="equal">
      <formula>J$4</formula>
    </cfRule>
  </conditionalFormatting>
  <conditionalFormatting sqref="AB5:AD92">
    <cfRule type="cellIs" dxfId="236" priority="1" operator="lessThan">
      <formula>AB$4</formula>
    </cfRule>
    <cfRule type="cellIs" dxfId="235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82"/>
  <sheetViews>
    <sheetView workbookViewId="0">
      <pane ySplit="1" topLeftCell="A5" activePane="bottomLeft" state="frozen"/>
      <selection activeCell="C18" sqref="C18"/>
      <selection pane="bottomLeft" activeCell="M20" sqref="M2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s="154" customFormat="1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269</v>
      </c>
      <c r="F1" s="150" t="s">
        <v>1</v>
      </c>
      <c r="G1" s="150" t="s">
        <v>2</v>
      </c>
      <c r="H1" s="151" t="s">
        <v>3</v>
      </c>
      <c r="I1" s="152" t="s">
        <v>270</v>
      </c>
      <c r="J1" s="152" t="s">
        <v>269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128" t="s">
        <v>41</v>
      </c>
      <c r="C2" s="129" t="s">
        <v>44</v>
      </c>
      <c r="D2" s="13">
        <v>74</v>
      </c>
      <c r="E2" s="13">
        <v>69</v>
      </c>
      <c r="F2" s="13">
        <v>67</v>
      </c>
      <c r="G2" s="13">
        <v>74</v>
      </c>
      <c r="H2" s="130">
        <v>284</v>
      </c>
      <c r="I2" s="131">
        <v>10.487804878048777</v>
      </c>
      <c r="J2" s="131">
        <v>13.799999999999997</v>
      </c>
      <c r="K2" s="131">
        <v>18.829787234042556</v>
      </c>
      <c r="L2" s="131">
        <v>12.255319148936167</v>
      </c>
      <c r="M2" s="131">
        <v>55.372911261027497</v>
      </c>
    </row>
    <row r="3" spans="1:13">
      <c r="A3" s="28">
        <v>2</v>
      </c>
      <c r="B3" s="29" t="s">
        <v>41</v>
      </c>
      <c r="C3" s="12" t="s">
        <v>59</v>
      </c>
      <c r="D3" s="13">
        <v>74</v>
      </c>
      <c r="E3" s="13">
        <v>73</v>
      </c>
      <c r="F3" s="13">
        <v>71</v>
      </c>
      <c r="G3" s="13">
        <v>67</v>
      </c>
      <c r="H3" s="13">
        <v>285</v>
      </c>
      <c r="I3" s="131">
        <v>10.487804878048777</v>
      </c>
      <c r="J3" s="131">
        <v>9.7999999999999972</v>
      </c>
      <c r="K3" s="131">
        <v>14.829787234042556</v>
      </c>
      <c r="L3" s="131">
        <v>19.255319148936167</v>
      </c>
      <c r="M3" s="131">
        <v>54.372911261027497</v>
      </c>
    </row>
    <row r="4" spans="1:13">
      <c r="A4" s="28">
        <v>3</v>
      </c>
      <c r="B4" s="29" t="s">
        <v>41</v>
      </c>
      <c r="C4" s="12" t="s">
        <v>47</v>
      </c>
      <c r="D4" s="13">
        <v>75</v>
      </c>
      <c r="E4" s="13">
        <v>67</v>
      </c>
      <c r="F4" s="13">
        <v>68</v>
      </c>
      <c r="G4" s="13">
        <v>75</v>
      </c>
      <c r="H4" s="13">
        <v>285</v>
      </c>
      <c r="I4" s="131">
        <v>9.4878048780487774</v>
      </c>
      <c r="J4" s="131">
        <v>15.799999999999997</v>
      </c>
      <c r="K4" s="131">
        <v>17.829787234042556</v>
      </c>
      <c r="L4" s="131">
        <v>11.255319148936167</v>
      </c>
      <c r="M4" s="131">
        <v>54.372911261027497</v>
      </c>
    </row>
    <row r="5" spans="1:13">
      <c r="A5" s="28">
        <v>4</v>
      </c>
      <c r="B5" s="29" t="s">
        <v>65</v>
      </c>
      <c r="C5" s="12" t="s">
        <v>75</v>
      </c>
      <c r="D5" s="13">
        <v>72</v>
      </c>
      <c r="E5" s="13">
        <v>70</v>
      </c>
      <c r="F5" s="13">
        <v>74</v>
      </c>
      <c r="G5" s="13">
        <v>69</v>
      </c>
      <c r="H5" s="13">
        <v>285</v>
      </c>
      <c r="I5" s="131">
        <v>12.487804878048777</v>
      </c>
      <c r="J5" s="131">
        <v>12.799999999999997</v>
      </c>
      <c r="K5" s="131">
        <v>11.829787234042556</v>
      </c>
      <c r="L5" s="131">
        <v>17.255319148936167</v>
      </c>
      <c r="M5" s="131">
        <v>54.372911261027497</v>
      </c>
    </row>
    <row r="6" spans="1:13">
      <c r="A6" s="28">
        <v>5</v>
      </c>
      <c r="B6" s="29" t="s">
        <v>65</v>
      </c>
      <c r="C6" s="12" t="s">
        <v>271</v>
      </c>
      <c r="D6" s="13">
        <v>70</v>
      </c>
      <c r="E6" s="13">
        <v>76</v>
      </c>
      <c r="F6" s="13">
        <v>72</v>
      </c>
      <c r="G6" s="13">
        <v>68</v>
      </c>
      <c r="H6" s="13">
        <v>286</v>
      </c>
      <c r="I6" s="131">
        <v>14.487804878048777</v>
      </c>
      <c r="J6" s="131">
        <v>6.7999999999999972</v>
      </c>
      <c r="K6" s="131">
        <v>13.829787234042556</v>
      </c>
      <c r="L6" s="131">
        <v>18.255319148936167</v>
      </c>
      <c r="M6" s="131">
        <v>53.372911261027497</v>
      </c>
    </row>
    <row r="7" spans="1:13">
      <c r="A7" s="28">
        <v>6</v>
      </c>
      <c r="B7" s="29" t="s">
        <v>41</v>
      </c>
      <c r="C7" s="12" t="s">
        <v>48</v>
      </c>
      <c r="D7" s="13">
        <v>77</v>
      </c>
      <c r="E7" s="13">
        <v>70</v>
      </c>
      <c r="F7" s="13">
        <v>72</v>
      </c>
      <c r="G7" s="13">
        <v>69</v>
      </c>
      <c r="H7" s="13">
        <v>288</v>
      </c>
      <c r="I7" s="131">
        <v>7.4878048780487774</v>
      </c>
      <c r="J7" s="131">
        <v>12.799999999999997</v>
      </c>
      <c r="K7" s="131">
        <v>13.829787234042556</v>
      </c>
      <c r="L7" s="131">
        <v>17.255319148936167</v>
      </c>
      <c r="M7" s="131">
        <v>51.372911261027497</v>
      </c>
    </row>
    <row r="8" spans="1:13">
      <c r="A8" s="28">
        <v>7</v>
      </c>
      <c r="B8" s="29" t="s">
        <v>65</v>
      </c>
      <c r="C8" s="12" t="s">
        <v>272</v>
      </c>
      <c r="D8" s="13">
        <v>70</v>
      </c>
      <c r="E8" s="13">
        <v>71</v>
      </c>
      <c r="F8" s="13">
        <v>70</v>
      </c>
      <c r="G8" s="13">
        <v>77</v>
      </c>
      <c r="H8" s="13">
        <v>288</v>
      </c>
      <c r="I8" s="131">
        <v>14.487804878048777</v>
      </c>
      <c r="J8" s="131">
        <v>11.799999999999997</v>
      </c>
      <c r="K8" s="131">
        <v>15.829787234042556</v>
      </c>
      <c r="L8" s="131">
        <v>9.2553191489361666</v>
      </c>
      <c r="M8" s="131">
        <v>51.372911261027497</v>
      </c>
    </row>
    <row r="9" spans="1:13">
      <c r="A9" s="28">
        <v>8</v>
      </c>
      <c r="B9" s="29" t="s">
        <v>41</v>
      </c>
      <c r="C9" s="12" t="s">
        <v>273</v>
      </c>
      <c r="D9" s="13">
        <v>74</v>
      </c>
      <c r="E9" s="13">
        <v>70</v>
      </c>
      <c r="F9" s="13">
        <v>73</v>
      </c>
      <c r="G9" s="13">
        <v>72</v>
      </c>
      <c r="H9" s="13">
        <v>289</v>
      </c>
      <c r="I9" s="131">
        <v>10.487804878048777</v>
      </c>
      <c r="J9" s="131">
        <v>12.799999999999997</v>
      </c>
      <c r="K9" s="131">
        <v>12.829787234042556</v>
      </c>
      <c r="L9" s="131">
        <v>14.255319148936167</v>
      </c>
      <c r="M9" s="131">
        <v>50.372911261027497</v>
      </c>
    </row>
    <row r="10" spans="1:13">
      <c r="A10" s="28">
        <v>9</v>
      </c>
      <c r="B10" s="29" t="s">
        <v>41</v>
      </c>
      <c r="C10" s="12" t="s">
        <v>42</v>
      </c>
      <c r="D10" s="13">
        <v>71</v>
      </c>
      <c r="E10" s="13">
        <v>72</v>
      </c>
      <c r="F10" s="13">
        <v>70</v>
      </c>
      <c r="G10" s="13">
        <v>76</v>
      </c>
      <c r="H10" s="13">
        <v>289</v>
      </c>
      <c r="I10" s="131">
        <v>13.487804878048777</v>
      </c>
      <c r="J10" s="131">
        <v>10.799999999999997</v>
      </c>
      <c r="K10" s="131">
        <v>15.829787234042556</v>
      </c>
      <c r="L10" s="131">
        <v>10.255319148936167</v>
      </c>
      <c r="M10" s="131">
        <v>50.372911261027497</v>
      </c>
    </row>
    <row r="11" spans="1:13">
      <c r="A11" s="28">
        <v>10</v>
      </c>
      <c r="B11" s="29" t="s">
        <v>65</v>
      </c>
      <c r="C11" s="12" t="s">
        <v>274</v>
      </c>
      <c r="D11" s="13">
        <v>73</v>
      </c>
      <c r="E11" s="13">
        <v>70</v>
      </c>
      <c r="F11" s="13">
        <v>72</v>
      </c>
      <c r="G11" s="13">
        <v>74</v>
      </c>
      <c r="H11" s="13">
        <v>289</v>
      </c>
      <c r="I11" s="131">
        <v>11.487804878048777</v>
      </c>
      <c r="J11" s="131">
        <v>12.799999999999997</v>
      </c>
      <c r="K11" s="131">
        <v>13.829787234042556</v>
      </c>
      <c r="L11" s="131">
        <v>12.255319148936167</v>
      </c>
      <c r="M11" s="131">
        <v>50.372911261027497</v>
      </c>
    </row>
    <row r="12" spans="1:13">
      <c r="A12" s="28">
        <v>11</v>
      </c>
      <c r="B12" s="29" t="s">
        <v>65</v>
      </c>
      <c r="C12" s="12" t="s">
        <v>82</v>
      </c>
      <c r="D12" s="13">
        <v>74</v>
      </c>
      <c r="E12" s="13">
        <v>72</v>
      </c>
      <c r="F12" s="13">
        <v>70</v>
      </c>
      <c r="G12" s="13">
        <v>74</v>
      </c>
      <c r="H12" s="13">
        <v>290</v>
      </c>
      <c r="I12" s="131">
        <v>10.487804878048777</v>
      </c>
      <c r="J12" s="131">
        <v>10.799999999999997</v>
      </c>
      <c r="K12" s="131">
        <v>15.829787234042556</v>
      </c>
      <c r="L12" s="131">
        <v>12.255319148936167</v>
      </c>
      <c r="M12" s="131">
        <v>49.372911261027497</v>
      </c>
    </row>
    <row r="13" spans="1:13">
      <c r="A13" s="28">
        <v>12</v>
      </c>
      <c r="B13" s="29" t="s">
        <v>41</v>
      </c>
      <c r="C13" s="12" t="s">
        <v>52</v>
      </c>
      <c r="D13" s="13">
        <v>79</v>
      </c>
      <c r="E13" s="13">
        <v>68</v>
      </c>
      <c r="F13" s="13">
        <v>68</v>
      </c>
      <c r="G13" s="13">
        <v>76</v>
      </c>
      <c r="H13" s="13">
        <v>291</v>
      </c>
      <c r="I13" s="131">
        <v>5.4878048780487774</v>
      </c>
      <c r="J13" s="131">
        <v>14.799999999999997</v>
      </c>
      <c r="K13" s="131">
        <v>17.829787234042556</v>
      </c>
      <c r="L13" s="131">
        <v>10.255319148936167</v>
      </c>
      <c r="M13" s="131">
        <v>48.372911261027497</v>
      </c>
    </row>
    <row r="14" spans="1:13">
      <c r="A14" s="28">
        <v>13</v>
      </c>
      <c r="B14" s="29" t="s">
        <v>65</v>
      </c>
      <c r="C14" s="12" t="s">
        <v>275</v>
      </c>
      <c r="D14" s="13">
        <v>73</v>
      </c>
      <c r="E14" s="13">
        <v>70</v>
      </c>
      <c r="F14" s="13">
        <v>73</v>
      </c>
      <c r="G14" s="13">
        <v>76</v>
      </c>
      <c r="H14" s="13">
        <v>292</v>
      </c>
      <c r="I14" s="131">
        <v>11.487804878048777</v>
      </c>
      <c r="J14" s="131">
        <v>12.799999999999997</v>
      </c>
      <c r="K14" s="131">
        <v>12.829787234042556</v>
      </c>
      <c r="L14" s="131">
        <v>10.255319148936167</v>
      </c>
      <c r="M14" s="131">
        <v>47.372911261027497</v>
      </c>
    </row>
    <row r="15" spans="1:13">
      <c r="A15" s="28">
        <v>14</v>
      </c>
      <c r="B15" s="29" t="s">
        <v>65</v>
      </c>
      <c r="C15" s="12" t="s">
        <v>71</v>
      </c>
      <c r="D15" s="13">
        <v>72</v>
      </c>
      <c r="E15" s="13">
        <v>72</v>
      </c>
      <c r="F15" s="13">
        <v>72</v>
      </c>
      <c r="G15" s="13">
        <v>76</v>
      </c>
      <c r="H15" s="13">
        <v>292</v>
      </c>
      <c r="I15" s="131">
        <v>12.487804878048777</v>
      </c>
      <c r="J15" s="131">
        <v>10.799999999999997</v>
      </c>
      <c r="K15" s="131">
        <v>13.829787234042556</v>
      </c>
      <c r="L15" s="131">
        <v>10.255319148936167</v>
      </c>
      <c r="M15" s="131">
        <v>47.372911261027497</v>
      </c>
    </row>
    <row r="16" spans="1:13">
      <c r="A16" s="28">
        <v>15</v>
      </c>
      <c r="B16" s="29" t="s">
        <v>88</v>
      </c>
      <c r="C16" s="12" t="s">
        <v>90</v>
      </c>
      <c r="D16" s="13">
        <v>73</v>
      </c>
      <c r="E16" s="13">
        <v>71</v>
      </c>
      <c r="F16" s="13">
        <v>72</v>
      </c>
      <c r="G16" s="13">
        <v>76</v>
      </c>
      <c r="H16" s="13">
        <v>292</v>
      </c>
      <c r="I16" s="131">
        <v>11.487804878048777</v>
      </c>
      <c r="J16" s="131">
        <v>11.799999999999997</v>
      </c>
      <c r="K16" s="131">
        <v>13.829787234042556</v>
      </c>
      <c r="L16" s="131">
        <v>10.255319148936167</v>
      </c>
      <c r="M16" s="131">
        <v>47.372911261027497</v>
      </c>
    </row>
    <row r="17" spans="1:13">
      <c r="A17" s="28">
        <v>16</v>
      </c>
      <c r="B17" s="29" t="s">
        <v>41</v>
      </c>
      <c r="C17" s="12" t="s">
        <v>46</v>
      </c>
      <c r="D17" s="13">
        <v>71</v>
      </c>
      <c r="E17" s="13">
        <v>75</v>
      </c>
      <c r="F17" s="13">
        <v>76</v>
      </c>
      <c r="G17" s="13">
        <v>72</v>
      </c>
      <c r="H17" s="13">
        <v>294</v>
      </c>
      <c r="I17" s="131">
        <v>13.487804878048777</v>
      </c>
      <c r="J17" s="131">
        <v>7.7999999999999972</v>
      </c>
      <c r="K17" s="131">
        <v>9.8297872340425556</v>
      </c>
      <c r="L17" s="131">
        <v>14.255319148936167</v>
      </c>
      <c r="M17" s="131">
        <v>45.372911261027497</v>
      </c>
    </row>
    <row r="18" spans="1:13">
      <c r="A18" s="28">
        <v>17</v>
      </c>
      <c r="B18" s="29" t="s">
        <v>41</v>
      </c>
      <c r="C18" s="12" t="s">
        <v>49</v>
      </c>
      <c r="D18" s="13">
        <v>72</v>
      </c>
      <c r="E18" s="13">
        <v>72</v>
      </c>
      <c r="F18" s="13">
        <v>73</v>
      </c>
      <c r="G18" s="13">
        <v>77</v>
      </c>
      <c r="H18" s="13">
        <v>294</v>
      </c>
      <c r="I18" s="131">
        <v>12.487804878048777</v>
      </c>
      <c r="J18" s="131">
        <v>10.799999999999997</v>
      </c>
      <c r="K18" s="131">
        <v>12.829787234042556</v>
      </c>
      <c r="L18" s="131">
        <v>9.2553191489361666</v>
      </c>
      <c r="M18" s="131">
        <v>45.372911261027497</v>
      </c>
    </row>
    <row r="19" spans="1:13">
      <c r="A19" s="28">
        <v>18</v>
      </c>
      <c r="B19" s="29" t="s">
        <v>41</v>
      </c>
      <c r="C19" s="12" t="s">
        <v>50</v>
      </c>
      <c r="D19" s="13">
        <v>76</v>
      </c>
      <c r="E19" s="13">
        <v>74</v>
      </c>
      <c r="F19" s="13">
        <v>73</v>
      </c>
      <c r="G19" s="13">
        <v>74</v>
      </c>
      <c r="H19" s="13">
        <v>297</v>
      </c>
      <c r="I19" s="131">
        <v>8.4878048780487774</v>
      </c>
      <c r="J19" s="131">
        <v>8.7999999999999972</v>
      </c>
      <c r="K19" s="131">
        <v>12.829787234042556</v>
      </c>
      <c r="L19" s="131">
        <v>12.255319148936167</v>
      </c>
      <c r="M19" s="131">
        <v>42.372911261027497</v>
      </c>
    </row>
    <row r="20" spans="1:13">
      <c r="A20" s="28">
        <v>19</v>
      </c>
      <c r="B20" s="29" t="s">
        <v>65</v>
      </c>
      <c r="C20" s="12" t="s">
        <v>79</v>
      </c>
      <c r="D20" s="13">
        <v>74</v>
      </c>
      <c r="E20" s="13">
        <v>76</v>
      </c>
      <c r="F20" s="13">
        <v>74</v>
      </c>
      <c r="G20" s="13">
        <v>73</v>
      </c>
      <c r="H20" s="13">
        <v>297</v>
      </c>
      <c r="I20" s="131">
        <v>10.487804878048777</v>
      </c>
      <c r="J20" s="131">
        <v>6.7999999999999972</v>
      </c>
      <c r="K20" s="131">
        <v>11.829787234042556</v>
      </c>
      <c r="L20" s="131">
        <v>13.255319148936167</v>
      </c>
      <c r="M20" s="131">
        <v>42.372911261027497</v>
      </c>
    </row>
    <row r="21" spans="1:13">
      <c r="A21" s="28">
        <v>20</v>
      </c>
      <c r="B21" s="29" t="s">
        <v>65</v>
      </c>
      <c r="C21" s="12" t="s">
        <v>276</v>
      </c>
      <c r="D21" s="13">
        <v>76</v>
      </c>
      <c r="E21" s="13">
        <v>72</v>
      </c>
      <c r="F21" s="13">
        <v>71</v>
      </c>
      <c r="G21" s="13">
        <v>78</v>
      </c>
      <c r="H21" s="13">
        <v>297</v>
      </c>
      <c r="I21" s="131">
        <v>8.4878048780487774</v>
      </c>
      <c r="J21" s="131">
        <v>10.799999999999997</v>
      </c>
      <c r="K21" s="131">
        <v>14.829787234042556</v>
      </c>
      <c r="L21" s="131">
        <v>8.2553191489361666</v>
      </c>
      <c r="M21" s="131">
        <v>42.372911261027497</v>
      </c>
    </row>
    <row r="22" spans="1:13">
      <c r="A22" s="28">
        <v>21</v>
      </c>
      <c r="B22" s="29" t="s">
        <v>88</v>
      </c>
      <c r="C22" s="12" t="s">
        <v>104</v>
      </c>
      <c r="D22" s="13">
        <v>79</v>
      </c>
      <c r="E22" s="13">
        <v>73</v>
      </c>
      <c r="F22" s="13">
        <v>71</v>
      </c>
      <c r="G22" s="13">
        <v>74</v>
      </c>
      <c r="H22" s="13">
        <v>297</v>
      </c>
      <c r="I22" s="131">
        <v>5.4878048780487774</v>
      </c>
      <c r="J22" s="131">
        <v>9.7999999999999972</v>
      </c>
      <c r="K22" s="131">
        <v>14.829787234042556</v>
      </c>
      <c r="L22" s="131">
        <v>12.255319148936167</v>
      </c>
      <c r="M22" s="131">
        <v>42.372911261027497</v>
      </c>
    </row>
    <row r="23" spans="1:13">
      <c r="A23" s="28">
        <v>22</v>
      </c>
      <c r="B23" s="29" t="s">
        <v>41</v>
      </c>
      <c r="C23" s="12" t="s">
        <v>277</v>
      </c>
      <c r="D23" s="13">
        <v>76</v>
      </c>
      <c r="E23" s="13">
        <v>74</v>
      </c>
      <c r="F23" s="13">
        <v>72</v>
      </c>
      <c r="G23" s="13">
        <v>76</v>
      </c>
      <c r="H23" s="13">
        <v>298</v>
      </c>
      <c r="I23" s="131">
        <v>8.4878048780487774</v>
      </c>
      <c r="J23" s="131">
        <v>8.7999999999999972</v>
      </c>
      <c r="K23" s="131">
        <v>13.829787234042556</v>
      </c>
      <c r="L23" s="131">
        <v>10.255319148936167</v>
      </c>
      <c r="M23" s="131">
        <v>41.372911261027497</v>
      </c>
    </row>
    <row r="24" spans="1:13">
      <c r="A24" s="28">
        <v>23</v>
      </c>
      <c r="B24" s="29" t="s">
        <v>65</v>
      </c>
      <c r="C24" s="12" t="s">
        <v>67</v>
      </c>
      <c r="D24" s="13">
        <v>73</v>
      </c>
      <c r="E24" s="13">
        <v>75</v>
      </c>
      <c r="F24" s="13">
        <v>78</v>
      </c>
      <c r="G24" s="13">
        <v>73</v>
      </c>
      <c r="H24" s="13">
        <v>299</v>
      </c>
      <c r="I24" s="131">
        <v>11.487804878048777</v>
      </c>
      <c r="J24" s="131">
        <v>7.7999999999999972</v>
      </c>
      <c r="K24" s="131">
        <v>7.8297872340425556</v>
      </c>
      <c r="L24" s="131">
        <v>13.255319148936167</v>
      </c>
      <c r="M24" s="131">
        <v>40.372911261027497</v>
      </c>
    </row>
    <row r="25" spans="1:13">
      <c r="A25" s="28">
        <v>24</v>
      </c>
      <c r="B25" s="29" t="s">
        <v>88</v>
      </c>
      <c r="C25" s="12" t="s">
        <v>95</v>
      </c>
      <c r="D25" s="13">
        <v>79</v>
      </c>
      <c r="E25" s="13">
        <v>70</v>
      </c>
      <c r="F25" s="13">
        <v>77</v>
      </c>
      <c r="G25" s="13">
        <v>74</v>
      </c>
      <c r="H25" s="13">
        <v>300</v>
      </c>
      <c r="I25" s="131">
        <v>5.4878048780487774</v>
      </c>
      <c r="J25" s="131">
        <v>12.799999999999997</v>
      </c>
      <c r="K25" s="131">
        <v>8.8297872340425556</v>
      </c>
      <c r="L25" s="131">
        <v>12.255319148936167</v>
      </c>
      <c r="M25" s="131">
        <v>39.372911261027497</v>
      </c>
    </row>
    <row r="26" spans="1:13">
      <c r="A26" s="28">
        <v>25</v>
      </c>
      <c r="B26" s="29" t="s">
        <v>65</v>
      </c>
      <c r="C26" s="155" t="s">
        <v>85</v>
      </c>
      <c r="D26" s="13">
        <v>77</v>
      </c>
      <c r="E26" s="13">
        <v>75</v>
      </c>
      <c r="F26" s="13">
        <v>73</v>
      </c>
      <c r="G26" s="13">
        <v>76</v>
      </c>
      <c r="H26" s="13">
        <v>301</v>
      </c>
      <c r="I26" s="131">
        <v>7.4878048780487774</v>
      </c>
      <c r="J26" s="131">
        <v>7.7999999999999972</v>
      </c>
      <c r="K26" s="131">
        <v>12.829787234042556</v>
      </c>
      <c r="L26" s="131">
        <v>10.255319148936167</v>
      </c>
      <c r="M26" s="131">
        <v>38.372911261027497</v>
      </c>
    </row>
    <row r="27" spans="1:13">
      <c r="A27" s="28">
        <v>26</v>
      </c>
      <c r="B27" s="29" t="s">
        <v>65</v>
      </c>
      <c r="C27" s="12" t="s">
        <v>222</v>
      </c>
      <c r="D27" s="13">
        <v>76</v>
      </c>
      <c r="E27" s="13">
        <v>73</v>
      </c>
      <c r="F27" s="13">
        <v>75</v>
      </c>
      <c r="G27" s="13">
        <v>77</v>
      </c>
      <c r="H27" s="13">
        <v>301</v>
      </c>
      <c r="I27" s="131">
        <v>8.4878048780487774</v>
      </c>
      <c r="J27" s="131">
        <v>9.7999999999999972</v>
      </c>
      <c r="K27" s="131">
        <v>10.829787234042556</v>
      </c>
      <c r="L27" s="131">
        <v>9.2553191489361666</v>
      </c>
      <c r="M27" s="131">
        <v>38.372911261027497</v>
      </c>
    </row>
    <row r="28" spans="1:13">
      <c r="A28" s="28">
        <v>27</v>
      </c>
      <c r="B28" s="29" t="s">
        <v>65</v>
      </c>
      <c r="C28" s="12" t="s">
        <v>66</v>
      </c>
      <c r="D28" s="13">
        <v>86</v>
      </c>
      <c r="E28" s="13">
        <v>66</v>
      </c>
      <c r="F28" s="13">
        <v>80</v>
      </c>
      <c r="G28" s="13">
        <v>71</v>
      </c>
      <c r="H28" s="13">
        <v>303</v>
      </c>
      <c r="I28" s="131">
        <v>0</v>
      </c>
      <c r="J28" s="131">
        <v>16.799999999999997</v>
      </c>
      <c r="K28" s="131">
        <v>5.8297872340425556</v>
      </c>
      <c r="L28" s="131">
        <v>15.255319148936167</v>
      </c>
      <c r="M28" s="131">
        <v>37.885106382978719</v>
      </c>
    </row>
    <row r="29" spans="1:13">
      <c r="A29" s="28">
        <v>28</v>
      </c>
      <c r="B29" s="29" t="s">
        <v>41</v>
      </c>
      <c r="C29" s="12" t="s">
        <v>43</v>
      </c>
      <c r="D29" s="13">
        <v>74</v>
      </c>
      <c r="E29" s="13">
        <v>76</v>
      </c>
      <c r="F29" s="13">
        <v>77</v>
      </c>
      <c r="G29" s="13">
        <v>75</v>
      </c>
      <c r="H29" s="13">
        <v>302</v>
      </c>
      <c r="I29" s="131">
        <v>10.487804878048777</v>
      </c>
      <c r="J29" s="131">
        <v>6.7999999999999972</v>
      </c>
      <c r="K29" s="131">
        <v>8.8297872340425556</v>
      </c>
      <c r="L29" s="131">
        <v>11.255319148936167</v>
      </c>
      <c r="M29" s="131">
        <v>37.372911261027497</v>
      </c>
    </row>
    <row r="30" spans="1:13">
      <c r="A30" s="28">
        <v>29</v>
      </c>
      <c r="B30" s="29" t="s">
        <v>41</v>
      </c>
      <c r="C30" s="12" t="s">
        <v>198</v>
      </c>
      <c r="D30" s="13">
        <v>73</v>
      </c>
      <c r="E30" s="13">
        <v>77</v>
      </c>
      <c r="F30" s="13">
        <v>77</v>
      </c>
      <c r="G30" s="13">
        <v>76</v>
      </c>
      <c r="H30" s="13">
        <v>303</v>
      </c>
      <c r="I30" s="131">
        <v>11.487804878048777</v>
      </c>
      <c r="J30" s="131">
        <v>5.7999999999999972</v>
      </c>
      <c r="K30" s="131">
        <v>8.8297872340425556</v>
      </c>
      <c r="L30" s="131">
        <v>10.255319148936167</v>
      </c>
      <c r="M30" s="131">
        <v>36.372911261027497</v>
      </c>
    </row>
    <row r="31" spans="1:13">
      <c r="A31" s="28">
        <v>30</v>
      </c>
      <c r="B31" s="29" t="s">
        <v>65</v>
      </c>
      <c r="C31" s="12" t="s">
        <v>278</v>
      </c>
      <c r="D31" s="13">
        <v>75</v>
      </c>
      <c r="E31" s="13">
        <v>77</v>
      </c>
      <c r="F31" s="13">
        <v>77</v>
      </c>
      <c r="G31" s="13">
        <v>74</v>
      </c>
      <c r="H31" s="13">
        <v>303</v>
      </c>
      <c r="I31" s="131">
        <v>9.4878048780487774</v>
      </c>
      <c r="J31" s="131">
        <v>5.7999999999999972</v>
      </c>
      <c r="K31" s="131">
        <v>8.8297872340425556</v>
      </c>
      <c r="L31" s="131">
        <v>12.255319148936167</v>
      </c>
      <c r="M31" s="131">
        <v>36.372911261027497</v>
      </c>
    </row>
    <row r="32" spans="1:13">
      <c r="A32" s="28">
        <v>31</v>
      </c>
      <c r="B32" s="29" t="s">
        <v>88</v>
      </c>
      <c r="C32" s="12" t="s">
        <v>89</v>
      </c>
      <c r="D32" s="13">
        <v>76</v>
      </c>
      <c r="E32" s="13">
        <v>78</v>
      </c>
      <c r="F32" s="13">
        <v>74</v>
      </c>
      <c r="G32" s="13">
        <v>76</v>
      </c>
      <c r="H32" s="13">
        <v>304</v>
      </c>
      <c r="I32" s="131">
        <v>8.4878048780487774</v>
      </c>
      <c r="J32" s="131">
        <v>4.7999999999999972</v>
      </c>
      <c r="K32" s="131">
        <v>11.829787234042556</v>
      </c>
      <c r="L32" s="131">
        <v>10.255319148936167</v>
      </c>
      <c r="M32" s="131">
        <v>35.372911261027497</v>
      </c>
    </row>
    <row r="33" spans="1:13">
      <c r="A33" s="28">
        <v>32</v>
      </c>
      <c r="B33" s="29" t="s">
        <v>88</v>
      </c>
      <c r="C33" s="12" t="s">
        <v>92</v>
      </c>
      <c r="D33" s="13">
        <v>80</v>
      </c>
      <c r="E33" s="13">
        <v>74</v>
      </c>
      <c r="F33" s="13">
        <v>75</v>
      </c>
      <c r="G33" s="13">
        <v>77</v>
      </c>
      <c r="H33" s="13">
        <v>306</v>
      </c>
      <c r="I33" s="131">
        <v>4.4878048780487774</v>
      </c>
      <c r="J33" s="131">
        <v>8.7999999999999972</v>
      </c>
      <c r="K33" s="131">
        <v>10.829787234042556</v>
      </c>
      <c r="L33" s="131">
        <v>9.2553191489361666</v>
      </c>
      <c r="M33" s="131">
        <v>33.372911261027497</v>
      </c>
    </row>
    <row r="34" spans="1:13">
      <c r="A34" s="28">
        <v>33</v>
      </c>
      <c r="B34" s="29" t="s">
        <v>65</v>
      </c>
      <c r="C34" s="12" t="s">
        <v>193</v>
      </c>
      <c r="D34" s="13">
        <v>75</v>
      </c>
      <c r="E34" s="13">
        <v>77</v>
      </c>
      <c r="F34" s="13">
        <v>80</v>
      </c>
      <c r="G34" s="13">
        <v>78</v>
      </c>
      <c r="H34" s="13">
        <v>310</v>
      </c>
      <c r="I34" s="131">
        <v>9.4878048780487774</v>
      </c>
      <c r="J34" s="131">
        <v>5.7999999999999972</v>
      </c>
      <c r="K34" s="131">
        <v>5.8297872340425556</v>
      </c>
      <c r="L34" s="131">
        <v>8.2553191489361666</v>
      </c>
      <c r="M34" s="131">
        <v>29.372911261027497</v>
      </c>
    </row>
    <row r="35" spans="1:13">
      <c r="A35" s="28">
        <v>34</v>
      </c>
      <c r="B35" s="29" t="s">
        <v>65</v>
      </c>
      <c r="C35" s="12" t="s">
        <v>77</v>
      </c>
      <c r="D35" s="13">
        <v>76</v>
      </c>
      <c r="E35" s="13">
        <v>75</v>
      </c>
      <c r="F35" s="13">
        <v>82</v>
      </c>
      <c r="G35" s="13">
        <v>78</v>
      </c>
      <c r="H35" s="13">
        <v>311</v>
      </c>
      <c r="I35" s="131">
        <v>8.4878048780487774</v>
      </c>
      <c r="J35" s="131">
        <v>7.7999999999999972</v>
      </c>
      <c r="K35" s="131">
        <v>3.8297872340425556</v>
      </c>
      <c r="L35" s="131">
        <v>8.2553191489361666</v>
      </c>
      <c r="M35" s="131">
        <v>28.372911261027497</v>
      </c>
    </row>
    <row r="36" spans="1:13">
      <c r="A36" s="28">
        <v>35</v>
      </c>
      <c r="B36" s="29" t="s">
        <v>88</v>
      </c>
      <c r="C36" s="12" t="s">
        <v>106</v>
      </c>
      <c r="D36" s="13">
        <v>73</v>
      </c>
      <c r="E36" s="13">
        <v>74</v>
      </c>
      <c r="F36" s="13">
        <v>83</v>
      </c>
      <c r="G36" s="13">
        <v>81</v>
      </c>
      <c r="H36" s="13">
        <v>311</v>
      </c>
      <c r="I36" s="131">
        <v>11.487804878048777</v>
      </c>
      <c r="J36" s="131">
        <v>8.7999999999999972</v>
      </c>
      <c r="K36" s="131">
        <v>2.8297872340425556</v>
      </c>
      <c r="L36" s="131">
        <v>5.2553191489361666</v>
      </c>
      <c r="M36" s="131">
        <v>28.372911261027497</v>
      </c>
    </row>
    <row r="37" spans="1:13">
      <c r="A37" s="28">
        <v>36</v>
      </c>
      <c r="B37" s="29" t="s">
        <v>88</v>
      </c>
      <c r="C37" s="12" t="s">
        <v>74</v>
      </c>
      <c r="D37" s="13">
        <v>79</v>
      </c>
      <c r="E37" s="13">
        <v>76</v>
      </c>
      <c r="F37" s="13">
        <v>81</v>
      </c>
      <c r="G37" s="13">
        <v>76</v>
      </c>
      <c r="H37" s="13">
        <v>312</v>
      </c>
      <c r="I37" s="131">
        <v>5.4878048780487774</v>
      </c>
      <c r="J37" s="131">
        <v>6.7999999999999972</v>
      </c>
      <c r="K37" s="131">
        <v>4.8297872340425556</v>
      </c>
      <c r="L37" s="131">
        <v>10.255319148936167</v>
      </c>
      <c r="M37" s="131">
        <v>27.372911261027497</v>
      </c>
    </row>
    <row r="38" spans="1:13" ht="16.899999999999999" customHeight="1">
      <c r="A38" s="28">
        <v>37</v>
      </c>
      <c r="B38" s="29" t="s">
        <v>88</v>
      </c>
      <c r="C38" s="12" t="s">
        <v>96</v>
      </c>
      <c r="D38" s="13">
        <v>78</v>
      </c>
      <c r="E38" s="13">
        <v>78</v>
      </c>
      <c r="F38" s="13">
        <v>78</v>
      </c>
      <c r="G38" s="13">
        <v>81</v>
      </c>
      <c r="H38" s="13">
        <v>315</v>
      </c>
      <c r="I38" s="131">
        <v>6.4878048780487774</v>
      </c>
      <c r="J38" s="131">
        <v>4.7999999999999972</v>
      </c>
      <c r="K38" s="131">
        <v>7.8297872340425556</v>
      </c>
      <c r="L38" s="131">
        <v>5.2553191489361666</v>
      </c>
      <c r="M38" s="131">
        <v>24.372911261027497</v>
      </c>
    </row>
    <row r="39" spans="1:13">
      <c r="A39" s="28">
        <v>38</v>
      </c>
      <c r="B39" s="29" t="s">
        <v>65</v>
      </c>
      <c r="C39" s="12" t="s">
        <v>279</v>
      </c>
      <c r="D39" s="13">
        <v>76</v>
      </c>
      <c r="E39" s="13">
        <v>76</v>
      </c>
      <c r="F39" s="13">
        <v>83</v>
      </c>
      <c r="G39" s="13">
        <v>82</v>
      </c>
      <c r="H39" s="13">
        <v>317</v>
      </c>
      <c r="I39" s="131">
        <v>8.4878048780487774</v>
      </c>
      <c r="J39" s="131">
        <v>6.7999999999999972</v>
      </c>
      <c r="K39" s="131">
        <v>2.8297872340425556</v>
      </c>
      <c r="L39" s="131">
        <v>4.2553191489361666</v>
      </c>
      <c r="M39" s="131">
        <v>22.372911261027497</v>
      </c>
    </row>
    <row r="40" spans="1:13">
      <c r="A40" s="28">
        <v>39</v>
      </c>
      <c r="B40" s="29" t="s">
        <v>88</v>
      </c>
      <c r="C40" s="12" t="s">
        <v>99</v>
      </c>
      <c r="D40" s="13">
        <v>77</v>
      </c>
      <c r="E40" s="13">
        <v>78</v>
      </c>
      <c r="F40" s="13">
        <v>76</v>
      </c>
      <c r="G40" s="13">
        <v>86</v>
      </c>
      <c r="H40" s="13">
        <v>317</v>
      </c>
      <c r="I40" s="131">
        <v>7.4878048780487774</v>
      </c>
      <c r="J40" s="131">
        <v>4.7999999999999972</v>
      </c>
      <c r="K40" s="131">
        <v>9.8297872340425556</v>
      </c>
      <c r="L40" s="131">
        <v>0.25531914893616658</v>
      </c>
      <c r="M40" s="131">
        <v>22.372911261027497</v>
      </c>
    </row>
    <row r="41" spans="1:13">
      <c r="A41" s="28">
        <v>40</v>
      </c>
      <c r="B41" s="29" t="s">
        <v>88</v>
      </c>
      <c r="C41" s="12" t="s">
        <v>107</v>
      </c>
      <c r="D41" s="13">
        <v>82</v>
      </c>
      <c r="E41" s="13">
        <v>75</v>
      </c>
      <c r="F41" s="13">
        <v>87</v>
      </c>
      <c r="G41" s="13">
        <v>76</v>
      </c>
      <c r="H41" s="13">
        <v>320</v>
      </c>
      <c r="I41" s="131">
        <v>2.4878048780487774</v>
      </c>
      <c r="J41" s="131">
        <v>7.7999999999999972</v>
      </c>
      <c r="K41" s="131">
        <v>0</v>
      </c>
      <c r="L41" s="131">
        <v>10.255319148936167</v>
      </c>
      <c r="M41" s="131">
        <v>20.543124026984941</v>
      </c>
    </row>
    <row r="42" spans="1:13">
      <c r="A42" s="28">
        <v>41</v>
      </c>
      <c r="B42" s="29" t="s">
        <v>88</v>
      </c>
      <c r="C42" s="12" t="s">
        <v>97</v>
      </c>
      <c r="D42" s="13">
        <v>81</v>
      </c>
      <c r="E42" s="13">
        <v>82</v>
      </c>
      <c r="F42" s="13">
        <v>76</v>
      </c>
      <c r="G42" s="13">
        <v>81</v>
      </c>
      <c r="H42" s="13">
        <v>320</v>
      </c>
      <c r="I42" s="131">
        <v>3.4878048780487774</v>
      </c>
      <c r="J42" s="131">
        <v>0.79999999999999716</v>
      </c>
      <c r="K42" s="131">
        <v>9.8297872340425556</v>
      </c>
      <c r="L42" s="131">
        <v>5.2553191489361666</v>
      </c>
      <c r="M42" s="131">
        <v>19.372911261027497</v>
      </c>
    </row>
    <row r="43" spans="1:13">
      <c r="A43" s="28">
        <v>42</v>
      </c>
      <c r="B43" s="29" t="s">
        <v>88</v>
      </c>
      <c r="C43" s="12" t="s">
        <v>103</v>
      </c>
      <c r="D43" s="13">
        <v>81</v>
      </c>
      <c r="E43" s="13">
        <v>77</v>
      </c>
      <c r="F43" s="13">
        <v>84</v>
      </c>
      <c r="G43" s="13">
        <v>79</v>
      </c>
      <c r="H43" s="13">
        <v>321</v>
      </c>
      <c r="I43" s="131">
        <v>3.4878048780487774</v>
      </c>
      <c r="J43" s="131">
        <v>5.7999999999999972</v>
      </c>
      <c r="K43" s="131">
        <v>1.8297872340425556</v>
      </c>
      <c r="L43" s="131">
        <v>7.2553191489361666</v>
      </c>
      <c r="M43" s="131">
        <v>18.372911261027497</v>
      </c>
    </row>
    <row r="44" spans="1:13">
      <c r="A44" s="28">
        <v>43</v>
      </c>
      <c r="B44" s="29" t="s">
        <v>88</v>
      </c>
      <c r="C44" s="12" t="s">
        <v>243</v>
      </c>
      <c r="D44" s="13">
        <v>77</v>
      </c>
      <c r="E44" s="13">
        <v>82</v>
      </c>
      <c r="F44" s="13">
        <v>81</v>
      </c>
      <c r="G44" s="13">
        <v>81</v>
      </c>
      <c r="H44" s="13">
        <v>321</v>
      </c>
      <c r="I44" s="131">
        <v>7.4878048780487774</v>
      </c>
      <c r="J44" s="131">
        <v>0.79999999999999716</v>
      </c>
      <c r="K44" s="131">
        <v>4.8297872340425556</v>
      </c>
      <c r="L44" s="131">
        <v>5.2553191489361666</v>
      </c>
      <c r="M44" s="131">
        <v>18.372911261027497</v>
      </c>
    </row>
    <row r="45" spans="1:13">
      <c r="A45" s="28">
        <v>44</v>
      </c>
      <c r="B45" s="29" t="s">
        <v>41</v>
      </c>
      <c r="C45" s="12" t="s">
        <v>170</v>
      </c>
      <c r="D45" s="13">
        <v>74</v>
      </c>
      <c r="E45" s="13">
        <v>77</v>
      </c>
      <c r="F45" s="13">
        <v>0</v>
      </c>
      <c r="G45" s="13">
        <v>0</v>
      </c>
      <c r="H45" s="13">
        <v>151</v>
      </c>
      <c r="I45" s="131">
        <v>10.487804878048777</v>
      </c>
      <c r="J45" s="131">
        <v>5.7999999999999972</v>
      </c>
      <c r="M45" s="131">
        <v>16.287804878048775</v>
      </c>
    </row>
    <row r="46" spans="1:13">
      <c r="A46" s="28">
        <v>45</v>
      </c>
      <c r="B46" s="29" t="s">
        <v>88</v>
      </c>
      <c r="C46" s="12" t="s">
        <v>237</v>
      </c>
      <c r="D46" s="13">
        <v>82</v>
      </c>
      <c r="E46" s="13">
        <v>76</v>
      </c>
      <c r="F46" s="13">
        <v>84</v>
      </c>
      <c r="G46" s="13">
        <v>82</v>
      </c>
      <c r="H46" s="13">
        <v>324</v>
      </c>
      <c r="I46" s="131">
        <v>2.4878048780487774</v>
      </c>
      <c r="J46" s="131">
        <v>6.7999999999999972</v>
      </c>
      <c r="K46" s="131">
        <v>1.8297872340425556</v>
      </c>
      <c r="L46" s="131">
        <v>4.2553191489361666</v>
      </c>
      <c r="M46" s="131">
        <v>15.372911261027497</v>
      </c>
    </row>
    <row r="47" spans="1:13">
      <c r="A47" s="28">
        <v>46</v>
      </c>
      <c r="B47" s="29" t="s">
        <v>41</v>
      </c>
      <c r="C47" s="12" t="s">
        <v>60</v>
      </c>
      <c r="D47" s="13">
        <v>77</v>
      </c>
      <c r="E47" s="13">
        <v>75</v>
      </c>
      <c r="F47" s="13">
        <v>0</v>
      </c>
      <c r="G47" s="13">
        <v>0</v>
      </c>
      <c r="H47" s="13">
        <v>152</v>
      </c>
      <c r="I47" s="131">
        <v>7.4878048780487774</v>
      </c>
      <c r="J47" s="131">
        <v>7.7999999999999972</v>
      </c>
      <c r="M47" s="131">
        <v>15.287804878048775</v>
      </c>
    </row>
    <row r="48" spans="1:13">
      <c r="A48" s="28">
        <v>47</v>
      </c>
      <c r="B48" s="29" t="s">
        <v>41</v>
      </c>
      <c r="C48" s="12" t="s">
        <v>57</v>
      </c>
      <c r="D48" s="13">
        <v>78</v>
      </c>
      <c r="E48" s="13">
        <v>75</v>
      </c>
      <c r="F48" s="13">
        <v>0</v>
      </c>
      <c r="G48" s="13">
        <v>0</v>
      </c>
      <c r="H48" s="13">
        <v>153</v>
      </c>
      <c r="I48" s="131">
        <v>6.4878048780487774</v>
      </c>
      <c r="J48" s="131">
        <v>7.7999999999999972</v>
      </c>
      <c r="M48" s="131">
        <v>14.287804878048775</v>
      </c>
    </row>
    <row r="49" spans="1:13">
      <c r="A49" s="28">
        <v>48</v>
      </c>
      <c r="B49" s="29" t="s">
        <v>41</v>
      </c>
      <c r="C49" s="12" t="s">
        <v>211</v>
      </c>
      <c r="D49" s="13">
        <v>77</v>
      </c>
      <c r="E49" s="13">
        <v>77</v>
      </c>
      <c r="F49" s="13">
        <v>0</v>
      </c>
      <c r="G49" s="13">
        <v>0</v>
      </c>
      <c r="H49" s="13">
        <v>154</v>
      </c>
      <c r="I49" s="131">
        <v>7.4878048780487774</v>
      </c>
      <c r="J49" s="131">
        <v>5.7999999999999972</v>
      </c>
      <c r="M49" s="131">
        <v>13.287804878048775</v>
      </c>
    </row>
    <row r="50" spans="1:13">
      <c r="A50" s="28">
        <v>49</v>
      </c>
      <c r="B50" s="29" t="s">
        <v>65</v>
      </c>
      <c r="C50" s="12" t="s">
        <v>216</v>
      </c>
      <c r="D50" s="13">
        <v>78</v>
      </c>
      <c r="E50" s="13">
        <v>76</v>
      </c>
      <c r="F50" s="13">
        <v>0</v>
      </c>
      <c r="G50" s="13">
        <v>0</v>
      </c>
      <c r="H50" s="13">
        <v>154</v>
      </c>
      <c r="I50" s="131">
        <v>6.4878048780487774</v>
      </c>
      <c r="J50" s="131">
        <v>6.7999999999999972</v>
      </c>
      <c r="M50" s="131">
        <v>13.287804878048775</v>
      </c>
    </row>
    <row r="51" spans="1:13">
      <c r="A51" s="28">
        <v>50</v>
      </c>
      <c r="B51" s="29" t="s">
        <v>88</v>
      </c>
      <c r="C51" s="12" t="s">
        <v>98</v>
      </c>
      <c r="D51" s="13">
        <v>79</v>
      </c>
      <c r="E51" s="13">
        <v>79</v>
      </c>
      <c r="F51" s="13">
        <v>86</v>
      </c>
      <c r="G51" s="13">
        <v>84</v>
      </c>
      <c r="H51" s="13">
        <v>328</v>
      </c>
      <c r="I51" s="131">
        <v>5.4878048780487774</v>
      </c>
      <c r="J51" s="131">
        <v>3.7999999999999972</v>
      </c>
      <c r="K51" s="131">
        <v>0</v>
      </c>
      <c r="L51" s="131">
        <v>2.2553191489361666</v>
      </c>
      <c r="M51" s="131">
        <v>11.543124026984941</v>
      </c>
    </row>
    <row r="52" spans="1:13">
      <c r="A52" s="28">
        <v>51</v>
      </c>
      <c r="B52" s="29" t="s">
        <v>41</v>
      </c>
      <c r="C52" s="12" t="s">
        <v>200</v>
      </c>
      <c r="D52" s="13">
        <v>73</v>
      </c>
      <c r="E52" s="13">
        <v>84</v>
      </c>
      <c r="F52" s="13">
        <v>0</v>
      </c>
      <c r="G52" s="13">
        <v>0</v>
      </c>
      <c r="H52" s="13">
        <v>157</v>
      </c>
      <c r="I52" s="131">
        <v>11.487804878048777</v>
      </c>
      <c r="J52" s="131">
        <v>0</v>
      </c>
      <c r="M52" s="131">
        <v>11.487804878048777</v>
      </c>
    </row>
    <row r="53" spans="1:13">
      <c r="A53" s="28">
        <v>52</v>
      </c>
      <c r="B53" s="29" t="s">
        <v>88</v>
      </c>
      <c r="C53" s="12" t="s">
        <v>93</v>
      </c>
      <c r="D53" s="13">
        <v>84</v>
      </c>
      <c r="E53" s="13">
        <v>81</v>
      </c>
      <c r="F53" s="13">
        <v>84</v>
      </c>
      <c r="G53" s="13">
        <v>79</v>
      </c>
      <c r="H53" s="13">
        <v>328</v>
      </c>
      <c r="I53" s="131">
        <v>0.48780487804877737</v>
      </c>
      <c r="J53" s="131">
        <v>1.7999999999999972</v>
      </c>
      <c r="K53" s="131">
        <v>1.8297872340425556</v>
      </c>
      <c r="L53" s="131">
        <v>7.2553191489361666</v>
      </c>
      <c r="M53" s="131">
        <v>11.372911261027497</v>
      </c>
    </row>
    <row r="54" spans="1:13">
      <c r="A54" s="28">
        <v>53</v>
      </c>
      <c r="B54" s="29" t="s">
        <v>65</v>
      </c>
      <c r="C54" s="12" t="s">
        <v>72</v>
      </c>
      <c r="D54" s="13">
        <v>82</v>
      </c>
      <c r="E54" s="13">
        <v>74</v>
      </c>
      <c r="F54" s="13">
        <v>0</v>
      </c>
      <c r="G54" s="13">
        <v>0</v>
      </c>
      <c r="H54" s="13">
        <v>156</v>
      </c>
      <c r="I54" s="131">
        <v>2.4878048780487774</v>
      </c>
      <c r="J54" s="131">
        <v>8.7999999999999972</v>
      </c>
      <c r="M54" s="131">
        <v>11.287804878048775</v>
      </c>
    </row>
    <row r="55" spans="1:13">
      <c r="A55" s="28">
        <v>54</v>
      </c>
      <c r="B55" s="29" t="s">
        <v>88</v>
      </c>
      <c r="C55" s="12" t="s">
        <v>94</v>
      </c>
      <c r="D55" s="13">
        <v>74</v>
      </c>
      <c r="E55" s="13" t="s">
        <v>280</v>
      </c>
      <c r="F55" s="13">
        <v>0</v>
      </c>
      <c r="G55" s="13">
        <v>0</v>
      </c>
      <c r="H55" s="13">
        <v>74</v>
      </c>
      <c r="I55" s="131">
        <v>10.487804878048777</v>
      </c>
      <c r="M55" s="131">
        <v>10.487804878048777</v>
      </c>
    </row>
    <row r="56" spans="1:13">
      <c r="A56" s="28">
        <v>55</v>
      </c>
      <c r="B56" s="29" t="s">
        <v>65</v>
      </c>
      <c r="C56" s="12" t="s">
        <v>78</v>
      </c>
      <c r="D56" s="13">
        <v>79</v>
      </c>
      <c r="E56" s="13">
        <v>78</v>
      </c>
      <c r="F56" s="13">
        <v>0</v>
      </c>
      <c r="G56" s="13">
        <v>0</v>
      </c>
      <c r="H56" s="13">
        <v>157</v>
      </c>
      <c r="I56" s="131">
        <v>5.4878048780487774</v>
      </c>
      <c r="J56" s="131">
        <v>4.7999999999999972</v>
      </c>
      <c r="M56" s="131">
        <v>10.287804878048775</v>
      </c>
    </row>
    <row r="57" spans="1:13">
      <c r="A57" s="28">
        <v>56</v>
      </c>
      <c r="B57" s="29" t="s">
        <v>65</v>
      </c>
      <c r="C57" s="12" t="s">
        <v>214</v>
      </c>
      <c r="D57" s="13">
        <v>85</v>
      </c>
      <c r="E57" s="13">
        <v>74</v>
      </c>
      <c r="F57" s="13">
        <v>0</v>
      </c>
      <c r="G57" s="13">
        <v>0</v>
      </c>
      <c r="H57" s="13">
        <v>159</v>
      </c>
      <c r="I57" s="131">
        <v>0</v>
      </c>
      <c r="J57" s="131">
        <v>8.7999999999999972</v>
      </c>
      <c r="M57" s="131">
        <v>8.7999999999999972</v>
      </c>
    </row>
    <row r="58" spans="1:13">
      <c r="A58" s="28">
        <v>57</v>
      </c>
      <c r="B58" s="29" t="s">
        <v>65</v>
      </c>
      <c r="C58" s="12" t="s">
        <v>281</v>
      </c>
      <c r="D58" s="13">
        <v>82</v>
      </c>
      <c r="E58" s="13">
        <v>77</v>
      </c>
      <c r="F58" s="13">
        <v>0</v>
      </c>
      <c r="G58" s="13">
        <v>0</v>
      </c>
      <c r="H58" s="13">
        <v>159</v>
      </c>
      <c r="I58" s="131">
        <v>2.4878048780487774</v>
      </c>
      <c r="J58" s="131">
        <v>5.7999999999999972</v>
      </c>
      <c r="M58" s="131">
        <v>8.2878048780487745</v>
      </c>
    </row>
    <row r="59" spans="1:13">
      <c r="A59" s="28">
        <v>58</v>
      </c>
      <c r="B59" s="29" t="s">
        <v>65</v>
      </c>
      <c r="C59" s="12" t="s">
        <v>223</v>
      </c>
      <c r="D59" s="13">
        <v>82</v>
      </c>
      <c r="E59" s="13">
        <v>78</v>
      </c>
      <c r="F59" s="13">
        <v>0</v>
      </c>
      <c r="G59" s="13">
        <v>0</v>
      </c>
      <c r="H59" s="13">
        <v>160</v>
      </c>
      <c r="I59" s="131">
        <v>2.4878048780487774</v>
      </c>
      <c r="J59" s="131">
        <v>4.7999999999999972</v>
      </c>
      <c r="M59" s="131">
        <v>7.2878048780487745</v>
      </c>
    </row>
    <row r="60" spans="1:13">
      <c r="A60" s="28">
        <v>59</v>
      </c>
      <c r="B60" s="29" t="s">
        <v>65</v>
      </c>
      <c r="C60" s="12" t="s">
        <v>68</v>
      </c>
      <c r="D60" s="13">
        <v>80</v>
      </c>
      <c r="E60" s="13">
        <v>80</v>
      </c>
      <c r="F60" s="13">
        <v>0</v>
      </c>
      <c r="G60" s="13">
        <v>0</v>
      </c>
      <c r="H60" s="13">
        <v>160</v>
      </c>
      <c r="I60" s="131">
        <v>4.4878048780487774</v>
      </c>
      <c r="J60" s="131">
        <v>2.7999999999999972</v>
      </c>
      <c r="M60" s="131">
        <v>7.2878048780487745</v>
      </c>
    </row>
    <row r="61" spans="1:13">
      <c r="A61" s="28">
        <v>60</v>
      </c>
      <c r="B61" s="29" t="s">
        <v>65</v>
      </c>
      <c r="C61" s="12" t="s">
        <v>84</v>
      </c>
      <c r="D61" s="13">
        <v>79</v>
      </c>
      <c r="E61" s="13">
        <v>81</v>
      </c>
      <c r="F61" s="13">
        <v>0</v>
      </c>
      <c r="G61" s="13">
        <v>0</v>
      </c>
      <c r="H61" s="13">
        <v>160</v>
      </c>
      <c r="I61" s="131">
        <v>5.4878048780487774</v>
      </c>
      <c r="J61" s="131">
        <v>1.7999999999999972</v>
      </c>
      <c r="M61" s="131">
        <v>7.2878048780487745</v>
      </c>
    </row>
    <row r="62" spans="1:13">
      <c r="A62" s="28">
        <v>61</v>
      </c>
      <c r="B62" s="29" t="s">
        <v>88</v>
      </c>
      <c r="C62" s="12" t="s">
        <v>235</v>
      </c>
      <c r="D62" s="13">
        <v>85</v>
      </c>
      <c r="E62" s="13">
        <v>80</v>
      </c>
      <c r="F62" s="13">
        <v>82</v>
      </c>
      <c r="G62" s="13">
        <v>88</v>
      </c>
      <c r="H62" s="13">
        <v>335</v>
      </c>
      <c r="I62" s="131">
        <v>0</v>
      </c>
      <c r="J62" s="131">
        <v>2.7999999999999972</v>
      </c>
      <c r="K62" s="131">
        <v>3.8297872340425556</v>
      </c>
      <c r="L62" s="131">
        <v>0</v>
      </c>
      <c r="M62" s="131">
        <v>6.6297872340425528</v>
      </c>
    </row>
    <row r="63" spans="1:13">
      <c r="A63" s="28">
        <v>62</v>
      </c>
      <c r="B63" s="29" t="s">
        <v>88</v>
      </c>
      <c r="C63" s="12" t="s">
        <v>282</v>
      </c>
      <c r="D63" s="13">
        <v>88</v>
      </c>
      <c r="E63" s="13">
        <v>79</v>
      </c>
      <c r="F63" s="13">
        <v>0</v>
      </c>
      <c r="G63" s="13">
        <v>0</v>
      </c>
      <c r="H63" s="13">
        <v>167</v>
      </c>
      <c r="I63" s="131">
        <v>0</v>
      </c>
      <c r="J63" s="131">
        <v>3.7999999999999972</v>
      </c>
      <c r="M63" s="131">
        <v>3.7999999999999972</v>
      </c>
    </row>
    <row r="64" spans="1:13">
      <c r="A64" s="28">
        <v>63</v>
      </c>
      <c r="B64" s="29" t="s">
        <v>41</v>
      </c>
      <c r="C64" s="12" t="s">
        <v>283</v>
      </c>
      <c r="D64" s="13">
        <v>82</v>
      </c>
      <c r="E64" s="13" t="s">
        <v>212</v>
      </c>
      <c r="F64" s="13">
        <v>0</v>
      </c>
      <c r="G64" s="13">
        <v>0</v>
      </c>
      <c r="H64" s="13">
        <v>82</v>
      </c>
      <c r="I64" s="131">
        <v>2.4878048780487774</v>
      </c>
      <c r="M64" s="131">
        <v>2.4878048780487774</v>
      </c>
    </row>
    <row r="65" spans="1:13">
      <c r="A65" s="28">
        <v>64</v>
      </c>
      <c r="B65" s="29" t="s">
        <v>88</v>
      </c>
      <c r="C65" s="12" t="s">
        <v>100</v>
      </c>
      <c r="D65" s="13">
        <v>88</v>
      </c>
      <c r="E65" s="13">
        <v>81</v>
      </c>
      <c r="F65" s="13">
        <v>0</v>
      </c>
      <c r="G65" s="13">
        <v>0</v>
      </c>
      <c r="H65" s="13">
        <v>169</v>
      </c>
      <c r="I65" s="131">
        <v>0</v>
      </c>
      <c r="J65" s="131">
        <v>1.7999999999999972</v>
      </c>
      <c r="M65" s="131">
        <v>1.7999999999999972</v>
      </c>
    </row>
    <row r="66" spans="1:13">
      <c r="A66" s="28">
        <v>65</v>
      </c>
      <c r="B66" s="29" t="s">
        <v>65</v>
      </c>
      <c r="C66" s="12" t="s">
        <v>215</v>
      </c>
      <c r="D66" s="13">
        <v>83</v>
      </c>
      <c r="E66" s="13">
        <v>87</v>
      </c>
      <c r="F66" s="13">
        <v>0</v>
      </c>
      <c r="G66" s="13">
        <v>0</v>
      </c>
      <c r="H66" s="13">
        <v>170</v>
      </c>
      <c r="I66" s="131">
        <v>1.4878048780487774</v>
      </c>
      <c r="J66" s="131">
        <v>0</v>
      </c>
      <c r="M66" s="131">
        <v>1.4878048780487774</v>
      </c>
    </row>
    <row r="67" spans="1:13">
      <c r="A67" s="28">
        <v>66</v>
      </c>
      <c r="B67" s="29" t="s">
        <v>65</v>
      </c>
      <c r="C67" s="12" t="s">
        <v>284</v>
      </c>
      <c r="D67" s="13">
        <v>83</v>
      </c>
      <c r="E67" s="13">
        <v>89</v>
      </c>
      <c r="F67" s="13">
        <v>0</v>
      </c>
      <c r="G67" s="13">
        <v>0</v>
      </c>
      <c r="H67" s="13">
        <v>172</v>
      </c>
      <c r="I67" s="131">
        <v>1.4878048780487774</v>
      </c>
      <c r="J67" s="131">
        <v>0</v>
      </c>
      <c r="M67" s="131">
        <v>1.4878048780487774</v>
      </c>
    </row>
    <row r="68" spans="1:13">
      <c r="A68" s="28">
        <v>67</v>
      </c>
      <c r="B68" s="29" t="s">
        <v>65</v>
      </c>
      <c r="C68" s="12" t="s">
        <v>285</v>
      </c>
      <c r="D68" s="13">
        <v>91</v>
      </c>
      <c r="E68" s="13">
        <v>82</v>
      </c>
      <c r="F68" s="13">
        <v>0</v>
      </c>
      <c r="G68" s="13">
        <v>0</v>
      </c>
      <c r="H68" s="13">
        <v>173</v>
      </c>
      <c r="I68" s="131">
        <v>0</v>
      </c>
      <c r="J68" s="131">
        <v>0.79999999999999716</v>
      </c>
      <c r="M68" s="131">
        <v>0.79999999999999716</v>
      </c>
    </row>
    <row r="69" spans="1:13">
      <c r="A69" s="28">
        <v>68</v>
      </c>
      <c r="B69" s="29" t="s">
        <v>88</v>
      </c>
      <c r="C69" s="12" t="s">
        <v>286</v>
      </c>
      <c r="D69" s="13">
        <v>88</v>
      </c>
      <c r="E69" s="13">
        <v>82</v>
      </c>
      <c r="F69" s="13">
        <v>0</v>
      </c>
      <c r="G69" s="13">
        <v>0</v>
      </c>
      <c r="H69" s="13">
        <v>170</v>
      </c>
      <c r="I69" s="131">
        <v>0</v>
      </c>
      <c r="J69" s="131">
        <v>0.79999999999999716</v>
      </c>
      <c r="M69" s="131">
        <v>0.79999999999999716</v>
      </c>
    </row>
    <row r="70" spans="1:13">
      <c r="A70" s="28">
        <v>69</v>
      </c>
      <c r="B70" s="29" t="s">
        <v>88</v>
      </c>
      <c r="C70" s="12" t="s">
        <v>233</v>
      </c>
      <c r="D70" s="13">
        <v>84</v>
      </c>
      <c r="E70" s="13">
        <v>84</v>
      </c>
      <c r="F70" s="13">
        <v>0</v>
      </c>
      <c r="G70" s="13">
        <v>0</v>
      </c>
      <c r="H70" s="13">
        <v>168</v>
      </c>
      <c r="I70" s="131">
        <v>0.48780487804877737</v>
      </c>
      <c r="J70" s="131">
        <v>0</v>
      </c>
      <c r="M70" s="131">
        <v>0.48780487804877737</v>
      </c>
    </row>
    <row r="71" spans="1:13">
      <c r="A71" s="28"/>
      <c r="B71" s="29" t="s">
        <v>65</v>
      </c>
      <c r="C71" s="12" t="s">
        <v>287</v>
      </c>
      <c r="D71" s="13">
        <v>85</v>
      </c>
      <c r="E71" s="13">
        <v>86</v>
      </c>
      <c r="F71" s="13">
        <v>0</v>
      </c>
      <c r="G71" s="13">
        <v>0</v>
      </c>
      <c r="H71" s="13">
        <v>171</v>
      </c>
      <c r="I71" s="131">
        <v>0</v>
      </c>
      <c r="J71" s="131">
        <v>0</v>
      </c>
      <c r="M71" s="131">
        <v>0</v>
      </c>
    </row>
    <row r="72" spans="1:13">
      <c r="A72" s="28"/>
      <c r="B72" s="29" t="s">
        <v>65</v>
      </c>
      <c r="C72" s="12" t="s">
        <v>288</v>
      </c>
      <c r="D72" s="13">
        <v>88</v>
      </c>
      <c r="E72" s="13">
        <v>89</v>
      </c>
      <c r="F72" s="13">
        <v>0</v>
      </c>
      <c r="G72" s="13">
        <v>0</v>
      </c>
      <c r="H72" s="13">
        <v>177</v>
      </c>
      <c r="I72" s="131">
        <v>0</v>
      </c>
      <c r="J72" s="131">
        <v>0</v>
      </c>
      <c r="M72" s="131">
        <v>0</v>
      </c>
    </row>
    <row r="73" spans="1:13">
      <c r="A73" s="28"/>
      <c r="B73" s="29" t="s">
        <v>88</v>
      </c>
      <c r="C73" s="12" t="s">
        <v>105</v>
      </c>
      <c r="D73" s="13">
        <v>87</v>
      </c>
      <c r="E73" s="13">
        <v>83</v>
      </c>
      <c r="F73" s="13">
        <v>0</v>
      </c>
      <c r="G73" s="13">
        <v>0</v>
      </c>
      <c r="H73" s="13">
        <v>170</v>
      </c>
      <c r="I73" s="131">
        <v>0</v>
      </c>
      <c r="J73" s="131">
        <v>0</v>
      </c>
      <c r="M73" s="131">
        <v>0</v>
      </c>
    </row>
    <row r="74" spans="1:13">
      <c r="A74" s="28"/>
      <c r="B74" s="29" t="s">
        <v>88</v>
      </c>
      <c r="C74" s="12" t="s">
        <v>289</v>
      </c>
      <c r="D74" s="13">
        <v>87</v>
      </c>
      <c r="E74" s="13">
        <v>83</v>
      </c>
      <c r="F74" s="13">
        <v>0</v>
      </c>
      <c r="G74" s="13">
        <v>0</v>
      </c>
      <c r="H74" s="13">
        <v>170</v>
      </c>
      <c r="I74" s="131">
        <v>0</v>
      </c>
      <c r="J74" s="131">
        <v>0</v>
      </c>
      <c r="M74" s="131">
        <v>0</v>
      </c>
    </row>
    <row r="75" spans="1:13">
      <c r="A75" s="28"/>
      <c r="B75" s="29" t="s">
        <v>88</v>
      </c>
      <c r="C75" s="12" t="s">
        <v>234</v>
      </c>
      <c r="D75" s="13">
        <v>90</v>
      </c>
      <c r="E75" s="13">
        <v>83</v>
      </c>
      <c r="F75" s="13">
        <v>0</v>
      </c>
      <c r="G75" s="13">
        <v>0</v>
      </c>
      <c r="H75" s="13">
        <v>173</v>
      </c>
      <c r="I75" s="131">
        <v>0</v>
      </c>
      <c r="J75" s="131">
        <v>0</v>
      </c>
      <c r="M75" s="131">
        <v>0</v>
      </c>
    </row>
    <row r="76" spans="1:13">
      <c r="A76" s="28"/>
      <c r="B76" s="29" t="s">
        <v>88</v>
      </c>
      <c r="C76" s="12" t="s">
        <v>290</v>
      </c>
      <c r="D76" s="13">
        <v>92</v>
      </c>
      <c r="E76" s="13">
        <v>84</v>
      </c>
      <c r="F76" s="13">
        <v>0</v>
      </c>
      <c r="G76" s="13">
        <v>0</v>
      </c>
      <c r="H76" s="13">
        <v>176</v>
      </c>
      <c r="I76" s="131">
        <v>0</v>
      </c>
      <c r="J76" s="131">
        <v>0</v>
      </c>
      <c r="M76" s="131">
        <v>0</v>
      </c>
    </row>
    <row r="77" spans="1:13">
      <c r="A77" s="28"/>
      <c r="B77" s="29" t="s">
        <v>88</v>
      </c>
      <c r="C77" s="12" t="s">
        <v>240</v>
      </c>
      <c r="D77" s="13">
        <v>92</v>
      </c>
      <c r="E77" s="13">
        <v>85</v>
      </c>
      <c r="F77" s="13">
        <v>0</v>
      </c>
      <c r="G77" s="13">
        <v>0</v>
      </c>
      <c r="H77" s="13">
        <v>177</v>
      </c>
      <c r="I77" s="131">
        <v>0</v>
      </c>
      <c r="J77" s="131">
        <v>0</v>
      </c>
      <c r="M77" s="131">
        <v>0</v>
      </c>
    </row>
    <row r="78" spans="1:13">
      <c r="A78" s="28"/>
      <c r="B78" s="29" t="s">
        <v>88</v>
      </c>
      <c r="C78" s="12" t="s">
        <v>239</v>
      </c>
      <c r="D78" s="13">
        <v>91</v>
      </c>
      <c r="E78" s="13">
        <v>86</v>
      </c>
      <c r="F78" s="13">
        <v>0</v>
      </c>
      <c r="G78" s="13">
        <v>0</v>
      </c>
      <c r="H78" s="13">
        <v>177</v>
      </c>
      <c r="I78" s="131">
        <v>0</v>
      </c>
      <c r="J78" s="131">
        <v>0</v>
      </c>
      <c r="M78" s="131">
        <v>0</v>
      </c>
    </row>
    <row r="79" spans="1:13">
      <c r="A79" s="28"/>
      <c r="B79" s="29" t="s">
        <v>88</v>
      </c>
      <c r="C79" s="12" t="s">
        <v>236</v>
      </c>
      <c r="D79" s="13">
        <v>86</v>
      </c>
      <c r="E79" s="13">
        <v>91</v>
      </c>
      <c r="F79" s="13">
        <v>0</v>
      </c>
      <c r="G79" s="13">
        <v>0</v>
      </c>
      <c r="H79" s="13">
        <v>177</v>
      </c>
      <c r="I79" s="131">
        <v>0</v>
      </c>
      <c r="J79" s="131">
        <v>0</v>
      </c>
      <c r="M79" s="131">
        <v>0</v>
      </c>
    </row>
    <row r="80" spans="1:13">
      <c r="A80" s="28"/>
      <c r="B80" s="29" t="s">
        <v>88</v>
      </c>
      <c r="C80" s="12" t="s">
        <v>108</v>
      </c>
      <c r="D80" s="13">
        <v>89</v>
      </c>
      <c r="E80" s="13">
        <v>90</v>
      </c>
      <c r="F80" s="13">
        <v>0</v>
      </c>
      <c r="G80" s="13">
        <v>0</v>
      </c>
      <c r="H80" s="13">
        <v>179</v>
      </c>
      <c r="I80" s="131">
        <v>0</v>
      </c>
      <c r="J80" s="131">
        <v>0</v>
      </c>
      <c r="M80" s="131">
        <v>0</v>
      </c>
    </row>
    <row r="81" spans="1:13">
      <c r="A81" s="28"/>
      <c r="B81" s="29" t="s">
        <v>88</v>
      </c>
      <c r="C81" s="12" t="s">
        <v>291</v>
      </c>
      <c r="D81" s="13">
        <v>92</v>
      </c>
      <c r="E81" s="13">
        <v>88</v>
      </c>
      <c r="F81" s="13">
        <v>0</v>
      </c>
      <c r="G81" s="13">
        <v>0</v>
      </c>
      <c r="H81" s="13">
        <v>180</v>
      </c>
      <c r="I81" s="131">
        <v>0</v>
      </c>
      <c r="J81" s="131">
        <v>0</v>
      </c>
      <c r="M81" s="131">
        <v>0</v>
      </c>
    </row>
    <row r="82" spans="1:13">
      <c r="A82" s="28"/>
      <c r="B82" s="29" t="s">
        <v>88</v>
      </c>
      <c r="C82" s="12" t="s">
        <v>292</v>
      </c>
      <c r="D82" s="13">
        <v>88</v>
      </c>
      <c r="E82" s="13">
        <v>106</v>
      </c>
      <c r="F82" s="13">
        <v>0</v>
      </c>
      <c r="G82" s="13">
        <v>0</v>
      </c>
      <c r="H82" s="13">
        <v>194</v>
      </c>
      <c r="I82" s="131">
        <v>0</v>
      </c>
      <c r="J82" s="131">
        <v>0</v>
      </c>
      <c r="M82" s="131">
        <v>0</v>
      </c>
    </row>
  </sheetData>
  <phoneticPr fontId="2" type="noConversion"/>
  <conditionalFormatting sqref="B2:B82">
    <cfRule type="expression" dxfId="234" priority="6">
      <formula>AND(XEF2=0,XEG2&lt;&gt;"")</formula>
    </cfRule>
  </conditionalFormatting>
  <conditionalFormatting sqref="A2:A82">
    <cfRule type="expression" dxfId="233" priority="5">
      <formula>AND(XEF2=0,XEG2&lt;&gt;"")</formula>
    </cfRule>
  </conditionalFormatting>
  <conditionalFormatting sqref="D2:G82">
    <cfRule type="cellIs" dxfId="232" priority="3" operator="lessThan">
      <formula>#REF!</formula>
    </cfRule>
    <cfRule type="cellIs" dxfId="231" priority="4" operator="equal">
      <formula>#REF!</formula>
    </cfRule>
  </conditionalFormatting>
  <conditionalFormatting sqref="H2:H82">
    <cfRule type="cellIs" dxfId="230" priority="1" operator="lessThan">
      <formula>#REF!*COUNTIF(D2:G2,"&gt;0")</formula>
    </cfRule>
    <cfRule type="cellIs" dxfId="229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71"/>
  <sheetViews>
    <sheetView workbookViewId="0">
      <selection activeCell="D1" sqref="D1:N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32" t="s">
        <v>7</v>
      </c>
      <c r="B1" s="133" t="s">
        <v>8</v>
      </c>
      <c r="C1" s="133" t="s">
        <v>0</v>
      </c>
      <c r="D1" s="134" t="s">
        <v>9</v>
      </c>
      <c r="E1" s="134" t="s">
        <v>10</v>
      </c>
      <c r="F1" s="134" t="s">
        <v>1</v>
      </c>
      <c r="G1" s="134" t="s">
        <v>2</v>
      </c>
      <c r="H1" s="141" t="s">
        <v>3</v>
      </c>
      <c r="I1" s="133" t="s">
        <v>12</v>
      </c>
      <c r="J1" s="134" t="s">
        <v>9</v>
      </c>
      <c r="K1" s="134" t="s">
        <v>10</v>
      </c>
      <c r="L1" s="134" t="s">
        <v>1</v>
      </c>
      <c r="M1" s="134" t="s">
        <v>2</v>
      </c>
      <c r="N1" s="141" t="s">
        <v>3</v>
      </c>
    </row>
    <row r="2" spans="1:14">
      <c r="A2" s="143" t="s">
        <v>266</v>
      </c>
      <c r="B2" s="136" t="s">
        <v>41</v>
      </c>
      <c r="C2" s="137" t="s">
        <v>42</v>
      </c>
      <c r="D2" s="144">
        <v>70</v>
      </c>
      <c r="E2" s="144">
        <v>70</v>
      </c>
      <c r="F2" s="144">
        <v>66</v>
      </c>
      <c r="G2" s="144">
        <v>76</v>
      </c>
      <c r="H2" s="138">
        <v>282</v>
      </c>
      <c r="I2" s="139">
        <v>0</v>
      </c>
      <c r="J2" s="145">
        <v>15.599999999999994</v>
      </c>
      <c r="K2" s="145">
        <v>14.742857142857147</v>
      </c>
      <c r="L2" s="145">
        <v>21.256410256410263</v>
      </c>
      <c r="M2" s="145">
        <v>13.102564102564102</v>
      </c>
      <c r="N2" s="145">
        <v>64.701831501831506</v>
      </c>
    </row>
    <row r="3" spans="1:14">
      <c r="A3" s="135">
        <v>1</v>
      </c>
      <c r="B3" s="136" t="s">
        <v>41</v>
      </c>
      <c r="C3" s="137" t="s">
        <v>44</v>
      </c>
      <c r="D3" s="144">
        <v>71</v>
      </c>
      <c r="E3" s="144">
        <v>71</v>
      </c>
      <c r="F3" s="144">
        <v>79</v>
      </c>
      <c r="G3" s="144">
        <v>71</v>
      </c>
      <c r="H3" s="138">
        <v>292</v>
      </c>
      <c r="I3" s="139">
        <v>0</v>
      </c>
      <c r="J3" s="145">
        <v>14.599999999999994</v>
      </c>
      <c r="K3" s="145">
        <v>13.742857142857147</v>
      </c>
      <c r="L3" s="145">
        <v>8.2564102564102626</v>
      </c>
      <c r="M3" s="145">
        <v>18.102564102564102</v>
      </c>
      <c r="N3" s="145">
        <v>54.701831501831506</v>
      </c>
    </row>
    <row r="4" spans="1:14">
      <c r="A4" s="135">
        <v>2</v>
      </c>
      <c r="B4" s="136" t="s">
        <v>41</v>
      </c>
      <c r="C4" s="137" t="s">
        <v>45</v>
      </c>
      <c r="D4" s="138">
        <v>72</v>
      </c>
      <c r="E4" s="138">
        <v>75</v>
      </c>
      <c r="F4" s="138">
        <v>73</v>
      </c>
      <c r="G4" s="138">
        <v>75</v>
      </c>
      <c r="H4" s="138">
        <v>295</v>
      </c>
      <c r="I4" s="139">
        <v>0</v>
      </c>
      <c r="J4" s="145">
        <v>13.599999999999994</v>
      </c>
      <c r="K4" s="145">
        <v>9.7428571428571473</v>
      </c>
      <c r="L4" s="145">
        <v>14.256410256410263</v>
      </c>
      <c r="M4" s="145">
        <v>14.102564102564102</v>
      </c>
      <c r="N4" s="145">
        <v>51.701831501831506</v>
      </c>
    </row>
    <row r="5" spans="1:14">
      <c r="A5" s="135">
        <v>3</v>
      </c>
      <c r="B5" s="136" t="s">
        <v>41</v>
      </c>
      <c r="C5" s="137" t="s">
        <v>43</v>
      </c>
      <c r="D5" s="138">
        <v>71</v>
      </c>
      <c r="E5" s="138">
        <v>76</v>
      </c>
      <c r="F5" s="138">
        <v>72</v>
      </c>
      <c r="G5" s="138">
        <v>78</v>
      </c>
      <c r="H5" s="138">
        <v>297</v>
      </c>
      <c r="I5" s="139">
        <v>0</v>
      </c>
      <c r="J5" s="145">
        <v>14.599999999999994</v>
      </c>
      <c r="K5" s="145">
        <v>8.7428571428571473</v>
      </c>
      <c r="L5" s="145">
        <v>15.256410256410263</v>
      </c>
      <c r="M5" s="145">
        <v>11.102564102564102</v>
      </c>
      <c r="N5" s="145">
        <v>49.701831501831506</v>
      </c>
    </row>
    <row r="6" spans="1:14">
      <c r="A6" s="135">
        <v>4</v>
      </c>
      <c r="B6" s="136" t="s">
        <v>41</v>
      </c>
      <c r="C6" s="137" t="s">
        <v>46</v>
      </c>
      <c r="D6" s="138">
        <v>73</v>
      </c>
      <c r="E6" s="138">
        <v>70</v>
      </c>
      <c r="F6" s="138">
        <v>76</v>
      </c>
      <c r="G6" s="138">
        <v>80</v>
      </c>
      <c r="H6" s="138">
        <v>299</v>
      </c>
      <c r="I6" s="139">
        <v>0</v>
      </c>
      <c r="J6" s="145">
        <v>12.599999999999994</v>
      </c>
      <c r="K6" s="145">
        <v>14.742857142857147</v>
      </c>
      <c r="L6" s="145">
        <v>11.256410256410263</v>
      </c>
      <c r="M6" s="145">
        <v>9.1025641025641022</v>
      </c>
      <c r="N6" s="145">
        <v>47.701831501831506</v>
      </c>
    </row>
    <row r="7" spans="1:14">
      <c r="A7" s="135">
        <v>5</v>
      </c>
      <c r="B7" s="136" t="s">
        <v>41</v>
      </c>
      <c r="C7" s="137" t="s">
        <v>48</v>
      </c>
      <c r="D7" s="138">
        <v>75</v>
      </c>
      <c r="E7" s="138">
        <v>76</v>
      </c>
      <c r="F7" s="138">
        <v>73</v>
      </c>
      <c r="G7" s="138">
        <v>76</v>
      </c>
      <c r="H7" s="138">
        <v>300</v>
      </c>
      <c r="I7" s="139">
        <v>0</v>
      </c>
      <c r="J7" s="145">
        <v>10.599999999999994</v>
      </c>
      <c r="K7" s="145">
        <v>8.7428571428571473</v>
      </c>
      <c r="L7" s="145">
        <v>14.256410256410263</v>
      </c>
      <c r="M7" s="145">
        <v>13.102564102564102</v>
      </c>
      <c r="N7" s="145">
        <v>46.701831501831506</v>
      </c>
    </row>
    <row r="8" spans="1:14">
      <c r="A8" s="135">
        <v>6</v>
      </c>
      <c r="B8" s="136" t="s">
        <v>41</v>
      </c>
      <c r="C8" s="137" t="s">
        <v>47</v>
      </c>
      <c r="D8" s="138">
        <v>75</v>
      </c>
      <c r="E8" s="138">
        <v>76</v>
      </c>
      <c r="F8" s="138">
        <v>71</v>
      </c>
      <c r="G8" s="138">
        <v>78</v>
      </c>
      <c r="H8" s="138">
        <v>300</v>
      </c>
      <c r="I8" s="139">
        <v>0</v>
      </c>
      <c r="J8" s="145">
        <v>10.599999999999994</v>
      </c>
      <c r="K8" s="145">
        <v>8.7428571428571473</v>
      </c>
      <c r="L8" s="145">
        <v>16.256410256410263</v>
      </c>
      <c r="M8" s="145">
        <v>11.102564102564102</v>
      </c>
      <c r="N8" s="145">
        <v>46.701831501831506</v>
      </c>
    </row>
    <row r="9" spans="1:14">
      <c r="A9" s="135">
        <v>7</v>
      </c>
      <c r="B9" s="136" t="s">
        <v>41</v>
      </c>
      <c r="C9" s="137" t="s">
        <v>59</v>
      </c>
      <c r="D9" s="138">
        <v>80</v>
      </c>
      <c r="E9" s="138">
        <v>74</v>
      </c>
      <c r="F9" s="138">
        <v>70</v>
      </c>
      <c r="G9" s="138">
        <v>77</v>
      </c>
      <c r="H9" s="138">
        <v>301</v>
      </c>
      <c r="I9" s="139">
        <v>0</v>
      </c>
      <c r="J9" s="145">
        <v>5.5999999999999943</v>
      </c>
      <c r="K9" s="145">
        <v>10.742857142857147</v>
      </c>
      <c r="L9" s="145">
        <v>17.256410256410263</v>
      </c>
      <c r="M9" s="145">
        <v>12.102564102564102</v>
      </c>
      <c r="N9" s="145">
        <v>45.701831501831506</v>
      </c>
    </row>
    <row r="10" spans="1:14">
      <c r="A10" s="135">
        <v>8</v>
      </c>
      <c r="B10" s="136" t="s">
        <v>41</v>
      </c>
      <c r="C10" s="137" t="s">
        <v>52</v>
      </c>
      <c r="D10" s="138">
        <v>76</v>
      </c>
      <c r="E10" s="138">
        <v>74</v>
      </c>
      <c r="F10" s="138">
        <v>74</v>
      </c>
      <c r="G10" s="138">
        <v>78</v>
      </c>
      <c r="H10" s="138">
        <v>302</v>
      </c>
      <c r="I10" s="139">
        <v>0</v>
      </c>
      <c r="J10" s="145">
        <v>9.5999999999999943</v>
      </c>
      <c r="K10" s="145">
        <v>10.742857142857147</v>
      </c>
      <c r="L10" s="145">
        <v>13.256410256410263</v>
      </c>
      <c r="M10" s="145">
        <v>11.102564102564102</v>
      </c>
      <c r="N10" s="145">
        <v>44.701831501831506</v>
      </c>
    </row>
    <row r="11" spans="1:14">
      <c r="A11" s="135">
        <v>9</v>
      </c>
      <c r="B11" s="136" t="s">
        <v>41</v>
      </c>
      <c r="C11" s="137" t="s">
        <v>53</v>
      </c>
      <c r="D11" s="138">
        <v>73</v>
      </c>
      <c r="E11" s="138">
        <v>71</v>
      </c>
      <c r="F11" s="138">
        <v>73</v>
      </c>
      <c r="G11" s="138">
        <v>87</v>
      </c>
      <c r="H11" s="138">
        <v>304</v>
      </c>
      <c r="I11" s="139">
        <v>0</v>
      </c>
      <c r="J11" s="145">
        <v>12.599999999999994</v>
      </c>
      <c r="K11" s="145">
        <v>13.742857142857147</v>
      </c>
      <c r="L11" s="145">
        <v>14.256410256410263</v>
      </c>
      <c r="M11" s="145">
        <v>2.1025641025641022</v>
      </c>
      <c r="N11" s="145">
        <v>42.701831501831506</v>
      </c>
    </row>
    <row r="12" spans="1:14">
      <c r="A12" s="135">
        <v>10</v>
      </c>
      <c r="B12" s="136" t="s">
        <v>41</v>
      </c>
      <c r="C12" s="137" t="s">
        <v>57</v>
      </c>
      <c r="D12" s="138">
        <v>80</v>
      </c>
      <c r="E12" s="138">
        <v>72</v>
      </c>
      <c r="F12" s="138">
        <v>74</v>
      </c>
      <c r="G12" s="138">
        <v>82</v>
      </c>
      <c r="H12" s="138">
        <v>308</v>
      </c>
      <c r="I12" s="139">
        <v>0</v>
      </c>
      <c r="J12" s="145">
        <v>5.5999999999999943</v>
      </c>
      <c r="K12" s="145">
        <v>12.742857142857147</v>
      </c>
      <c r="L12" s="145">
        <v>13.256410256410263</v>
      </c>
      <c r="M12" s="145">
        <v>7.1025641025641022</v>
      </c>
      <c r="N12" s="145">
        <v>38.701831501831506</v>
      </c>
    </row>
    <row r="13" spans="1:14">
      <c r="A13" s="135">
        <v>11</v>
      </c>
      <c r="B13" s="136" t="s">
        <v>41</v>
      </c>
      <c r="C13" s="137" t="s">
        <v>50</v>
      </c>
      <c r="D13" s="138">
        <v>75</v>
      </c>
      <c r="E13" s="138">
        <v>78</v>
      </c>
      <c r="F13" s="138">
        <v>81</v>
      </c>
      <c r="G13" s="138">
        <v>75</v>
      </c>
      <c r="H13" s="138">
        <v>309</v>
      </c>
      <c r="I13" s="139">
        <v>0</v>
      </c>
      <c r="J13" s="145">
        <v>10.599999999999994</v>
      </c>
      <c r="K13" s="145">
        <v>6.7428571428571473</v>
      </c>
      <c r="L13" s="145">
        <v>6.2564102564102626</v>
      </c>
      <c r="M13" s="145">
        <v>14.102564102564102</v>
      </c>
      <c r="N13" s="145">
        <v>37.701831501831506</v>
      </c>
    </row>
    <row r="14" spans="1:14">
      <c r="A14" s="135">
        <v>12</v>
      </c>
      <c r="B14" s="136" t="s">
        <v>41</v>
      </c>
      <c r="C14" s="137" t="s">
        <v>56</v>
      </c>
      <c r="D14" s="138">
        <v>80</v>
      </c>
      <c r="E14" s="138">
        <v>76</v>
      </c>
      <c r="F14" s="138">
        <v>0</v>
      </c>
      <c r="G14" s="138">
        <v>0</v>
      </c>
      <c r="H14" s="138">
        <v>156</v>
      </c>
      <c r="I14" s="139" t="s">
        <v>190</v>
      </c>
      <c r="J14" s="145">
        <v>5.5999999999999943</v>
      </c>
      <c r="K14" s="145">
        <v>8.7428571428571473</v>
      </c>
      <c r="L14" s="145"/>
      <c r="M14" s="145"/>
      <c r="N14" s="145">
        <v>14.342857142857142</v>
      </c>
    </row>
    <row r="15" spans="1:14">
      <c r="A15" s="135">
        <v>13</v>
      </c>
      <c r="B15" s="136" t="s">
        <v>41</v>
      </c>
      <c r="C15" s="137" t="s">
        <v>49</v>
      </c>
      <c r="D15" s="138">
        <v>76</v>
      </c>
      <c r="E15" s="138">
        <v>81</v>
      </c>
      <c r="F15" s="138">
        <v>0</v>
      </c>
      <c r="G15" s="138">
        <v>0</v>
      </c>
      <c r="H15" s="138">
        <v>157</v>
      </c>
      <c r="I15" s="139" t="s">
        <v>190</v>
      </c>
      <c r="J15" s="145">
        <v>9.5999999999999943</v>
      </c>
      <c r="K15" s="145">
        <v>3.7428571428571473</v>
      </c>
      <c r="L15" s="145"/>
      <c r="M15" s="145"/>
      <c r="N15" s="145">
        <v>13.342857142857142</v>
      </c>
    </row>
    <row r="16" spans="1:14">
      <c r="A16" s="135">
        <v>14</v>
      </c>
      <c r="B16" s="136" t="s">
        <v>41</v>
      </c>
      <c r="C16" s="137" t="s">
        <v>63</v>
      </c>
      <c r="D16" s="138">
        <v>84</v>
      </c>
      <c r="E16" s="138">
        <v>74</v>
      </c>
      <c r="F16" s="138">
        <v>0</v>
      </c>
      <c r="G16" s="138">
        <v>0</v>
      </c>
      <c r="H16" s="138">
        <v>158</v>
      </c>
      <c r="I16" s="139" t="s">
        <v>190</v>
      </c>
      <c r="J16" s="145">
        <v>1.5999999999999943</v>
      </c>
      <c r="K16" s="145">
        <v>10.742857142857147</v>
      </c>
      <c r="L16" s="145"/>
      <c r="M16" s="145"/>
      <c r="N16" s="145">
        <v>12.342857142857142</v>
      </c>
    </row>
    <row r="17" spans="1:14">
      <c r="A17" s="135">
        <v>15</v>
      </c>
      <c r="B17" s="136" t="s">
        <v>41</v>
      </c>
      <c r="C17" s="137" t="s">
        <v>54</v>
      </c>
      <c r="D17" s="138">
        <v>77</v>
      </c>
      <c r="E17" s="138">
        <v>81</v>
      </c>
      <c r="F17" s="138">
        <v>0</v>
      </c>
      <c r="G17" s="138">
        <v>0</v>
      </c>
      <c r="H17" s="138">
        <v>158</v>
      </c>
      <c r="I17" s="139" t="s">
        <v>190</v>
      </c>
      <c r="J17" s="145">
        <v>8.5999999999999943</v>
      </c>
      <c r="K17" s="145">
        <v>3.7428571428571473</v>
      </c>
      <c r="L17" s="145"/>
      <c r="M17" s="145"/>
      <c r="N17" s="145">
        <v>12.342857142857142</v>
      </c>
    </row>
    <row r="18" spans="1:14">
      <c r="A18" s="135">
        <v>16</v>
      </c>
      <c r="B18" s="136" t="s">
        <v>41</v>
      </c>
      <c r="C18" s="137" t="s">
        <v>60</v>
      </c>
      <c r="D18" s="138">
        <v>81</v>
      </c>
      <c r="E18" s="138">
        <v>79</v>
      </c>
      <c r="F18" s="138">
        <v>0</v>
      </c>
      <c r="G18" s="138">
        <v>0</v>
      </c>
      <c r="H18" s="138">
        <v>160</v>
      </c>
      <c r="I18" s="139" t="s">
        <v>190</v>
      </c>
      <c r="J18" s="145">
        <v>4.5999999999999943</v>
      </c>
      <c r="K18" s="145">
        <v>5.7428571428571473</v>
      </c>
      <c r="L18" s="145"/>
      <c r="M18" s="145"/>
      <c r="N18" s="145">
        <v>10.342857142857142</v>
      </c>
    </row>
    <row r="19" spans="1:14">
      <c r="A19" s="135">
        <v>17</v>
      </c>
      <c r="B19" s="136" t="s">
        <v>41</v>
      </c>
      <c r="C19" s="137" t="s">
        <v>58</v>
      </c>
      <c r="D19" s="138">
        <v>80</v>
      </c>
      <c r="E19" s="138">
        <v>83</v>
      </c>
      <c r="F19" s="138">
        <v>0</v>
      </c>
      <c r="G19" s="138">
        <v>0</v>
      </c>
      <c r="H19" s="138">
        <v>163</v>
      </c>
      <c r="I19" s="139" t="s">
        <v>190</v>
      </c>
      <c r="J19" s="145">
        <v>5.5999999999999943</v>
      </c>
      <c r="K19" s="145">
        <v>1.7428571428571473</v>
      </c>
      <c r="L19" s="145"/>
      <c r="M19" s="145"/>
      <c r="N19" s="145">
        <v>7.3428571428571416</v>
      </c>
    </row>
    <row r="20" spans="1:14">
      <c r="A20" s="135">
        <v>18</v>
      </c>
      <c r="B20" s="136" t="s">
        <v>41</v>
      </c>
      <c r="C20" s="137" t="s">
        <v>64</v>
      </c>
      <c r="D20" s="138">
        <v>84</v>
      </c>
      <c r="E20" s="138">
        <v>80</v>
      </c>
      <c r="F20" s="138">
        <v>0</v>
      </c>
      <c r="G20" s="138">
        <v>0</v>
      </c>
      <c r="H20" s="138">
        <v>164</v>
      </c>
      <c r="I20" s="139" t="s">
        <v>190</v>
      </c>
      <c r="J20" s="145">
        <v>1.5999999999999943</v>
      </c>
      <c r="K20" s="145">
        <v>4.7428571428571473</v>
      </c>
      <c r="L20" s="145"/>
      <c r="M20" s="145"/>
      <c r="N20" s="145">
        <v>6.3428571428571416</v>
      </c>
    </row>
    <row r="21" spans="1:14">
      <c r="A21" s="135">
        <v>19</v>
      </c>
      <c r="B21" s="136" t="s">
        <v>41</v>
      </c>
      <c r="C21" s="137" t="s">
        <v>55</v>
      </c>
      <c r="D21" s="138">
        <v>77</v>
      </c>
      <c r="E21" s="138">
        <v>87</v>
      </c>
      <c r="F21" s="138">
        <v>0</v>
      </c>
      <c r="G21" s="138">
        <v>0</v>
      </c>
      <c r="H21" s="138">
        <v>164</v>
      </c>
      <c r="I21" s="139" t="s">
        <v>190</v>
      </c>
      <c r="J21" s="145">
        <v>8.5999999999999943</v>
      </c>
      <c r="K21" s="145">
        <v>0</v>
      </c>
      <c r="L21" s="145"/>
      <c r="M21" s="145"/>
      <c r="N21" s="145">
        <v>8.5999999999999943</v>
      </c>
    </row>
    <row r="22" spans="1:14">
      <c r="A22" s="135">
        <v>20</v>
      </c>
      <c r="B22" s="136" t="s">
        <v>41</v>
      </c>
      <c r="C22" s="137" t="s">
        <v>51</v>
      </c>
      <c r="D22" s="138">
        <v>76</v>
      </c>
      <c r="E22" s="138">
        <v>88</v>
      </c>
      <c r="F22" s="138">
        <v>0</v>
      </c>
      <c r="G22" s="138">
        <v>0</v>
      </c>
      <c r="H22" s="138">
        <v>164</v>
      </c>
      <c r="I22" s="139" t="s">
        <v>190</v>
      </c>
      <c r="J22" s="145">
        <v>9.5999999999999943</v>
      </c>
      <c r="K22" s="145">
        <v>0</v>
      </c>
      <c r="L22" s="145"/>
      <c r="M22" s="145"/>
      <c r="N22" s="145">
        <v>9.5999999999999943</v>
      </c>
    </row>
    <row r="23" spans="1:14">
      <c r="A23" s="135">
        <v>21</v>
      </c>
      <c r="B23" s="136" t="s">
        <v>41</v>
      </c>
      <c r="C23" s="137" t="s">
        <v>61</v>
      </c>
      <c r="D23" s="138">
        <v>82</v>
      </c>
      <c r="E23" s="138">
        <v>86</v>
      </c>
      <c r="F23" s="138">
        <v>0</v>
      </c>
      <c r="G23" s="138">
        <v>0</v>
      </c>
      <c r="H23" s="138">
        <v>168</v>
      </c>
      <c r="I23" s="139" t="s">
        <v>190</v>
      </c>
      <c r="J23" s="145">
        <v>3.5999999999999943</v>
      </c>
      <c r="K23" s="145">
        <v>0</v>
      </c>
      <c r="L23" s="145"/>
      <c r="M23" s="145"/>
      <c r="N23" s="145">
        <v>3.5999999999999943</v>
      </c>
    </row>
    <row r="24" spans="1:14">
      <c r="A24" s="135">
        <v>22</v>
      </c>
      <c r="B24" s="136" t="s">
        <v>41</v>
      </c>
      <c r="C24" s="137" t="s">
        <v>62</v>
      </c>
      <c r="D24" s="138">
        <v>84</v>
      </c>
      <c r="E24" s="138">
        <v>87</v>
      </c>
      <c r="F24" s="138">
        <v>0</v>
      </c>
      <c r="G24" s="138">
        <v>0</v>
      </c>
      <c r="H24" s="138">
        <v>171</v>
      </c>
      <c r="I24" s="139" t="s">
        <v>190</v>
      </c>
      <c r="J24" s="145">
        <v>1.5999999999999943</v>
      </c>
      <c r="K24" s="145">
        <v>0</v>
      </c>
      <c r="L24" s="145"/>
      <c r="M24" s="145"/>
      <c r="N24" s="145">
        <v>1.5999999999999943</v>
      </c>
    </row>
    <row r="25" spans="1:14">
      <c r="A25" s="135">
        <v>1</v>
      </c>
      <c r="B25" s="136" t="s">
        <v>65</v>
      </c>
      <c r="C25" s="137" t="s">
        <v>67</v>
      </c>
      <c r="D25" s="138">
        <v>76</v>
      </c>
      <c r="E25" s="138">
        <v>74</v>
      </c>
      <c r="F25" s="138">
        <v>73</v>
      </c>
      <c r="G25" s="138">
        <v>73</v>
      </c>
      <c r="H25" s="138">
        <v>296</v>
      </c>
      <c r="I25" s="139">
        <v>0</v>
      </c>
      <c r="J25" s="145">
        <v>9.5999999999999943</v>
      </c>
      <c r="K25" s="145">
        <v>10.742857142857147</v>
      </c>
      <c r="L25" s="145">
        <v>14.256410256410263</v>
      </c>
      <c r="M25" s="145">
        <v>16.102564102564102</v>
      </c>
      <c r="N25" s="145">
        <v>50.701831501831506</v>
      </c>
    </row>
    <row r="26" spans="1:14">
      <c r="A26" s="135">
        <v>2</v>
      </c>
      <c r="B26" s="136" t="s">
        <v>65</v>
      </c>
      <c r="C26" s="137" t="s">
        <v>75</v>
      </c>
      <c r="D26" s="138">
        <v>77</v>
      </c>
      <c r="E26" s="138">
        <v>73</v>
      </c>
      <c r="F26" s="138">
        <v>75</v>
      </c>
      <c r="G26" s="138">
        <v>74</v>
      </c>
      <c r="H26" s="138">
        <v>299</v>
      </c>
      <c r="I26" s="139">
        <v>0</v>
      </c>
      <c r="J26" s="145">
        <v>8.5999999999999943</v>
      </c>
      <c r="K26" s="145">
        <v>11.742857142857147</v>
      </c>
      <c r="L26" s="145">
        <v>12.256410256410263</v>
      </c>
      <c r="M26" s="145">
        <v>15.102564102564102</v>
      </c>
      <c r="N26" s="145">
        <v>47.701831501831506</v>
      </c>
    </row>
    <row r="27" spans="1:14">
      <c r="A27" s="135">
        <v>3</v>
      </c>
      <c r="B27" s="136" t="s">
        <v>65</v>
      </c>
      <c r="C27" s="137" t="s">
        <v>70</v>
      </c>
      <c r="D27" s="138">
        <v>76</v>
      </c>
      <c r="E27" s="138">
        <v>75</v>
      </c>
      <c r="F27" s="138">
        <v>74</v>
      </c>
      <c r="G27" s="138">
        <v>74</v>
      </c>
      <c r="H27" s="138">
        <v>299</v>
      </c>
      <c r="I27" s="139">
        <v>0</v>
      </c>
      <c r="J27" s="145">
        <v>9.5999999999999943</v>
      </c>
      <c r="K27" s="145">
        <v>9.7428571428571473</v>
      </c>
      <c r="L27" s="145">
        <v>13.256410256410263</v>
      </c>
      <c r="M27" s="145">
        <v>15.102564102564102</v>
      </c>
      <c r="N27" s="145">
        <v>47.701831501831506</v>
      </c>
    </row>
    <row r="28" spans="1:14">
      <c r="A28" s="135">
        <v>4</v>
      </c>
      <c r="B28" s="136" t="s">
        <v>65</v>
      </c>
      <c r="C28" s="137" t="s">
        <v>73</v>
      </c>
      <c r="D28" s="138">
        <v>76</v>
      </c>
      <c r="E28" s="138">
        <v>74</v>
      </c>
      <c r="F28" s="138">
        <v>75</v>
      </c>
      <c r="G28" s="138">
        <v>77</v>
      </c>
      <c r="H28" s="138">
        <v>302</v>
      </c>
      <c r="I28" s="139">
        <v>0</v>
      </c>
      <c r="J28" s="145">
        <v>9.5999999999999943</v>
      </c>
      <c r="K28" s="145">
        <v>10.742857142857147</v>
      </c>
      <c r="L28" s="145">
        <v>12.256410256410263</v>
      </c>
      <c r="M28" s="145">
        <v>12.102564102564102</v>
      </c>
      <c r="N28" s="145">
        <v>44.701831501831506</v>
      </c>
    </row>
    <row r="29" spans="1:14">
      <c r="A29" s="135">
        <v>5</v>
      </c>
      <c r="B29" s="136" t="s">
        <v>65</v>
      </c>
      <c r="C29" s="137" t="s">
        <v>76</v>
      </c>
      <c r="D29" s="138">
        <v>77</v>
      </c>
      <c r="E29" s="138">
        <v>74</v>
      </c>
      <c r="F29" s="138">
        <v>75</v>
      </c>
      <c r="G29" s="138">
        <v>78</v>
      </c>
      <c r="H29" s="138">
        <v>304</v>
      </c>
      <c r="I29" s="139">
        <v>0</v>
      </c>
      <c r="J29" s="145">
        <v>8.5999999999999943</v>
      </c>
      <c r="K29" s="145">
        <v>10.742857142857147</v>
      </c>
      <c r="L29" s="145">
        <v>12.256410256410263</v>
      </c>
      <c r="M29" s="145">
        <v>11.102564102564102</v>
      </c>
      <c r="N29" s="145">
        <v>42.701831501831506</v>
      </c>
    </row>
    <row r="30" spans="1:14">
      <c r="A30" s="135">
        <v>6</v>
      </c>
      <c r="B30" s="136" t="s">
        <v>65</v>
      </c>
      <c r="C30" s="137" t="s">
        <v>72</v>
      </c>
      <c r="D30" s="138">
        <v>76</v>
      </c>
      <c r="E30" s="138">
        <v>73</v>
      </c>
      <c r="F30" s="138">
        <v>77</v>
      </c>
      <c r="G30" s="138">
        <v>79</v>
      </c>
      <c r="H30" s="138">
        <v>305</v>
      </c>
      <c r="I30" s="139">
        <v>0</v>
      </c>
      <c r="J30" s="145">
        <v>9.5999999999999943</v>
      </c>
      <c r="K30" s="145">
        <v>11.742857142857147</v>
      </c>
      <c r="L30" s="145">
        <v>10.256410256410263</v>
      </c>
      <c r="M30" s="145">
        <v>10.102564102564102</v>
      </c>
      <c r="N30" s="145">
        <v>41.701831501831506</v>
      </c>
    </row>
    <row r="31" spans="1:14">
      <c r="A31" s="135">
        <v>7</v>
      </c>
      <c r="B31" s="136" t="s">
        <v>65</v>
      </c>
      <c r="C31" s="137" t="s">
        <v>82</v>
      </c>
      <c r="D31" s="138">
        <v>80</v>
      </c>
      <c r="E31" s="138">
        <v>75</v>
      </c>
      <c r="F31" s="138">
        <v>73</v>
      </c>
      <c r="G31" s="138">
        <v>78</v>
      </c>
      <c r="H31" s="138">
        <v>306</v>
      </c>
      <c r="I31" s="139">
        <v>0</v>
      </c>
      <c r="J31" s="145">
        <v>5.5999999999999943</v>
      </c>
      <c r="K31" s="145">
        <v>9.7428571428571473</v>
      </c>
      <c r="L31" s="145">
        <v>14.256410256410263</v>
      </c>
      <c r="M31" s="145">
        <v>11.102564102564102</v>
      </c>
      <c r="N31" s="145">
        <v>40.701831501831506</v>
      </c>
    </row>
    <row r="32" spans="1:14">
      <c r="A32" s="135">
        <v>8</v>
      </c>
      <c r="B32" s="136" t="s">
        <v>65</v>
      </c>
      <c r="C32" s="137" t="s">
        <v>80</v>
      </c>
      <c r="D32" s="138">
        <v>80</v>
      </c>
      <c r="E32" s="138">
        <v>72</v>
      </c>
      <c r="F32" s="138">
        <v>81</v>
      </c>
      <c r="G32" s="138">
        <v>77</v>
      </c>
      <c r="H32" s="138">
        <v>310</v>
      </c>
      <c r="I32" s="139">
        <v>0</v>
      </c>
      <c r="J32" s="145">
        <v>5.5999999999999943</v>
      </c>
      <c r="K32" s="145">
        <v>12.742857142857147</v>
      </c>
      <c r="L32" s="145">
        <v>6.2564102564102626</v>
      </c>
      <c r="M32" s="145">
        <v>12.102564102564102</v>
      </c>
      <c r="N32" s="145">
        <v>36.701831501831506</v>
      </c>
    </row>
    <row r="33" spans="1:14">
      <c r="A33" s="135">
        <v>9</v>
      </c>
      <c r="B33" s="136" t="s">
        <v>65</v>
      </c>
      <c r="C33" s="137" t="s">
        <v>66</v>
      </c>
      <c r="D33" s="138">
        <v>75</v>
      </c>
      <c r="E33" s="138">
        <v>73</v>
      </c>
      <c r="F33" s="138">
        <v>76</v>
      </c>
      <c r="G33" s="138">
        <v>87</v>
      </c>
      <c r="H33" s="138">
        <v>311</v>
      </c>
      <c r="I33" s="139">
        <v>0</v>
      </c>
      <c r="J33" s="145">
        <v>10.599999999999994</v>
      </c>
      <c r="K33" s="145">
        <v>11.742857142857147</v>
      </c>
      <c r="L33" s="145">
        <v>11.256410256410263</v>
      </c>
      <c r="M33" s="145">
        <v>2.1025641025641022</v>
      </c>
      <c r="N33" s="145">
        <v>35.701831501831506</v>
      </c>
    </row>
    <row r="34" spans="1:14">
      <c r="A34" s="135">
        <v>10</v>
      </c>
      <c r="B34" s="136" t="s">
        <v>65</v>
      </c>
      <c r="C34" s="137" t="s">
        <v>71</v>
      </c>
      <c r="D34" s="138">
        <v>76</v>
      </c>
      <c r="E34" s="138">
        <v>74</v>
      </c>
      <c r="F34" s="138">
        <v>89</v>
      </c>
      <c r="G34" s="138">
        <v>73</v>
      </c>
      <c r="H34" s="138">
        <v>312</v>
      </c>
      <c r="I34" s="139">
        <v>0</v>
      </c>
      <c r="J34" s="145">
        <v>9.5999999999999943</v>
      </c>
      <c r="K34" s="145">
        <v>10.742857142857147</v>
      </c>
      <c r="L34" s="145">
        <v>0</v>
      </c>
      <c r="M34" s="145">
        <v>16.102564102564102</v>
      </c>
      <c r="N34" s="145">
        <v>36.445421245421244</v>
      </c>
    </row>
    <row r="35" spans="1:14">
      <c r="A35" s="135">
        <v>11</v>
      </c>
      <c r="B35" s="136" t="s">
        <v>65</v>
      </c>
      <c r="C35" s="137" t="s">
        <v>69</v>
      </c>
      <c r="D35" s="138">
        <v>76</v>
      </c>
      <c r="E35" s="138">
        <v>79</v>
      </c>
      <c r="F35" s="138">
        <v>81</v>
      </c>
      <c r="G35" s="138">
        <v>77</v>
      </c>
      <c r="H35" s="138">
        <v>313</v>
      </c>
      <c r="I35" s="139">
        <v>0</v>
      </c>
      <c r="J35" s="145">
        <v>9.5999999999999943</v>
      </c>
      <c r="K35" s="145">
        <v>5.7428571428571473</v>
      </c>
      <c r="L35" s="145">
        <v>6.2564102564102626</v>
      </c>
      <c r="M35" s="145">
        <v>12.102564102564102</v>
      </c>
      <c r="N35" s="145">
        <v>33.701831501831506</v>
      </c>
    </row>
    <row r="36" spans="1:14">
      <c r="A36" s="135">
        <v>12</v>
      </c>
      <c r="B36" s="136" t="s">
        <v>65</v>
      </c>
      <c r="C36" s="137" t="s">
        <v>74</v>
      </c>
      <c r="D36" s="138">
        <v>76</v>
      </c>
      <c r="E36" s="138">
        <v>77</v>
      </c>
      <c r="F36" s="138">
        <v>83</v>
      </c>
      <c r="G36" s="138">
        <v>79</v>
      </c>
      <c r="H36" s="138">
        <v>315</v>
      </c>
      <c r="I36" s="139">
        <v>0</v>
      </c>
      <c r="J36" s="145">
        <v>9.5999999999999943</v>
      </c>
      <c r="K36" s="145">
        <v>7.7428571428571473</v>
      </c>
      <c r="L36" s="145">
        <v>4.2564102564102626</v>
      </c>
      <c r="M36" s="145">
        <v>10.102564102564102</v>
      </c>
      <c r="N36" s="145">
        <v>31.701831501831506</v>
      </c>
    </row>
    <row r="37" spans="1:14">
      <c r="A37" s="135">
        <v>13</v>
      </c>
      <c r="B37" s="136" t="s">
        <v>65</v>
      </c>
      <c r="C37" s="137" t="s">
        <v>77</v>
      </c>
      <c r="D37" s="138">
        <v>78</v>
      </c>
      <c r="E37" s="138">
        <v>77</v>
      </c>
      <c r="F37" s="138">
        <v>88</v>
      </c>
      <c r="G37" s="138">
        <v>78</v>
      </c>
      <c r="H37" s="138">
        <v>321</v>
      </c>
      <c r="I37" s="139">
        <v>0</v>
      </c>
      <c r="J37" s="145">
        <v>7.5999999999999943</v>
      </c>
      <c r="K37" s="145">
        <v>7.7428571428571473</v>
      </c>
      <c r="L37" s="145">
        <v>0</v>
      </c>
      <c r="M37" s="145">
        <v>11.102564102564102</v>
      </c>
      <c r="N37" s="145">
        <v>26.445421245421244</v>
      </c>
    </row>
    <row r="38" spans="1:14">
      <c r="A38" s="135">
        <v>14</v>
      </c>
      <c r="B38" s="136" t="s">
        <v>65</v>
      </c>
      <c r="C38" s="137" t="s">
        <v>78</v>
      </c>
      <c r="D38" s="138">
        <v>79</v>
      </c>
      <c r="E38" s="138">
        <v>78</v>
      </c>
      <c r="F38" s="138">
        <v>0</v>
      </c>
      <c r="G38" s="138">
        <v>0</v>
      </c>
      <c r="H38" s="138">
        <v>157</v>
      </c>
      <c r="I38" s="139" t="s">
        <v>190</v>
      </c>
      <c r="J38" s="145">
        <v>6.5999999999999943</v>
      </c>
      <c r="K38" s="145">
        <v>6.7428571428571473</v>
      </c>
      <c r="L38" s="145"/>
      <c r="M38" s="145"/>
      <c r="N38" s="145">
        <v>13.342857142857142</v>
      </c>
    </row>
    <row r="39" spans="1:14">
      <c r="A39" s="135">
        <v>15</v>
      </c>
      <c r="B39" s="136" t="s">
        <v>65</v>
      </c>
      <c r="C39" s="137" t="s">
        <v>85</v>
      </c>
      <c r="D39" s="138">
        <v>82</v>
      </c>
      <c r="E39" s="138">
        <v>77</v>
      </c>
      <c r="F39" s="138">
        <v>0</v>
      </c>
      <c r="G39" s="138">
        <v>0</v>
      </c>
      <c r="H39" s="138">
        <v>159</v>
      </c>
      <c r="I39" s="139" t="s">
        <v>190</v>
      </c>
      <c r="J39" s="145">
        <v>3.5999999999999943</v>
      </c>
      <c r="K39" s="145">
        <v>7.7428571428571473</v>
      </c>
      <c r="L39" s="145"/>
      <c r="M39" s="145"/>
      <c r="N39" s="145">
        <v>11.342857142857142</v>
      </c>
    </row>
    <row r="40" spans="1:14">
      <c r="A40" s="135">
        <v>16</v>
      </c>
      <c r="B40" s="136" t="s">
        <v>65</v>
      </c>
      <c r="C40" s="137" t="s">
        <v>81</v>
      </c>
      <c r="D40" s="138">
        <v>80</v>
      </c>
      <c r="E40" s="138">
        <v>79</v>
      </c>
      <c r="F40" s="138">
        <v>0</v>
      </c>
      <c r="G40" s="138">
        <v>0</v>
      </c>
      <c r="H40" s="138">
        <v>159</v>
      </c>
      <c r="I40" s="139" t="s">
        <v>190</v>
      </c>
      <c r="J40" s="145">
        <v>5.5999999999999943</v>
      </c>
      <c r="K40" s="145">
        <v>5.7428571428571473</v>
      </c>
      <c r="L40" s="145"/>
      <c r="M40" s="145"/>
      <c r="N40" s="145">
        <v>11.342857142857142</v>
      </c>
    </row>
    <row r="41" spans="1:14">
      <c r="A41" s="135">
        <v>17</v>
      </c>
      <c r="B41" s="136" t="s">
        <v>65</v>
      </c>
      <c r="C41" s="137" t="s">
        <v>79</v>
      </c>
      <c r="D41" s="138">
        <v>79</v>
      </c>
      <c r="E41" s="138">
        <v>80</v>
      </c>
      <c r="F41" s="138">
        <v>0</v>
      </c>
      <c r="G41" s="138">
        <v>0</v>
      </c>
      <c r="H41" s="138">
        <v>159</v>
      </c>
      <c r="I41" s="139" t="s">
        <v>190</v>
      </c>
      <c r="J41" s="145">
        <v>6.5999999999999943</v>
      </c>
      <c r="K41" s="145">
        <v>4.7428571428571473</v>
      </c>
      <c r="L41" s="145"/>
      <c r="M41" s="145"/>
      <c r="N41" s="145">
        <v>11.342857142857142</v>
      </c>
    </row>
    <row r="42" spans="1:14">
      <c r="A42" s="135">
        <v>18</v>
      </c>
      <c r="B42" s="136" t="s">
        <v>65</v>
      </c>
      <c r="C42" s="137" t="s">
        <v>68</v>
      </c>
      <c r="D42" s="138">
        <v>76</v>
      </c>
      <c r="E42" s="138">
        <v>83</v>
      </c>
      <c r="F42" s="138">
        <v>0</v>
      </c>
      <c r="G42" s="138">
        <v>0</v>
      </c>
      <c r="H42" s="138">
        <v>159</v>
      </c>
      <c r="I42" s="139" t="s">
        <v>190</v>
      </c>
      <c r="J42" s="145">
        <v>9.5999999999999943</v>
      </c>
      <c r="K42" s="145">
        <v>1.7428571428571473</v>
      </c>
      <c r="L42" s="145"/>
      <c r="M42" s="145"/>
      <c r="N42" s="145">
        <v>11.342857142857142</v>
      </c>
    </row>
    <row r="43" spans="1:14">
      <c r="A43" s="135">
        <v>19</v>
      </c>
      <c r="B43" s="136" t="s">
        <v>65</v>
      </c>
      <c r="C43" s="137" t="s">
        <v>84</v>
      </c>
      <c r="D43" s="138">
        <v>80</v>
      </c>
      <c r="E43" s="138">
        <v>80</v>
      </c>
      <c r="F43" s="138">
        <v>0</v>
      </c>
      <c r="G43" s="138">
        <v>0</v>
      </c>
      <c r="H43" s="138">
        <v>160</v>
      </c>
      <c r="I43" s="139" t="s">
        <v>190</v>
      </c>
      <c r="J43" s="145">
        <v>5.5999999999999943</v>
      </c>
      <c r="K43" s="145">
        <v>4.7428571428571473</v>
      </c>
      <c r="L43" s="145"/>
      <c r="M43" s="145"/>
      <c r="N43" s="145">
        <v>10.342857142857142</v>
      </c>
    </row>
    <row r="44" spans="1:14">
      <c r="A44" s="135">
        <v>20</v>
      </c>
      <c r="B44" s="136" t="s">
        <v>65</v>
      </c>
      <c r="C44" s="137" t="s">
        <v>83</v>
      </c>
      <c r="D44" s="138">
        <v>80</v>
      </c>
      <c r="E44" s="138">
        <v>82</v>
      </c>
      <c r="F44" s="138">
        <v>0</v>
      </c>
      <c r="G44" s="138">
        <v>0</v>
      </c>
      <c r="H44" s="138">
        <v>162</v>
      </c>
      <c r="I44" s="139" t="s">
        <v>190</v>
      </c>
      <c r="J44" s="145">
        <v>5.5999999999999943</v>
      </c>
      <c r="K44" s="145">
        <v>2.7428571428571473</v>
      </c>
      <c r="L44" s="145"/>
      <c r="M44" s="145"/>
      <c r="N44" s="145">
        <v>8.3428571428571416</v>
      </c>
    </row>
    <row r="45" spans="1:14">
      <c r="A45" s="135">
        <v>21</v>
      </c>
      <c r="B45" s="136" t="s">
        <v>65</v>
      </c>
      <c r="C45" s="137" t="s">
        <v>86</v>
      </c>
      <c r="D45" s="138">
        <v>85</v>
      </c>
      <c r="E45" s="138">
        <v>78</v>
      </c>
      <c r="F45" s="138">
        <v>0</v>
      </c>
      <c r="G45" s="138">
        <v>0</v>
      </c>
      <c r="H45" s="138">
        <v>163</v>
      </c>
      <c r="I45" s="139" t="s">
        <v>190</v>
      </c>
      <c r="J45" s="145">
        <v>0.59999999999999432</v>
      </c>
      <c r="K45" s="145">
        <v>6.7428571428571473</v>
      </c>
      <c r="L45" s="145"/>
      <c r="M45" s="145"/>
      <c r="N45" s="145">
        <v>7.3428571428571416</v>
      </c>
    </row>
    <row r="46" spans="1:14">
      <c r="A46" s="135">
        <v>22</v>
      </c>
      <c r="B46" s="136" t="s">
        <v>65</v>
      </c>
      <c r="C46" s="137" t="s">
        <v>87</v>
      </c>
      <c r="D46" s="138">
        <v>85</v>
      </c>
      <c r="E46" s="138">
        <v>81</v>
      </c>
      <c r="F46" s="138">
        <v>0</v>
      </c>
      <c r="G46" s="138">
        <v>0</v>
      </c>
      <c r="H46" s="138">
        <v>166</v>
      </c>
      <c r="I46" s="139" t="s">
        <v>190</v>
      </c>
      <c r="J46" s="145">
        <v>0.59999999999999432</v>
      </c>
      <c r="K46" s="145">
        <v>3.7428571428571473</v>
      </c>
      <c r="L46" s="145"/>
      <c r="M46" s="145"/>
      <c r="N46" s="145">
        <v>4.3428571428571416</v>
      </c>
    </row>
    <row r="47" spans="1:14">
      <c r="A47" s="135">
        <v>1</v>
      </c>
      <c r="B47" s="136" t="s">
        <v>88</v>
      </c>
      <c r="C47" s="137" t="s">
        <v>89</v>
      </c>
      <c r="D47" s="138">
        <v>71</v>
      </c>
      <c r="E47" s="138">
        <v>76</v>
      </c>
      <c r="F47" s="138">
        <v>69</v>
      </c>
      <c r="G47" s="138">
        <v>72</v>
      </c>
      <c r="H47" s="138">
        <v>288</v>
      </c>
      <c r="I47" s="139">
        <v>0</v>
      </c>
      <c r="J47" s="145">
        <v>14.599999999999994</v>
      </c>
      <c r="K47" s="145">
        <v>8.7428571428571473</v>
      </c>
      <c r="L47" s="145">
        <v>18.256410256410263</v>
      </c>
      <c r="M47" s="145">
        <v>17.102564102564102</v>
      </c>
      <c r="N47" s="145">
        <v>58.701831501831506</v>
      </c>
    </row>
    <row r="48" spans="1:14">
      <c r="A48" s="135">
        <v>2</v>
      </c>
      <c r="B48" s="136" t="s">
        <v>88</v>
      </c>
      <c r="C48" s="137" t="s">
        <v>90</v>
      </c>
      <c r="D48" s="138">
        <v>76</v>
      </c>
      <c r="E48" s="138">
        <v>71</v>
      </c>
      <c r="F48" s="138">
        <v>74</v>
      </c>
      <c r="G48" s="138">
        <v>80</v>
      </c>
      <c r="H48" s="138">
        <v>301</v>
      </c>
      <c r="I48" s="139">
        <v>0</v>
      </c>
      <c r="J48" s="145">
        <v>9.5999999999999943</v>
      </c>
      <c r="K48" s="145">
        <v>13.742857142857147</v>
      </c>
      <c r="L48" s="145">
        <v>13.256410256410263</v>
      </c>
      <c r="M48" s="145">
        <v>9.1025641025641022</v>
      </c>
      <c r="N48" s="145">
        <v>45.701831501831506</v>
      </c>
    </row>
    <row r="49" spans="1:14">
      <c r="A49" s="135">
        <v>3</v>
      </c>
      <c r="B49" s="136" t="s">
        <v>88</v>
      </c>
      <c r="C49" s="137" t="s">
        <v>95</v>
      </c>
      <c r="D49" s="138">
        <v>78</v>
      </c>
      <c r="E49" s="138">
        <v>78</v>
      </c>
      <c r="F49" s="138">
        <v>78</v>
      </c>
      <c r="G49" s="138">
        <v>76</v>
      </c>
      <c r="H49" s="138">
        <v>310</v>
      </c>
      <c r="I49" s="139">
        <v>0</v>
      </c>
      <c r="J49" s="145">
        <v>7.5999999999999943</v>
      </c>
      <c r="K49" s="145">
        <v>6.7428571428571473</v>
      </c>
      <c r="L49" s="145">
        <v>9.2564102564102626</v>
      </c>
      <c r="M49" s="145">
        <v>13.102564102564102</v>
      </c>
      <c r="N49" s="145">
        <v>36.701831501831506</v>
      </c>
    </row>
    <row r="50" spans="1:14">
      <c r="A50" s="135">
        <v>4</v>
      </c>
      <c r="B50" s="136" t="s">
        <v>88</v>
      </c>
      <c r="C50" s="137" t="s">
        <v>96</v>
      </c>
      <c r="D50" s="138">
        <v>79</v>
      </c>
      <c r="E50" s="138">
        <v>78</v>
      </c>
      <c r="F50" s="138">
        <v>74</v>
      </c>
      <c r="G50" s="138">
        <v>82</v>
      </c>
      <c r="H50" s="138">
        <v>313</v>
      </c>
      <c r="I50" s="139">
        <v>0</v>
      </c>
      <c r="J50" s="145">
        <v>6.5999999999999943</v>
      </c>
      <c r="K50" s="145">
        <v>6.7428571428571473</v>
      </c>
      <c r="L50" s="145">
        <v>13.256410256410263</v>
      </c>
      <c r="M50" s="145">
        <v>7.1025641025641022</v>
      </c>
      <c r="N50" s="145">
        <v>33.701831501831506</v>
      </c>
    </row>
    <row r="51" spans="1:14">
      <c r="A51" s="135">
        <v>5</v>
      </c>
      <c r="B51" s="136" t="s">
        <v>88</v>
      </c>
      <c r="C51" s="137" t="s">
        <v>97</v>
      </c>
      <c r="D51" s="138">
        <v>80</v>
      </c>
      <c r="E51" s="138">
        <v>80</v>
      </c>
      <c r="F51" s="138">
        <v>74</v>
      </c>
      <c r="G51" s="138">
        <v>83</v>
      </c>
      <c r="H51" s="138">
        <v>317</v>
      </c>
      <c r="I51" s="139">
        <v>0</v>
      </c>
      <c r="J51" s="145">
        <v>5.5999999999999943</v>
      </c>
      <c r="K51" s="145">
        <v>4.7428571428571473</v>
      </c>
      <c r="L51" s="145">
        <v>13.256410256410263</v>
      </c>
      <c r="M51" s="145">
        <v>6.1025641025641022</v>
      </c>
      <c r="N51" s="145">
        <v>29.701831501831506</v>
      </c>
    </row>
    <row r="52" spans="1:14">
      <c r="A52" s="135">
        <v>6</v>
      </c>
      <c r="B52" s="136" t="s">
        <v>88</v>
      </c>
      <c r="C52" s="137" t="s">
        <v>91</v>
      </c>
      <c r="D52" s="138">
        <v>77</v>
      </c>
      <c r="E52" s="138">
        <v>80</v>
      </c>
      <c r="F52" s="138">
        <v>76</v>
      </c>
      <c r="G52" s="138">
        <v>88</v>
      </c>
      <c r="H52" s="138">
        <v>321</v>
      </c>
      <c r="I52" s="139">
        <v>0</v>
      </c>
      <c r="J52" s="145">
        <v>8.5999999999999943</v>
      </c>
      <c r="K52" s="145">
        <v>4.7428571428571473</v>
      </c>
      <c r="L52" s="145">
        <v>11.256410256410263</v>
      </c>
      <c r="M52" s="145">
        <v>1.1025641025641022</v>
      </c>
      <c r="N52" s="145">
        <v>25.701831501831506</v>
      </c>
    </row>
    <row r="53" spans="1:14">
      <c r="A53" s="135">
        <v>7</v>
      </c>
      <c r="B53" s="136" t="s">
        <v>88</v>
      </c>
      <c r="C53" s="137" t="s">
        <v>92</v>
      </c>
      <c r="D53" s="138">
        <v>78</v>
      </c>
      <c r="E53" s="138">
        <v>78</v>
      </c>
      <c r="F53" s="138">
        <v>79</v>
      </c>
      <c r="G53" s="138">
        <v>87</v>
      </c>
      <c r="H53" s="138">
        <v>322</v>
      </c>
      <c r="I53" s="139">
        <v>0</v>
      </c>
      <c r="J53" s="145">
        <v>7.5999999999999943</v>
      </c>
      <c r="K53" s="145">
        <v>6.7428571428571473</v>
      </c>
      <c r="L53" s="145">
        <v>8.2564102564102626</v>
      </c>
      <c r="M53" s="145">
        <v>2.1025641025641022</v>
      </c>
      <c r="N53" s="145">
        <v>24.701831501831506</v>
      </c>
    </row>
    <row r="54" spans="1:14">
      <c r="A54" s="135">
        <v>8</v>
      </c>
      <c r="B54" s="136" t="s">
        <v>88</v>
      </c>
      <c r="C54" s="137" t="s">
        <v>93</v>
      </c>
      <c r="D54" s="138">
        <v>78</v>
      </c>
      <c r="E54" s="138">
        <v>78</v>
      </c>
      <c r="F54" s="138">
        <v>87</v>
      </c>
      <c r="G54" s="138">
        <v>83</v>
      </c>
      <c r="H54" s="138">
        <v>326</v>
      </c>
      <c r="I54" s="139">
        <v>0</v>
      </c>
      <c r="J54" s="145">
        <v>7.5999999999999943</v>
      </c>
      <c r="K54" s="145">
        <v>6.7428571428571473</v>
      </c>
      <c r="L54" s="145">
        <v>0.2564102564102626</v>
      </c>
      <c r="M54" s="145">
        <v>6.1025641025641022</v>
      </c>
      <c r="N54" s="145">
        <v>20.701831501831506</v>
      </c>
    </row>
    <row r="55" spans="1:14">
      <c r="A55" s="135">
        <v>9</v>
      </c>
      <c r="B55" s="136" t="s">
        <v>88</v>
      </c>
      <c r="C55" s="137" t="s">
        <v>103</v>
      </c>
      <c r="D55" s="138">
        <v>84</v>
      </c>
      <c r="E55" s="138">
        <v>82</v>
      </c>
      <c r="F55" s="138">
        <v>81</v>
      </c>
      <c r="G55" s="138">
        <v>83</v>
      </c>
      <c r="H55" s="138">
        <v>330</v>
      </c>
      <c r="I55" s="139">
        <v>0</v>
      </c>
      <c r="J55" s="145">
        <v>1.5999999999999943</v>
      </c>
      <c r="K55" s="145">
        <v>2.7428571428571473</v>
      </c>
      <c r="L55" s="145">
        <v>6.2564102564102626</v>
      </c>
      <c r="M55" s="145">
        <v>6.1025641025641022</v>
      </c>
      <c r="N55" s="145">
        <v>16.701831501831506</v>
      </c>
    </row>
    <row r="56" spans="1:14">
      <c r="A56" s="135">
        <v>10</v>
      </c>
      <c r="B56" s="136" t="s">
        <v>88</v>
      </c>
      <c r="C56" s="137" t="s">
        <v>99</v>
      </c>
      <c r="D56" s="138">
        <v>81</v>
      </c>
      <c r="E56" s="138">
        <v>83</v>
      </c>
      <c r="F56" s="138">
        <v>83</v>
      </c>
      <c r="G56" s="138">
        <v>84</v>
      </c>
      <c r="H56" s="138">
        <v>331</v>
      </c>
      <c r="I56" s="139">
        <v>0</v>
      </c>
      <c r="J56" s="145">
        <v>4.5999999999999943</v>
      </c>
      <c r="K56" s="145">
        <v>1.7428571428571473</v>
      </c>
      <c r="L56" s="145">
        <v>4.2564102564102626</v>
      </c>
      <c r="M56" s="145">
        <v>5.1025641025641022</v>
      </c>
      <c r="N56" s="145">
        <v>15.701831501831506</v>
      </c>
    </row>
    <row r="57" spans="1:14">
      <c r="A57" s="135">
        <v>11</v>
      </c>
      <c r="B57" s="136" t="s">
        <v>88</v>
      </c>
      <c r="C57" s="137" t="s">
        <v>101</v>
      </c>
      <c r="D57" s="138">
        <v>82</v>
      </c>
      <c r="E57" s="138">
        <v>84</v>
      </c>
      <c r="F57" s="138">
        <v>83</v>
      </c>
      <c r="G57" s="138">
        <v>83</v>
      </c>
      <c r="H57" s="138">
        <v>332</v>
      </c>
      <c r="I57" s="139">
        <v>0</v>
      </c>
      <c r="J57" s="145">
        <v>3.5999999999999943</v>
      </c>
      <c r="K57" s="145">
        <v>0.74285714285714732</v>
      </c>
      <c r="L57" s="145">
        <v>4.2564102564102626</v>
      </c>
      <c r="M57" s="145">
        <v>6.1025641025641022</v>
      </c>
      <c r="N57" s="145">
        <v>14.701831501831506</v>
      </c>
    </row>
    <row r="58" spans="1:14">
      <c r="A58" s="135">
        <v>12</v>
      </c>
      <c r="B58" s="136" t="s">
        <v>88</v>
      </c>
      <c r="C58" s="137" t="s">
        <v>94</v>
      </c>
      <c r="D58" s="138">
        <v>78</v>
      </c>
      <c r="E58" s="138">
        <v>90</v>
      </c>
      <c r="F58" s="138">
        <v>84</v>
      </c>
      <c r="G58" s="138">
        <v>81</v>
      </c>
      <c r="H58" s="138">
        <v>333</v>
      </c>
      <c r="I58" s="139">
        <v>0</v>
      </c>
      <c r="J58" s="145">
        <v>7.5999999999999943</v>
      </c>
      <c r="K58" s="145">
        <v>0</v>
      </c>
      <c r="L58" s="145">
        <v>3.2564102564102626</v>
      </c>
      <c r="M58" s="145">
        <v>8.1025641025641022</v>
      </c>
      <c r="N58" s="145">
        <v>18.958974358974359</v>
      </c>
    </row>
    <row r="59" spans="1:14">
      <c r="A59" s="135">
        <v>13</v>
      </c>
      <c r="B59" s="136" t="s">
        <v>88</v>
      </c>
      <c r="C59" s="137" t="s">
        <v>98</v>
      </c>
      <c r="D59" s="138">
        <v>81</v>
      </c>
      <c r="E59" s="138">
        <v>87</v>
      </c>
      <c r="F59" s="138">
        <v>84</v>
      </c>
      <c r="G59" s="138">
        <v>82</v>
      </c>
      <c r="H59" s="138">
        <v>334</v>
      </c>
      <c r="I59" s="139">
        <v>0</v>
      </c>
      <c r="J59" s="145">
        <v>4.5999999999999943</v>
      </c>
      <c r="K59" s="145">
        <v>0</v>
      </c>
      <c r="L59" s="145">
        <v>3.2564102564102626</v>
      </c>
      <c r="M59" s="145">
        <v>7.1025641025641022</v>
      </c>
      <c r="N59" s="145">
        <v>14.958974358974359</v>
      </c>
    </row>
    <row r="60" spans="1:14">
      <c r="A60" s="135">
        <v>14</v>
      </c>
      <c r="B60" s="136" t="s">
        <v>88</v>
      </c>
      <c r="C60" s="137" t="s">
        <v>100</v>
      </c>
      <c r="D60" s="138">
        <v>81</v>
      </c>
      <c r="E60" s="138">
        <v>84</v>
      </c>
      <c r="F60" s="138">
        <v>85</v>
      </c>
      <c r="G60" s="138">
        <v>84</v>
      </c>
      <c r="H60" s="138">
        <v>334</v>
      </c>
      <c r="I60" s="139">
        <v>0</v>
      </c>
      <c r="J60" s="145">
        <v>4.5999999999999943</v>
      </c>
      <c r="K60" s="145">
        <v>0.74285714285714732</v>
      </c>
      <c r="L60" s="145">
        <v>2.2564102564102626</v>
      </c>
      <c r="M60" s="145">
        <v>5.1025641025641022</v>
      </c>
      <c r="N60" s="145">
        <v>12.701831501831506</v>
      </c>
    </row>
    <row r="61" spans="1:14">
      <c r="A61" s="135">
        <v>15</v>
      </c>
      <c r="B61" s="136" t="s">
        <v>88</v>
      </c>
      <c r="C61" s="137" t="s">
        <v>104</v>
      </c>
      <c r="D61" s="138">
        <v>85</v>
      </c>
      <c r="E61" s="138">
        <v>84</v>
      </c>
      <c r="F61" s="138">
        <v>0</v>
      </c>
      <c r="G61" s="138">
        <v>0</v>
      </c>
      <c r="H61" s="138">
        <v>169</v>
      </c>
      <c r="I61" s="139" t="s">
        <v>190</v>
      </c>
      <c r="J61" s="145">
        <v>0.59999999999999432</v>
      </c>
      <c r="K61" s="145">
        <v>0.74285714285714732</v>
      </c>
      <c r="L61" s="145"/>
      <c r="M61" s="145"/>
      <c r="N61" s="145">
        <v>1.3428571428571416</v>
      </c>
    </row>
    <row r="62" spans="1:14">
      <c r="A62" s="135">
        <v>16</v>
      </c>
      <c r="B62" s="136" t="s">
        <v>88</v>
      </c>
      <c r="C62" s="137" t="s">
        <v>105</v>
      </c>
      <c r="D62" s="138">
        <v>86</v>
      </c>
      <c r="E62" s="138">
        <v>85</v>
      </c>
      <c r="F62" s="138">
        <v>0</v>
      </c>
      <c r="G62" s="138">
        <v>0</v>
      </c>
      <c r="H62" s="138">
        <v>171</v>
      </c>
      <c r="I62" s="139" t="s">
        <v>190</v>
      </c>
      <c r="J62" s="145">
        <v>0</v>
      </c>
      <c r="K62" s="145">
        <v>0</v>
      </c>
      <c r="L62" s="145"/>
      <c r="M62" s="145"/>
      <c r="N62" s="145">
        <v>0</v>
      </c>
    </row>
    <row r="63" spans="1:14">
      <c r="A63" s="135">
        <v>17</v>
      </c>
      <c r="B63" s="136" t="s">
        <v>88</v>
      </c>
      <c r="C63" s="137" t="s">
        <v>107</v>
      </c>
      <c r="D63" s="138">
        <v>88</v>
      </c>
      <c r="E63" s="138">
        <v>85</v>
      </c>
      <c r="F63" s="138">
        <v>0</v>
      </c>
      <c r="G63" s="138">
        <v>0</v>
      </c>
      <c r="H63" s="138">
        <v>173</v>
      </c>
      <c r="I63" s="139" t="s">
        <v>190</v>
      </c>
      <c r="J63" s="145">
        <v>0</v>
      </c>
      <c r="K63" s="145">
        <v>0</v>
      </c>
      <c r="L63" s="145"/>
      <c r="M63" s="145"/>
      <c r="N63" s="145">
        <v>0</v>
      </c>
    </row>
    <row r="64" spans="1:14">
      <c r="A64" s="135">
        <v>18</v>
      </c>
      <c r="B64" s="136" t="s">
        <v>88</v>
      </c>
      <c r="C64" s="137" t="s">
        <v>106</v>
      </c>
      <c r="D64" s="138">
        <v>87</v>
      </c>
      <c r="E64" s="138">
        <v>88</v>
      </c>
      <c r="F64" s="138">
        <v>0</v>
      </c>
      <c r="G64" s="138">
        <v>0</v>
      </c>
      <c r="H64" s="138">
        <v>175</v>
      </c>
      <c r="I64" s="139" t="s">
        <v>190</v>
      </c>
      <c r="J64" s="145">
        <v>0</v>
      </c>
      <c r="K64" s="145">
        <v>0</v>
      </c>
      <c r="L64" s="145"/>
      <c r="M64" s="145"/>
      <c r="N64" s="145">
        <v>0</v>
      </c>
    </row>
    <row r="65" spans="1:14">
      <c r="A65" s="135">
        <v>19</v>
      </c>
      <c r="B65" s="136" t="s">
        <v>88</v>
      </c>
      <c r="C65" s="137" t="s">
        <v>102</v>
      </c>
      <c r="D65" s="138">
        <v>83</v>
      </c>
      <c r="E65" s="138">
        <v>92</v>
      </c>
      <c r="F65" s="138">
        <v>0</v>
      </c>
      <c r="G65" s="138">
        <v>0</v>
      </c>
      <c r="H65" s="138">
        <v>175</v>
      </c>
      <c r="I65" s="139" t="s">
        <v>190</v>
      </c>
      <c r="J65" s="145">
        <v>2.5999999999999943</v>
      </c>
      <c r="K65" s="145">
        <v>0</v>
      </c>
      <c r="L65" s="145"/>
      <c r="M65" s="145"/>
      <c r="N65" s="145">
        <v>2.5999999999999943</v>
      </c>
    </row>
    <row r="66" spans="1:14">
      <c r="A66" s="135">
        <v>20</v>
      </c>
      <c r="B66" s="136" t="s">
        <v>88</v>
      </c>
      <c r="C66" s="137" t="s">
        <v>110</v>
      </c>
      <c r="D66" s="138">
        <v>98</v>
      </c>
      <c r="E66" s="138">
        <v>80</v>
      </c>
      <c r="F66" s="138">
        <v>0</v>
      </c>
      <c r="G66" s="138">
        <v>0</v>
      </c>
      <c r="H66" s="138">
        <v>178</v>
      </c>
      <c r="I66" s="139" t="s">
        <v>190</v>
      </c>
      <c r="J66" s="145">
        <v>0</v>
      </c>
      <c r="K66" s="145">
        <v>4.7428571428571473</v>
      </c>
      <c r="L66" s="145"/>
      <c r="M66" s="145"/>
      <c r="N66" s="145">
        <v>4.7428571428571473</v>
      </c>
    </row>
    <row r="67" spans="1:14">
      <c r="A67" s="135">
        <v>21</v>
      </c>
      <c r="B67" s="136" t="s">
        <v>88</v>
      </c>
      <c r="C67" s="137" t="s">
        <v>109</v>
      </c>
      <c r="D67" s="138">
        <v>95</v>
      </c>
      <c r="E67" s="138">
        <v>88</v>
      </c>
      <c r="F67" s="138">
        <v>0</v>
      </c>
      <c r="G67" s="138">
        <v>0</v>
      </c>
      <c r="H67" s="138">
        <v>183</v>
      </c>
      <c r="I67" s="139" t="s">
        <v>190</v>
      </c>
      <c r="J67" s="145">
        <v>0</v>
      </c>
      <c r="K67" s="145">
        <v>0</v>
      </c>
      <c r="L67" s="145"/>
      <c r="M67" s="145"/>
      <c r="N67" s="145">
        <v>0</v>
      </c>
    </row>
    <row r="68" spans="1:14">
      <c r="A68" s="135">
        <v>22</v>
      </c>
      <c r="B68" s="136" t="s">
        <v>88</v>
      </c>
      <c r="C68" s="137" t="s">
        <v>108</v>
      </c>
      <c r="D68" s="138">
        <v>90</v>
      </c>
      <c r="E68" s="138">
        <v>99</v>
      </c>
      <c r="F68" s="138">
        <v>0</v>
      </c>
      <c r="G68" s="138">
        <v>0</v>
      </c>
      <c r="H68" s="138">
        <v>189</v>
      </c>
      <c r="I68" s="139" t="s">
        <v>190</v>
      </c>
      <c r="J68" s="145">
        <v>0</v>
      </c>
      <c r="K68" s="145">
        <v>0</v>
      </c>
      <c r="L68" s="145"/>
      <c r="M68" s="145"/>
      <c r="N68" s="145">
        <v>0</v>
      </c>
    </row>
    <row r="69" spans="1:14">
      <c r="A69" s="135">
        <v>23</v>
      </c>
      <c r="B69" s="136" t="s">
        <v>88</v>
      </c>
      <c r="C69" s="137" t="s">
        <v>111</v>
      </c>
      <c r="D69" s="138">
        <v>100</v>
      </c>
      <c r="E69" s="138">
        <v>98</v>
      </c>
      <c r="F69" s="138">
        <v>0</v>
      </c>
      <c r="G69" s="138">
        <v>0</v>
      </c>
      <c r="H69" s="138">
        <v>198</v>
      </c>
      <c r="I69" s="139" t="s">
        <v>190</v>
      </c>
      <c r="J69" s="145">
        <v>0</v>
      </c>
      <c r="K69" s="145">
        <v>0</v>
      </c>
      <c r="L69" s="145"/>
      <c r="M69" s="145"/>
      <c r="N69" s="145">
        <v>0</v>
      </c>
    </row>
    <row r="70" spans="1:14">
      <c r="A70" s="135">
        <v>24</v>
      </c>
      <c r="B70" s="136" t="s">
        <v>88</v>
      </c>
      <c r="C70" s="137" t="s">
        <v>112</v>
      </c>
      <c r="D70" s="138">
        <v>104</v>
      </c>
      <c r="E70" s="138">
        <v>95</v>
      </c>
      <c r="F70" s="138">
        <v>0</v>
      </c>
      <c r="G70" s="138">
        <v>0</v>
      </c>
      <c r="H70" s="138">
        <v>199</v>
      </c>
      <c r="I70" s="139" t="s">
        <v>190</v>
      </c>
      <c r="J70" s="145">
        <v>0</v>
      </c>
      <c r="K70" s="145">
        <v>0</v>
      </c>
      <c r="L70" s="145"/>
      <c r="M70" s="145"/>
      <c r="N70" s="145">
        <v>0</v>
      </c>
    </row>
    <row r="71" spans="1:14">
      <c r="A71" s="135">
        <v>25</v>
      </c>
      <c r="B71" s="136" t="s">
        <v>88</v>
      </c>
      <c r="C71" s="137" t="s">
        <v>113</v>
      </c>
      <c r="D71" s="138">
        <v>107</v>
      </c>
      <c r="E71" s="138">
        <v>96</v>
      </c>
      <c r="F71" s="138">
        <v>0</v>
      </c>
      <c r="G71" s="138">
        <v>0</v>
      </c>
      <c r="H71" s="138">
        <v>203</v>
      </c>
      <c r="I71" s="139" t="s">
        <v>190</v>
      </c>
      <c r="J71" s="145">
        <v>0</v>
      </c>
      <c r="K71" s="145">
        <v>0</v>
      </c>
      <c r="L71" s="145"/>
      <c r="M71" s="145"/>
      <c r="N71" s="145">
        <v>0</v>
      </c>
    </row>
  </sheetData>
  <phoneticPr fontId="2" type="noConversion"/>
  <conditionalFormatting sqref="B2:B71">
    <cfRule type="expression" dxfId="228" priority="6">
      <formula>AND(XEG2=0,XEH2&lt;&gt;"")</formula>
    </cfRule>
  </conditionalFormatting>
  <conditionalFormatting sqref="A2:A71">
    <cfRule type="expression" dxfId="227" priority="5">
      <formula>AND(XEG2=0,XEH2&lt;&gt;"")</formula>
    </cfRule>
  </conditionalFormatting>
  <conditionalFormatting sqref="D2:G71">
    <cfRule type="cellIs" dxfId="226" priority="3" operator="lessThan">
      <formula>#REF!</formula>
    </cfRule>
    <cfRule type="cellIs" dxfId="225" priority="4" operator="equal">
      <formula>#REF!</formula>
    </cfRule>
  </conditionalFormatting>
  <conditionalFormatting sqref="H2:H71">
    <cfRule type="cellIs" dxfId="224" priority="1" operator="lessThan">
      <formula>#REF!*COUNTIF(D2:G2,"&gt;0")</formula>
    </cfRule>
    <cfRule type="cellIs" dxfId="223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107"/>
  <sheetViews>
    <sheetView workbookViewId="0">
      <pane ySplit="1" topLeftCell="A2" activePane="bottomLeft" state="frozen"/>
      <selection pane="bottomLeft" activeCell="N103" sqref="N10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10.625" customWidth="1"/>
    <col min="5" max="6" width="10.625" style="131" customWidth="1"/>
    <col min="7" max="8" width="10.625" customWidth="1"/>
  </cols>
  <sheetData>
    <row r="1" spans="1:21" s="154" customFormat="1">
      <c r="A1" s="162" t="s">
        <v>7</v>
      </c>
      <c r="B1" s="163" t="s">
        <v>8</v>
      </c>
      <c r="C1" s="163" t="s">
        <v>0</v>
      </c>
      <c r="D1" s="164" t="s">
        <v>314</v>
      </c>
      <c r="E1" s="164" t="s">
        <v>313</v>
      </c>
      <c r="F1" s="164" t="s">
        <v>317</v>
      </c>
      <c r="G1" s="164" t="s">
        <v>312</v>
      </c>
      <c r="H1" s="165" t="s">
        <v>315</v>
      </c>
    </row>
    <row r="2" spans="1:21">
      <c r="A2" s="135">
        <v>1</v>
      </c>
      <c r="B2" s="136" t="s">
        <v>41</v>
      </c>
      <c r="C2" s="137" t="s">
        <v>42</v>
      </c>
      <c r="D2" s="166">
        <f>VLOOKUP($C2,'105冬男OAB'!$C$2:$M$82,11,FALSE)</f>
        <v>50.372911261027497</v>
      </c>
      <c r="E2" s="166">
        <f>VLOOKUP($C2,'106春男OAB'!$C$2:$N$71,12,FALSE)</f>
        <v>64.701831501831506</v>
      </c>
      <c r="F2" s="166">
        <f t="shared" ref="F2:F33" si="0">D2*1.3</f>
        <v>65.484784639335743</v>
      </c>
      <c r="G2" s="166">
        <f t="shared" ref="G2:G33" si="1">E2*1.5</f>
        <v>97.052747252747253</v>
      </c>
      <c r="H2" s="166">
        <f t="shared" ref="H2:H33" si="2">SUM(F2:G2)</f>
        <v>162.537531892083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21">
      <c r="A3" s="135">
        <v>2</v>
      </c>
      <c r="B3" s="136" t="s">
        <v>41</v>
      </c>
      <c r="C3" s="137" t="s">
        <v>44</v>
      </c>
      <c r="D3" s="166">
        <f>VLOOKUP($C3,'105冬男OAB'!$C$2:$M$82,11,FALSE)</f>
        <v>55.372911261027497</v>
      </c>
      <c r="E3" s="166">
        <f>VLOOKUP($C3,'106春男OAB'!$C$2:$N$71,12,FALSE)</f>
        <v>54.701831501831506</v>
      </c>
      <c r="F3" s="166">
        <f t="shared" si="0"/>
        <v>71.984784639335743</v>
      </c>
      <c r="G3" s="166">
        <f t="shared" si="1"/>
        <v>82.052747252747253</v>
      </c>
      <c r="H3" s="166">
        <f t="shared" si="2"/>
        <v>154.037531892083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>
      <c r="A4" s="135">
        <v>3</v>
      </c>
      <c r="B4" s="136" t="s">
        <v>65</v>
      </c>
      <c r="C4" s="137" t="s">
        <v>75</v>
      </c>
      <c r="D4" s="166">
        <f>VLOOKUP($C4,'105冬男OAB'!$C$2:$M$82,11,FALSE)</f>
        <v>54.372911261027497</v>
      </c>
      <c r="E4" s="166">
        <f>VLOOKUP($C4,'106春男OAB'!$C$2:$N$71,12,FALSE)</f>
        <v>47.701831501831506</v>
      </c>
      <c r="F4" s="166">
        <f t="shared" si="0"/>
        <v>70.684784639335746</v>
      </c>
      <c r="G4" s="166">
        <f t="shared" si="1"/>
        <v>71.552747252747253</v>
      </c>
      <c r="H4" s="166">
        <f t="shared" si="2"/>
        <v>142.23753189208298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1">
      <c r="A5" s="135">
        <v>4</v>
      </c>
      <c r="B5" s="136" t="s">
        <v>41</v>
      </c>
      <c r="C5" s="137" t="s">
        <v>47</v>
      </c>
      <c r="D5" s="166">
        <f>VLOOKUP($C5,'105冬男OAB'!$C$2:$M$82,11,FALSE)</f>
        <v>54.372911261027497</v>
      </c>
      <c r="E5" s="166">
        <f>VLOOKUP($C5,'106春男OAB'!$C$2:$N$71,12,FALSE)</f>
        <v>46.701831501831506</v>
      </c>
      <c r="F5" s="166">
        <f t="shared" si="0"/>
        <v>70.684784639335746</v>
      </c>
      <c r="G5" s="166">
        <f t="shared" si="1"/>
        <v>70.052747252747253</v>
      </c>
      <c r="H5" s="166">
        <f t="shared" si="2"/>
        <v>140.73753189208298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</row>
    <row r="6" spans="1:21">
      <c r="A6" s="135">
        <v>5</v>
      </c>
      <c r="B6" s="136" t="s">
        <v>41</v>
      </c>
      <c r="C6" s="137" t="s">
        <v>59</v>
      </c>
      <c r="D6" s="166">
        <f>VLOOKUP($C6,'105冬男OAB'!$C$2:$M$82,11,FALSE)</f>
        <v>54.372911261027497</v>
      </c>
      <c r="E6" s="166">
        <f>VLOOKUP($C6,'106春男OAB'!$C$2:$N$71,12,FALSE)</f>
        <v>45.701831501831506</v>
      </c>
      <c r="F6" s="166">
        <f t="shared" si="0"/>
        <v>70.684784639335746</v>
      </c>
      <c r="G6" s="166">
        <f t="shared" si="1"/>
        <v>68.552747252747253</v>
      </c>
      <c r="H6" s="166">
        <f t="shared" si="2"/>
        <v>139.23753189208298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</row>
    <row r="7" spans="1:21">
      <c r="A7" s="135">
        <v>6</v>
      </c>
      <c r="B7" s="136" t="s">
        <v>65</v>
      </c>
      <c r="C7" s="137" t="s">
        <v>70</v>
      </c>
      <c r="D7" s="166">
        <f>VLOOKUP($C7,'105冬男OAB'!$C$2:$M$82,11,FALSE)</f>
        <v>50.372911261027497</v>
      </c>
      <c r="E7" s="166">
        <f>VLOOKUP($C7,'106春男OAB'!$C$2:$N$71,12,FALSE)</f>
        <v>47.701831501831506</v>
      </c>
      <c r="F7" s="166">
        <f t="shared" si="0"/>
        <v>65.484784639335743</v>
      </c>
      <c r="G7" s="166">
        <f t="shared" si="1"/>
        <v>71.552747252747253</v>
      </c>
      <c r="H7" s="166">
        <f t="shared" si="2"/>
        <v>137.037531892083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</row>
    <row r="8" spans="1:21">
      <c r="A8" s="135">
        <v>7</v>
      </c>
      <c r="B8" s="136" t="s">
        <v>41</v>
      </c>
      <c r="C8" s="137" t="s">
        <v>48</v>
      </c>
      <c r="D8" s="166">
        <f>VLOOKUP($C8,'105冬男OAB'!$C$2:$M$82,11,FALSE)</f>
        <v>51.372911261027497</v>
      </c>
      <c r="E8" s="166">
        <f>VLOOKUP($C8,'106春男OAB'!$C$2:$N$71,12,FALSE)</f>
        <v>46.701831501831506</v>
      </c>
      <c r="F8" s="166">
        <f t="shared" si="0"/>
        <v>66.784784639335754</v>
      </c>
      <c r="G8" s="166">
        <f t="shared" si="1"/>
        <v>70.052747252747253</v>
      </c>
      <c r="H8" s="166">
        <f t="shared" si="2"/>
        <v>136.83753189208301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</row>
    <row r="9" spans="1:21">
      <c r="A9" s="135">
        <v>8</v>
      </c>
      <c r="B9" s="136" t="s">
        <v>88</v>
      </c>
      <c r="C9" s="137" t="s">
        <v>89</v>
      </c>
      <c r="D9" s="166">
        <f>VLOOKUP($C9,'105冬男OAB'!$C$2:$M$82,11,FALSE)</f>
        <v>35.372911261027497</v>
      </c>
      <c r="E9" s="166">
        <f>VLOOKUP($C9,'106春男OAB'!$C$2:$N$71,12,FALSE)</f>
        <v>58.701831501831506</v>
      </c>
      <c r="F9" s="166">
        <f t="shared" si="0"/>
        <v>45.98478463933575</v>
      </c>
      <c r="G9" s="166">
        <f t="shared" si="1"/>
        <v>88.052747252747253</v>
      </c>
      <c r="H9" s="166">
        <f t="shared" si="2"/>
        <v>134.037531892083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</row>
    <row r="10" spans="1:21">
      <c r="A10" s="135">
        <v>9</v>
      </c>
      <c r="B10" s="136" t="s">
        <v>41</v>
      </c>
      <c r="C10" s="137" t="s">
        <v>46</v>
      </c>
      <c r="D10" s="166">
        <f>VLOOKUP($C10,'105冬男OAB'!$C$2:$M$82,11,FALSE)</f>
        <v>45.372911261027497</v>
      </c>
      <c r="E10" s="166">
        <f>VLOOKUP($C10,'106春男OAB'!$C$2:$N$71,12,FALSE)</f>
        <v>47.701831501831506</v>
      </c>
      <c r="F10" s="166">
        <f t="shared" si="0"/>
        <v>58.98478463933575</v>
      </c>
      <c r="G10" s="166">
        <f t="shared" si="1"/>
        <v>71.552747252747253</v>
      </c>
      <c r="H10" s="166">
        <f t="shared" si="2"/>
        <v>130.537531892083</v>
      </c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</row>
    <row r="11" spans="1:21">
      <c r="A11" s="135">
        <v>10</v>
      </c>
      <c r="B11" s="136" t="s">
        <v>88</v>
      </c>
      <c r="C11" s="137" t="s">
        <v>90</v>
      </c>
      <c r="D11" s="166">
        <f>VLOOKUP($C11,'105冬男OAB'!$C$2:$M$82,11,FALSE)</f>
        <v>47.372911261027497</v>
      </c>
      <c r="E11" s="166">
        <f>VLOOKUP($C11,'106春男OAB'!$C$2:$N$71,12,FALSE)</f>
        <v>45.701831501831506</v>
      </c>
      <c r="F11" s="166">
        <f t="shared" si="0"/>
        <v>61.584784639335744</v>
      </c>
      <c r="G11" s="166">
        <f t="shared" si="1"/>
        <v>68.552747252747253</v>
      </c>
      <c r="H11" s="166">
        <f t="shared" si="2"/>
        <v>130.13753189208299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</row>
    <row r="12" spans="1:21">
      <c r="A12" s="135">
        <v>11</v>
      </c>
      <c r="B12" s="136" t="s">
        <v>41</v>
      </c>
      <c r="C12" s="137" t="s">
        <v>52</v>
      </c>
      <c r="D12" s="166">
        <f>VLOOKUP($C12,'105冬男OAB'!$C$2:$M$82,11,FALSE)</f>
        <v>48.372911261027497</v>
      </c>
      <c r="E12" s="166">
        <f>VLOOKUP($C12,'106春男OAB'!$C$2:$N$71,12,FALSE)</f>
        <v>44.701831501831506</v>
      </c>
      <c r="F12" s="166">
        <f t="shared" si="0"/>
        <v>62.884784639335749</v>
      </c>
      <c r="G12" s="166">
        <f t="shared" si="1"/>
        <v>67.052747252747253</v>
      </c>
      <c r="H12" s="166">
        <f t="shared" si="2"/>
        <v>129.937531892083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</row>
    <row r="13" spans="1:21">
      <c r="A13" s="135">
        <v>12</v>
      </c>
      <c r="B13" s="136" t="s">
        <v>65</v>
      </c>
      <c r="C13" s="137" t="s">
        <v>67</v>
      </c>
      <c r="D13" s="166">
        <f>VLOOKUP($C13,'105冬男OAB'!$C$2:$M$82,11,FALSE)</f>
        <v>40.372911261027497</v>
      </c>
      <c r="E13" s="166">
        <f>VLOOKUP($C13,'106春男OAB'!$C$2:$N$71,12,FALSE)</f>
        <v>50.701831501831506</v>
      </c>
      <c r="F13" s="166">
        <f t="shared" si="0"/>
        <v>52.48478463933575</v>
      </c>
      <c r="G13" s="166">
        <f t="shared" si="1"/>
        <v>76.052747252747253</v>
      </c>
      <c r="H13" s="166">
        <f t="shared" si="2"/>
        <v>128.537531892083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135">
        <v>13</v>
      </c>
      <c r="B14" s="136" t="s">
        <v>65</v>
      </c>
      <c r="C14" s="137" t="s">
        <v>76</v>
      </c>
      <c r="D14" s="166">
        <f>VLOOKUP($C14,'105冬男OAB'!$C$2:$M$82,11,FALSE)</f>
        <v>47.372911261027497</v>
      </c>
      <c r="E14" s="166">
        <f>VLOOKUP($C14,'106春男OAB'!$C$2:$N$71,12,FALSE)</f>
        <v>42.701831501831506</v>
      </c>
      <c r="F14" s="166">
        <f t="shared" si="0"/>
        <v>61.584784639335744</v>
      </c>
      <c r="G14" s="166">
        <f t="shared" si="1"/>
        <v>64.052747252747253</v>
      </c>
      <c r="H14" s="166">
        <f t="shared" si="2"/>
        <v>125.63753189208299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</row>
    <row r="15" spans="1:21">
      <c r="A15" s="135">
        <v>14</v>
      </c>
      <c r="B15" s="136" t="s">
        <v>65</v>
      </c>
      <c r="C15" s="137" t="s">
        <v>82</v>
      </c>
      <c r="D15" s="166">
        <f>VLOOKUP($C15,'105冬男OAB'!$C$2:$M$82,11,FALSE)</f>
        <v>49.372911261027497</v>
      </c>
      <c r="E15" s="166">
        <f>VLOOKUP($C15,'106春男OAB'!$C$2:$N$71,12,FALSE)</f>
        <v>40.701831501831506</v>
      </c>
      <c r="F15" s="166">
        <f t="shared" si="0"/>
        <v>64.184784639335746</v>
      </c>
      <c r="G15" s="166">
        <f t="shared" si="1"/>
        <v>61.05274725274726</v>
      </c>
      <c r="H15" s="166">
        <f t="shared" si="2"/>
        <v>125.23753189208301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</row>
    <row r="16" spans="1:21">
      <c r="A16" s="135">
        <v>15</v>
      </c>
      <c r="B16" s="136" t="s">
        <v>41</v>
      </c>
      <c r="C16" s="137" t="s">
        <v>43</v>
      </c>
      <c r="D16" s="166">
        <f>VLOOKUP($C16,'105冬男OAB'!$C$2:$M$82,11,FALSE)</f>
        <v>37.372911261027497</v>
      </c>
      <c r="E16" s="166">
        <f>VLOOKUP($C16,'106春男OAB'!$C$2:$N$71,12,FALSE)</f>
        <v>49.701831501831506</v>
      </c>
      <c r="F16" s="166">
        <f t="shared" si="0"/>
        <v>48.584784639335744</v>
      </c>
      <c r="G16" s="166">
        <f t="shared" si="1"/>
        <v>74.552747252747253</v>
      </c>
      <c r="H16" s="166">
        <f t="shared" si="2"/>
        <v>123.13753189208299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</row>
    <row r="17" spans="1:21">
      <c r="A17" s="135">
        <v>16</v>
      </c>
      <c r="B17" s="136" t="s">
        <v>65</v>
      </c>
      <c r="C17" s="137" t="s">
        <v>276</v>
      </c>
      <c r="D17" s="166">
        <f>VLOOKUP($C17,'105冬男OAB'!$C$2:$M$82,11,FALSE)</f>
        <v>42.372911261027497</v>
      </c>
      <c r="E17" s="166">
        <f>VLOOKUP($C17,'106春男OAB'!$C$2:$N$71,12,FALSE)</f>
        <v>44.701831501831506</v>
      </c>
      <c r="F17" s="166">
        <f t="shared" si="0"/>
        <v>55.084784639335744</v>
      </c>
      <c r="G17" s="166">
        <f t="shared" si="1"/>
        <v>67.052747252747253</v>
      </c>
      <c r="H17" s="166">
        <f t="shared" si="2"/>
        <v>122.13753189208299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</row>
    <row r="18" spans="1:21">
      <c r="A18" s="135">
        <v>17</v>
      </c>
      <c r="B18" s="136" t="s">
        <v>65</v>
      </c>
      <c r="C18" s="137" t="s">
        <v>71</v>
      </c>
      <c r="D18" s="166">
        <f>VLOOKUP($C18,'105冬男OAB'!$C$2:$M$82,11,FALSE)</f>
        <v>47.372911261027497</v>
      </c>
      <c r="E18" s="166">
        <f>VLOOKUP($C18,'106春男OAB'!$C$2:$N$71,12,FALSE)</f>
        <v>36.445421245421244</v>
      </c>
      <c r="F18" s="166">
        <f t="shared" si="0"/>
        <v>61.584784639335744</v>
      </c>
      <c r="G18" s="166">
        <f t="shared" si="1"/>
        <v>54.668131868131866</v>
      </c>
      <c r="H18" s="166">
        <f t="shared" si="2"/>
        <v>116.2529165074676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</row>
    <row r="19" spans="1:21">
      <c r="A19" s="135">
        <v>18</v>
      </c>
      <c r="B19" s="136" t="s">
        <v>41</v>
      </c>
      <c r="C19" s="137" t="s">
        <v>50</v>
      </c>
      <c r="D19" s="166">
        <f>VLOOKUP($C19,'105冬男OAB'!$C$2:$M$82,11,FALSE)</f>
        <v>42.372911261027497</v>
      </c>
      <c r="E19" s="166">
        <f>VLOOKUP($C19,'106春男OAB'!$C$2:$N$71,12,FALSE)</f>
        <v>37.701831501831506</v>
      </c>
      <c r="F19" s="166">
        <f t="shared" si="0"/>
        <v>55.084784639335744</v>
      </c>
      <c r="G19" s="166">
        <f t="shared" si="1"/>
        <v>56.55274725274726</v>
      </c>
      <c r="H19" s="166">
        <f t="shared" si="2"/>
        <v>111.637531892083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1">
      <c r="A20" s="135">
        <v>19</v>
      </c>
      <c r="B20" s="136" t="s">
        <v>88</v>
      </c>
      <c r="C20" s="137" t="s">
        <v>95</v>
      </c>
      <c r="D20" s="166">
        <f>VLOOKUP($C20,'105冬男OAB'!$C$2:$M$82,11,FALSE)</f>
        <v>39.372911261027497</v>
      </c>
      <c r="E20" s="166">
        <f>VLOOKUP($C20,'106春男OAB'!$C$2:$N$71,12,FALSE)</f>
        <v>36.701831501831506</v>
      </c>
      <c r="F20" s="166">
        <f t="shared" si="0"/>
        <v>51.184784639335746</v>
      </c>
      <c r="G20" s="166">
        <f t="shared" si="1"/>
        <v>55.05274725274726</v>
      </c>
      <c r="H20" s="166">
        <f t="shared" si="2"/>
        <v>106.23753189208301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1">
      <c r="A21" s="135">
        <v>20</v>
      </c>
      <c r="B21" s="136" t="s">
        <v>65</v>
      </c>
      <c r="C21" s="137" t="s">
        <v>66</v>
      </c>
      <c r="D21" s="166">
        <f>VLOOKUP($C21,'105冬男OAB'!$C$2:$M$82,11,FALSE)</f>
        <v>37.885106382978719</v>
      </c>
      <c r="E21" s="166">
        <f>VLOOKUP($C21,'106春男OAB'!$C$2:$N$71,12,FALSE)</f>
        <v>35.701831501831506</v>
      </c>
      <c r="F21" s="166">
        <f t="shared" si="0"/>
        <v>49.250638297872335</v>
      </c>
      <c r="G21" s="166">
        <f t="shared" si="1"/>
        <v>53.55274725274726</v>
      </c>
      <c r="H21" s="166">
        <f t="shared" si="2"/>
        <v>102.80338555061959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</row>
    <row r="22" spans="1:21">
      <c r="A22" s="135">
        <v>21</v>
      </c>
      <c r="B22" s="136" t="s">
        <v>65</v>
      </c>
      <c r="C22" s="137" t="s">
        <v>316</v>
      </c>
      <c r="D22" s="166">
        <f>VLOOKUP($C22,'105冬男OAB'!$C$2:$M$82,11,FALSE)</f>
        <v>27.372911261027497</v>
      </c>
      <c r="E22" s="166">
        <f>VLOOKUP($C22,'106春男OAB'!$C$2:$N$71,12,FALSE)</f>
        <v>31.701831501831506</v>
      </c>
      <c r="F22" s="166">
        <f t="shared" si="0"/>
        <v>35.584784639335744</v>
      </c>
      <c r="G22" s="166">
        <f t="shared" si="1"/>
        <v>47.55274725274726</v>
      </c>
      <c r="H22" s="166">
        <f t="shared" si="2"/>
        <v>83.137531892083004</v>
      </c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</row>
    <row r="23" spans="1:21">
      <c r="A23" s="135">
        <v>22</v>
      </c>
      <c r="B23" s="136" t="s">
        <v>88</v>
      </c>
      <c r="C23" s="137" t="s">
        <v>96</v>
      </c>
      <c r="D23" s="166">
        <f>VLOOKUP($C23,'105冬男OAB'!$C$2:$M$82,11,FALSE)</f>
        <v>24.372911261027497</v>
      </c>
      <c r="E23" s="166">
        <f>VLOOKUP($C23,'106春男OAB'!$C$2:$N$71,12,FALSE)</f>
        <v>33.701831501831506</v>
      </c>
      <c r="F23" s="166">
        <f t="shared" si="0"/>
        <v>31.684784639335746</v>
      </c>
      <c r="G23" s="166">
        <f t="shared" si="1"/>
        <v>50.55274725274726</v>
      </c>
      <c r="H23" s="166">
        <f t="shared" si="2"/>
        <v>82.237531892083013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</row>
    <row r="24" spans="1:21">
      <c r="A24" s="135">
        <v>23</v>
      </c>
      <c r="B24" s="136" t="s">
        <v>88</v>
      </c>
      <c r="C24" s="137" t="s">
        <v>92</v>
      </c>
      <c r="D24" s="166">
        <f>VLOOKUP($C24,'105冬男OAB'!$C$2:$M$82,11,FALSE)</f>
        <v>33.372911261027497</v>
      </c>
      <c r="E24" s="166">
        <f>VLOOKUP($C24,'106春男OAB'!$C$2:$N$71,12,FALSE)</f>
        <v>24.701831501831506</v>
      </c>
      <c r="F24" s="166">
        <f t="shared" si="0"/>
        <v>43.384784639335749</v>
      </c>
      <c r="G24" s="166">
        <f t="shared" si="1"/>
        <v>37.05274725274726</v>
      </c>
      <c r="H24" s="166">
        <f t="shared" si="2"/>
        <v>80.437531892083001</v>
      </c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</row>
    <row r="25" spans="1:21">
      <c r="A25" s="135">
        <v>24</v>
      </c>
      <c r="B25" s="136" t="s">
        <v>41</v>
      </c>
      <c r="C25" s="137" t="s">
        <v>49</v>
      </c>
      <c r="D25" s="166">
        <f>VLOOKUP($C25,'105冬男OAB'!$C$2:$M$82,11,FALSE)</f>
        <v>45.372911261027497</v>
      </c>
      <c r="E25" s="166">
        <f>VLOOKUP($C25,'106春男OAB'!$C$2:$N$71,12,FALSE)</f>
        <v>13.342857142857142</v>
      </c>
      <c r="F25" s="166">
        <f t="shared" si="0"/>
        <v>58.98478463933575</v>
      </c>
      <c r="G25" s="166">
        <f t="shared" si="1"/>
        <v>20.014285714285712</v>
      </c>
      <c r="H25" s="166">
        <f t="shared" si="2"/>
        <v>78.999070353621462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</row>
    <row r="26" spans="1:21">
      <c r="A26" s="135">
        <v>25</v>
      </c>
      <c r="B26" s="136" t="s">
        <v>41</v>
      </c>
      <c r="C26" s="137" t="s">
        <v>45</v>
      </c>
      <c r="D26" s="166"/>
      <c r="E26" s="166">
        <f>VLOOKUP($C26,'106春男OAB'!$C$2:$N$71,12,FALSE)</f>
        <v>51.701831501831506</v>
      </c>
      <c r="F26" s="166">
        <f t="shared" si="0"/>
        <v>0</v>
      </c>
      <c r="G26" s="166">
        <f t="shared" si="1"/>
        <v>77.552747252747253</v>
      </c>
      <c r="H26" s="166">
        <f t="shared" si="2"/>
        <v>77.552747252747253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</row>
    <row r="27" spans="1:21">
      <c r="A27" s="135">
        <v>26</v>
      </c>
      <c r="B27" s="136" t="s">
        <v>65</v>
      </c>
      <c r="C27" s="137" t="s">
        <v>72</v>
      </c>
      <c r="D27" s="166">
        <f>VLOOKUP($C27,'105冬男OAB'!$C$2:$M$82,11,FALSE)</f>
        <v>11.287804878048775</v>
      </c>
      <c r="E27" s="166">
        <f>VLOOKUP($C27,'106春男OAB'!$C$2:$N$71,12,FALSE)</f>
        <v>41.701831501831506</v>
      </c>
      <c r="F27" s="166">
        <f t="shared" si="0"/>
        <v>14.674146341463407</v>
      </c>
      <c r="G27" s="166">
        <f t="shared" si="1"/>
        <v>62.55274725274726</v>
      </c>
      <c r="H27" s="166">
        <f t="shared" si="2"/>
        <v>77.226893594210665</v>
      </c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</row>
    <row r="28" spans="1:21">
      <c r="A28" s="135">
        <v>27</v>
      </c>
      <c r="B28" s="136" t="s">
        <v>41</v>
      </c>
      <c r="C28" s="137" t="s">
        <v>57</v>
      </c>
      <c r="D28" s="166">
        <f>VLOOKUP($C28,'105冬男OAB'!$C$2:$M$82,11,FALSE)</f>
        <v>14.287804878048775</v>
      </c>
      <c r="E28" s="166">
        <f>VLOOKUP($C28,'106春男OAB'!$C$2:$N$71,12,FALSE)</f>
        <v>38.701831501831506</v>
      </c>
      <c r="F28" s="166">
        <f t="shared" si="0"/>
        <v>18.574146341463408</v>
      </c>
      <c r="G28" s="166">
        <f t="shared" si="1"/>
        <v>58.05274725274726</v>
      </c>
      <c r="H28" s="166">
        <f t="shared" si="2"/>
        <v>76.626893594210671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29" spans="1:21">
      <c r="A29" s="135">
        <v>28</v>
      </c>
      <c r="B29" s="136" t="s">
        <v>65</v>
      </c>
      <c r="C29" s="137" t="s">
        <v>77</v>
      </c>
      <c r="D29" s="166">
        <f>VLOOKUP($C29,'105冬男OAB'!$C$2:$M$82,11,FALSE)</f>
        <v>28.372911261027497</v>
      </c>
      <c r="E29" s="166">
        <f>VLOOKUP($C29,'106春男OAB'!$C$2:$N$71,12,FALSE)</f>
        <v>26.445421245421244</v>
      </c>
      <c r="F29" s="166">
        <f t="shared" si="0"/>
        <v>36.884784639335749</v>
      </c>
      <c r="G29" s="166">
        <f t="shared" si="1"/>
        <v>39.668131868131866</v>
      </c>
      <c r="H29" s="166">
        <f t="shared" si="2"/>
        <v>76.552916507467614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</row>
    <row r="30" spans="1:21">
      <c r="A30" s="135">
        <v>29</v>
      </c>
      <c r="B30" s="136" t="s">
        <v>65</v>
      </c>
      <c r="C30" s="137" t="s">
        <v>79</v>
      </c>
      <c r="D30" s="166">
        <f>VLOOKUP($C30,'105冬男OAB'!$C$2:$M$82,11,FALSE)</f>
        <v>42.372911261027497</v>
      </c>
      <c r="E30" s="166">
        <f>VLOOKUP($C30,'106春男OAB'!$C$2:$N$71,12,FALSE)</f>
        <v>11.342857142857142</v>
      </c>
      <c r="F30" s="166">
        <f t="shared" si="0"/>
        <v>55.084784639335744</v>
      </c>
      <c r="G30" s="166">
        <f t="shared" si="1"/>
        <v>17.014285714285712</v>
      </c>
      <c r="H30" s="166">
        <f t="shared" si="2"/>
        <v>72.099070353621457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</row>
    <row r="31" spans="1:21">
      <c r="A31" s="135">
        <v>30</v>
      </c>
      <c r="B31" s="136" t="s">
        <v>88</v>
      </c>
      <c r="C31" s="137" t="s">
        <v>97</v>
      </c>
      <c r="D31" s="166">
        <f>VLOOKUP($C31,'105冬男OAB'!$C$2:$M$82,11,FALSE)</f>
        <v>19.372911261027497</v>
      </c>
      <c r="E31" s="166">
        <f>VLOOKUP($C31,'106春男OAB'!$C$2:$N$71,12,FALSE)</f>
        <v>29.701831501831506</v>
      </c>
      <c r="F31" s="166">
        <f t="shared" si="0"/>
        <v>25.184784639335746</v>
      </c>
      <c r="G31" s="166">
        <f t="shared" si="1"/>
        <v>44.55274725274726</v>
      </c>
      <c r="H31" s="166">
        <f t="shared" si="2"/>
        <v>69.737531892083013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</row>
    <row r="32" spans="1:21">
      <c r="A32" s="135">
        <v>31</v>
      </c>
      <c r="B32" s="136" t="s">
        <v>65</v>
      </c>
      <c r="C32" s="137" t="s">
        <v>271</v>
      </c>
      <c r="D32" s="166">
        <f>VLOOKUP($C32,'105冬男OAB'!$C$2:$M$82,11,FALSE)</f>
        <v>53.372911261027497</v>
      </c>
      <c r="E32" s="166"/>
      <c r="F32" s="166">
        <f t="shared" si="0"/>
        <v>69.384784639335749</v>
      </c>
      <c r="G32" s="166">
        <f t="shared" si="1"/>
        <v>0</v>
      </c>
      <c r="H32" s="166">
        <f t="shared" si="2"/>
        <v>69.384784639335749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1">
      <c r="A33" s="135">
        <v>32</v>
      </c>
      <c r="B33" s="136" t="s">
        <v>65</v>
      </c>
      <c r="C33" s="167" t="s">
        <v>85</v>
      </c>
      <c r="D33" s="166">
        <f>VLOOKUP($C33,'105冬男OAB'!$C$2:$M$82,11,FALSE)</f>
        <v>38.372911261027497</v>
      </c>
      <c r="E33" s="166">
        <f>VLOOKUP($C33,'106春男OAB'!$C$2:$N$71,12,FALSE)</f>
        <v>11.342857142857142</v>
      </c>
      <c r="F33" s="166">
        <f t="shared" si="0"/>
        <v>49.884784639335749</v>
      </c>
      <c r="G33" s="166">
        <f t="shared" si="1"/>
        <v>17.014285714285712</v>
      </c>
      <c r="H33" s="166">
        <f t="shared" si="2"/>
        <v>66.899070353621454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21">
      <c r="A34" s="135">
        <v>33</v>
      </c>
      <c r="B34" s="136" t="s">
        <v>65</v>
      </c>
      <c r="C34" s="137" t="s">
        <v>272</v>
      </c>
      <c r="D34" s="166">
        <f>VLOOKUP($C34,'105冬男OAB'!$C$2:$M$82,11,FALSE)</f>
        <v>51.372911261027497</v>
      </c>
      <c r="E34" s="166"/>
      <c r="F34" s="166">
        <f t="shared" ref="F34:F65" si="3">D34*1.3</f>
        <v>66.784784639335754</v>
      </c>
      <c r="G34" s="166">
        <f t="shared" ref="G34:G65" si="4">E34*1.5</f>
        <v>0</v>
      </c>
      <c r="H34" s="166">
        <f t="shared" ref="H34:H65" si="5">SUM(F34:G34)</f>
        <v>66.784784639335754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</row>
    <row r="35" spans="1:21">
      <c r="A35" s="135">
        <v>34</v>
      </c>
      <c r="B35" s="136" t="s">
        <v>41</v>
      </c>
      <c r="C35" s="137" t="s">
        <v>273</v>
      </c>
      <c r="D35" s="166">
        <f>VLOOKUP($C35,'105冬男OAB'!$C$2:$M$82,11,FALSE)</f>
        <v>50.372911261027497</v>
      </c>
      <c r="E35" s="166"/>
      <c r="F35" s="166">
        <f t="shared" si="3"/>
        <v>65.484784639335743</v>
      </c>
      <c r="G35" s="166">
        <f t="shared" si="4"/>
        <v>0</v>
      </c>
      <c r="H35" s="166">
        <f t="shared" si="5"/>
        <v>65.484784639335743</v>
      </c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1">
      <c r="A36" s="135">
        <v>35</v>
      </c>
      <c r="B36" s="136" t="s">
        <v>41</v>
      </c>
      <c r="C36" s="137" t="s">
        <v>53</v>
      </c>
      <c r="D36" s="166"/>
      <c r="E36" s="166">
        <f>VLOOKUP($C36,'106春男OAB'!$C$2:$N$71,12,FALSE)</f>
        <v>42.701831501831506</v>
      </c>
      <c r="F36" s="166">
        <f t="shared" si="3"/>
        <v>0</v>
      </c>
      <c r="G36" s="166">
        <f t="shared" si="4"/>
        <v>64.052747252747253</v>
      </c>
      <c r="H36" s="166">
        <f t="shared" si="5"/>
        <v>64.052747252747253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1" ht="16.899999999999999" customHeight="1">
      <c r="A37" s="135">
        <v>36</v>
      </c>
      <c r="B37" s="136" t="s">
        <v>88</v>
      </c>
      <c r="C37" s="137" t="s">
        <v>104</v>
      </c>
      <c r="D37" s="166">
        <f>VLOOKUP($C37,'105冬男OAB'!$C$2:$M$82,11,FALSE)</f>
        <v>42.372911261027497</v>
      </c>
      <c r="E37" s="166">
        <f>VLOOKUP($C37,'106春男OAB'!$C$2:$N$71,12,FALSE)</f>
        <v>1.3428571428571416</v>
      </c>
      <c r="F37" s="166">
        <f t="shared" si="3"/>
        <v>55.084784639335744</v>
      </c>
      <c r="G37" s="166">
        <f t="shared" si="4"/>
        <v>2.0142857142857125</v>
      </c>
      <c r="H37" s="166">
        <f t="shared" si="5"/>
        <v>57.099070353621457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1:21">
      <c r="A38" s="135">
        <v>37</v>
      </c>
      <c r="B38" s="136" t="s">
        <v>65</v>
      </c>
      <c r="C38" s="137" t="s">
        <v>80</v>
      </c>
      <c r="D38" s="166"/>
      <c r="E38" s="166">
        <f>VLOOKUP($C38,'106春男OAB'!$C$2:$N$71,12,FALSE)</f>
        <v>36.701831501831506</v>
      </c>
      <c r="F38" s="166">
        <f t="shared" si="3"/>
        <v>0</v>
      </c>
      <c r="G38" s="166">
        <f t="shared" si="4"/>
        <v>55.05274725274726</v>
      </c>
      <c r="H38" s="166">
        <f t="shared" si="5"/>
        <v>55.05274725274726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1:21">
      <c r="A39" s="135">
        <v>38</v>
      </c>
      <c r="B39" s="136" t="s">
        <v>41</v>
      </c>
      <c r="C39" s="137" t="s">
        <v>277</v>
      </c>
      <c r="D39" s="166">
        <f>VLOOKUP($C39,'105冬男OAB'!$C$2:$M$82,11,FALSE)</f>
        <v>41.372911261027497</v>
      </c>
      <c r="E39" s="166"/>
      <c r="F39" s="166">
        <f t="shared" si="3"/>
        <v>53.784784639335747</v>
      </c>
      <c r="G39" s="166">
        <f t="shared" si="4"/>
        <v>0</v>
      </c>
      <c r="H39" s="166">
        <f t="shared" si="5"/>
        <v>53.784784639335747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21">
      <c r="A40" s="135">
        <v>39</v>
      </c>
      <c r="B40" s="136" t="s">
        <v>88</v>
      </c>
      <c r="C40" s="137" t="s">
        <v>99</v>
      </c>
      <c r="D40" s="166">
        <f>VLOOKUP($C40,'105冬男OAB'!$C$2:$M$82,11,FALSE)</f>
        <v>22.372911261027497</v>
      </c>
      <c r="E40" s="166">
        <f>VLOOKUP($C40,'106春男OAB'!$C$2:$N$71,12,FALSE)</f>
        <v>15.701831501831506</v>
      </c>
      <c r="F40" s="166">
        <f t="shared" si="3"/>
        <v>29.084784639335748</v>
      </c>
      <c r="G40" s="166">
        <f t="shared" si="4"/>
        <v>23.55274725274726</v>
      </c>
      <c r="H40" s="166">
        <f t="shared" si="5"/>
        <v>52.637531892083004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</row>
    <row r="41" spans="1:21">
      <c r="A41" s="135">
        <v>40</v>
      </c>
      <c r="B41" s="136" t="s">
        <v>65</v>
      </c>
      <c r="C41" s="137" t="s">
        <v>69</v>
      </c>
      <c r="D41" s="166"/>
      <c r="E41" s="166">
        <f>VLOOKUP($C41,'106春男OAB'!$C$2:$N$71,12,FALSE)</f>
        <v>33.701831501831506</v>
      </c>
      <c r="F41" s="166">
        <f t="shared" si="3"/>
        <v>0</v>
      </c>
      <c r="G41" s="166">
        <f t="shared" si="4"/>
        <v>50.55274725274726</v>
      </c>
      <c r="H41" s="166">
        <f t="shared" si="5"/>
        <v>50.55274725274726</v>
      </c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21">
      <c r="A42" s="135">
        <v>41</v>
      </c>
      <c r="B42" s="136" t="s">
        <v>65</v>
      </c>
      <c r="C42" s="137" t="s">
        <v>222</v>
      </c>
      <c r="D42" s="166">
        <f>VLOOKUP($C42,'105冬男OAB'!$C$2:$M$82,11,FALSE)</f>
        <v>38.372911261027497</v>
      </c>
      <c r="E42" s="166"/>
      <c r="F42" s="166">
        <f t="shared" si="3"/>
        <v>49.884784639335749</v>
      </c>
      <c r="G42" s="166">
        <f t="shared" si="4"/>
        <v>0</v>
      </c>
      <c r="H42" s="166">
        <f t="shared" si="5"/>
        <v>49.884784639335749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21">
      <c r="A43" s="135">
        <v>42</v>
      </c>
      <c r="B43" s="136" t="s">
        <v>88</v>
      </c>
      <c r="C43" s="137" t="s">
        <v>103</v>
      </c>
      <c r="D43" s="166">
        <f>VLOOKUP($C43,'105冬男OAB'!$C$2:$M$82,11,FALSE)</f>
        <v>18.372911261027497</v>
      </c>
      <c r="E43" s="166">
        <f>VLOOKUP($C43,'106春男OAB'!$C$2:$N$71,12,FALSE)</f>
        <v>16.701831501831506</v>
      </c>
      <c r="F43" s="166">
        <f t="shared" si="3"/>
        <v>23.884784639335745</v>
      </c>
      <c r="G43" s="166">
        <f t="shared" si="4"/>
        <v>25.05274725274726</v>
      </c>
      <c r="H43" s="166">
        <f t="shared" si="5"/>
        <v>48.937531892083001</v>
      </c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21">
      <c r="A44" s="135">
        <v>43</v>
      </c>
      <c r="B44" s="136" t="s">
        <v>65</v>
      </c>
      <c r="C44" s="137" t="s">
        <v>278</v>
      </c>
      <c r="D44" s="166">
        <f>VLOOKUP($C44,'105冬男OAB'!$C$2:$M$82,11,FALSE)</f>
        <v>36.372911261027497</v>
      </c>
      <c r="E44" s="166"/>
      <c r="F44" s="166">
        <f t="shared" si="3"/>
        <v>47.284784639335747</v>
      </c>
      <c r="G44" s="166">
        <f t="shared" si="4"/>
        <v>0</v>
      </c>
      <c r="H44" s="166">
        <f t="shared" si="5"/>
        <v>47.284784639335747</v>
      </c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1">
      <c r="A45" s="135">
        <v>44</v>
      </c>
      <c r="B45" s="136" t="s">
        <v>41</v>
      </c>
      <c r="C45" s="137" t="s">
        <v>198</v>
      </c>
      <c r="D45" s="166">
        <f>VLOOKUP($C45,'105冬男OAB'!$C$2:$M$82,11,FALSE)</f>
        <v>36.372911261027497</v>
      </c>
      <c r="E45" s="166"/>
      <c r="F45" s="166">
        <f t="shared" si="3"/>
        <v>47.284784639335747</v>
      </c>
      <c r="G45" s="166">
        <f t="shared" si="4"/>
        <v>0</v>
      </c>
      <c r="H45" s="166">
        <f t="shared" si="5"/>
        <v>47.284784639335747</v>
      </c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</row>
    <row r="46" spans="1:21">
      <c r="A46" s="135">
        <v>45</v>
      </c>
      <c r="B46" s="136" t="s">
        <v>88</v>
      </c>
      <c r="C46" s="137" t="s">
        <v>93</v>
      </c>
      <c r="D46" s="166">
        <f>VLOOKUP($C46,'105冬男OAB'!$C$2:$M$82,11,FALSE)</f>
        <v>11.372911261027497</v>
      </c>
      <c r="E46" s="166">
        <f>VLOOKUP($C46,'106春男OAB'!$C$2:$N$71,12,FALSE)</f>
        <v>20.701831501831506</v>
      </c>
      <c r="F46" s="166">
        <f t="shared" si="3"/>
        <v>14.784784639335745</v>
      </c>
      <c r="G46" s="166">
        <f t="shared" si="4"/>
        <v>31.05274725274726</v>
      </c>
      <c r="H46" s="166">
        <f t="shared" si="5"/>
        <v>45.837531892083007</v>
      </c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</row>
    <row r="47" spans="1:21">
      <c r="A47" s="135">
        <v>46</v>
      </c>
      <c r="B47" s="136" t="s">
        <v>88</v>
      </c>
      <c r="C47" s="137" t="s">
        <v>94</v>
      </c>
      <c r="D47" s="166">
        <f>VLOOKUP($C47,'105冬男OAB'!$C$2:$M$82,11,FALSE)</f>
        <v>10.487804878048777</v>
      </c>
      <c r="E47" s="166">
        <f>VLOOKUP($C47,'106春男OAB'!$C$2:$N$71,12,FALSE)</f>
        <v>18.958974358974359</v>
      </c>
      <c r="F47" s="166">
        <f t="shared" si="3"/>
        <v>13.634146341463412</v>
      </c>
      <c r="G47" s="166">
        <f t="shared" si="4"/>
        <v>28.438461538461539</v>
      </c>
      <c r="H47" s="166">
        <f t="shared" si="5"/>
        <v>42.072607879924952</v>
      </c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</row>
    <row r="48" spans="1:21">
      <c r="A48" s="135">
        <v>47</v>
      </c>
      <c r="B48" s="136" t="s">
        <v>88</v>
      </c>
      <c r="C48" s="137" t="s">
        <v>91</v>
      </c>
      <c r="D48" s="166"/>
      <c r="E48" s="166">
        <f>VLOOKUP($C48,'106春男OAB'!$C$2:$N$71,12,FALSE)</f>
        <v>25.701831501831506</v>
      </c>
      <c r="F48" s="166">
        <f t="shared" si="3"/>
        <v>0</v>
      </c>
      <c r="G48" s="166">
        <f t="shared" si="4"/>
        <v>38.55274725274726</v>
      </c>
      <c r="H48" s="166">
        <f t="shared" si="5"/>
        <v>38.55274725274726</v>
      </c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</row>
    <row r="49" spans="1:21">
      <c r="A49" s="135">
        <v>48</v>
      </c>
      <c r="B49" s="136" t="s">
        <v>65</v>
      </c>
      <c r="C49" s="137" t="s">
        <v>193</v>
      </c>
      <c r="D49" s="166">
        <f>VLOOKUP($C49,'105冬男OAB'!$C$2:$M$82,11,FALSE)</f>
        <v>29.372911261027497</v>
      </c>
      <c r="E49" s="166"/>
      <c r="F49" s="166">
        <f t="shared" si="3"/>
        <v>38.184784639335746</v>
      </c>
      <c r="G49" s="166">
        <f t="shared" si="4"/>
        <v>0</v>
      </c>
      <c r="H49" s="166">
        <f t="shared" si="5"/>
        <v>38.184784639335746</v>
      </c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</row>
    <row r="50" spans="1:21">
      <c r="A50" s="135">
        <v>49</v>
      </c>
      <c r="B50" s="136" t="s">
        <v>88</v>
      </c>
      <c r="C50" s="137" t="s">
        <v>98</v>
      </c>
      <c r="D50" s="166">
        <f>VLOOKUP($C50,'105冬男OAB'!$C$2:$M$82,11,FALSE)</f>
        <v>11.543124026984941</v>
      </c>
      <c r="E50" s="166">
        <f>VLOOKUP($C50,'106春男OAB'!$C$2:$N$71,12,FALSE)</f>
        <v>14.958974358974359</v>
      </c>
      <c r="F50" s="166">
        <f t="shared" si="3"/>
        <v>15.006061235080423</v>
      </c>
      <c r="G50" s="166">
        <f t="shared" si="4"/>
        <v>22.438461538461539</v>
      </c>
      <c r="H50" s="166">
        <f t="shared" si="5"/>
        <v>37.444522773541962</v>
      </c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</row>
    <row r="51" spans="1:21">
      <c r="A51" s="135">
        <v>50</v>
      </c>
      <c r="B51" s="136" t="s">
        <v>88</v>
      </c>
      <c r="C51" s="137" t="s">
        <v>106</v>
      </c>
      <c r="D51" s="166">
        <f>VLOOKUP($C51,'105冬男OAB'!$C$2:$M$82,11,FALSE)</f>
        <v>28.372911261027497</v>
      </c>
      <c r="E51" s="166">
        <f>VLOOKUP($C51,'106春男OAB'!$C$2:$N$71,12,FALSE)</f>
        <v>0</v>
      </c>
      <c r="F51" s="166">
        <f t="shared" si="3"/>
        <v>36.884784639335749</v>
      </c>
      <c r="G51" s="166">
        <f t="shared" si="4"/>
        <v>0</v>
      </c>
      <c r="H51" s="166">
        <f t="shared" si="5"/>
        <v>36.884784639335749</v>
      </c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</row>
    <row r="52" spans="1:21">
      <c r="A52" s="135">
        <v>51</v>
      </c>
      <c r="B52" s="136" t="s">
        <v>41</v>
      </c>
      <c r="C52" s="137" t="s">
        <v>60</v>
      </c>
      <c r="D52" s="166">
        <f>VLOOKUP($C52,'105冬男OAB'!$C$2:$M$82,11,FALSE)</f>
        <v>15.287804878048775</v>
      </c>
      <c r="E52" s="166">
        <f>VLOOKUP($C52,'106春男OAB'!$C$2:$N$71,12,FALSE)</f>
        <v>10.342857142857142</v>
      </c>
      <c r="F52" s="166">
        <f t="shared" si="3"/>
        <v>19.874146341463408</v>
      </c>
      <c r="G52" s="166">
        <f t="shared" si="4"/>
        <v>15.514285714285712</v>
      </c>
      <c r="H52" s="166">
        <f t="shared" si="5"/>
        <v>35.388432055749121</v>
      </c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</row>
    <row r="53" spans="1:21">
      <c r="A53" s="135">
        <v>52</v>
      </c>
      <c r="B53" s="136" t="s">
        <v>65</v>
      </c>
      <c r="C53" s="137" t="s">
        <v>78</v>
      </c>
      <c r="D53" s="166">
        <f>VLOOKUP($C53,'105冬男OAB'!$C$2:$M$82,11,FALSE)</f>
        <v>10.287804878048775</v>
      </c>
      <c r="E53" s="166">
        <f>VLOOKUP($C53,'106春男OAB'!$C$2:$N$71,12,FALSE)</f>
        <v>13.342857142857142</v>
      </c>
      <c r="F53" s="166">
        <f t="shared" si="3"/>
        <v>13.374146341463407</v>
      </c>
      <c r="G53" s="166">
        <f t="shared" si="4"/>
        <v>20.014285714285712</v>
      </c>
      <c r="H53" s="166">
        <f t="shared" si="5"/>
        <v>33.388432055749121</v>
      </c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</row>
    <row r="54" spans="1:21">
      <c r="A54" s="135">
        <v>53</v>
      </c>
      <c r="B54" s="136" t="s">
        <v>65</v>
      </c>
      <c r="C54" s="137" t="s">
        <v>279</v>
      </c>
      <c r="D54" s="166">
        <f>VLOOKUP($C54,'105冬男OAB'!$C$2:$M$82,11,FALSE)</f>
        <v>22.372911261027497</v>
      </c>
      <c r="E54" s="166"/>
      <c r="F54" s="166">
        <f t="shared" si="3"/>
        <v>29.084784639335748</v>
      </c>
      <c r="G54" s="166">
        <f t="shared" si="4"/>
        <v>0</v>
      </c>
      <c r="H54" s="166">
        <f t="shared" si="5"/>
        <v>29.084784639335748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</row>
    <row r="55" spans="1:21">
      <c r="A55" s="135">
        <v>54</v>
      </c>
      <c r="B55" s="136" t="s">
        <v>88</v>
      </c>
      <c r="C55" s="137" t="s">
        <v>107</v>
      </c>
      <c r="D55" s="166">
        <f>VLOOKUP($C55,'105冬男OAB'!$C$2:$M$82,11,FALSE)</f>
        <v>20.543124026984941</v>
      </c>
      <c r="E55" s="166">
        <f>VLOOKUP($C55,'106春男OAB'!$C$2:$N$71,12,FALSE)</f>
        <v>0</v>
      </c>
      <c r="F55" s="166">
        <f t="shared" si="3"/>
        <v>26.706061235080423</v>
      </c>
      <c r="G55" s="166">
        <f t="shared" si="4"/>
        <v>0</v>
      </c>
      <c r="H55" s="166">
        <f t="shared" si="5"/>
        <v>26.706061235080423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</row>
    <row r="56" spans="1:21">
      <c r="A56" s="135">
        <v>55</v>
      </c>
      <c r="B56" s="136" t="s">
        <v>65</v>
      </c>
      <c r="C56" s="137" t="s">
        <v>68</v>
      </c>
      <c r="D56" s="166">
        <f>VLOOKUP($C56,'105冬男OAB'!$C$2:$M$82,11,FALSE)</f>
        <v>7.2878048780487745</v>
      </c>
      <c r="E56" s="166">
        <f>VLOOKUP($C56,'106春男OAB'!$C$2:$N$71,12,FALSE)</f>
        <v>11.342857142857142</v>
      </c>
      <c r="F56" s="166">
        <f t="shared" si="3"/>
        <v>9.4741463414634079</v>
      </c>
      <c r="G56" s="166">
        <f t="shared" si="4"/>
        <v>17.014285714285712</v>
      </c>
      <c r="H56" s="166">
        <f t="shared" si="5"/>
        <v>26.488432055749122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>
      <c r="A57" s="135">
        <v>56</v>
      </c>
      <c r="B57" s="136" t="s">
        <v>65</v>
      </c>
      <c r="C57" s="137" t="s">
        <v>84</v>
      </c>
      <c r="D57" s="166">
        <f>VLOOKUP($C57,'105冬男OAB'!$C$2:$M$82,11,FALSE)</f>
        <v>7.2878048780487745</v>
      </c>
      <c r="E57" s="166">
        <f>VLOOKUP($C57,'106春男OAB'!$C$2:$N$71,12,FALSE)</f>
        <v>10.342857142857142</v>
      </c>
      <c r="F57" s="166">
        <f t="shared" si="3"/>
        <v>9.4741463414634079</v>
      </c>
      <c r="G57" s="166">
        <f t="shared" si="4"/>
        <v>15.514285714285712</v>
      </c>
      <c r="H57" s="166">
        <f t="shared" si="5"/>
        <v>24.988432055749122</v>
      </c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>
      <c r="A58" s="135">
        <v>57</v>
      </c>
      <c r="B58" s="136" t="s">
        <v>88</v>
      </c>
      <c r="C58" s="137" t="s">
        <v>243</v>
      </c>
      <c r="D58" s="166">
        <f>VLOOKUP($C58,'105冬男OAB'!$C$2:$M$82,11,FALSE)</f>
        <v>18.372911261027497</v>
      </c>
      <c r="E58" s="166"/>
      <c r="F58" s="166">
        <f t="shared" si="3"/>
        <v>23.884784639335745</v>
      </c>
      <c r="G58" s="166">
        <f t="shared" si="4"/>
        <v>0</v>
      </c>
      <c r="H58" s="166">
        <f t="shared" si="5"/>
        <v>23.884784639335745</v>
      </c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>
      <c r="A59" s="135">
        <v>58</v>
      </c>
      <c r="B59" s="136" t="s">
        <v>88</v>
      </c>
      <c r="C59" s="137" t="s">
        <v>101</v>
      </c>
      <c r="D59" s="166"/>
      <c r="E59" s="166">
        <f>VLOOKUP($C59,'106春男OAB'!$C$2:$N$71,12,FALSE)</f>
        <v>14.701831501831506</v>
      </c>
      <c r="F59" s="166">
        <f t="shared" si="3"/>
        <v>0</v>
      </c>
      <c r="G59" s="166">
        <f t="shared" si="4"/>
        <v>22.05274725274726</v>
      </c>
      <c r="H59" s="166">
        <f t="shared" si="5"/>
        <v>22.05274725274726</v>
      </c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>
      <c r="A60" s="135">
        <v>59</v>
      </c>
      <c r="B60" s="136" t="s">
        <v>41</v>
      </c>
      <c r="C60" s="137" t="s">
        <v>56</v>
      </c>
      <c r="D60" s="166"/>
      <c r="E60" s="166">
        <f>VLOOKUP($C60,'106春男OAB'!$C$2:$N$71,12,FALSE)</f>
        <v>14.342857142857142</v>
      </c>
      <c r="F60" s="166">
        <f t="shared" si="3"/>
        <v>0</v>
      </c>
      <c r="G60" s="166">
        <f t="shared" si="4"/>
        <v>21.514285714285712</v>
      </c>
      <c r="H60" s="166">
        <f t="shared" si="5"/>
        <v>21.514285714285712</v>
      </c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>
      <c r="A61" s="135">
        <v>60</v>
      </c>
      <c r="B61" s="136" t="s">
        <v>88</v>
      </c>
      <c r="C61" s="137" t="s">
        <v>100</v>
      </c>
      <c r="D61" s="166">
        <f>VLOOKUP($C61,'105冬男OAB'!$C$2:$M$82,11,FALSE)</f>
        <v>1.7999999999999972</v>
      </c>
      <c r="E61" s="166">
        <f>VLOOKUP($C61,'106春男OAB'!$C$2:$N$71,12,FALSE)</f>
        <v>12.701831501831506</v>
      </c>
      <c r="F61" s="166">
        <f t="shared" si="3"/>
        <v>2.3399999999999963</v>
      </c>
      <c r="G61" s="166">
        <f t="shared" si="4"/>
        <v>19.05274725274726</v>
      </c>
      <c r="H61" s="166">
        <f t="shared" si="5"/>
        <v>21.392747252747256</v>
      </c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>
      <c r="A62" s="135">
        <v>61</v>
      </c>
      <c r="B62" s="136" t="s">
        <v>41</v>
      </c>
      <c r="C62" s="137" t="s">
        <v>170</v>
      </c>
      <c r="D62" s="166">
        <f>VLOOKUP($C62,'105冬男OAB'!$C$2:$M$82,11,FALSE)</f>
        <v>16.287804878048775</v>
      </c>
      <c r="E62" s="166"/>
      <c r="F62" s="166">
        <f t="shared" si="3"/>
        <v>21.174146341463409</v>
      </c>
      <c r="G62" s="166">
        <f t="shared" si="4"/>
        <v>0</v>
      </c>
      <c r="H62" s="166">
        <f t="shared" si="5"/>
        <v>21.174146341463409</v>
      </c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>
      <c r="A63" s="135">
        <v>62</v>
      </c>
      <c r="B63" s="136" t="s">
        <v>88</v>
      </c>
      <c r="C63" s="137" t="s">
        <v>237</v>
      </c>
      <c r="D63" s="166">
        <f>VLOOKUP($C63,'105冬男OAB'!$C$2:$M$82,11,FALSE)</f>
        <v>15.372911261027497</v>
      </c>
      <c r="E63" s="166"/>
      <c r="F63" s="166">
        <f t="shared" si="3"/>
        <v>19.984784639335746</v>
      </c>
      <c r="G63" s="166">
        <f t="shared" si="4"/>
        <v>0</v>
      </c>
      <c r="H63" s="166">
        <f t="shared" si="5"/>
        <v>19.984784639335746</v>
      </c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</row>
    <row r="64" spans="1:21">
      <c r="A64" s="135">
        <v>63</v>
      </c>
      <c r="B64" s="136" t="s">
        <v>41</v>
      </c>
      <c r="C64" s="137" t="s">
        <v>54</v>
      </c>
      <c r="D64" s="166"/>
      <c r="E64" s="166">
        <f>VLOOKUP($C64,'106春男OAB'!$C$2:$N$71,12,FALSE)</f>
        <v>12.342857142857142</v>
      </c>
      <c r="F64" s="166">
        <f t="shared" si="3"/>
        <v>0</v>
      </c>
      <c r="G64" s="166">
        <f t="shared" si="4"/>
        <v>18.514285714285712</v>
      </c>
      <c r="H64" s="166">
        <f t="shared" si="5"/>
        <v>18.514285714285712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</row>
    <row r="65" spans="1:21">
      <c r="A65" s="135">
        <v>64</v>
      </c>
      <c r="B65" s="136" t="s">
        <v>41</v>
      </c>
      <c r="C65" s="137" t="s">
        <v>63</v>
      </c>
      <c r="D65" s="166"/>
      <c r="E65" s="166">
        <f>VLOOKUP($C65,'106春男OAB'!$C$2:$N$71,12,FALSE)</f>
        <v>12.342857142857142</v>
      </c>
      <c r="F65" s="166">
        <f t="shared" si="3"/>
        <v>0</v>
      </c>
      <c r="G65" s="166">
        <f t="shared" si="4"/>
        <v>18.514285714285712</v>
      </c>
      <c r="H65" s="166">
        <f t="shared" si="5"/>
        <v>18.514285714285712</v>
      </c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</row>
    <row r="66" spans="1:21">
      <c r="A66" s="135">
        <v>65</v>
      </c>
      <c r="B66" s="136" t="s">
        <v>65</v>
      </c>
      <c r="C66" s="137" t="s">
        <v>216</v>
      </c>
      <c r="D66" s="166">
        <f>VLOOKUP($C66,'105冬男OAB'!$C$2:$M$82,11,FALSE)</f>
        <v>13.287804878048775</v>
      </c>
      <c r="E66" s="166"/>
      <c r="F66" s="166">
        <f t="shared" ref="F66:F97" si="6">D66*1.3</f>
        <v>17.274146341463407</v>
      </c>
      <c r="G66" s="166">
        <f t="shared" ref="G66:G97" si="7">E66*1.5</f>
        <v>0</v>
      </c>
      <c r="H66" s="166">
        <f t="shared" ref="H66:H97" si="8">SUM(F66:G66)</f>
        <v>17.274146341463407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</row>
    <row r="67" spans="1:21">
      <c r="A67" s="135">
        <v>66</v>
      </c>
      <c r="B67" s="136" t="s">
        <v>41</v>
      </c>
      <c r="C67" s="137" t="s">
        <v>211</v>
      </c>
      <c r="D67" s="166">
        <f>VLOOKUP($C67,'105冬男OAB'!$C$2:$M$82,11,FALSE)</f>
        <v>13.287804878048775</v>
      </c>
      <c r="E67" s="166"/>
      <c r="F67" s="166">
        <f t="shared" si="6"/>
        <v>17.274146341463407</v>
      </c>
      <c r="G67" s="166">
        <f t="shared" si="7"/>
        <v>0</v>
      </c>
      <c r="H67" s="166">
        <f t="shared" si="8"/>
        <v>17.274146341463407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</row>
    <row r="68" spans="1:21">
      <c r="A68" s="135">
        <v>67</v>
      </c>
      <c r="B68" s="136" t="s">
        <v>65</v>
      </c>
      <c r="C68" s="137" t="s">
        <v>81</v>
      </c>
      <c r="D68" s="166"/>
      <c r="E68" s="166">
        <f>VLOOKUP($C68,'106春男OAB'!$C$2:$N$71,12,FALSE)</f>
        <v>11.342857142857142</v>
      </c>
      <c r="F68" s="166">
        <f t="shared" si="6"/>
        <v>0</v>
      </c>
      <c r="G68" s="166">
        <f t="shared" si="7"/>
        <v>17.014285714285712</v>
      </c>
      <c r="H68" s="166">
        <f t="shared" si="8"/>
        <v>17.014285714285712</v>
      </c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</row>
    <row r="69" spans="1:21">
      <c r="A69" s="135">
        <v>68</v>
      </c>
      <c r="B69" s="136" t="s">
        <v>41</v>
      </c>
      <c r="C69" s="137" t="s">
        <v>200</v>
      </c>
      <c r="D69" s="166">
        <f>VLOOKUP($C69,'105冬男OAB'!$C$2:$M$82,11,FALSE)</f>
        <v>11.487804878048777</v>
      </c>
      <c r="E69" s="166"/>
      <c r="F69" s="166">
        <f t="shared" si="6"/>
        <v>14.934146341463411</v>
      </c>
      <c r="G69" s="166">
        <f t="shared" si="7"/>
        <v>0</v>
      </c>
      <c r="H69" s="166">
        <f t="shared" si="8"/>
        <v>14.934146341463411</v>
      </c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</row>
    <row r="70" spans="1:21">
      <c r="A70" s="135">
        <v>69</v>
      </c>
      <c r="B70" s="136" t="s">
        <v>41</v>
      </c>
      <c r="C70" s="137" t="s">
        <v>51</v>
      </c>
      <c r="D70" s="166"/>
      <c r="E70" s="166">
        <f>VLOOKUP($C70,'106春男OAB'!$C$2:$N$71,12,FALSE)</f>
        <v>9.5999999999999943</v>
      </c>
      <c r="F70" s="166">
        <f t="shared" si="6"/>
        <v>0</v>
      </c>
      <c r="G70" s="166">
        <f t="shared" si="7"/>
        <v>14.399999999999991</v>
      </c>
      <c r="H70" s="166">
        <f t="shared" si="8"/>
        <v>14.399999999999991</v>
      </c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</row>
    <row r="71" spans="1:21">
      <c r="A71" s="135">
        <v>70</v>
      </c>
      <c r="B71" s="136" t="s">
        <v>41</v>
      </c>
      <c r="C71" s="137" t="s">
        <v>55</v>
      </c>
      <c r="D71" s="166"/>
      <c r="E71" s="166">
        <f>VLOOKUP($C71,'106春男OAB'!$C$2:$N$71,12,FALSE)</f>
        <v>8.5999999999999943</v>
      </c>
      <c r="F71" s="166">
        <f t="shared" si="6"/>
        <v>0</v>
      </c>
      <c r="G71" s="166">
        <f t="shared" si="7"/>
        <v>12.899999999999991</v>
      </c>
      <c r="H71" s="166">
        <f t="shared" si="8"/>
        <v>12.899999999999991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</row>
    <row r="72" spans="1:21">
      <c r="A72" s="135">
        <v>71</v>
      </c>
      <c r="B72" s="136" t="s">
        <v>65</v>
      </c>
      <c r="C72" s="137" t="s">
        <v>83</v>
      </c>
      <c r="D72" s="166"/>
      <c r="E72" s="166">
        <f>VLOOKUP($C72,'106春男OAB'!$C$2:$N$71,12,FALSE)</f>
        <v>8.3428571428571416</v>
      </c>
      <c r="F72" s="166">
        <f t="shared" si="6"/>
        <v>0</v>
      </c>
      <c r="G72" s="166">
        <f t="shared" si="7"/>
        <v>12.514285714285712</v>
      </c>
      <c r="H72" s="166">
        <f t="shared" si="8"/>
        <v>12.514285714285712</v>
      </c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</row>
    <row r="73" spans="1:21">
      <c r="A73" s="135">
        <v>72</v>
      </c>
      <c r="B73" s="136" t="s">
        <v>65</v>
      </c>
      <c r="C73" s="137" t="s">
        <v>214</v>
      </c>
      <c r="D73" s="166">
        <f>VLOOKUP($C73,'105冬男OAB'!$C$2:$M$82,11,FALSE)</f>
        <v>8.7999999999999972</v>
      </c>
      <c r="E73" s="166"/>
      <c r="F73" s="166">
        <f t="shared" si="6"/>
        <v>11.439999999999996</v>
      </c>
      <c r="G73" s="166">
        <f t="shared" si="7"/>
        <v>0</v>
      </c>
      <c r="H73" s="166">
        <f t="shared" si="8"/>
        <v>11.439999999999996</v>
      </c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</row>
    <row r="74" spans="1:21">
      <c r="A74" s="135">
        <v>73</v>
      </c>
      <c r="B74" s="136" t="s">
        <v>65</v>
      </c>
      <c r="C74" s="137" t="s">
        <v>86</v>
      </c>
      <c r="D74" s="166"/>
      <c r="E74" s="166">
        <f>VLOOKUP($C74,'106春男OAB'!$C$2:$N$71,12,FALSE)</f>
        <v>7.3428571428571416</v>
      </c>
      <c r="F74" s="166">
        <f t="shared" si="6"/>
        <v>0</v>
      </c>
      <c r="G74" s="166">
        <f t="shared" si="7"/>
        <v>11.014285714285712</v>
      </c>
      <c r="H74" s="166">
        <f t="shared" si="8"/>
        <v>11.014285714285712</v>
      </c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</row>
    <row r="75" spans="1:21">
      <c r="A75" s="135">
        <v>74</v>
      </c>
      <c r="B75" s="136" t="s">
        <v>41</v>
      </c>
      <c r="C75" s="137" t="s">
        <v>58</v>
      </c>
      <c r="D75" s="166"/>
      <c r="E75" s="166">
        <f>VLOOKUP($C75,'106春男OAB'!$C$2:$N$71,12,FALSE)</f>
        <v>7.3428571428571416</v>
      </c>
      <c r="F75" s="166">
        <f t="shared" si="6"/>
        <v>0</v>
      </c>
      <c r="G75" s="166">
        <f t="shared" si="7"/>
        <v>11.014285714285712</v>
      </c>
      <c r="H75" s="166">
        <f t="shared" si="8"/>
        <v>11.014285714285712</v>
      </c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</row>
    <row r="76" spans="1:21">
      <c r="A76" s="135">
        <v>75</v>
      </c>
      <c r="B76" s="136" t="s">
        <v>65</v>
      </c>
      <c r="C76" s="137" t="s">
        <v>281</v>
      </c>
      <c r="D76" s="166">
        <f>VLOOKUP($C76,'105冬男OAB'!$C$2:$M$82,11,FALSE)</f>
        <v>8.2878048780487745</v>
      </c>
      <c r="E76" s="166"/>
      <c r="F76" s="166">
        <f t="shared" si="6"/>
        <v>10.774146341463407</v>
      </c>
      <c r="G76" s="166">
        <f t="shared" si="7"/>
        <v>0</v>
      </c>
      <c r="H76" s="166">
        <f t="shared" si="8"/>
        <v>10.774146341463407</v>
      </c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</row>
    <row r="77" spans="1:21">
      <c r="A77" s="135">
        <v>76</v>
      </c>
      <c r="B77" s="136" t="s">
        <v>41</v>
      </c>
      <c r="C77" s="137" t="s">
        <v>64</v>
      </c>
      <c r="D77" s="166"/>
      <c r="E77" s="166">
        <f>VLOOKUP($C77,'106春男OAB'!$C$2:$N$71,12,FALSE)</f>
        <v>6.3428571428571416</v>
      </c>
      <c r="F77" s="166">
        <f t="shared" si="6"/>
        <v>0</v>
      </c>
      <c r="G77" s="166">
        <f t="shared" si="7"/>
        <v>9.5142857142857125</v>
      </c>
      <c r="H77" s="166">
        <f t="shared" si="8"/>
        <v>9.5142857142857125</v>
      </c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</row>
    <row r="78" spans="1:21">
      <c r="A78" s="135">
        <v>77</v>
      </c>
      <c r="B78" s="136" t="s">
        <v>65</v>
      </c>
      <c r="C78" s="137" t="s">
        <v>223</v>
      </c>
      <c r="D78" s="166">
        <f>VLOOKUP($C78,'105冬男OAB'!$C$2:$M$82,11,FALSE)</f>
        <v>7.2878048780487745</v>
      </c>
      <c r="E78" s="166"/>
      <c r="F78" s="166">
        <f t="shared" si="6"/>
        <v>9.4741463414634079</v>
      </c>
      <c r="G78" s="166">
        <f t="shared" si="7"/>
        <v>0</v>
      </c>
      <c r="H78" s="166">
        <f t="shared" si="8"/>
        <v>9.4741463414634079</v>
      </c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</row>
    <row r="79" spans="1:21">
      <c r="A79" s="135">
        <v>78</v>
      </c>
      <c r="B79" s="136" t="s">
        <v>88</v>
      </c>
      <c r="C79" s="137" t="s">
        <v>235</v>
      </c>
      <c r="D79" s="166">
        <f>VLOOKUP($C79,'105冬男OAB'!$C$2:$M$82,11,FALSE)</f>
        <v>6.6297872340425528</v>
      </c>
      <c r="E79" s="166"/>
      <c r="F79" s="166">
        <f t="shared" si="6"/>
        <v>8.6187234042553182</v>
      </c>
      <c r="G79" s="166">
        <f t="shared" si="7"/>
        <v>0</v>
      </c>
      <c r="H79" s="166">
        <f t="shared" si="8"/>
        <v>8.6187234042553182</v>
      </c>
      <c r="I79" s="142"/>
      <c r="J79" s="161"/>
      <c r="K79" s="161"/>
      <c r="L79" s="161"/>
      <c r="M79" s="161"/>
      <c r="N79" s="161"/>
      <c r="O79" s="127"/>
      <c r="P79" s="127"/>
      <c r="Q79" s="127"/>
      <c r="R79" s="127"/>
      <c r="S79" s="127"/>
      <c r="T79" s="127"/>
      <c r="U79" s="127"/>
    </row>
    <row r="80" spans="1:21">
      <c r="A80" s="135">
        <v>79</v>
      </c>
      <c r="B80" s="136" t="s">
        <v>88</v>
      </c>
      <c r="C80" s="137" t="s">
        <v>110</v>
      </c>
      <c r="D80" s="166"/>
      <c r="E80" s="166">
        <f>VLOOKUP($C80,'106春男OAB'!$C$2:$N$71,12,FALSE)</f>
        <v>4.7428571428571473</v>
      </c>
      <c r="F80" s="166">
        <f t="shared" si="6"/>
        <v>0</v>
      </c>
      <c r="G80" s="166">
        <f t="shared" si="7"/>
        <v>7.114285714285721</v>
      </c>
      <c r="H80" s="166">
        <f t="shared" si="8"/>
        <v>7.114285714285721</v>
      </c>
      <c r="I80" s="142"/>
      <c r="J80" s="161"/>
      <c r="K80" s="161"/>
      <c r="L80" s="161"/>
      <c r="M80" s="161"/>
      <c r="N80" s="161"/>
      <c r="O80" s="127"/>
      <c r="P80" s="127"/>
      <c r="Q80" s="127"/>
      <c r="R80" s="127"/>
      <c r="S80" s="127"/>
      <c r="T80" s="127"/>
      <c r="U80" s="127"/>
    </row>
    <row r="81" spans="1:21">
      <c r="A81" s="135">
        <v>80</v>
      </c>
      <c r="B81" s="136" t="s">
        <v>65</v>
      </c>
      <c r="C81" s="137" t="s">
        <v>87</v>
      </c>
      <c r="D81" s="166"/>
      <c r="E81" s="166">
        <f>VLOOKUP($C81,'106春男OAB'!$C$2:$N$71,12,FALSE)</f>
        <v>4.3428571428571416</v>
      </c>
      <c r="F81" s="166">
        <f t="shared" si="6"/>
        <v>0</v>
      </c>
      <c r="G81" s="166">
        <f t="shared" si="7"/>
        <v>6.5142857142857125</v>
      </c>
      <c r="H81" s="166">
        <f t="shared" si="8"/>
        <v>6.5142857142857125</v>
      </c>
      <c r="I81" s="142"/>
      <c r="J81" s="161"/>
      <c r="K81" s="161"/>
      <c r="L81" s="161"/>
      <c r="M81" s="161"/>
      <c r="N81" s="161"/>
      <c r="O81" s="127"/>
      <c r="P81" s="127"/>
      <c r="Q81" s="127"/>
      <c r="R81" s="127"/>
      <c r="S81" s="127"/>
      <c r="T81" s="127"/>
      <c r="U81" s="127"/>
    </row>
    <row r="82" spans="1:21">
      <c r="A82" s="135">
        <v>81</v>
      </c>
      <c r="B82" s="136" t="s">
        <v>41</v>
      </c>
      <c r="C82" s="137" t="s">
        <v>61</v>
      </c>
      <c r="D82" s="166"/>
      <c r="E82" s="166">
        <f>VLOOKUP($C82,'106春男OAB'!$C$2:$N$71,12,FALSE)</f>
        <v>3.5999999999999943</v>
      </c>
      <c r="F82" s="166">
        <f t="shared" si="6"/>
        <v>0</v>
      </c>
      <c r="G82" s="166">
        <f t="shared" si="7"/>
        <v>5.3999999999999915</v>
      </c>
      <c r="H82" s="166">
        <f t="shared" si="8"/>
        <v>5.3999999999999915</v>
      </c>
      <c r="I82" s="142"/>
      <c r="J82" s="161"/>
      <c r="K82" s="161"/>
      <c r="L82" s="161"/>
      <c r="M82" s="161"/>
      <c r="N82" s="161"/>
      <c r="O82" s="127"/>
      <c r="P82" s="127"/>
      <c r="Q82" s="127"/>
      <c r="R82" s="127"/>
      <c r="S82" s="127"/>
      <c r="T82" s="127"/>
      <c r="U82" s="127"/>
    </row>
    <row r="83" spans="1:21">
      <c r="A83" s="135">
        <v>82</v>
      </c>
      <c r="B83" s="136" t="s">
        <v>88</v>
      </c>
      <c r="C83" s="137" t="s">
        <v>282</v>
      </c>
      <c r="D83" s="166">
        <f>VLOOKUP($C83,'105冬男OAB'!$C$2:$M$82,11,FALSE)</f>
        <v>3.7999999999999972</v>
      </c>
      <c r="E83" s="166"/>
      <c r="F83" s="166">
        <f t="shared" si="6"/>
        <v>4.9399999999999968</v>
      </c>
      <c r="G83" s="166">
        <f t="shared" si="7"/>
        <v>0</v>
      </c>
      <c r="H83" s="166">
        <f t="shared" si="8"/>
        <v>4.9399999999999968</v>
      </c>
      <c r="I83" s="142"/>
      <c r="J83" s="161"/>
      <c r="K83" s="161"/>
      <c r="L83" s="161"/>
      <c r="M83" s="161"/>
      <c r="N83" s="161"/>
      <c r="O83" s="127"/>
      <c r="P83" s="127"/>
      <c r="Q83" s="127"/>
      <c r="R83" s="127"/>
      <c r="S83" s="127"/>
      <c r="T83" s="127"/>
      <c r="U83" s="127"/>
    </row>
    <row r="84" spans="1:21">
      <c r="A84" s="135">
        <v>83</v>
      </c>
      <c r="B84" s="136" t="s">
        <v>88</v>
      </c>
      <c r="C84" s="137" t="s">
        <v>102</v>
      </c>
      <c r="D84" s="166"/>
      <c r="E84" s="166">
        <f>VLOOKUP($C84,'106春男OAB'!$C$2:$N$71,12,FALSE)</f>
        <v>2.5999999999999943</v>
      </c>
      <c r="F84" s="166">
        <f t="shared" si="6"/>
        <v>0</v>
      </c>
      <c r="G84" s="166">
        <f t="shared" si="7"/>
        <v>3.8999999999999915</v>
      </c>
      <c r="H84" s="166">
        <f t="shared" si="8"/>
        <v>3.8999999999999915</v>
      </c>
      <c r="I84" s="142"/>
      <c r="J84" s="161"/>
      <c r="K84" s="161"/>
      <c r="L84" s="161"/>
      <c r="M84" s="161"/>
      <c r="N84" s="161"/>
      <c r="O84" s="127"/>
      <c r="P84" s="127"/>
      <c r="Q84" s="127"/>
      <c r="R84" s="127"/>
      <c r="S84" s="127"/>
      <c r="T84" s="127"/>
      <c r="U84" s="127"/>
    </row>
    <row r="85" spans="1:21">
      <c r="A85" s="135">
        <v>84</v>
      </c>
      <c r="B85" s="136" t="s">
        <v>41</v>
      </c>
      <c r="C85" s="137" t="s">
        <v>283</v>
      </c>
      <c r="D85" s="166">
        <f>VLOOKUP($C85,'105冬男OAB'!$C$2:$M$82,11,FALSE)</f>
        <v>2.4878048780487774</v>
      </c>
      <c r="E85" s="166"/>
      <c r="F85" s="166">
        <f t="shared" si="6"/>
        <v>3.2341463414634108</v>
      </c>
      <c r="G85" s="166">
        <f t="shared" si="7"/>
        <v>0</v>
      </c>
      <c r="H85" s="166">
        <f t="shared" si="8"/>
        <v>3.2341463414634108</v>
      </c>
      <c r="I85" s="142"/>
      <c r="J85" s="161"/>
      <c r="K85" s="161"/>
      <c r="L85" s="161"/>
      <c r="M85" s="161"/>
      <c r="N85" s="161"/>
      <c r="O85" s="127"/>
      <c r="P85" s="127"/>
      <c r="Q85" s="127"/>
      <c r="R85" s="127"/>
      <c r="S85" s="127"/>
      <c r="T85" s="127"/>
      <c r="U85" s="127"/>
    </row>
    <row r="86" spans="1:21">
      <c r="A86" s="135">
        <v>85</v>
      </c>
      <c r="B86" s="136" t="s">
        <v>41</v>
      </c>
      <c r="C86" s="137" t="s">
        <v>62</v>
      </c>
      <c r="D86" s="166"/>
      <c r="E86" s="166">
        <f>VLOOKUP($C86,'106春男OAB'!$C$2:$N$71,12,FALSE)</f>
        <v>1.5999999999999943</v>
      </c>
      <c r="F86" s="166">
        <f t="shared" si="6"/>
        <v>0</v>
      </c>
      <c r="G86" s="166">
        <f t="shared" si="7"/>
        <v>2.3999999999999915</v>
      </c>
      <c r="H86" s="166">
        <f t="shared" si="8"/>
        <v>2.3999999999999915</v>
      </c>
      <c r="I86" s="142"/>
      <c r="J86" s="161"/>
      <c r="K86" s="161"/>
      <c r="L86" s="161"/>
      <c r="M86" s="161"/>
      <c r="N86" s="161"/>
      <c r="O86" s="127"/>
      <c r="P86" s="127"/>
      <c r="Q86" s="127"/>
      <c r="R86" s="127"/>
      <c r="S86" s="127"/>
      <c r="T86" s="127"/>
      <c r="U86" s="127"/>
    </row>
    <row r="87" spans="1:21">
      <c r="A87" s="135">
        <v>86</v>
      </c>
      <c r="B87" s="136" t="s">
        <v>65</v>
      </c>
      <c r="C87" s="137" t="s">
        <v>284</v>
      </c>
      <c r="D87" s="166">
        <f>VLOOKUP($C87,'105冬男OAB'!$C$2:$M$82,11,FALSE)</f>
        <v>1.4878048780487774</v>
      </c>
      <c r="E87" s="166"/>
      <c r="F87" s="166">
        <f t="shared" si="6"/>
        <v>1.9341463414634106</v>
      </c>
      <c r="G87" s="166">
        <f t="shared" si="7"/>
        <v>0</v>
      </c>
      <c r="H87" s="166">
        <f t="shared" si="8"/>
        <v>1.9341463414634106</v>
      </c>
      <c r="I87" s="142"/>
      <c r="J87" s="161"/>
      <c r="K87" s="161"/>
      <c r="L87" s="161"/>
      <c r="M87" s="161"/>
      <c r="N87" s="161"/>
      <c r="O87" s="127"/>
      <c r="P87" s="127"/>
      <c r="Q87" s="127"/>
      <c r="R87" s="127"/>
      <c r="S87" s="127"/>
      <c r="T87" s="127"/>
      <c r="U87" s="127"/>
    </row>
    <row r="88" spans="1:21">
      <c r="A88" s="135">
        <v>87</v>
      </c>
      <c r="B88" s="136" t="s">
        <v>65</v>
      </c>
      <c r="C88" s="137" t="s">
        <v>215</v>
      </c>
      <c r="D88" s="166">
        <f>VLOOKUP($C88,'105冬男OAB'!$C$2:$M$82,11,FALSE)</f>
        <v>1.4878048780487774</v>
      </c>
      <c r="E88" s="166"/>
      <c r="F88" s="166">
        <f t="shared" si="6"/>
        <v>1.9341463414634106</v>
      </c>
      <c r="G88" s="166">
        <f t="shared" si="7"/>
        <v>0</v>
      </c>
      <c r="H88" s="166">
        <f t="shared" si="8"/>
        <v>1.9341463414634106</v>
      </c>
      <c r="I88" s="142"/>
      <c r="J88" s="161"/>
      <c r="K88" s="161"/>
      <c r="L88" s="161"/>
      <c r="M88" s="161"/>
      <c r="N88" s="161"/>
      <c r="O88" s="127"/>
      <c r="P88" s="127"/>
      <c r="Q88" s="127"/>
      <c r="R88" s="127"/>
      <c r="S88" s="127"/>
      <c r="T88" s="127"/>
      <c r="U88" s="127"/>
    </row>
    <row r="89" spans="1:21">
      <c r="A89" s="135">
        <v>88</v>
      </c>
      <c r="B89" s="136" t="s">
        <v>65</v>
      </c>
      <c r="C89" s="137" t="s">
        <v>285</v>
      </c>
      <c r="D89" s="166">
        <f>VLOOKUP($C89,'105冬男OAB'!$C$2:$M$82,11,FALSE)</f>
        <v>0.79999999999999716</v>
      </c>
      <c r="E89" s="166"/>
      <c r="F89" s="166">
        <f t="shared" si="6"/>
        <v>1.0399999999999963</v>
      </c>
      <c r="G89" s="166">
        <f t="shared" si="7"/>
        <v>0</v>
      </c>
      <c r="H89" s="166">
        <f t="shared" si="8"/>
        <v>1.0399999999999963</v>
      </c>
      <c r="I89" s="142"/>
      <c r="J89" s="161"/>
      <c r="K89" s="161"/>
      <c r="L89" s="161"/>
      <c r="M89" s="161"/>
      <c r="N89" s="161"/>
      <c r="O89" s="127"/>
      <c r="P89" s="127"/>
      <c r="Q89" s="127"/>
      <c r="R89" s="127"/>
      <c r="S89" s="127"/>
      <c r="T89" s="127"/>
      <c r="U89" s="127"/>
    </row>
    <row r="90" spans="1:21">
      <c r="A90" s="135">
        <v>89</v>
      </c>
      <c r="B90" s="136" t="s">
        <v>88</v>
      </c>
      <c r="C90" s="137" t="s">
        <v>286</v>
      </c>
      <c r="D90" s="166">
        <f>VLOOKUP($C90,'105冬男OAB'!$C$2:$M$82,11,FALSE)</f>
        <v>0.79999999999999716</v>
      </c>
      <c r="E90" s="166"/>
      <c r="F90" s="166">
        <f t="shared" si="6"/>
        <v>1.0399999999999963</v>
      </c>
      <c r="G90" s="166">
        <f t="shared" si="7"/>
        <v>0</v>
      </c>
      <c r="H90" s="166">
        <f t="shared" si="8"/>
        <v>1.0399999999999963</v>
      </c>
      <c r="I90" s="142"/>
      <c r="J90" s="161"/>
      <c r="K90" s="161"/>
      <c r="L90" s="161"/>
      <c r="M90" s="161"/>
      <c r="N90" s="161"/>
      <c r="O90" s="127"/>
      <c r="P90" s="127"/>
      <c r="Q90" s="127"/>
      <c r="R90" s="127"/>
      <c r="S90" s="127"/>
      <c r="T90" s="127"/>
      <c r="U90" s="127"/>
    </row>
    <row r="91" spans="1:21">
      <c r="A91" s="135">
        <v>90</v>
      </c>
      <c r="B91" s="136" t="s">
        <v>88</v>
      </c>
      <c r="C91" s="137" t="s">
        <v>233</v>
      </c>
      <c r="D91" s="166">
        <f>VLOOKUP($C91,'105冬男OAB'!$C$2:$M$82,11,FALSE)</f>
        <v>0.48780487804877737</v>
      </c>
      <c r="E91" s="166"/>
      <c r="F91" s="166">
        <f t="shared" si="6"/>
        <v>0.63414634146341065</v>
      </c>
      <c r="G91" s="166">
        <f t="shared" si="7"/>
        <v>0</v>
      </c>
      <c r="H91" s="166">
        <f t="shared" si="8"/>
        <v>0.63414634146341065</v>
      </c>
      <c r="I91" s="142"/>
      <c r="J91" s="161"/>
      <c r="K91" s="161"/>
      <c r="L91" s="161"/>
      <c r="M91" s="161"/>
      <c r="N91" s="161"/>
      <c r="O91" s="127"/>
      <c r="P91" s="127"/>
      <c r="Q91" s="127"/>
      <c r="R91" s="127"/>
      <c r="S91" s="127"/>
      <c r="T91" s="127"/>
      <c r="U91" s="127"/>
    </row>
    <row r="92" spans="1:21">
      <c r="A92" s="135"/>
      <c r="B92" s="136" t="s">
        <v>65</v>
      </c>
      <c r="C92" s="137" t="s">
        <v>287</v>
      </c>
      <c r="D92" s="166">
        <f>VLOOKUP($C92,'105冬男OAB'!$C$2:$M$82,11,FALSE)</f>
        <v>0</v>
      </c>
      <c r="E92" s="166"/>
      <c r="F92" s="166">
        <f t="shared" si="6"/>
        <v>0</v>
      </c>
      <c r="G92" s="166">
        <f t="shared" si="7"/>
        <v>0</v>
      </c>
      <c r="H92" s="166">
        <f t="shared" si="8"/>
        <v>0</v>
      </c>
      <c r="I92" s="142"/>
      <c r="J92" s="161"/>
      <c r="K92" s="161"/>
      <c r="L92" s="161"/>
      <c r="M92" s="161"/>
      <c r="N92" s="161"/>
      <c r="O92" s="127"/>
      <c r="P92" s="127"/>
      <c r="Q92" s="127"/>
      <c r="R92" s="127"/>
      <c r="S92" s="127"/>
      <c r="T92" s="127"/>
      <c r="U92" s="127"/>
    </row>
    <row r="93" spans="1:21">
      <c r="A93" s="135"/>
      <c r="B93" s="136" t="s">
        <v>65</v>
      </c>
      <c r="C93" s="137" t="s">
        <v>288</v>
      </c>
      <c r="D93" s="166">
        <f>VLOOKUP($C93,'105冬男OAB'!$C$2:$M$82,11,FALSE)</f>
        <v>0</v>
      </c>
      <c r="E93" s="166"/>
      <c r="F93" s="166">
        <f t="shared" si="6"/>
        <v>0</v>
      </c>
      <c r="G93" s="166">
        <f t="shared" si="7"/>
        <v>0</v>
      </c>
      <c r="H93" s="166">
        <f t="shared" si="8"/>
        <v>0</v>
      </c>
      <c r="I93" s="142"/>
      <c r="J93" s="161"/>
      <c r="K93" s="161"/>
      <c r="L93" s="161"/>
      <c r="M93" s="161"/>
      <c r="N93" s="161"/>
      <c r="O93" s="127"/>
      <c r="P93" s="127"/>
      <c r="Q93" s="127"/>
      <c r="R93" s="127"/>
      <c r="S93" s="127"/>
      <c r="T93" s="127"/>
      <c r="U93" s="127"/>
    </row>
    <row r="94" spans="1:21">
      <c r="A94" s="135"/>
      <c r="B94" s="136" t="s">
        <v>88</v>
      </c>
      <c r="C94" s="137" t="s">
        <v>111</v>
      </c>
      <c r="D94" s="166"/>
      <c r="E94" s="166">
        <f>VLOOKUP($C94,'106春男OAB'!$C$2:$N$71,12,FALSE)</f>
        <v>0</v>
      </c>
      <c r="F94" s="166">
        <f t="shared" si="6"/>
        <v>0</v>
      </c>
      <c r="G94" s="166">
        <f t="shared" si="7"/>
        <v>0</v>
      </c>
      <c r="H94" s="166">
        <f t="shared" si="8"/>
        <v>0</v>
      </c>
      <c r="I94" s="142"/>
      <c r="J94" s="161"/>
      <c r="K94" s="161"/>
      <c r="L94" s="161"/>
      <c r="M94" s="161"/>
      <c r="N94" s="161"/>
      <c r="O94" s="127"/>
      <c r="P94" s="127"/>
      <c r="Q94" s="127"/>
      <c r="R94" s="127"/>
      <c r="S94" s="127"/>
      <c r="T94" s="127"/>
      <c r="U94" s="127"/>
    </row>
    <row r="95" spans="1:21">
      <c r="A95" s="135"/>
      <c r="B95" s="136" t="s">
        <v>88</v>
      </c>
      <c r="C95" s="137" t="s">
        <v>113</v>
      </c>
      <c r="D95" s="166"/>
      <c r="E95" s="166">
        <f>VLOOKUP($C95,'106春男OAB'!$C$2:$N$71,12,FALSE)</f>
        <v>0</v>
      </c>
      <c r="F95" s="166">
        <f t="shared" si="6"/>
        <v>0</v>
      </c>
      <c r="G95" s="166">
        <f t="shared" si="7"/>
        <v>0</v>
      </c>
      <c r="H95" s="166">
        <f t="shared" si="8"/>
        <v>0</v>
      </c>
      <c r="I95" s="142"/>
      <c r="J95" s="161"/>
      <c r="K95" s="161"/>
      <c r="L95" s="161"/>
      <c r="M95" s="161"/>
      <c r="N95" s="161"/>
      <c r="O95" s="127"/>
      <c r="P95" s="127"/>
      <c r="Q95" s="127"/>
      <c r="R95" s="127"/>
      <c r="S95" s="127"/>
      <c r="T95" s="127"/>
      <c r="U95" s="127"/>
    </row>
    <row r="96" spans="1:21">
      <c r="A96" s="135"/>
      <c r="B96" s="136" t="s">
        <v>88</v>
      </c>
      <c r="C96" s="137" t="s">
        <v>240</v>
      </c>
      <c r="D96" s="166">
        <f>VLOOKUP($C96,'105冬男OAB'!$C$2:$M$82,11,FALSE)</f>
        <v>0</v>
      </c>
      <c r="E96" s="166"/>
      <c r="F96" s="166">
        <f t="shared" si="6"/>
        <v>0</v>
      </c>
      <c r="G96" s="166">
        <f t="shared" si="7"/>
        <v>0</v>
      </c>
      <c r="H96" s="166">
        <f t="shared" si="8"/>
        <v>0</v>
      </c>
      <c r="I96" s="142"/>
      <c r="J96" s="161"/>
      <c r="K96" s="161"/>
      <c r="L96" s="161"/>
      <c r="M96" s="161"/>
      <c r="N96" s="161"/>
      <c r="O96" s="127"/>
      <c r="P96" s="127"/>
      <c r="Q96" s="127"/>
      <c r="R96" s="127"/>
      <c r="S96" s="127"/>
      <c r="T96" s="127"/>
      <c r="U96" s="127"/>
    </row>
    <row r="97" spans="1:21">
      <c r="A97" s="135"/>
      <c r="B97" s="136" t="s">
        <v>88</v>
      </c>
      <c r="C97" s="137" t="s">
        <v>239</v>
      </c>
      <c r="D97" s="166">
        <f>VLOOKUP($C97,'105冬男OAB'!$C$2:$M$82,11,FALSE)</f>
        <v>0</v>
      </c>
      <c r="E97" s="166"/>
      <c r="F97" s="166">
        <f t="shared" si="6"/>
        <v>0</v>
      </c>
      <c r="G97" s="166">
        <f t="shared" si="7"/>
        <v>0</v>
      </c>
      <c r="H97" s="166">
        <f t="shared" si="8"/>
        <v>0</v>
      </c>
      <c r="I97" s="142"/>
      <c r="J97" s="161"/>
      <c r="K97" s="161"/>
      <c r="L97" s="161"/>
      <c r="M97" s="161"/>
      <c r="N97" s="161"/>
      <c r="O97" s="127"/>
      <c r="P97" s="127"/>
      <c r="Q97" s="127"/>
      <c r="R97" s="127"/>
      <c r="S97" s="127"/>
      <c r="T97" s="127"/>
      <c r="U97" s="127"/>
    </row>
    <row r="98" spans="1:21">
      <c r="A98" s="135"/>
      <c r="B98" s="136" t="s">
        <v>88</v>
      </c>
      <c r="C98" s="137" t="s">
        <v>112</v>
      </c>
      <c r="D98" s="166"/>
      <c r="E98" s="166">
        <f>VLOOKUP($C98,'106春男OAB'!$C$2:$N$71,12,FALSE)</f>
        <v>0</v>
      </c>
      <c r="F98" s="166">
        <f t="shared" ref="F98:F107" si="9">D98*1.3</f>
        <v>0</v>
      </c>
      <c r="G98" s="166">
        <f t="shared" ref="G98:G107" si="10">E98*1.5</f>
        <v>0</v>
      </c>
      <c r="H98" s="166">
        <f t="shared" ref="H98:H107" si="11">SUM(F98:G98)</f>
        <v>0</v>
      </c>
      <c r="I98" s="142"/>
      <c r="J98" s="161"/>
      <c r="K98" s="161"/>
      <c r="L98" s="161"/>
      <c r="M98" s="161"/>
      <c r="N98" s="161"/>
      <c r="O98" s="127"/>
      <c r="P98" s="127"/>
      <c r="Q98" s="127"/>
      <c r="R98" s="127"/>
      <c r="S98" s="127"/>
      <c r="T98" s="127"/>
      <c r="U98" s="127"/>
    </row>
    <row r="99" spans="1:21">
      <c r="A99" s="135"/>
      <c r="B99" s="136" t="s">
        <v>88</v>
      </c>
      <c r="C99" s="137" t="s">
        <v>291</v>
      </c>
      <c r="D99" s="166">
        <f>VLOOKUP($C99,'105冬男OAB'!$C$2:$M$82,11,FALSE)</f>
        <v>0</v>
      </c>
      <c r="E99" s="166"/>
      <c r="F99" s="166">
        <f t="shared" si="9"/>
        <v>0</v>
      </c>
      <c r="G99" s="166">
        <f t="shared" si="10"/>
        <v>0</v>
      </c>
      <c r="H99" s="166">
        <f t="shared" si="11"/>
        <v>0</v>
      </c>
      <c r="I99" s="142"/>
      <c r="J99" s="161"/>
      <c r="K99" s="161"/>
      <c r="L99" s="161"/>
      <c r="M99" s="161"/>
      <c r="N99" s="161"/>
      <c r="O99" s="127"/>
      <c r="P99" s="127"/>
      <c r="Q99" s="127"/>
      <c r="R99" s="127"/>
      <c r="S99" s="127"/>
      <c r="T99" s="127"/>
      <c r="U99" s="127"/>
    </row>
    <row r="100" spans="1:21">
      <c r="A100" s="135"/>
      <c r="B100" s="136" t="s">
        <v>88</v>
      </c>
      <c r="C100" s="137" t="s">
        <v>289</v>
      </c>
      <c r="D100" s="166">
        <f>VLOOKUP($C100,'105冬男OAB'!$C$2:$M$82,11,FALSE)</f>
        <v>0</v>
      </c>
      <c r="E100" s="166"/>
      <c r="F100" s="166">
        <f t="shared" si="9"/>
        <v>0</v>
      </c>
      <c r="G100" s="166">
        <f t="shared" si="10"/>
        <v>0</v>
      </c>
      <c r="H100" s="166">
        <f t="shared" si="11"/>
        <v>0</v>
      </c>
      <c r="I100" s="142"/>
      <c r="J100" s="161"/>
      <c r="K100" s="161"/>
      <c r="L100" s="161"/>
      <c r="M100" s="161"/>
      <c r="N100" s="161"/>
      <c r="O100" s="127"/>
      <c r="P100" s="127"/>
      <c r="Q100" s="127"/>
      <c r="R100" s="127"/>
      <c r="S100" s="127"/>
      <c r="T100" s="127"/>
      <c r="U100" s="127"/>
    </row>
    <row r="101" spans="1:21">
      <c r="A101" s="135"/>
      <c r="B101" s="136" t="s">
        <v>88</v>
      </c>
      <c r="C101" s="137" t="s">
        <v>105</v>
      </c>
      <c r="D101" s="166">
        <f>VLOOKUP($C101,'105冬男OAB'!$C$2:$M$82,11,FALSE)</f>
        <v>0</v>
      </c>
      <c r="E101" s="166">
        <f>VLOOKUP($C101,'106春男OAB'!$C$2:$N$71,12,FALSE)</f>
        <v>0</v>
      </c>
      <c r="F101" s="166">
        <f t="shared" si="9"/>
        <v>0</v>
      </c>
      <c r="G101" s="166">
        <f t="shared" si="10"/>
        <v>0</v>
      </c>
      <c r="H101" s="166">
        <f t="shared" si="11"/>
        <v>0</v>
      </c>
      <c r="I101" s="142"/>
      <c r="J101" s="161"/>
      <c r="K101" s="161"/>
      <c r="L101" s="161"/>
      <c r="M101" s="161"/>
      <c r="N101" s="161"/>
      <c r="O101" s="127"/>
      <c r="P101" s="127"/>
      <c r="Q101" s="127"/>
      <c r="R101" s="127"/>
      <c r="S101" s="127"/>
      <c r="T101" s="127"/>
      <c r="U101" s="127"/>
    </row>
    <row r="102" spans="1:21">
      <c r="A102" s="135"/>
      <c r="B102" s="136" t="s">
        <v>88</v>
      </c>
      <c r="C102" s="137" t="s">
        <v>290</v>
      </c>
      <c r="D102" s="166">
        <f>VLOOKUP($C102,'105冬男OAB'!$C$2:$M$82,11,FALSE)</f>
        <v>0</v>
      </c>
      <c r="E102" s="166"/>
      <c r="F102" s="166">
        <f t="shared" si="9"/>
        <v>0</v>
      </c>
      <c r="G102" s="166">
        <f t="shared" si="10"/>
        <v>0</v>
      </c>
      <c r="H102" s="166">
        <f t="shared" si="11"/>
        <v>0</v>
      </c>
      <c r="I102" s="142"/>
      <c r="J102" s="161"/>
      <c r="K102" s="161"/>
      <c r="L102" s="161"/>
      <c r="M102" s="161"/>
      <c r="N102" s="161"/>
      <c r="O102" s="127"/>
      <c r="P102" s="127"/>
      <c r="Q102" s="127"/>
      <c r="R102" s="127"/>
      <c r="S102" s="127"/>
      <c r="T102" s="127"/>
      <c r="U102" s="127"/>
    </row>
    <row r="103" spans="1:21">
      <c r="A103" s="135"/>
      <c r="B103" s="136" t="s">
        <v>88</v>
      </c>
      <c r="C103" s="137" t="s">
        <v>109</v>
      </c>
      <c r="D103" s="166"/>
      <c r="E103" s="166">
        <f>VLOOKUP($C103,'106春男OAB'!$C$2:$N$71,12,FALSE)</f>
        <v>0</v>
      </c>
      <c r="F103" s="166">
        <f t="shared" si="9"/>
        <v>0</v>
      </c>
      <c r="G103" s="166">
        <f t="shared" si="10"/>
        <v>0</v>
      </c>
      <c r="H103" s="166">
        <f t="shared" si="11"/>
        <v>0</v>
      </c>
      <c r="I103" s="142"/>
      <c r="J103" s="161"/>
      <c r="K103" s="161"/>
      <c r="L103" s="161"/>
      <c r="M103" s="161"/>
      <c r="N103" s="161"/>
      <c r="O103" s="127"/>
      <c r="P103" s="127"/>
      <c r="Q103" s="127"/>
      <c r="R103" s="127"/>
      <c r="S103" s="127"/>
      <c r="T103" s="127"/>
      <c r="U103" s="127"/>
    </row>
    <row r="104" spans="1:21">
      <c r="A104" s="135"/>
      <c r="B104" s="136" t="s">
        <v>88</v>
      </c>
      <c r="C104" s="137" t="s">
        <v>236</v>
      </c>
      <c r="D104" s="166">
        <f>VLOOKUP($C104,'105冬男OAB'!$C$2:$M$82,11,FALSE)</f>
        <v>0</v>
      </c>
      <c r="E104" s="166"/>
      <c r="F104" s="166">
        <f t="shared" si="9"/>
        <v>0</v>
      </c>
      <c r="G104" s="166">
        <f t="shared" si="10"/>
        <v>0</v>
      </c>
      <c r="H104" s="166">
        <f t="shared" si="11"/>
        <v>0</v>
      </c>
      <c r="I104" s="142"/>
      <c r="J104" s="161"/>
      <c r="K104" s="161"/>
      <c r="L104" s="161"/>
      <c r="M104" s="161"/>
      <c r="N104" s="161"/>
      <c r="O104" s="127"/>
      <c r="P104" s="127"/>
      <c r="Q104" s="127"/>
      <c r="R104" s="127"/>
      <c r="S104" s="127"/>
      <c r="T104" s="127"/>
      <c r="U104" s="127"/>
    </row>
    <row r="105" spans="1:21">
      <c r="A105" s="135"/>
      <c r="B105" s="136" t="s">
        <v>88</v>
      </c>
      <c r="C105" s="137" t="s">
        <v>234</v>
      </c>
      <c r="D105" s="166">
        <f>VLOOKUP($C105,'105冬男OAB'!$C$2:$M$82,11,FALSE)</f>
        <v>0</v>
      </c>
      <c r="E105" s="166"/>
      <c r="F105" s="166">
        <f t="shared" si="9"/>
        <v>0</v>
      </c>
      <c r="G105" s="166">
        <f t="shared" si="10"/>
        <v>0</v>
      </c>
      <c r="H105" s="166">
        <f t="shared" si="11"/>
        <v>0</v>
      </c>
      <c r="I105" s="142"/>
      <c r="J105" s="161"/>
      <c r="K105" s="161"/>
      <c r="L105" s="161"/>
      <c r="M105" s="161"/>
      <c r="N105" s="161"/>
      <c r="O105" s="127"/>
      <c r="P105" s="127"/>
      <c r="Q105" s="127"/>
      <c r="R105" s="127"/>
      <c r="S105" s="127"/>
      <c r="T105" s="127"/>
      <c r="U105" s="127"/>
    </row>
    <row r="106" spans="1:21">
      <c r="A106" s="135"/>
      <c r="B106" s="136" t="s">
        <v>88</v>
      </c>
      <c r="C106" s="137" t="s">
        <v>108</v>
      </c>
      <c r="D106" s="166">
        <f>VLOOKUP($C106,'105冬男OAB'!$C$2:$M$82,11,FALSE)</f>
        <v>0</v>
      </c>
      <c r="E106" s="166">
        <f>VLOOKUP($C106,'106春男OAB'!$C$2:$N$71,12,FALSE)</f>
        <v>0</v>
      </c>
      <c r="F106" s="166">
        <f t="shared" si="9"/>
        <v>0</v>
      </c>
      <c r="G106" s="166">
        <f t="shared" si="10"/>
        <v>0</v>
      </c>
      <c r="H106" s="166">
        <f t="shared" si="11"/>
        <v>0</v>
      </c>
      <c r="I106" s="142"/>
      <c r="J106" s="161"/>
      <c r="K106" s="161"/>
      <c r="L106" s="161"/>
      <c r="M106" s="161"/>
      <c r="N106" s="161"/>
      <c r="O106" s="127"/>
      <c r="P106" s="127"/>
      <c r="Q106" s="127"/>
      <c r="R106" s="127"/>
      <c r="S106" s="127"/>
      <c r="T106" s="127"/>
      <c r="U106" s="127"/>
    </row>
    <row r="107" spans="1:21">
      <c r="A107" s="135"/>
      <c r="B107" s="136" t="s">
        <v>88</v>
      </c>
      <c r="C107" s="137" t="s">
        <v>292</v>
      </c>
      <c r="D107" s="166">
        <f>VLOOKUP($C107,'105冬男OAB'!$C$2:$M$82,11,FALSE)</f>
        <v>0</v>
      </c>
      <c r="E107" s="166"/>
      <c r="F107" s="166">
        <f t="shared" si="9"/>
        <v>0</v>
      </c>
      <c r="G107" s="166">
        <f t="shared" si="10"/>
        <v>0</v>
      </c>
      <c r="H107" s="166">
        <f t="shared" si="11"/>
        <v>0</v>
      </c>
      <c r="I107" s="142"/>
      <c r="J107" s="161"/>
      <c r="K107" s="161"/>
      <c r="L107" s="161"/>
      <c r="M107" s="161"/>
      <c r="N107" s="161"/>
      <c r="O107" s="127"/>
      <c r="P107" s="127"/>
      <c r="Q107" s="127"/>
      <c r="R107" s="127"/>
      <c r="S107" s="127"/>
      <c r="T107" s="127"/>
      <c r="U107" s="127"/>
    </row>
  </sheetData>
  <sortState ref="A2:H107">
    <sortCondition descending="1" ref="H1"/>
  </sortState>
  <phoneticPr fontId="2" type="noConversion"/>
  <conditionalFormatting sqref="B2:B107">
    <cfRule type="expression" dxfId="222" priority="13">
      <formula>AND(XDY2=0,XDZ2&lt;&gt;"")</formula>
    </cfRule>
  </conditionalFormatting>
  <conditionalFormatting sqref="A2:A107">
    <cfRule type="expression" dxfId="221" priority="12">
      <formula>AND(XDY2=0,XDZ2&lt;&gt;"")</formula>
    </cfRule>
  </conditionalFormatting>
  <conditionalFormatting sqref="D2:H107">
    <cfRule type="cellIs" dxfId="220" priority="8" operator="lessThan">
      <formula>#REF!*COUNTIF(#REF!,"&gt;0")</formula>
    </cfRule>
    <cfRule type="cellIs" dxfId="219" priority="9" operator="equal">
      <formula>#REF!*COUNTIF(#REF!,"&gt;0")</formula>
    </cfRule>
  </conditionalFormatting>
  <conditionalFormatting sqref="B79:B107">
    <cfRule type="expression" dxfId="218" priority="7">
      <formula>AND(XEG79=0,XEH79&lt;&gt;"")</formula>
    </cfRule>
  </conditionalFormatting>
  <conditionalFormatting sqref="A79:A107">
    <cfRule type="expression" dxfId="217" priority="6">
      <formula>AND(XEG79=0,XEH79&lt;&gt;"")</formula>
    </cfRule>
  </conditionalFormatting>
  <conditionalFormatting sqref="D79:G107">
    <cfRule type="cellIs" dxfId="216" priority="4" operator="lessThan">
      <formula>#REF!</formula>
    </cfRule>
    <cfRule type="cellIs" dxfId="215" priority="5" operator="equal">
      <formula>#REF!</formula>
    </cfRule>
  </conditionalFormatting>
  <conditionalFormatting sqref="H79:H107">
    <cfRule type="cellIs" dxfId="214" priority="2" operator="lessThan">
      <formula>#REF!*COUNTIF(D79:G79,"&gt;0")</formula>
    </cfRule>
    <cfRule type="cellIs" dxfId="213" priority="3" operator="equal">
      <formula>#REF!*COUNTIF(D79:G79,"&gt;0")</formula>
    </cfRule>
  </conditionalFormatting>
  <conditionalFormatting sqref="C1:C1048576">
    <cfRule type="duplicateValues" dxfId="212" priority="1"/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6"/>
  <sheetViews>
    <sheetView workbookViewId="0">
      <pane ySplit="1" topLeftCell="A2" activePane="bottomLeft" state="frozen"/>
      <selection activeCell="C18" sqref="C18"/>
      <selection pane="bottomLeft" activeCell="B2" sqref="B2:M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172</v>
      </c>
      <c r="C2" s="12" t="s">
        <v>176</v>
      </c>
      <c r="D2" s="13">
        <v>0</v>
      </c>
      <c r="E2" s="13">
        <v>0</v>
      </c>
      <c r="F2" s="13">
        <v>83</v>
      </c>
      <c r="G2" s="13">
        <v>80</v>
      </c>
      <c r="H2" s="13">
        <v>163</v>
      </c>
      <c r="K2">
        <v>17.200000000000003</v>
      </c>
      <c r="L2">
        <v>18.200000000000003</v>
      </c>
      <c r="M2">
        <v>35.400000000000006</v>
      </c>
    </row>
    <row r="3" spans="1:13">
      <c r="A3" s="28">
        <v>2</v>
      </c>
      <c r="B3" s="29" t="s">
        <v>172</v>
      </c>
      <c r="C3" s="12" t="s">
        <v>179</v>
      </c>
      <c r="D3" s="13">
        <v>0</v>
      </c>
      <c r="E3" s="13">
        <v>0</v>
      </c>
      <c r="F3" s="13">
        <v>85</v>
      </c>
      <c r="G3" s="13">
        <v>82</v>
      </c>
      <c r="H3" s="13">
        <v>167</v>
      </c>
      <c r="K3">
        <v>15.200000000000003</v>
      </c>
      <c r="L3">
        <v>16.200000000000003</v>
      </c>
      <c r="M3">
        <v>31.400000000000006</v>
      </c>
    </row>
    <row r="4" spans="1:13">
      <c r="A4" s="28">
        <v>3</v>
      </c>
      <c r="B4" s="29" t="s">
        <v>172</v>
      </c>
      <c r="C4" s="12" t="s">
        <v>174</v>
      </c>
      <c r="D4" s="13">
        <v>0</v>
      </c>
      <c r="E4" s="13">
        <v>0</v>
      </c>
      <c r="F4" s="13">
        <v>82</v>
      </c>
      <c r="G4" s="13">
        <v>86</v>
      </c>
      <c r="H4" s="13">
        <v>168</v>
      </c>
      <c r="K4">
        <v>18.200000000000003</v>
      </c>
      <c r="L4">
        <v>12.200000000000003</v>
      </c>
      <c r="M4">
        <v>30.400000000000006</v>
      </c>
    </row>
    <row r="5" spans="1:13">
      <c r="A5" s="28">
        <v>4</v>
      </c>
      <c r="B5" s="29" t="s">
        <v>172</v>
      </c>
      <c r="C5" s="12" t="s">
        <v>111</v>
      </c>
      <c r="D5" s="13">
        <v>0</v>
      </c>
      <c r="E5" s="13">
        <v>0</v>
      </c>
      <c r="F5" s="13">
        <v>81</v>
      </c>
      <c r="G5" s="13">
        <v>88</v>
      </c>
      <c r="H5" s="13">
        <v>169</v>
      </c>
      <c r="K5">
        <v>19.200000000000003</v>
      </c>
      <c r="L5">
        <v>10.200000000000003</v>
      </c>
      <c r="M5">
        <v>29.400000000000006</v>
      </c>
    </row>
    <row r="6" spans="1:13">
      <c r="A6" s="28">
        <v>5</v>
      </c>
      <c r="B6" s="29" t="s">
        <v>172</v>
      </c>
      <c r="C6" s="12" t="s">
        <v>109</v>
      </c>
      <c r="D6" s="13">
        <v>0</v>
      </c>
      <c r="E6" s="13">
        <v>0</v>
      </c>
      <c r="F6" s="13">
        <v>89</v>
      </c>
      <c r="G6" s="13">
        <v>82</v>
      </c>
      <c r="H6" s="13">
        <v>171</v>
      </c>
      <c r="K6">
        <v>11.200000000000003</v>
      </c>
      <c r="L6">
        <v>16.200000000000003</v>
      </c>
      <c r="M6">
        <v>27.400000000000006</v>
      </c>
    </row>
    <row r="7" spans="1:13">
      <c r="A7" s="28">
        <v>6</v>
      </c>
      <c r="B7" s="29" t="s">
        <v>172</v>
      </c>
      <c r="C7" s="12" t="s">
        <v>178</v>
      </c>
      <c r="D7" s="13">
        <v>0</v>
      </c>
      <c r="E7" s="13">
        <v>0</v>
      </c>
      <c r="F7" s="13">
        <v>86</v>
      </c>
      <c r="G7" s="13">
        <v>86</v>
      </c>
      <c r="H7" s="13">
        <v>172</v>
      </c>
      <c r="J7" s="156"/>
      <c r="K7">
        <v>14.200000000000003</v>
      </c>
      <c r="L7">
        <v>12.200000000000003</v>
      </c>
      <c r="M7">
        <v>26.400000000000006</v>
      </c>
    </row>
    <row r="8" spans="1:13">
      <c r="A8" s="28">
        <v>7</v>
      </c>
      <c r="B8" s="29" t="s">
        <v>172</v>
      </c>
      <c r="C8" s="12" t="s">
        <v>173</v>
      </c>
      <c r="D8" s="13">
        <v>0</v>
      </c>
      <c r="E8" s="13">
        <v>0</v>
      </c>
      <c r="F8" s="13">
        <v>86</v>
      </c>
      <c r="G8" s="13">
        <v>86</v>
      </c>
      <c r="H8" s="13">
        <v>172</v>
      </c>
      <c r="J8" s="156"/>
      <c r="K8">
        <v>14.200000000000003</v>
      </c>
      <c r="L8">
        <v>12.200000000000003</v>
      </c>
      <c r="M8">
        <v>26.400000000000006</v>
      </c>
    </row>
    <row r="9" spans="1:13">
      <c r="A9" s="28">
        <v>8</v>
      </c>
      <c r="B9" s="29" t="s">
        <v>172</v>
      </c>
      <c r="C9" s="12" t="s">
        <v>293</v>
      </c>
      <c r="D9" s="13">
        <v>0</v>
      </c>
      <c r="E9" s="13">
        <v>0</v>
      </c>
      <c r="F9" s="13">
        <v>88</v>
      </c>
      <c r="G9" s="13">
        <v>87</v>
      </c>
      <c r="H9" s="13">
        <v>175</v>
      </c>
      <c r="K9">
        <v>12.200000000000003</v>
      </c>
      <c r="L9">
        <v>11.200000000000003</v>
      </c>
      <c r="M9">
        <v>23.400000000000006</v>
      </c>
    </row>
    <row r="10" spans="1:13">
      <c r="A10" s="28">
        <v>9</v>
      </c>
      <c r="B10" s="29" t="s">
        <v>172</v>
      </c>
      <c r="C10" s="12" t="s">
        <v>294</v>
      </c>
      <c r="D10" s="13">
        <v>0</v>
      </c>
      <c r="E10" s="13">
        <v>0</v>
      </c>
      <c r="F10" s="13">
        <v>94</v>
      </c>
      <c r="G10" s="13">
        <v>86</v>
      </c>
      <c r="H10" s="13">
        <v>180</v>
      </c>
      <c r="K10">
        <v>6.2000000000000028</v>
      </c>
      <c r="L10">
        <v>12.200000000000003</v>
      </c>
      <c r="M10">
        <v>18.400000000000006</v>
      </c>
    </row>
    <row r="11" spans="1:13">
      <c r="A11" s="28">
        <v>10</v>
      </c>
      <c r="B11" s="29" t="s">
        <v>172</v>
      </c>
      <c r="C11" s="12" t="s">
        <v>295</v>
      </c>
      <c r="D11" s="13">
        <v>0</v>
      </c>
      <c r="E11" s="13">
        <v>0</v>
      </c>
      <c r="F11" s="13">
        <v>95</v>
      </c>
      <c r="G11" s="13">
        <v>91</v>
      </c>
      <c r="H11" s="13">
        <v>186</v>
      </c>
      <c r="K11">
        <v>5.2000000000000028</v>
      </c>
      <c r="L11">
        <v>7.2000000000000028</v>
      </c>
      <c r="M11">
        <v>12.400000000000006</v>
      </c>
    </row>
    <row r="12" spans="1:13">
      <c r="A12" s="28">
        <v>11</v>
      </c>
      <c r="B12" s="29" t="s">
        <v>172</v>
      </c>
      <c r="C12" s="12" t="s">
        <v>175</v>
      </c>
      <c r="D12" s="13">
        <v>0</v>
      </c>
      <c r="E12" s="13">
        <v>0</v>
      </c>
      <c r="F12" s="13">
        <v>95</v>
      </c>
      <c r="G12" s="13">
        <v>91</v>
      </c>
      <c r="H12" s="13">
        <v>186</v>
      </c>
      <c r="K12">
        <v>5.2000000000000028</v>
      </c>
      <c r="L12">
        <v>7.2000000000000028</v>
      </c>
      <c r="M12">
        <v>12.400000000000006</v>
      </c>
    </row>
    <row r="13" spans="1:13" s="154" customFormat="1">
      <c r="A13" s="72">
        <v>14</v>
      </c>
      <c r="B13" s="157" t="s">
        <v>172</v>
      </c>
      <c r="C13" s="158" t="s">
        <v>296</v>
      </c>
      <c r="D13" s="76">
        <v>0</v>
      </c>
      <c r="E13" s="76">
        <v>0</v>
      </c>
      <c r="F13" s="76">
        <v>96</v>
      </c>
      <c r="G13" s="76">
        <v>93</v>
      </c>
      <c r="H13" s="76">
        <v>189</v>
      </c>
      <c r="K13" s="154">
        <v>4.2000000000000028</v>
      </c>
      <c r="L13" s="154">
        <v>5.2000000000000028</v>
      </c>
      <c r="M13" s="154">
        <v>9.4000000000000057</v>
      </c>
    </row>
    <row r="14" spans="1:13" s="154" customFormat="1">
      <c r="A14" s="72">
        <v>12</v>
      </c>
      <c r="B14" s="157" t="s">
        <v>172</v>
      </c>
      <c r="C14" s="158" t="s">
        <v>181</v>
      </c>
      <c r="D14" s="76">
        <v>0</v>
      </c>
      <c r="E14" s="76">
        <v>0</v>
      </c>
      <c r="F14" s="76">
        <v>92</v>
      </c>
      <c r="G14" s="76">
        <v>100</v>
      </c>
      <c r="H14" s="76">
        <v>192</v>
      </c>
      <c r="K14" s="154">
        <v>8.2000000000000028</v>
      </c>
      <c r="L14" s="154">
        <v>0</v>
      </c>
      <c r="M14" s="154">
        <v>8.2000000000000028</v>
      </c>
    </row>
    <row r="15" spans="1:13" s="154" customFormat="1">
      <c r="A15" s="72">
        <v>13</v>
      </c>
      <c r="B15" s="157" t="s">
        <v>172</v>
      </c>
      <c r="C15" s="158" t="s">
        <v>113</v>
      </c>
      <c r="D15" s="76">
        <v>0</v>
      </c>
      <c r="E15" s="76">
        <v>0</v>
      </c>
      <c r="F15" s="76">
        <v>106</v>
      </c>
      <c r="G15" s="76">
        <v>87</v>
      </c>
      <c r="H15" s="76">
        <v>193</v>
      </c>
      <c r="K15" s="154">
        <v>0</v>
      </c>
      <c r="L15" s="154">
        <v>11.200000000000003</v>
      </c>
      <c r="M15" s="154">
        <v>11.200000000000003</v>
      </c>
    </row>
    <row r="16" spans="1:13">
      <c r="A16" s="28">
        <v>15</v>
      </c>
      <c r="B16" s="29" t="s">
        <v>172</v>
      </c>
      <c r="C16" s="12" t="s">
        <v>297</v>
      </c>
      <c r="D16" s="13">
        <v>0</v>
      </c>
      <c r="E16" s="13">
        <v>0</v>
      </c>
      <c r="F16" s="13">
        <v>95</v>
      </c>
      <c r="G16" s="13">
        <v>98</v>
      </c>
      <c r="H16" s="13">
        <v>193</v>
      </c>
      <c r="K16">
        <v>5.2000000000000028</v>
      </c>
      <c r="L16">
        <v>0.20000000000000284</v>
      </c>
      <c r="M16">
        <v>5.4000000000000057</v>
      </c>
    </row>
  </sheetData>
  <phoneticPr fontId="2" type="noConversion"/>
  <conditionalFormatting sqref="B2:B16">
    <cfRule type="expression" dxfId="211" priority="6">
      <formula>AND(XEF2=0,XEG2&lt;&gt;"")</formula>
    </cfRule>
  </conditionalFormatting>
  <conditionalFormatting sqref="A2:A16">
    <cfRule type="expression" dxfId="210" priority="5">
      <formula>AND(XEF2=0,XEG2&lt;&gt;"")</formula>
    </cfRule>
  </conditionalFormatting>
  <conditionalFormatting sqref="D2:G16">
    <cfRule type="cellIs" dxfId="209" priority="3" operator="lessThan">
      <formula>#REF!</formula>
    </cfRule>
    <cfRule type="cellIs" dxfId="208" priority="4" operator="equal">
      <formula>#REF!</formula>
    </cfRule>
  </conditionalFormatting>
  <conditionalFormatting sqref="H2:H16">
    <cfRule type="cellIs" dxfId="207" priority="1" operator="lessThan">
      <formula>#REF!*COUNTIF(D2:G2,"&gt;0")</formula>
    </cfRule>
    <cfRule type="cellIs" dxfId="206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4"/>
  <sheetViews>
    <sheetView workbookViewId="0">
      <selection activeCell="A4" sqref="A4:XFD1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21" t="str">
        <f>LEFT(資格賽成績!A1,22)</f>
        <v>中華民國106年渣打全國業餘高爾夫春季排名賽</v>
      </c>
      <c r="B1" s="221"/>
      <c r="C1" s="221"/>
      <c r="D1" s="221"/>
      <c r="E1" s="221"/>
      <c r="F1" s="221"/>
      <c r="G1" s="221"/>
      <c r="H1" s="221"/>
      <c r="I1" s="221"/>
    </row>
    <row r="2" spans="1:14">
      <c r="A2" s="184" t="str">
        <f>資格賽成績!A2</f>
        <v>地點：揚昇高爾夫鄉村俱樂部</v>
      </c>
      <c r="B2" s="184"/>
      <c r="C2" s="184"/>
      <c r="D2" s="184"/>
      <c r="E2" s="184"/>
      <c r="F2" s="184"/>
      <c r="G2" s="184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 s="126" customFormat="1">
      <c r="A4" s="135">
        <v>1</v>
      </c>
      <c r="B4" s="136" t="s">
        <v>172</v>
      </c>
      <c r="C4" s="137" t="s">
        <v>175</v>
      </c>
      <c r="D4" s="138">
        <v>0</v>
      </c>
      <c r="E4" s="138">
        <v>0</v>
      </c>
      <c r="F4" s="138">
        <v>86</v>
      </c>
      <c r="G4" s="138">
        <v>78</v>
      </c>
      <c r="H4" s="138">
        <v>164</v>
      </c>
      <c r="I4" s="139">
        <v>0</v>
      </c>
      <c r="J4" s="146"/>
      <c r="K4" s="146"/>
      <c r="L4" s="145">
        <v>17.272727272727266</v>
      </c>
      <c r="M4" s="145">
        <v>22.63636363636364</v>
      </c>
      <c r="N4" s="147">
        <v>39.909090909090907</v>
      </c>
    </row>
    <row r="5" spans="1:14">
      <c r="A5" s="135">
        <v>2</v>
      </c>
      <c r="B5" s="136" t="s">
        <v>172</v>
      </c>
      <c r="C5" s="137" t="s">
        <v>173</v>
      </c>
      <c r="D5" s="138">
        <v>0</v>
      </c>
      <c r="E5" s="138">
        <v>0</v>
      </c>
      <c r="F5" s="138">
        <v>84</v>
      </c>
      <c r="G5" s="138">
        <v>81</v>
      </c>
      <c r="H5" s="138">
        <v>165</v>
      </c>
      <c r="I5" s="139">
        <v>0</v>
      </c>
      <c r="J5" s="146"/>
      <c r="K5" s="146"/>
      <c r="L5" s="145">
        <v>19.272727272727266</v>
      </c>
      <c r="M5" s="145">
        <v>19.63636363636364</v>
      </c>
      <c r="N5" s="147">
        <v>38.909090909090907</v>
      </c>
    </row>
    <row r="6" spans="1:14">
      <c r="A6" s="135">
        <v>3</v>
      </c>
      <c r="B6" s="136" t="s">
        <v>172</v>
      </c>
      <c r="C6" s="137" t="s">
        <v>174</v>
      </c>
      <c r="D6" s="138">
        <v>0</v>
      </c>
      <c r="E6" s="138">
        <v>0</v>
      </c>
      <c r="F6" s="138">
        <v>85</v>
      </c>
      <c r="G6" s="138">
        <v>83</v>
      </c>
      <c r="H6" s="138">
        <v>168</v>
      </c>
      <c r="I6" s="139">
        <v>0</v>
      </c>
      <c r="J6" s="146"/>
      <c r="K6" s="146"/>
      <c r="L6" s="145">
        <v>18.272727272727266</v>
      </c>
      <c r="M6" s="145">
        <v>17.63636363636364</v>
      </c>
      <c r="N6" s="147">
        <v>35.909090909090907</v>
      </c>
    </row>
    <row r="7" spans="1:14">
      <c r="A7" s="135">
        <v>4</v>
      </c>
      <c r="B7" s="136" t="s">
        <v>172</v>
      </c>
      <c r="C7" s="137" t="s">
        <v>176</v>
      </c>
      <c r="D7" s="138">
        <v>0</v>
      </c>
      <c r="E7" s="138">
        <v>0</v>
      </c>
      <c r="F7" s="138">
        <v>89</v>
      </c>
      <c r="G7" s="138">
        <v>86</v>
      </c>
      <c r="H7" s="138">
        <v>175</v>
      </c>
      <c r="I7" s="139">
        <v>0</v>
      </c>
      <c r="J7" s="146"/>
      <c r="K7" s="146"/>
      <c r="L7" s="145">
        <v>14.272727272727266</v>
      </c>
      <c r="M7" s="145">
        <v>14.63636363636364</v>
      </c>
      <c r="N7" s="147">
        <v>28.909090909090907</v>
      </c>
    </row>
    <row r="8" spans="1:14">
      <c r="A8" s="135">
        <v>5</v>
      </c>
      <c r="B8" s="136" t="s">
        <v>172</v>
      </c>
      <c r="C8" s="137" t="s">
        <v>181</v>
      </c>
      <c r="D8" s="138">
        <v>0</v>
      </c>
      <c r="E8" s="138">
        <v>0</v>
      </c>
      <c r="F8" s="138">
        <v>99</v>
      </c>
      <c r="G8" s="138">
        <v>81</v>
      </c>
      <c r="H8" s="138">
        <v>180</v>
      </c>
      <c r="I8" s="139">
        <v>0</v>
      </c>
      <c r="J8" s="146"/>
      <c r="K8" s="146"/>
      <c r="L8" s="145">
        <v>4.2727272727272663</v>
      </c>
      <c r="M8" s="145">
        <v>19.63636363636364</v>
      </c>
      <c r="N8" s="147">
        <v>23.909090909090907</v>
      </c>
    </row>
    <row r="9" spans="1:14">
      <c r="A9" s="135">
        <v>6</v>
      </c>
      <c r="B9" s="136" t="s">
        <v>172</v>
      </c>
      <c r="C9" s="137" t="s">
        <v>177</v>
      </c>
      <c r="D9" s="138">
        <v>0</v>
      </c>
      <c r="E9" s="138">
        <v>0</v>
      </c>
      <c r="F9" s="138">
        <v>92</v>
      </c>
      <c r="G9" s="138">
        <v>89</v>
      </c>
      <c r="H9" s="138">
        <v>181</v>
      </c>
      <c r="I9" s="139">
        <v>0</v>
      </c>
      <c r="J9" s="146"/>
      <c r="K9" s="146"/>
      <c r="L9" s="145">
        <v>11.272727272727266</v>
      </c>
      <c r="M9" s="145">
        <v>11.63636363636364</v>
      </c>
      <c r="N9" s="147">
        <v>22.909090909090907</v>
      </c>
    </row>
    <row r="10" spans="1:14">
      <c r="A10" s="135">
        <v>7</v>
      </c>
      <c r="B10" s="136" t="s">
        <v>172</v>
      </c>
      <c r="C10" s="137" t="s">
        <v>179</v>
      </c>
      <c r="D10" s="138">
        <v>0</v>
      </c>
      <c r="E10" s="138">
        <v>0</v>
      </c>
      <c r="F10" s="138">
        <v>93</v>
      </c>
      <c r="G10" s="138">
        <v>95</v>
      </c>
      <c r="H10" s="138">
        <v>188</v>
      </c>
      <c r="I10" s="139">
        <v>0</v>
      </c>
      <c r="J10" s="146"/>
      <c r="K10" s="146"/>
      <c r="L10" s="145">
        <v>10.272727272727266</v>
      </c>
      <c r="M10" s="145">
        <v>5.6363636363636402</v>
      </c>
      <c r="N10" s="147">
        <v>15.909090909090907</v>
      </c>
    </row>
    <row r="11" spans="1:14">
      <c r="A11" s="135">
        <v>8</v>
      </c>
      <c r="B11" s="136" t="s">
        <v>172</v>
      </c>
      <c r="C11" s="137" t="s">
        <v>178</v>
      </c>
      <c r="D11" s="138">
        <v>0</v>
      </c>
      <c r="E11" s="138">
        <v>0</v>
      </c>
      <c r="F11" s="138">
        <v>92</v>
      </c>
      <c r="G11" s="138">
        <v>96</v>
      </c>
      <c r="H11" s="138">
        <v>188</v>
      </c>
      <c r="I11" s="139">
        <v>0</v>
      </c>
      <c r="J11" s="146"/>
      <c r="K11" s="146"/>
      <c r="L11" s="145">
        <v>11.272727272727266</v>
      </c>
      <c r="M11" s="145">
        <v>4.6363636363636402</v>
      </c>
      <c r="N11" s="147">
        <v>15.909090909090907</v>
      </c>
    </row>
    <row r="12" spans="1:14">
      <c r="A12" s="135">
        <v>9</v>
      </c>
      <c r="B12" s="136" t="s">
        <v>172</v>
      </c>
      <c r="C12" s="137" t="s">
        <v>180</v>
      </c>
      <c r="D12" s="138">
        <v>0</v>
      </c>
      <c r="E12" s="138">
        <v>0</v>
      </c>
      <c r="F12" s="138">
        <v>97</v>
      </c>
      <c r="G12" s="138">
        <v>100</v>
      </c>
      <c r="H12" s="138">
        <v>197</v>
      </c>
      <c r="I12" s="139">
        <v>0</v>
      </c>
      <c r="J12" s="146"/>
      <c r="K12" s="146"/>
      <c r="L12" s="145">
        <v>6.2727272727272663</v>
      </c>
      <c r="M12" s="145">
        <v>0.63636363636364024</v>
      </c>
      <c r="N12" s="147">
        <v>6.9090909090909065</v>
      </c>
    </row>
    <row r="13" spans="1:14">
      <c r="A13" s="135">
        <v>10</v>
      </c>
      <c r="B13" s="136" t="s">
        <v>172</v>
      </c>
      <c r="C13" s="137" t="s">
        <v>182</v>
      </c>
      <c r="D13" s="138">
        <v>0</v>
      </c>
      <c r="E13" s="138">
        <v>0</v>
      </c>
      <c r="F13" s="138">
        <v>100</v>
      </c>
      <c r="G13" s="138">
        <v>104</v>
      </c>
      <c r="H13" s="138">
        <v>204</v>
      </c>
      <c r="I13" s="139">
        <v>0</v>
      </c>
      <c r="J13" s="146"/>
      <c r="K13" s="146"/>
      <c r="L13" s="145">
        <v>3.2727272727272663</v>
      </c>
      <c r="M13" s="145">
        <v>0</v>
      </c>
      <c r="N13" s="147">
        <v>3.2727272727272663</v>
      </c>
    </row>
    <row r="14" spans="1:14">
      <c r="A14" s="135">
        <v>11</v>
      </c>
      <c r="B14" s="136" t="s">
        <v>172</v>
      </c>
      <c r="C14" s="137" t="s">
        <v>183</v>
      </c>
      <c r="D14" s="138">
        <v>0</v>
      </c>
      <c r="E14" s="138">
        <v>0</v>
      </c>
      <c r="F14" s="138">
        <v>109</v>
      </c>
      <c r="G14" s="138">
        <v>104</v>
      </c>
      <c r="H14" s="138">
        <v>213</v>
      </c>
      <c r="I14" s="139">
        <v>0</v>
      </c>
      <c r="J14" s="146"/>
      <c r="K14" s="146"/>
      <c r="L14" s="146">
        <v>0</v>
      </c>
      <c r="M14" s="147">
        <v>0</v>
      </c>
      <c r="N14" s="147">
        <v>0</v>
      </c>
    </row>
  </sheetData>
  <mergeCells count="2">
    <mergeCell ref="A1:I1"/>
    <mergeCell ref="A2:G2"/>
  </mergeCells>
  <phoneticPr fontId="2" type="noConversion"/>
  <conditionalFormatting sqref="B4:B14">
    <cfRule type="expression" dxfId="205" priority="6">
      <formula>AND(XEG4=0,XEH4&lt;&gt;"")</formula>
    </cfRule>
  </conditionalFormatting>
  <conditionalFormatting sqref="A4:A14">
    <cfRule type="expression" dxfId="204" priority="5">
      <formula>AND(XEG4=0,XEH4&lt;&gt;"")</formula>
    </cfRule>
  </conditionalFormatting>
  <conditionalFormatting sqref="D4:G14">
    <cfRule type="cellIs" dxfId="203" priority="3" operator="lessThan">
      <formula>#REF!</formula>
    </cfRule>
    <cfRule type="cellIs" dxfId="202" priority="4" operator="equal">
      <formula>#REF!</formula>
    </cfRule>
  </conditionalFormatting>
  <conditionalFormatting sqref="H4:H14">
    <cfRule type="cellIs" dxfId="201" priority="1" operator="lessThan">
      <formula>#REF!*COUNTIF(D4:G4,"&gt;0")</formula>
    </cfRule>
    <cfRule type="cellIs" dxfId="200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已命名的範圍</vt:lpstr>
      </vt:variant>
      <vt:variant>
        <vt:i4>25</vt:i4>
      </vt:variant>
    </vt:vector>
  </HeadingPairs>
  <TitlesOfParts>
    <vt:vector size="52" baseType="lpstr">
      <vt:lpstr>資格賽成績</vt:lpstr>
      <vt:lpstr>R1成績</vt:lpstr>
      <vt:lpstr>R2成績</vt:lpstr>
      <vt:lpstr>R3成績</vt:lpstr>
      <vt:lpstr>105冬男OAB</vt:lpstr>
      <vt:lpstr>106春男OAB</vt:lpstr>
      <vt:lpstr>春後排名男OAB</vt:lpstr>
      <vt:lpstr>105冬男C</vt:lpstr>
      <vt:lpstr>106春男C</vt:lpstr>
      <vt:lpstr>春後排名男C</vt:lpstr>
      <vt:lpstr>105冬男D</vt:lpstr>
      <vt:lpstr>106春男D</vt:lpstr>
      <vt:lpstr>春後排名男D</vt:lpstr>
      <vt:lpstr>105冬女OAB</vt:lpstr>
      <vt:lpstr>106春女OAB</vt:lpstr>
      <vt:lpstr>春後排名女OAB</vt:lpstr>
      <vt:lpstr>105冬女CD</vt:lpstr>
      <vt:lpstr>106春CD</vt:lpstr>
      <vt:lpstr>春後排名女CD</vt:lpstr>
      <vt:lpstr>春後排名男OAB(無公式)</vt:lpstr>
      <vt:lpstr>春後排名男C(無公式)</vt:lpstr>
      <vt:lpstr>春後排名男D(無公式)</vt:lpstr>
      <vt:lpstr>春後排名女OAB(無公式)</vt:lpstr>
      <vt:lpstr>春後排名女CD(無公式)</vt:lpstr>
      <vt:lpstr>世大運R1</vt:lpstr>
      <vt:lpstr>世大運R2</vt:lpstr>
      <vt:lpstr>世大運R3</vt:lpstr>
      <vt:lpstr>'105冬女CD'!Print_Titles</vt:lpstr>
      <vt:lpstr>'105冬女OAB'!Print_Titles</vt:lpstr>
      <vt:lpstr>'105冬男C'!Print_Titles</vt:lpstr>
      <vt:lpstr>'105冬男D'!Print_Titles</vt:lpstr>
      <vt:lpstr>'105冬男OAB'!Print_Titles</vt:lpstr>
      <vt:lpstr>'106春CD'!Print_Titles</vt:lpstr>
      <vt:lpstr>'106春女OAB'!Print_Titles</vt:lpstr>
      <vt:lpstr>'106春男C'!Print_Titles</vt:lpstr>
      <vt:lpstr>'106春男D'!Print_Titles</vt:lpstr>
      <vt:lpstr>'106春男OAB'!Print_Titles</vt:lpstr>
      <vt:lpstr>'R1成績'!Print_Titles</vt:lpstr>
      <vt:lpstr>'R2成績'!Print_Titles</vt:lpstr>
      <vt:lpstr>'R3成績'!Print_Titles</vt:lpstr>
      <vt:lpstr>世大運R1!Print_Titles</vt:lpstr>
      <vt:lpstr>春後排名女CD!Print_Titles</vt:lpstr>
      <vt:lpstr>'春後排名女CD(無公式)'!Print_Titles</vt:lpstr>
      <vt:lpstr>春後排名女OAB!Print_Titles</vt:lpstr>
      <vt:lpstr>'春後排名女OAB(無公式)'!Print_Titles</vt:lpstr>
      <vt:lpstr>春後排名男C!Print_Titles</vt:lpstr>
      <vt:lpstr>'春後排名男C(無公式)'!Print_Titles</vt:lpstr>
      <vt:lpstr>春後排名男D!Print_Titles</vt:lpstr>
      <vt:lpstr>'春後排名男D(無公式)'!Print_Titles</vt:lpstr>
      <vt:lpstr>春後排名男OAB!Print_Titles</vt:lpstr>
      <vt:lpstr>'春後排名男OAB(無公式)'!Print_Titles</vt:lpstr>
      <vt:lpstr>資格賽成績!Print_Titles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LAN</cp:lastModifiedBy>
  <cp:lastPrinted>2017-04-04T10:22:50Z</cp:lastPrinted>
  <dcterms:created xsi:type="dcterms:W3CDTF">2014-08-31T14:30:40Z</dcterms:created>
  <dcterms:modified xsi:type="dcterms:W3CDTF">2017-04-04T10:24:30Z</dcterms:modified>
</cp:coreProperties>
</file>