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710"/>
  </bookViews>
  <sheets>
    <sheet name="編組表2" sheetId="7" r:id="rId1"/>
    <sheet name="成績表" sheetId="6" r:id="rId2"/>
  </sheets>
  <externalReferences>
    <externalReference r:id="rId3"/>
    <externalReference r:id="rId4"/>
  </externalReferences>
  <definedNames>
    <definedName name="_xlnm._FilterDatabase" localSheetId="1" hidden="1">成績表!#REF!</definedName>
    <definedName name="_xlnm.Print_Area" localSheetId="1">成績表!$A$1:$AJ$58</definedName>
    <definedName name="_xlnm.Print_Titles" localSheetId="1">成績表!$1:$4</definedName>
  </definedNames>
  <calcPr calcId="152511"/>
</workbook>
</file>

<file path=xl/calcChain.xml><?xml version="1.0" encoding="utf-8"?>
<calcChain xmlns="http://schemas.openxmlformats.org/spreadsheetml/2006/main">
  <c r="M20" i="7" l="1"/>
  <c r="M18" i="7"/>
  <c r="L18" i="7"/>
  <c r="J18" i="7"/>
  <c r="I18" i="7"/>
  <c r="G18" i="7"/>
  <c r="F18" i="7"/>
  <c r="J17" i="7"/>
  <c r="I17" i="7"/>
  <c r="G17" i="7"/>
  <c r="F17" i="7"/>
  <c r="P16" i="7"/>
  <c r="O16" i="7"/>
  <c r="M16" i="7"/>
  <c r="L16" i="7"/>
  <c r="J16" i="7"/>
  <c r="I16" i="7"/>
  <c r="G16" i="7"/>
  <c r="F16" i="7"/>
  <c r="P15" i="7"/>
  <c r="O15" i="7"/>
  <c r="M15" i="7"/>
  <c r="L15" i="7"/>
  <c r="J15" i="7"/>
  <c r="I15" i="7"/>
  <c r="G15" i="7"/>
  <c r="F15" i="7"/>
  <c r="M14" i="7"/>
  <c r="L14" i="7"/>
  <c r="J14" i="7"/>
  <c r="I14" i="7"/>
  <c r="G14" i="7"/>
  <c r="F14" i="7"/>
  <c r="M13" i="7"/>
  <c r="L13" i="7"/>
  <c r="J13" i="7"/>
  <c r="I13" i="7"/>
  <c r="G13" i="7"/>
  <c r="F13" i="7"/>
  <c r="M12" i="7"/>
  <c r="L12" i="7"/>
  <c r="J12" i="7"/>
  <c r="I12" i="7"/>
  <c r="G12" i="7"/>
  <c r="F12" i="7"/>
  <c r="P11" i="7"/>
  <c r="O11" i="7"/>
  <c r="M11" i="7"/>
  <c r="L11" i="7"/>
  <c r="J11" i="7"/>
  <c r="I11" i="7"/>
  <c r="G11" i="7"/>
  <c r="F11" i="7"/>
  <c r="P10" i="7"/>
  <c r="O10" i="7"/>
  <c r="M10" i="7"/>
  <c r="L10" i="7"/>
  <c r="J10" i="7"/>
  <c r="I10" i="7"/>
  <c r="G10" i="7"/>
  <c r="F10" i="7"/>
  <c r="M9" i="7"/>
  <c r="L9" i="7"/>
  <c r="J9" i="7"/>
  <c r="I9" i="7"/>
  <c r="G9" i="7"/>
  <c r="F9" i="7"/>
  <c r="P8" i="7"/>
  <c r="O8" i="7"/>
  <c r="M8" i="7"/>
  <c r="L8" i="7"/>
  <c r="J8" i="7"/>
  <c r="I8" i="7"/>
  <c r="G8" i="7"/>
  <c r="F8" i="7"/>
  <c r="M7" i="7"/>
  <c r="L7" i="7"/>
  <c r="J7" i="7"/>
  <c r="I7" i="7"/>
  <c r="G7" i="7"/>
  <c r="F7" i="7"/>
  <c r="M6" i="7"/>
  <c r="L6" i="7"/>
  <c r="J6" i="7"/>
  <c r="I6" i="7"/>
  <c r="G6" i="7"/>
  <c r="F6" i="7"/>
  <c r="A1" i="7"/>
  <c r="L58" i="6" l="1"/>
  <c r="L57" i="6"/>
  <c r="AI56" i="6"/>
  <c r="AH56" i="6"/>
  <c r="AG56" i="6"/>
  <c r="W56" i="6"/>
  <c r="L56" i="6" s="1"/>
  <c r="M56" i="6" s="1"/>
  <c r="F56" i="6"/>
  <c r="E56" i="6"/>
  <c r="D56" i="6"/>
  <c r="C56" i="6"/>
  <c r="AI55" i="6"/>
  <c r="AH55" i="6"/>
  <c r="AG55" i="6"/>
  <c r="W55" i="6"/>
  <c r="L55" i="6"/>
  <c r="M55" i="6" s="1"/>
  <c r="F55" i="6"/>
  <c r="E55" i="6"/>
  <c r="D55" i="6"/>
  <c r="C55" i="6"/>
  <c r="AI54" i="6"/>
  <c r="AH54" i="6"/>
  <c r="AG54" i="6"/>
  <c r="J54" i="6" s="1"/>
  <c r="W54" i="6"/>
  <c r="H54" i="6"/>
  <c r="F54" i="6"/>
  <c r="E54" i="6"/>
  <c r="AI53" i="6"/>
  <c r="AH53" i="6"/>
  <c r="AG53" i="6"/>
  <c r="J53" i="6" s="1"/>
  <c r="W53" i="6"/>
  <c r="F53" i="6"/>
  <c r="E53" i="6"/>
  <c r="AI52" i="6"/>
  <c r="AH52" i="6"/>
  <c r="AG52" i="6"/>
  <c r="J52" i="6" s="1"/>
  <c r="W52" i="6"/>
  <c r="H52" i="6"/>
  <c r="F52" i="6"/>
  <c r="E52" i="6"/>
  <c r="AI51" i="6"/>
  <c r="AH51" i="6"/>
  <c r="AG51" i="6"/>
  <c r="J51" i="6" s="1"/>
  <c r="W51" i="6"/>
  <c r="H51" i="6"/>
  <c r="F51" i="6"/>
  <c r="E51" i="6"/>
  <c r="AI50" i="6"/>
  <c r="AH50" i="6"/>
  <c r="AG50" i="6"/>
  <c r="J50" i="6" s="1"/>
  <c r="W50" i="6"/>
  <c r="H50" i="6"/>
  <c r="F50" i="6"/>
  <c r="E50" i="6"/>
  <c r="AI49" i="6"/>
  <c r="AH49" i="6"/>
  <c r="AG49" i="6"/>
  <c r="J49" i="6" s="1"/>
  <c r="W49" i="6"/>
  <c r="F49" i="6"/>
  <c r="E49" i="6"/>
  <c r="AI48" i="6"/>
  <c r="AH48" i="6"/>
  <c r="AG48" i="6"/>
  <c r="J48" i="6" s="1"/>
  <c r="W48" i="6"/>
  <c r="I48" i="6" s="1"/>
  <c r="K48" i="6" s="1"/>
  <c r="M48" i="6" s="1"/>
  <c r="H48" i="6"/>
  <c r="F48" i="6"/>
  <c r="E48" i="6"/>
  <c r="AI47" i="6"/>
  <c r="AH47" i="6"/>
  <c r="AG47" i="6"/>
  <c r="J47" i="6" s="1"/>
  <c r="W47" i="6"/>
  <c r="I47" i="6" s="1"/>
  <c r="K47" i="6" s="1"/>
  <c r="M47" i="6" s="1"/>
  <c r="F47" i="6"/>
  <c r="E47" i="6"/>
  <c r="AI46" i="6"/>
  <c r="AH46" i="6"/>
  <c r="AG46" i="6"/>
  <c r="J46" i="6" s="1"/>
  <c r="W46" i="6"/>
  <c r="I46" i="6" s="1"/>
  <c r="H46" i="6"/>
  <c r="F46" i="6"/>
  <c r="E46" i="6"/>
  <c r="AI45" i="6"/>
  <c r="AH45" i="6"/>
  <c r="AG45" i="6"/>
  <c r="J45" i="6" s="1"/>
  <c r="W45" i="6"/>
  <c r="I45" i="6" s="1"/>
  <c r="F45" i="6"/>
  <c r="E45" i="6"/>
  <c r="AI44" i="6"/>
  <c r="AH44" i="6"/>
  <c r="AG44" i="6"/>
  <c r="J44" i="6" s="1"/>
  <c r="W44" i="6"/>
  <c r="F44" i="6"/>
  <c r="E44" i="6"/>
  <c r="AI43" i="6"/>
  <c r="AH43" i="6"/>
  <c r="AG43" i="6"/>
  <c r="W43" i="6"/>
  <c r="I43" i="6" s="1"/>
  <c r="J43" i="6"/>
  <c r="F43" i="6"/>
  <c r="E43" i="6"/>
  <c r="AI42" i="6"/>
  <c r="AH42" i="6"/>
  <c r="AG42" i="6"/>
  <c r="J42" i="6" s="1"/>
  <c r="W42" i="6"/>
  <c r="I42" i="6"/>
  <c r="H42" i="6"/>
  <c r="F42" i="6"/>
  <c r="E42" i="6"/>
  <c r="AI41" i="6"/>
  <c r="AH41" i="6"/>
  <c r="AG41" i="6"/>
  <c r="J41" i="6" s="1"/>
  <c r="W41" i="6"/>
  <c r="I41" i="6"/>
  <c r="H41" i="6"/>
  <c r="F41" i="6"/>
  <c r="E41" i="6"/>
  <c r="AI40" i="6"/>
  <c r="AH40" i="6"/>
  <c r="AG40" i="6"/>
  <c r="J40" i="6" s="1"/>
  <c r="W40" i="6"/>
  <c r="I40" i="6"/>
  <c r="F40" i="6"/>
  <c r="E40" i="6"/>
  <c r="AI39" i="6"/>
  <c r="AH39" i="6"/>
  <c r="AG39" i="6"/>
  <c r="J39" i="6" s="1"/>
  <c r="W39" i="6"/>
  <c r="I39" i="6" s="1"/>
  <c r="F39" i="6"/>
  <c r="E39" i="6"/>
  <c r="AI38" i="6"/>
  <c r="AH38" i="6"/>
  <c r="AG38" i="6"/>
  <c r="J38" i="6" s="1"/>
  <c r="W38" i="6"/>
  <c r="F38" i="6"/>
  <c r="E38" i="6"/>
  <c r="J37" i="6"/>
  <c r="I37" i="6"/>
  <c r="K37" i="6" s="1"/>
  <c r="K36" i="6"/>
  <c r="J36" i="6"/>
  <c r="I36" i="6"/>
  <c r="AI35" i="6"/>
  <c r="AH35" i="6"/>
  <c r="AG35" i="6"/>
  <c r="J35" i="6" s="1"/>
  <c r="W35" i="6"/>
  <c r="I35" i="6" s="1"/>
  <c r="K35" i="6" s="1"/>
  <c r="M35" i="6" s="1"/>
  <c r="H35" i="6"/>
  <c r="F35" i="6"/>
  <c r="E35" i="6"/>
  <c r="AI34" i="6"/>
  <c r="AH34" i="6"/>
  <c r="AG34" i="6"/>
  <c r="J34" i="6" s="1"/>
  <c r="W34" i="6"/>
  <c r="I34" i="6" s="1"/>
  <c r="F34" i="6"/>
  <c r="E34" i="6"/>
  <c r="AI33" i="6"/>
  <c r="AH33" i="6"/>
  <c r="AG33" i="6"/>
  <c r="J33" i="6" s="1"/>
  <c r="W33" i="6"/>
  <c r="F33" i="6"/>
  <c r="E33" i="6"/>
  <c r="J32" i="6"/>
  <c r="I32" i="6"/>
  <c r="K32" i="6" s="1"/>
  <c r="J31" i="6"/>
  <c r="I31" i="6"/>
  <c r="K31" i="6" s="1"/>
  <c r="AI30" i="6"/>
  <c r="AH30" i="6"/>
  <c r="AG30" i="6"/>
  <c r="J30" i="6" s="1"/>
  <c r="W30" i="6"/>
  <c r="I30" i="6" s="1"/>
  <c r="H30" i="6"/>
  <c r="F30" i="6"/>
  <c r="E30" i="6"/>
  <c r="AI29" i="6"/>
  <c r="AH29" i="6"/>
  <c r="AG29" i="6"/>
  <c r="J29" i="6" s="1"/>
  <c r="W29" i="6"/>
  <c r="I29" i="6" s="1"/>
  <c r="H29" i="6"/>
  <c r="F29" i="6"/>
  <c r="E29" i="6"/>
  <c r="AI28" i="6"/>
  <c r="AH28" i="6"/>
  <c r="AG28" i="6"/>
  <c r="J28" i="6" s="1"/>
  <c r="W28" i="6"/>
  <c r="I28" i="6" s="1"/>
  <c r="F28" i="6"/>
  <c r="E28" i="6"/>
  <c r="AI27" i="6"/>
  <c r="AH27" i="6"/>
  <c r="AG27" i="6"/>
  <c r="J27" i="6" s="1"/>
  <c r="W27" i="6"/>
  <c r="F27" i="6"/>
  <c r="E27" i="6"/>
  <c r="AI26" i="6"/>
  <c r="AH26" i="6"/>
  <c r="AG26" i="6"/>
  <c r="J26" i="6" s="1"/>
  <c r="W26" i="6"/>
  <c r="F26" i="6"/>
  <c r="E26" i="6"/>
  <c r="AI25" i="6"/>
  <c r="AH25" i="6"/>
  <c r="AG25" i="6"/>
  <c r="J25" i="6" s="1"/>
  <c r="W25" i="6"/>
  <c r="I25" i="6" s="1"/>
  <c r="K25" i="6" s="1"/>
  <c r="M25" i="6" s="1"/>
  <c r="F25" i="6"/>
  <c r="E25" i="6"/>
  <c r="AI24" i="6"/>
  <c r="AH24" i="6"/>
  <c r="AG24" i="6"/>
  <c r="J24" i="6" s="1"/>
  <c r="W24" i="6"/>
  <c r="I24" i="6" s="1"/>
  <c r="H24" i="6"/>
  <c r="F24" i="6"/>
  <c r="E24" i="6"/>
  <c r="AI23" i="6"/>
  <c r="AH23" i="6"/>
  <c r="AG23" i="6"/>
  <c r="J23" i="6" s="1"/>
  <c r="W23" i="6"/>
  <c r="I23" i="6" s="1"/>
  <c r="F23" i="6"/>
  <c r="E23" i="6"/>
  <c r="AI22" i="6"/>
  <c r="AH22" i="6"/>
  <c r="AG22" i="6"/>
  <c r="J22" i="6" s="1"/>
  <c r="W22" i="6"/>
  <c r="H22" i="6"/>
  <c r="F22" i="6"/>
  <c r="E22" i="6"/>
  <c r="AI21" i="6"/>
  <c r="AH21" i="6"/>
  <c r="AG21" i="6"/>
  <c r="J21" i="6" s="1"/>
  <c r="W21" i="6"/>
  <c r="H21" i="6"/>
  <c r="F21" i="6"/>
  <c r="E21" i="6"/>
  <c r="AI20" i="6"/>
  <c r="AH20" i="6"/>
  <c r="AG20" i="6"/>
  <c r="J20" i="6" s="1"/>
  <c r="W20" i="6"/>
  <c r="F20" i="6"/>
  <c r="E20" i="6"/>
  <c r="J19" i="6"/>
  <c r="I19" i="6"/>
  <c r="K19" i="6" s="1"/>
  <c r="AI18" i="6"/>
  <c r="AH18" i="6"/>
  <c r="AG18" i="6"/>
  <c r="J18" i="6" s="1"/>
  <c r="W18" i="6"/>
  <c r="I18" i="6"/>
  <c r="F18" i="6"/>
  <c r="E18" i="6"/>
  <c r="AI17" i="6"/>
  <c r="AH17" i="6"/>
  <c r="AG17" i="6"/>
  <c r="J17" i="6" s="1"/>
  <c r="W17" i="6"/>
  <c r="I17" i="6" s="1"/>
  <c r="F17" i="6"/>
  <c r="E17" i="6"/>
  <c r="AI16" i="6"/>
  <c r="AH16" i="6"/>
  <c r="AG16" i="6"/>
  <c r="J16" i="6" s="1"/>
  <c r="W16" i="6"/>
  <c r="AI15" i="6"/>
  <c r="AH15" i="6"/>
  <c r="AG15" i="6"/>
  <c r="J15" i="6" s="1"/>
  <c r="W15" i="6"/>
  <c r="I15" i="6" s="1"/>
  <c r="K15" i="6" s="1"/>
  <c r="M15" i="6" s="1"/>
  <c r="F15" i="6"/>
  <c r="E15" i="6"/>
  <c r="AI14" i="6"/>
  <c r="AH14" i="6"/>
  <c r="AG14" i="6"/>
  <c r="J14" i="6" s="1"/>
  <c r="W14" i="6"/>
  <c r="F14" i="6"/>
  <c r="E14" i="6"/>
  <c r="AI13" i="6"/>
  <c r="AH13" i="6"/>
  <c r="AG13" i="6"/>
  <c r="J13" i="6" s="1"/>
  <c r="W13" i="6"/>
  <c r="I13" i="6" s="1"/>
  <c r="F13" i="6"/>
  <c r="E13" i="6"/>
  <c r="AI12" i="6"/>
  <c r="AH12" i="6"/>
  <c r="AG12" i="6"/>
  <c r="J12" i="6" s="1"/>
  <c r="W12" i="6"/>
  <c r="I12" i="6"/>
  <c r="K12" i="6" s="1"/>
  <c r="M12" i="6" s="1"/>
  <c r="F12" i="6"/>
  <c r="E12" i="6"/>
  <c r="AI11" i="6"/>
  <c r="AH11" i="6"/>
  <c r="AG11" i="6"/>
  <c r="J11" i="6" s="1"/>
  <c r="W11" i="6"/>
  <c r="I11" i="6" s="1"/>
  <c r="K11" i="6" s="1"/>
  <c r="M11" i="6" s="1"/>
  <c r="H11" i="6"/>
  <c r="F11" i="6"/>
  <c r="E11" i="6"/>
  <c r="AI10" i="6"/>
  <c r="AH10" i="6"/>
  <c r="AG10" i="6"/>
  <c r="J10" i="6" s="1"/>
  <c r="W10" i="6"/>
  <c r="I10" i="6" s="1"/>
  <c r="F10" i="6"/>
  <c r="E10" i="6"/>
  <c r="AI9" i="6"/>
  <c r="AH9" i="6"/>
  <c r="AG9" i="6"/>
  <c r="J9" i="6" s="1"/>
  <c r="W9" i="6"/>
  <c r="H9" i="6"/>
  <c r="F9" i="6"/>
  <c r="E9" i="6"/>
  <c r="J8" i="6"/>
  <c r="I8" i="6"/>
  <c r="K8" i="6" s="1"/>
  <c r="J7" i="6"/>
  <c r="I7" i="6"/>
  <c r="K7" i="6" s="1"/>
  <c r="AI6" i="6"/>
  <c r="AH6" i="6"/>
  <c r="AG6" i="6"/>
  <c r="J6" i="6" s="1"/>
  <c r="W6" i="6"/>
  <c r="I6" i="6"/>
  <c r="K6" i="6" s="1"/>
  <c r="M6" i="6" s="1"/>
  <c r="F6" i="6"/>
  <c r="E6" i="6"/>
  <c r="AI5" i="6"/>
  <c r="AH5" i="6"/>
  <c r="AG5" i="6"/>
  <c r="J5" i="6" s="1"/>
  <c r="W5" i="6"/>
  <c r="I5" i="6" s="1"/>
  <c r="H5" i="6"/>
  <c r="F5" i="6"/>
  <c r="E5" i="6"/>
  <c r="K13" i="6" l="1"/>
  <c r="K41" i="6"/>
  <c r="M41" i="6" s="1"/>
  <c r="K42" i="6"/>
  <c r="M42" i="6" s="1"/>
  <c r="K43" i="6"/>
  <c r="M43" i="6" s="1"/>
  <c r="K10" i="6"/>
  <c r="M10" i="6" s="1"/>
  <c r="K34" i="6"/>
  <c r="M34" i="6" s="1"/>
  <c r="M13" i="6"/>
  <c r="K17" i="6"/>
  <c r="M17" i="6" s="1"/>
  <c r="K39" i="6"/>
  <c r="M39" i="6" s="1"/>
  <c r="K5" i="6"/>
  <c r="M5" i="6" s="1"/>
  <c r="K18" i="6"/>
  <c r="M18" i="6" s="1"/>
  <c r="K23" i="6"/>
  <c r="M23" i="6" s="1"/>
  <c r="K24" i="6"/>
  <c r="M24" i="6" s="1"/>
  <c r="K28" i="6"/>
  <c r="M28" i="6" s="1"/>
  <c r="K29" i="6"/>
  <c r="M29" i="6" s="1"/>
  <c r="K30" i="6"/>
  <c r="M30" i="6" s="1"/>
  <c r="K40" i="6"/>
  <c r="M40" i="6" s="1"/>
  <c r="K45" i="6"/>
  <c r="M45" i="6" s="1"/>
  <c r="K46" i="6"/>
  <c r="M46" i="6" s="1"/>
  <c r="I26" i="6"/>
  <c r="K26" i="6" s="1"/>
  <c r="M26" i="6" s="1"/>
  <c r="I49" i="6"/>
  <c r="K49" i="6" s="1"/>
  <c r="M49" i="6" s="1"/>
  <c r="I50" i="6"/>
  <c r="K50" i="6" s="1"/>
  <c r="M50" i="6" s="1"/>
  <c r="I51" i="6"/>
  <c r="K51" i="6" s="1"/>
  <c r="M51" i="6" s="1"/>
  <c r="I52" i="6"/>
  <c r="K52" i="6" s="1"/>
  <c r="M52" i="6" s="1"/>
  <c r="I9" i="6"/>
  <c r="K9" i="6" s="1"/>
  <c r="M9" i="6" s="1"/>
  <c r="I14" i="6"/>
  <c r="K14" i="6" s="1"/>
  <c r="M14" i="6" s="1"/>
  <c r="I16" i="6"/>
  <c r="K16" i="6" s="1"/>
  <c r="M16" i="6" s="1"/>
  <c r="I20" i="6"/>
  <c r="K20" i="6" s="1"/>
  <c r="M20" i="6" s="1"/>
  <c r="I21" i="6"/>
  <c r="K21" i="6" s="1"/>
  <c r="M21" i="6" s="1"/>
  <c r="I22" i="6"/>
  <c r="K22" i="6" s="1"/>
  <c r="M22" i="6" s="1"/>
  <c r="I27" i="6"/>
  <c r="K27" i="6" s="1"/>
  <c r="M27" i="6" s="1"/>
  <c r="I38" i="6"/>
  <c r="K38" i="6" s="1"/>
  <c r="M38" i="6" s="1"/>
  <c r="I44" i="6"/>
  <c r="K44" i="6" s="1"/>
  <c r="M44" i="6" s="1"/>
  <c r="I53" i="6"/>
  <c r="K53" i="6" s="1"/>
  <c r="M53" i="6" s="1"/>
  <c r="I54" i="6"/>
  <c r="K54" i="6" s="1"/>
  <c r="M54" i="6" s="1"/>
  <c r="I33" i="6"/>
  <c r="K33" i="6" s="1"/>
  <c r="M33" i="6" s="1"/>
</calcChain>
</file>

<file path=xl/sharedStrings.xml><?xml version="1.0" encoding="utf-8"?>
<sst xmlns="http://schemas.openxmlformats.org/spreadsheetml/2006/main" count="220" uniqueCount="128">
  <si>
    <t>9</t>
    <phoneticPr fontId="6" type="noConversion"/>
  </si>
  <si>
    <t>5</t>
    <phoneticPr fontId="6" type="noConversion"/>
  </si>
  <si>
    <t>成績</t>
    <phoneticPr fontId="6" type="noConversion"/>
  </si>
  <si>
    <t>姓　名</t>
    <phoneticPr fontId="8" type="noConversion"/>
  </si>
  <si>
    <t>組別</t>
    <phoneticPr fontId="6" type="noConversion"/>
  </si>
  <si>
    <t>發開球時間</t>
    <phoneticPr fontId="8" type="noConversion"/>
  </si>
  <si>
    <t>張勛宸</t>
  </si>
  <si>
    <t>宋奕賢</t>
  </si>
  <si>
    <t>曾昶峰</t>
  </si>
  <si>
    <t>李俊翰</t>
  </si>
  <si>
    <t>吳心瑋</t>
  </si>
  <si>
    <t>馬家富</t>
  </si>
  <si>
    <t>洪嘉駿</t>
  </si>
  <si>
    <t>邱昱嘉</t>
  </si>
  <si>
    <t>洪義哲</t>
  </si>
  <si>
    <t>曾譯慶</t>
  </si>
  <si>
    <t>蘇宥睿</t>
  </si>
  <si>
    <t>廖煥鈞</t>
  </si>
  <si>
    <t>孔德恕</t>
  </si>
  <si>
    <t>陳柏豪</t>
  </si>
  <si>
    <t>林家睿</t>
  </si>
  <si>
    <t>賴祐葳</t>
  </si>
  <si>
    <t>史哲宇</t>
  </si>
  <si>
    <t>黃紹恩</t>
  </si>
  <si>
    <t>陳宗揚</t>
  </si>
  <si>
    <t>古祐誠</t>
  </si>
  <si>
    <t>王小忠</t>
  </si>
  <si>
    <t>吳致誼</t>
  </si>
  <si>
    <t>杜奎毅</t>
  </si>
  <si>
    <t>卓傑生</t>
  </si>
  <si>
    <t>邱泓鈞</t>
  </si>
  <si>
    <t>林冠亨</t>
  </si>
  <si>
    <t>高嘉鴻</t>
  </si>
  <si>
    <t>蔣詠弘</t>
  </si>
  <si>
    <t>劉博承</t>
  </si>
  <si>
    <t>林育揚</t>
  </si>
  <si>
    <t>黃品翰</t>
  </si>
  <si>
    <t>陳炳榮</t>
  </si>
  <si>
    <t>陳冠豪</t>
  </si>
  <si>
    <t>陳政銓</t>
  </si>
  <si>
    <t>賴祐賢</t>
  </si>
  <si>
    <t>林大猷</t>
  </si>
  <si>
    <t>陳家偉</t>
  </si>
  <si>
    <t>高紫琳</t>
  </si>
  <si>
    <t>顏鈺昕</t>
  </si>
  <si>
    <t>陳芃翰</t>
  </si>
  <si>
    <t>楊英翰</t>
  </si>
  <si>
    <t>王二忠</t>
  </si>
  <si>
    <t>比賽日期：103年03月20、21日</t>
    <phoneticPr fontId="6" type="noConversion"/>
  </si>
  <si>
    <t>名次</t>
    <phoneticPr fontId="8" type="noConversion"/>
  </si>
  <si>
    <t>編號</t>
    <phoneticPr fontId="8" type="noConversion"/>
  </si>
  <si>
    <t>組別</t>
    <phoneticPr fontId="8" type="noConversion"/>
  </si>
  <si>
    <t>姓 名</t>
    <phoneticPr fontId="8" type="noConversion"/>
  </si>
  <si>
    <t>性別</t>
    <phoneticPr fontId="8" type="noConversion"/>
  </si>
  <si>
    <t>出生日期</t>
    <phoneticPr fontId="8" type="noConversion"/>
  </si>
  <si>
    <t>年齡</t>
    <phoneticPr fontId="6" type="noConversion"/>
  </si>
  <si>
    <t>所屬球場</t>
    <phoneticPr fontId="8" type="noConversion"/>
  </si>
  <si>
    <t>第一回合</t>
    <phoneticPr fontId="6" type="noConversion"/>
  </si>
  <si>
    <t>第二回合</t>
    <phoneticPr fontId="6" type="noConversion"/>
  </si>
  <si>
    <t>總桿</t>
    <phoneticPr fontId="8" type="noConversion"/>
  </si>
  <si>
    <r>
      <t xml:space="preserve">備註         </t>
    </r>
    <r>
      <rPr>
        <sz val="10"/>
        <rFont val="標楷體"/>
        <family val="4"/>
        <charset val="136"/>
      </rPr>
      <t xml:space="preserve"> No..18.17.16.15…</t>
    </r>
    <phoneticPr fontId="8" type="noConversion"/>
  </si>
  <si>
    <t>前九</t>
    <phoneticPr fontId="6" type="noConversion"/>
  </si>
  <si>
    <t>後九</t>
    <phoneticPr fontId="6" type="noConversion"/>
  </si>
  <si>
    <t>總桿</t>
    <phoneticPr fontId="6" type="noConversion"/>
  </si>
  <si>
    <t>後六</t>
    <phoneticPr fontId="6" type="noConversion"/>
  </si>
  <si>
    <t>後三</t>
    <phoneticPr fontId="6" type="noConversion"/>
  </si>
  <si>
    <t>1</t>
    <phoneticPr fontId="6" type="noConversion"/>
  </si>
  <si>
    <t>女A組</t>
  </si>
  <si>
    <t>女B組</t>
  </si>
  <si>
    <t>男A組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</si>
  <si>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</si>
  <si>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</si>
  <si>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</si>
  <si>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</si>
  <si>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</si>
  <si>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</si>
  <si>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</si>
  <si>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</si>
  <si>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</si>
  <si>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男B組</t>
  </si>
  <si>
    <t>11</t>
  </si>
  <si>
    <t>男C組</t>
  </si>
  <si>
    <t>特別組</t>
  </si>
  <si>
    <t>12</t>
  </si>
  <si>
    <t>陳政憲</t>
    <phoneticPr fontId="6" type="noConversion"/>
  </si>
  <si>
    <t>13</t>
  </si>
  <si>
    <t>14</t>
  </si>
  <si>
    <t>15</t>
  </si>
  <si>
    <t>16</t>
  </si>
  <si>
    <t>17</t>
  </si>
  <si>
    <t>2014年南寶盃春季業餘高爾夫錦標賽成績表</t>
    <phoneticPr fontId="8" type="noConversion"/>
  </si>
  <si>
    <t>第 二 回 合 編 組 表</t>
    <phoneticPr fontId="6" type="noConversion"/>
  </si>
  <si>
    <t>比賽日期:103年03月21日</t>
    <phoneticPr fontId="6" type="noConversion"/>
  </si>
  <si>
    <t>組序</t>
    <phoneticPr fontId="8" type="noConversion"/>
  </si>
  <si>
    <t>序號</t>
    <phoneticPr fontId="6" type="noConversion"/>
  </si>
  <si>
    <t>第
1
(A1) 洞    發    球</t>
    <phoneticPr fontId="6" type="noConversion"/>
  </si>
  <si>
    <t>男
A
組</t>
    <phoneticPr fontId="6" type="noConversion"/>
  </si>
  <si>
    <t>8</t>
    <phoneticPr fontId="6" type="noConversion"/>
  </si>
  <si>
    <t>10</t>
    <phoneticPr fontId="6" type="noConversion"/>
  </si>
  <si>
    <t>6</t>
    <phoneticPr fontId="6" type="noConversion"/>
  </si>
  <si>
    <t>7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</si>
  <si>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</si>
  <si>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</si>
  <si>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</si>
  <si>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</si>
  <si>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男
B
組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</si>
  <si>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</si>
  <si>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</si>
  <si>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</si>
  <si>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</si>
  <si>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</si>
  <si>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</si>
  <si>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</si>
  <si>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 xml:space="preserve">第
10
(B1)   洞    發    球     </t>
    <phoneticPr fontId="6" type="noConversion"/>
  </si>
  <si>
    <t>男特A組</t>
    <phoneticPr fontId="6" type="noConversion"/>
  </si>
  <si>
    <t>15</t>
    <phoneticPr fontId="6" type="noConversion"/>
  </si>
  <si>
    <t>16</t>
    <phoneticPr fontId="6" type="noConversion"/>
  </si>
  <si>
    <t>17</t>
    <phoneticPr fontId="6" type="noConversion"/>
  </si>
  <si>
    <t>12</t>
    <phoneticPr fontId="6" type="noConversion"/>
  </si>
  <si>
    <t>13</t>
    <phoneticPr fontId="6" type="noConversion"/>
  </si>
  <si>
    <t>14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</si>
  <si>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</si>
  <si>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</si>
  <si>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</si>
  <si>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女
AB
組</t>
    <phoneticPr fontId="6" type="noConversion"/>
  </si>
  <si>
    <t>男  C  組</t>
    <phoneticPr fontId="6" type="noConversion"/>
  </si>
  <si>
    <t>總人數:</t>
    <phoneticPr fontId="6" type="noConversion"/>
  </si>
  <si>
    <t>13組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</si>
</sst>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[$-404]e/mm/dd;@"/>
    <numFmt numFmtId="178" formatCode="#,###;\-#,##0,"/>
  </numFmts>
  <fonts count="2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b/>
      <sz val="16"/>
      <name val="標楷體"/>
      <family val="4"/>
      <charset val="136"/>
    </font>
    <font>
      <sz val="13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1"/>
      <name val="標楷體"/>
      <family val="4"/>
      <charset val="136"/>
    </font>
    <font>
      <b/>
      <sz val="26"/>
      <name val="標楷體"/>
      <family val="4"/>
      <charset val="136"/>
    </font>
    <font>
      <b/>
      <sz val="24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6"/>
      <color indexed="1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sz val="2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7">
    <xf numFmtId="0" fontId="0" fillId="0" borderId="0" xfId="0">
      <alignment vertical="center"/>
    </xf>
    <xf numFmtId="0" fontId="9" fillId="0" borderId="0" xfId="1" applyFont="1" applyBorder="1" applyAlignment="1">
      <alignment horizontal="right" vertical="center"/>
    </xf>
    <xf numFmtId="0" fontId="3" fillId="0" borderId="0" xfId="1" applyFont="1"/>
    <xf numFmtId="0" fontId="10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3" fillId="0" borderId="0" xfId="1" applyFont="1" applyAlignment="1"/>
    <xf numFmtId="0" fontId="7" fillId="0" borderId="0" xfId="1" applyFont="1" applyAlignment="1">
      <alignment horizontal="left"/>
    </xf>
    <xf numFmtId="0" fontId="3" fillId="0" borderId="0" xfId="1" applyFont="1" applyBorder="1" applyAlignment="1"/>
    <xf numFmtId="49" fontId="4" fillId="0" borderId="0" xfId="1" applyNumberFormat="1" applyFont="1" applyBorder="1" applyAlignment="1">
      <alignment vertical="center" wrapText="1"/>
    </xf>
    <xf numFmtId="0" fontId="10" fillId="0" borderId="0" xfId="1" applyFont="1" applyBorder="1"/>
    <xf numFmtId="0" fontId="5" fillId="0" borderId="2" xfId="1" applyFont="1" applyBorder="1" applyAlignment="1">
      <alignment horizontal="center" vertical="center" wrapText="1"/>
    </xf>
    <xf numFmtId="20" fontId="9" fillId="0" borderId="2" xfId="1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20" fontId="9" fillId="0" borderId="5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2" fillId="0" borderId="4" xfId="1" applyNumberFormat="1" applyFont="1" applyBorder="1" applyAlignment="1">
      <alignment horizontal="center" vertical="center"/>
    </xf>
    <xf numFmtId="0" fontId="13" fillId="0" borderId="5" xfId="1" applyNumberFormat="1" applyFont="1" applyBorder="1" applyAlignment="1">
      <alignment vertical="center"/>
    </xf>
    <xf numFmtId="0" fontId="12" fillId="0" borderId="5" xfId="1" applyFont="1" applyBorder="1" applyAlignment="1">
      <alignment horizontal="distributed" vertical="center" justifyLastLine="1"/>
    </xf>
    <xf numFmtId="0" fontId="12" fillId="0" borderId="5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3" fillId="0" borderId="0" xfId="1" applyFont="1" applyBorder="1"/>
    <xf numFmtId="0" fontId="5" fillId="2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20" fillId="0" borderId="5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justifyLastLine="1"/>
    </xf>
    <xf numFmtId="0" fontId="20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 justifyLastLine="1"/>
    </xf>
    <xf numFmtId="49" fontId="21" fillId="3" borderId="5" xfId="1" applyNumberFormat="1" applyFont="1" applyFill="1" applyBorder="1" applyAlignment="1">
      <alignment horizontal="center" vertical="center"/>
    </xf>
    <xf numFmtId="176" fontId="20" fillId="0" borderId="5" xfId="1" applyNumberFormat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177" fontId="22" fillId="0" borderId="5" xfId="1" applyNumberFormat="1" applyFont="1" applyFill="1" applyBorder="1" applyAlignment="1">
      <alignment horizontal="center" vertical="center"/>
    </xf>
    <xf numFmtId="0" fontId="20" fillId="2" borderId="5" xfId="1" applyNumberFormat="1" applyFont="1" applyFill="1" applyBorder="1" applyAlignment="1">
      <alignment horizontal="distributed" vertical="center" justifyLastLine="1"/>
    </xf>
    <xf numFmtId="178" fontId="20" fillId="0" borderId="5" xfId="1" applyNumberFormat="1" applyFont="1" applyFill="1" applyBorder="1" applyAlignment="1">
      <alignment horizontal="center" vertical="center" wrapText="1"/>
    </xf>
    <xf numFmtId="178" fontId="3" fillId="2" borderId="5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0" fontId="22" fillId="2" borderId="5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177" fontId="22" fillId="2" borderId="5" xfId="1" applyNumberFormat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>
      <alignment horizontal="distributed" vertical="center" justifyLastLine="1"/>
    </xf>
    <xf numFmtId="178" fontId="3" fillId="2" borderId="5" xfId="1" applyNumberFormat="1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0" xfId="1" applyFont="1" applyFill="1" applyBorder="1"/>
    <xf numFmtId="176" fontId="3" fillId="2" borderId="5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8" fontId="3" fillId="0" borderId="5" xfId="1" applyNumberFormat="1" applyFont="1" applyFill="1" applyBorder="1" applyAlignment="1">
      <alignment horizontal="center" vertical="center" wrapText="1"/>
    </xf>
    <xf numFmtId="178" fontId="20" fillId="2" borderId="5" xfId="1" applyNumberFormat="1" applyFont="1" applyFill="1" applyBorder="1" applyAlignment="1">
      <alignment horizontal="center" vertical="center" wrapText="1"/>
    </xf>
    <xf numFmtId="178" fontId="23" fillId="2" borderId="5" xfId="1" applyNumberFormat="1" applyFont="1" applyFill="1" applyBorder="1" applyAlignment="1">
      <alignment horizontal="center" vertical="center"/>
    </xf>
    <xf numFmtId="49" fontId="21" fillId="2" borderId="5" xfId="1" applyNumberFormat="1" applyFont="1" applyFill="1" applyBorder="1" applyAlignment="1">
      <alignment horizontal="center" vertical="center"/>
    </xf>
    <xf numFmtId="176" fontId="20" fillId="2" borderId="5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177" fontId="22" fillId="0" borderId="10" xfId="1" applyNumberFormat="1" applyFont="1" applyFill="1" applyBorder="1" applyAlignment="1">
      <alignment horizontal="center" vertical="center"/>
    </xf>
    <xf numFmtId="0" fontId="20" fillId="2" borderId="10" xfId="1" applyNumberFormat="1" applyFont="1" applyFill="1" applyBorder="1" applyAlignment="1">
      <alignment horizontal="distributed" vertical="center" justifyLastLine="1"/>
    </xf>
    <xf numFmtId="178" fontId="20" fillId="0" borderId="10" xfId="1" applyNumberFormat="1" applyFont="1" applyFill="1" applyBorder="1" applyAlignment="1">
      <alignment horizontal="center" vertical="center" wrapText="1"/>
    </xf>
    <xf numFmtId="178" fontId="3" fillId="2" borderId="10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49" fontId="21" fillId="3" borderId="10" xfId="1" applyNumberFormat="1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177" fontId="4" fillId="0" borderId="10" xfId="1" applyNumberFormat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distributed" vertical="center" justifyLastLine="1"/>
    </xf>
    <xf numFmtId="178" fontId="3" fillId="0" borderId="10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23" fillId="2" borderId="5" xfId="1" applyNumberFormat="1" applyFont="1" applyFill="1" applyBorder="1" applyAlignment="1">
      <alignment horizontal="distributed" vertical="center" justifyLastLine="1"/>
    </xf>
    <xf numFmtId="178" fontId="23" fillId="0" borderId="5" xfId="1" applyNumberFormat="1" applyFont="1" applyFill="1" applyBorder="1" applyAlignment="1">
      <alignment horizontal="center" vertical="center" wrapText="1"/>
    </xf>
    <xf numFmtId="0" fontId="23" fillId="2" borderId="10" xfId="1" applyNumberFormat="1" applyFont="1" applyFill="1" applyBorder="1" applyAlignment="1">
      <alignment horizontal="distributed" vertical="center" justifyLastLine="1"/>
    </xf>
    <xf numFmtId="178" fontId="23" fillId="0" borderId="10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49" fontId="21" fillId="0" borderId="5" xfId="1" applyNumberFormat="1" applyFont="1" applyFill="1" applyBorder="1" applyAlignment="1">
      <alignment horizontal="center" vertical="center"/>
    </xf>
    <xf numFmtId="49" fontId="21" fillId="0" borderId="10" xfId="1" applyNumberFormat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0" fontId="2" fillId="0" borderId="0" xfId="1"/>
    <xf numFmtId="0" fontId="3" fillId="0" borderId="0" xfId="1" applyFont="1" applyFill="1" applyBorder="1" applyAlignment="1">
      <alignment horizontal="center" vertical="center"/>
    </xf>
    <xf numFmtId="0" fontId="20" fillId="0" borderId="0" xfId="1" applyFont="1" applyBorder="1"/>
    <xf numFmtId="0" fontId="5" fillId="0" borderId="5" xfId="1" applyFont="1" applyBorder="1" applyAlignment="1">
      <alignment horizontal="center" vertical="center" wrapText="1"/>
    </xf>
    <xf numFmtId="49" fontId="24" fillId="0" borderId="5" xfId="1" applyNumberFormat="1" applyFont="1" applyBorder="1" applyAlignment="1">
      <alignment horizontal="distributed" vertical="center" justifyLastLine="1"/>
    </xf>
    <xf numFmtId="0" fontId="24" fillId="0" borderId="5" xfId="1" applyNumberFormat="1" applyFont="1" applyBorder="1" applyAlignment="1">
      <alignment horizontal="center" vertical="center"/>
    </xf>
    <xf numFmtId="0" fontId="24" fillId="0" borderId="4" xfId="1" applyNumberFormat="1" applyFont="1" applyBorder="1" applyAlignment="1">
      <alignment horizontal="center" vertical="center"/>
    </xf>
    <xf numFmtId="49" fontId="24" fillId="0" borderId="2" xfId="1" applyNumberFormat="1" applyFont="1" applyBorder="1" applyAlignment="1">
      <alignment horizontal="distributed" vertical="center" justifyLastLine="1"/>
    </xf>
    <xf numFmtId="0" fontId="24" fillId="0" borderId="2" xfId="1" applyNumberFormat="1" applyFont="1" applyBorder="1" applyAlignment="1">
      <alignment horizontal="center" vertical="center"/>
    </xf>
    <xf numFmtId="0" fontId="24" fillId="0" borderId="1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3" fillId="0" borderId="8" xfId="1" applyNumberFormat="1" applyFont="1" applyBorder="1" applyAlignment="1">
      <alignment horizontal="center" vertical="center"/>
    </xf>
    <xf numFmtId="0" fontId="13" fillId="0" borderId="5" xfId="1" applyNumberFormat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justifyLastLine="1"/>
    </xf>
    <xf numFmtId="0" fontId="14" fillId="0" borderId="5" xfId="1" applyFont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3" fillId="0" borderId="7" xfId="1" applyNumberFormat="1" applyFont="1" applyBorder="1" applyAlignment="1">
      <alignment horizontal="center" vertical="center"/>
    </xf>
    <xf numFmtId="0" fontId="13" fillId="0" borderId="4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justifyLastLine="1"/>
    </xf>
    <xf numFmtId="0" fontId="14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horizontal="center" vertical="center" justifyLastLine="1"/>
    </xf>
    <xf numFmtId="0" fontId="4" fillId="0" borderId="5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justifyLastLine="1"/>
    </xf>
    <xf numFmtId="0" fontId="3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justifyLastLine="1"/>
    </xf>
    <xf numFmtId="0" fontId="2" fillId="0" borderId="5" xfId="1" applyBorder="1"/>
    <xf numFmtId="0" fontId="3" fillId="0" borderId="5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justifyLastLine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6371;&#35336;\AppData\Local\Microsoft\Windows\Temporary%20Internet%20Files\Content.IE5\GPU3F0JT\103&#24180;3&#26376;&#20221;&#21335;&#23542;&#30403;&#26149;&#23395;&#26989;&#39192;&#39640;&#29246;&#22827;&#37670;&#27161;&#36093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459;&#38639;1030220\&#26371;&#35336;&#23560;&#29992;1030320\&#34892;&#37559;\103&#24180;3&#26376;&#20221;&#21335;&#23542;&#30403;&#26149;&#23395;&#26989;&#39192;&#39640;&#29246;&#22827;&#37670;&#27161;&#36093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當月報名資料"/>
      <sheetName val="收據"/>
      <sheetName val="橫式信封(C45)"/>
      <sheetName val="編組表1"/>
      <sheetName val="套印"/>
      <sheetName val="成績表"/>
      <sheetName val="編組表2"/>
      <sheetName val="獎狀"/>
      <sheetName val="計分卡 (2)"/>
      <sheetName val="奨學金"/>
      <sheetName val="獎金信封"/>
      <sheetName val="滿30歲之名單"/>
      <sheetName val="Sheet1"/>
    </sheetNames>
    <sheetDataSet>
      <sheetData sheetId="0">
        <row r="2">
          <cell r="A2" t="str">
            <v>編號</v>
          </cell>
          <cell r="B2" t="str">
            <v>組別</v>
          </cell>
          <cell r="C2" t="str">
            <v>姓 名</v>
          </cell>
          <cell r="D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" t="str">
            <v>性別</v>
          </cell>
          <cell r="F2" t="str">
            <v>出生日期</v>
          </cell>
          <cell r="G2" t="str">
            <v>培訓球場</v>
          </cell>
          <cell r="H2" t="str">
            <v>所屬縣市</v>
          </cell>
          <cell r="I2" t="str">
            <v>學校</v>
          </cell>
          <cell r="J2" t="str">
            <v>年級</v>
          </cell>
          <cell r="K2" t="str">
            <v>電  話</v>
          </cell>
          <cell r="L2" t="str">
            <v>行動電話</v>
          </cell>
          <cell r="M2" t="str">
            <v>地址</v>
          </cell>
          <cell r="N2" t="str">
            <v>E-mail</v>
          </cell>
        </row>
        <row r="3">
          <cell r="A3">
            <v>1</v>
          </cell>
          <cell r="B3" t="str">
            <v>男特組</v>
          </cell>
          <cell r="C3" t="str">
            <v>蘇俊儒</v>
          </cell>
          <cell r="D3" t="str">
            <v>蘇俊儒(男特組)</v>
          </cell>
          <cell r="E3" t="str">
            <v>男</v>
          </cell>
          <cell r="F3">
            <v>33141</v>
          </cell>
        </row>
        <row r="4">
          <cell r="A4">
            <v>2</v>
          </cell>
          <cell r="B4" t="str">
            <v>男特組</v>
          </cell>
          <cell r="C4" t="str">
            <v>邱奕翔</v>
          </cell>
          <cell r="D4" t="str">
            <v>邱奕翔(男特組)</v>
          </cell>
          <cell r="E4" t="str">
            <v>男</v>
          </cell>
        </row>
        <row r="5">
          <cell r="A5">
            <v>3</v>
          </cell>
          <cell r="B5" t="str">
            <v>男特組</v>
          </cell>
          <cell r="C5" t="str">
            <v>莊惟傑</v>
          </cell>
          <cell r="D5" t="str">
            <v>莊惟傑(男特組)</v>
          </cell>
          <cell r="E5" t="str">
            <v>男</v>
          </cell>
        </row>
        <row r="6">
          <cell r="A6">
            <v>4</v>
          </cell>
          <cell r="B6" t="str">
            <v>男特組</v>
          </cell>
          <cell r="C6" t="str">
            <v>廖俊荃</v>
          </cell>
          <cell r="D6" t="str">
            <v>廖俊荃(男特組)</v>
          </cell>
          <cell r="E6" t="str">
            <v>男</v>
          </cell>
        </row>
        <row r="7">
          <cell r="A7">
            <v>5</v>
          </cell>
          <cell r="B7" t="str">
            <v>男特組</v>
          </cell>
          <cell r="C7" t="str">
            <v>鄭力仁</v>
          </cell>
          <cell r="D7" t="str">
            <v>鄭力仁(男特組)</v>
          </cell>
          <cell r="E7" t="str">
            <v>男</v>
          </cell>
          <cell r="F7">
            <v>32151</v>
          </cell>
          <cell r="H7" t="str">
            <v>桃園</v>
          </cell>
          <cell r="I7" t="str">
            <v>中原大學</v>
          </cell>
          <cell r="L7" t="str">
            <v>0958-139632</v>
          </cell>
          <cell r="M7" t="str">
            <v>320 桃園縣中壢市金鋒二街100號</v>
          </cell>
        </row>
        <row r="8">
          <cell r="A8">
            <v>6</v>
          </cell>
          <cell r="B8" t="str">
            <v>男特組</v>
          </cell>
          <cell r="C8" t="str">
            <v>吳翊暄</v>
          </cell>
          <cell r="D8" t="str">
            <v>吳翊暄(男特組)</v>
          </cell>
          <cell r="E8" t="str">
            <v>男</v>
          </cell>
          <cell r="F8">
            <v>32247</v>
          </cell>
          <cell r="H8" t="str">
            <v>彰化</v>
          </cell>
          <cell r="L8" t="str">
            <v>0929-557088</v>
          </cell>
          <cell r="M8" t="str">
            <v>500 彰化市崙平南路161巷26-2號</v>
          </cell>
        </row>
        <row r="9">
          <cell r="A9">
            <v>7</v>
          </cell>
          <cell r="B9" t="str">
            <v>男特組</v>
          </cell>
          <cell r="C9" t="str">
            <v>焦昱琁</v>
          </cell>
          <cell r="D9" t="str">
            <v>焦昱琁(男特組)</v>
          </cell>
          <cell r="E9" t="str">
            <v>男</v>
          </cell>
          <cell r="F9">
            <v>32849</v>
          </cell>
          <cell r="H9" t="str">
            <v>桃園</v>
          </cell>
          <cell r="I9" t="str">
            <v>中原大學</v>
          </cell>
          <cell r="J9" t="str">
            <v>4</v>
          </cell>
          <cell r="L9" t="str">
            <v>0958-139632</v>
          </cell>
          <cell r="M9" t="str">
            <v>320 桃園縣中壢市金鋒二街100號</v>
          </cell>
        </row>
        <row r="10">
          <cell r="A10">
            <v>8</v>
          </cell>
          <cell r="B10" t="str">
            <v>男特組</v>
          </cell>
          <cell r="C10" t="str">
            <v>藍振翔</v>
          </cell>
          <cell r="D10" t="str">
            <v>藍振翔(男特組)</v>
          </cell>
          <cell r="E10" t="str">
            <v>男</v>
          </cell>
          <cell r="F10">
            <v>32851</v>
          </cell>
          <cell r="K10" t="str">
            <v>04-26335578</v>
          </cell>
          <cell r="L10" t="str">
            <v>0985-033179</v>
          </cell>
          <cell r="M10" t="str">
            <v>433 台中市沙鹿區正英路390號</v>
          </cell>
        </row>
        <row r="11">
          <cell r="A11">
            <v>9</v>
          </cell>
          <cell r="B11" t="str">
            <v>男特組</v>
          </cell>
          <cell r="C11" t="str">
            <v>蔡叢宇</v>
          </cell>
          <cell r="D11" t="str">
            <v>蔡叢宇(男特組)</v>
          </cell>
          <cell r="E11" t="str">
            <v>男</v>
          </cell>
          <cell r="F11">
            <v>33055</v>
          </cell>
          <cell r="L11">
            <v>929571928</v>
          </cell>
          <cell r="M11" t="str">
            <v>723 台南市西港區慶安村中洲21-30號</v>
          </cell>
        </row>
        <row r="12">
          <cell r="A12">
            <v>10</v>
          </cell>
          <cell r="B12" t="str">
            <v>男特組</v>
          </cell>
          <cell r="C12" t="str">
            <v>林子傑</v>
          </cell>
          <cell r="D12" t="str">
            <v>林子傑(男特組)</v>
          </cell>
          <cell r="E12" t="str">
            <v>男</v>
          </cell>
          <cell r="F12">
            <v>33171</v>
          </cell>
          <cell r="I12" t="str">
            <v>國立體育大學</v>
          </cell>
          <cell r="J12" t="str">
            <v>4</v>
          </cell>
          <cell r="L12" t="str">
            <v>0919-136797</v>
          </cell>
          <cell r="M12" t="str">
            <v>333 桃園縣龜山鄉文化一路250號</v>
          </cell>
        </row>
        <row r="13">
          <cell r="A13">
            <v>11</v>
          </cell>
          <cell r="B13" t="str">
            <v>男特組</v>
          </cell>
          <cell r="C13" t="str">
            <v>黃祥豪</v>
          </cell>
          <cell r="D13" t="str">
            <v>黃祥豪(男特組)</v>
          </cell>
          <cell r="E13" t="str">
            <v>男</v>
          </cell>
          <cell r="F13">
            <v>33274</v>
          </cell>
          <cell r="L13" t="str">
            <v>0937-268785</v>
          </cell>
          <cell r="M13" t="str">
            <v>503 彰化縣花壇鄉中正東街83巷3號</v>
          </cell>
        </row>
        <row r="14">
          <cell r="A14">
            <v>12</v>
          </cell>
          <cell r="B14" t="str">
            <v>男特組</v>
          </cell>
          <cell r="C14" t="str">
            <v>劉又睿</v>
          </cell>
          <cell r="D14" t="str">
            <v>劉又睿(男特組)</v>
          </cell>
          <cell r="E14" t="str">
            <v>男</v>
          </cell>
          <cell r="F14">
            <v>33318</v>
          </cell>
          <cell r="L14">
            <v>988391662</v>
          </cell>
          <cell r="M14" t="str">
            <v>62146 嘉義縣民雄鄉北斗村北勢子72號</v>
          </cell>
        </row>
        <row r="15">
          <cell r="A15">
            <v>13</v>
          </cell>
          <cell r="B15" t="str">
            <v>男特組</v>
          </cell>
          <cell r="C15" t="str">
            <v>丁大揚</v>
          </cell>
          <cell r="D15" t="str">
            <v>丁大揚(男特組)</v>
          </cell>
          <cell r="E15" t="str">
            <v>男</v>
          </cell>
          <cell r="F15">
            <v>33351</v>
          </cell>
          <cell r="H15" t="str">
            <v>高雄</v>
          </cell>
          <cell r="K15" t="str">
            <v>07-6311008          F:06-5552352</v>
          </cell>
          <cell r="L15" t="str">
            <v>0911-402269</v>
          </cell>
          <cell r="M15" t="str">
            <v>822 高雄市阿蓮區阿蓮里民權路79號</v>
          </cell>
        </row>
        <row r="16">
          <cell r="A16">
            <v>14</v>
          </cell>
          <cell r="B16" t="str">
            <v>男特組</v>
          </cell>
          <cell r="C16" t="str">
            <v>陸嘉勳</v>
          </cell>
          <cell r="D16" t="str">
            <v>陸嘉勳(男特組)</v>
          </cell>
          <cell r="E16" t="str">
            <v>男</v>
          </cell>
          <cell r="F16">
            <v>33432</v>
          </cell>
        </row>
        <row r="17">
          <cell r="A17">
            <v>15</v>
          </cell>
          <cell r="B17" t="str">
            <v>男特組</v>
          </cell>
          <cell r="C17" t="str">
            <v>吳致誼</v>
          </cell>
          <cell r="D17" t="str">
            <v>吳致誼(男特組)</v>
          </cell>
          <cell r="E17" t="str">
            <v>男</v>
          </cell>
          <cell r="F17">
            <v>33567</v>
          </cell>
          <cell r="L17" t="str">
            <v>0931-828008</v>
          </cell>
          <cell r="M17" t="str">
            <v>701 台南市東區東興路20巷83號</v>
          </cell>
        </row>
        <row r="18">
          <cell r="A18">
            <v>16</v>
          </cell>
          <cell r="B18" t="str">
            <v>男特組</v>
          </cell>
          <cell r="C18" t="str">
            <v>劉岱霖</v>
          </cell>
          <cell r="D18" t="str">
            <v>劉岱霖(男特組)</v>
          </cell>
          <cell r="E18" t="str">
            <v>男</v>
          </cell>
          <cell r="F18">
            <v>33580</v>
          </cell>
          <cell r="L18" t="str">
            <v>0955-007369</v>
          </cell>
          <cell r="M18" t="str">
            <v>403 台中市太原路一段196號</v>
          </cell>
        </row>
        <row r="19">
          <cell r="A19">
            <v>17</v>
          </cell>
          <cell r="B19" t="str">
            <v>男特組</v>
          </cell>
          <cell r="C19" t="str">
            <v>劉力維</v>
          </cell>
          <cell r="D19" t="str">
            <v>劉力維(男特組)</v>
          </cell>
          <cell r="E19" t="str">
            <v>男</v>
          </cell>
          <cell r="F19">
            <v>33664</v>
          </cell>
          <cell r="H19" t="str">
            <v>基隆</v>
          </cell>
          <cell r="I19" t="str">
            <v>國立體育大學</v>
          </cell>
          <cell r="J19" t="str">
            <v>3</v>
          </cell>
          <cell r="K19" t="str">
            <v>02-4229393</v>
          </cell>
          <cell r="L19" t="str">
            <v>0931-137979</v>
          </cell>
          <cell r="M19" t="str">
            <v>200 基隆市仁愛區愛二路39號</v>
          </cell>
        </row>
        <row r="20">
          <cell r="A20">
            <v>18</v>
          </cell>
          <cell r="B20" t="str">
            <v>男特組</v>
          </cell>
          <cell r="C20" t="str">
            <v>蔣詠泓</v>
          </cell>
          <cell r="D20" t="str">
            <v>蔣詠泓(男特組)</v>
          </cell>
          <cell r="E20" t="str">
            <v>男</v>
          </cell>
          <cell r="F20">
            <v>33757</v>
          </cell>
          <cell r="I20" t="str">
            <v>國立體育大學</v>
          </cell>
          <cell r="J20" t="str">
            <v>3</v>
          </cell>
          <cell r="L20" t="str">
            <v>0919-190888</v>
          </cell>
          <cell r="M20" t="str">
            <v>333 桃園縣龜山鄉文化一路250號</v>
          </cell>
        </row>
        <row r="21">
          <cell r="A21">
            <v>19</v>
          </cell>
          <cell r="B21" t="str">
            <v>男特組</v>
          </cell>
          <cell r="C21" t="str">
            <v>王建強</v>
          </cell>
          <cell r="D21" t="str">
            <v>王建強(男特組)</v>
          </cell>
          <cell r="E21" t="str">
            <v>男</v>
          </cell>
          <cell r="F21">
            <v>33878</v>
          </cell>
          <cell r="L21" t="str">
            <v>0988-751001</v>
          </cell>
        </row>
        <row r="22">
          <cell r="A22">
            <v>20</v>
          </cell>
          <cell r="B22" t="str">
            <v>男特組</v>
          </cell>
          <cell r="C22" t="str">
            <v>張書豪</v>
          </cell>
          <cell r="D22" t="str">
            <v>張書豪(男特組)</v>
          </cell>
          <cell r="E22" t="str">
            <v>男</v>
          </cell>
          <cell r="F22">
            <v>33890</v>
          </cell>
          <cell r="H22" t="str">
            <v>桃園</v>
          </cell>
          <cell r="I22" t="str">
            <v>中原大學</v>
          </cell>
          <cell r="J22" t="str">
            <v>2</v>
          </cell>
          <cell r="L22" t="str">
            <v>0958-139632</v>
          </cell>
          <cell r="M22" t="str">
            <v>320 桃園縣中壢市金鋒二街100號</v>
          </cell>
        </row>
        <row r="23">
          <cell r="A23">
            <v>21</v>
          </cell>
          <cell r="B23" t="str">
            <v>男特組</v>
          </cell>
          <cell r="C23" t="str">
            <v>游振廷</v>
          </cell>
          <cell r="D23" t="str">
            <v>游振廷(男特組)</v>
          </cell>
          <cell r="E23" t="str">
            <v>男</v>
          </cell>
        </row>
        <row r="24">
          <cell r="A24">
            <v>22</v>
          </cell>
          <cell r="B24" t="str">
            <v>男特組</v>
          </cell>
          <cell r="C24" t="str">
            <v>陳暉泓</v>
          </cell>
          <cell r="D24" t="str">
            <v>陳暉泓(男特組)</v>
          </cell>
          <cell r="E24" t="str">
            <v>男</v>
          </cell>
          <cell r="L24" t="str">
            <v>0931-629071</v>
          </cell>
          <cell r="M24" t="str">
            <v>508 彰化縣和美鎮仁美路9巷38弄2號</v>
          </cell>
        </row>
        <row r="25">
          <cell r="A25">
            <v>23</v>
          </cell>
          <cell r="B25" t="str">
            <v>男特組</v>
          </cell>
          <cell r="C25" t="str">
            <v>林冠亨</v>
          </cell>
          <cell r="D25" t="str">
            <v>林冠亨(男特組)</v>
          </cell>
          <cell r="E25" t="str">
            <v>男</v>
          </cell>
          <cell r="F25">
            <v>33948</v>
          </cell>
          <cell r="H25" t="str">
            <v>新北</v>
          </cell>
          <cell r="J25" t="str">
            <v>3</v>
          </cell>
          <cell r="K25" t="str">
            <v>02-89516892</v>
          </cell>
          <cell r="L25" t="str">
            <v>0935-463890</v>
          </cell>
          <cell r="M25" t="str">
            <v>220 新北市板橋區民族路52號</v>
          </cell>
        </row>
        <row r="26">
          <cell r="A26">
            <v>24</v>
          </cell>
          <cell r="B26" t="str">
            <v>男特組</v>
          </cell>
          <cell r="C26" t="str">
            <v>劉嚴鴻</v>
          </cell>
          <cell r="D26" t="str">
            <v>劉嚴鴻(男特組)</v>
          </cell>
          <cell r="E26" t="str">
            <v>男</v>
          </cell>
          <cell r="F26">
            <v>34141</v>
          </cell>
          <cell r="L26" t="str">
            <v>0988-683816</v>
          </cell>
        </row>
        <row r="27">
          <cell r="A27">
            <v>25</v>
          </cell>
          <cell r="B27" t="str">
            <v>男特組</v>
          </cell>
          <cell r="C27" t="str">
            <v>陳柏亦</v>
          </cell>
          <cell r="D27" t="str">
            <v>陳柏亦(男特組)</v>
          </cell>
          <cell r="E27" t="str">
            <v>男</v>
          </cell>
          <cell r="F27">
            <v>34253</v>
          </cell>
          <cell r="H27" t="str">
            <v>彰化</v>
          </cell>
          <cell r="K27" t="str">
            <v>04-7279456</v>
          </cell>
          <cell r="L27">
            <v>939479638</v>
          </cell>
          <cell r="M27" t="str">
            <v>500 彰化市南瑤里民族路97巷2弄7號6樓</v>
          </cell>
        </row>
        <row r="28">
          <cell r="A28">
            <v>26</v>
          </cell>
          <cell r="B28" t="str">
            <v>男特組</v>
          </cell>
          <cell r="C28" t="str">
            <v>吳信諺</v>
          </cell>
          <cell r="D28" t="str">
            <v>吳信諺(男特組)</v>
          </cell>
          <cell r="E28" t="str">
            <v>男</v>
          </cell>
          <cell r="F28">
            <v>34306</v>
          </cell>
          <cell r="H28" t="str">
            <v>彰化</v>
          </cell>
          <cell r="L28" t="str">
            <v>0929-557088</v>
          </cell>
          <cell r="M28" t="str">
            <v>500 彰化市崙美路86巷26-2號</v>
          </cell>
        </row>
        <row r="29">
          <cell r="A29">
            <v>27</v>
          </cell>
          <cell r="B29" t="str">
            <v>男特組</v>
          </cell>
          <cell r="C29" t="str">
            <v>林克壕</v>
          </cell>
          <cell r="D29" t="str">
            <v>林克壕(男特組)</v>
          </cell>
          <cell r="E29" t="str">
            <v>男</v>
          </cell>
          <cell r="F29">
            <v>34335</v>
          </cell>
          <cell r="H29" t="str">
            <v>彰化</v>
          </cell>
          <cell r="L29" t="str">
            <v>0982-662072</v>
          </cell>
          <cell r="M29" t="str">
            <v>500 彰化市</v>
          </cell>
        </row>
        <row r="30">
          <cell r="A30">
            <v>28</v>
          </cell>
          <cell r="B30" t="str">
            <v>男特組</v>
          </cell>
          <cell r="C30" t="str">
            <v>呂仁甫</v>
          </cell>
          <cell r="D30" t="str">
            <v>呂仁甫(男特組)</v>
          </cell>
          <cell r="E30" t="str">
            <v>男</v>
          </cell>
          <cell r="F30">
            <v>34452</v>
          </cell>
          <cell r="H30" t="str">
            <v>高雄</v>
          </cell>
          <cell r="K30" t="str">
            <v>07-3150577          F:07-3590599</v>
          </cell>
          <cell r="L30">
            <v>973662535</v>
          </cell>
          <cell r="M30" t="str">
            <v>807 高雄市三民區唐山街50號13</v>
          </cell>
        </row>
        <row r="31">
          <cell r="A31">
            <v>29</v>
          </cell>
          <cell r="B31" t="str">
            <v>男特組</v>
          </cell>
          <cell r="C31" t="str">
            <v>洪譽彰</v>
          </cell>
          <cell r="D31" t="str">
            <v>洪譽彰(男特組)</v>
          </cell>
          <cell r="E31" t="str">
            <v>男</v>
          </cell>
          <cell r="F31">
            <v>34459</v>
          </cell>
          <cell r="K31" t="str">
            <v>04-7119279</v>
          </cell>
          <cell r="L31" t="str">
            <v>0928-749332</v>
          </cell>
          <cell r="M31" t="str">
            <v>500 彰化縣彰化市介壽北路108巷4弄15號</v>
          </cell>
        </row>
        <row r="32">
          <cell r="A32">
            <v>30</v>
          </cell>
          <cell r="B32" t="str">
            <v>男特組</v>
          </cell>
          <cell r="C32" t="str">
            <v>倪茂展</v>
          </cell>
          <cell r="D32" t="str">
            <v>倪茂展(男特組)</v>
          </cell>
          <cell r="E32" t="str">
            <v>男</v>
          </cell>
          <cell r="F32">
            <v>34503</v>
          </cell>
          <cell r="H32" t="str">
            <v>台中</v>
          </cell>
          <cell r="L32" t="str">
            <v>0989-859299</v>
          </cell>
          <cell r="M32" t="str">
            <v>728 台中市大雅區永興路103號</v>
          </cell>
        </row>
        <row r="33">
          <cell r="A33">
            <v>31</v>
          </cell>
          <cell r="B33" t="str">
            <v>男特組</v>
          </cell>
          <cell r="C33" t="str">
            <v>蔡信憲</v>
          </cell>
          <cell r="D33" t="str">
            <v>蔡信憲(男特組)</v>
          </cell>
          <cell r="E33" t="str">
            <v>男</v>
          </cell>
          <cell r="F33">
            <v>34520</v>
          </cell>
          <cell r="G33" t="str">
            <v>信誼球場</v>
          </cell>
          <cell r="H33" t="str">
            <v>高雄</v>
          </cell>
          <cell r="I33" t="str">
            <v>中正國中</v>
          </cell>
          <cell r="J33" t="str">
            <v>1</v>
          </cell>
          <cell r="K33" t="str">
            <v>(H)07-7232909</v>
          </cell>
          <cell r="L33" t="str">
            <v>0935915312信憲</v>
          </cell>
          <cell r="M33" t="str">
            <v>806 高雄市前鎮區崗山南街304-2號</v>
          </cell>
        </row>
        <row r="34">
          <cell r="A34">
            <v>32</v>
          </cell>
          <cell r="B34" t="str">
            <v>男特組</v>
          </cell>
          <cell r="C34" t="str">
            <v>卓傑生</v>
          </cell>
          <cell r="D34" t="str">
            <v>卓傑生(男特組)</v>
          </cell>
          <cell r="E34" t="str">
            <v>男</v>
          </cell>
          <cell r="F34">
            <v>34530</v>
          </cell>
          <cell r="H34" t="str">
            <v>桃園</v>
          </cell>
          <cell r="J34" t="str">
            <v>3</v>
          </cell>
          <cell r="K34" t="str">
            <v>03-3111111         F:03-2125738</v>
          </cell>
          <cell r="L34" t="str">
            <v>0970-638863</v>
          </cell>
          <cell r="M34" t="str">
            <v>338 桃園縣蘆竹鄉新興村大竹路129號</v>
          </cell>
        </row>
        <row r="35">
          <cell r="A35">
            <v>33</v>
          </cell>
          <cell r="B35" t="str">
            <v>男特組</v>
          </cell>
          <cell r="C35" t="str">
            <v>陳政銓</v>
          </cell>
          <cell r="D35" t="str">
            <v>陳政銓(男特組)</v>
          </cell>
          <cell r="E35" t="str">
            <v>男</v>
          </cell>
          <cell r="F35">
            <v>34598</v>
          </cell>
          <cell r="H35" t="str">
            <v>彰化</v>
          </cell>
          <cell r="K35" t="str">
            <v>04-7519988</v>
          </cell>
          <cell r="L35" t="str">
            <v>0932-967443</v>
          </cell>
          <cell r="M35" t="str">
            <v>50090 彰化縣彰化市向陽里崙平南路218巷19號</v>
          </cell>
        </row>
        <row r="36">
          <cell r="A36">
            <v>34</v>
          </cell>
          <cell r="B36" t="str">
            <v>男特組</v>
          </cell>
          <cell r="C36" t="str">
            <v>黃議平</v>
          </cell>
          <cell r="D36" t="str">
            <v>黃議平(男特組)</v>
          </cell>
          <cell r="E36" t="str">
            <v>男</v>
          </cell>
          <cell r="F36">
            <v>34615</v>
          </cell>
          <cell r="G36" t="str">
            <v>無</v>
          </cell>
          <cell r="H36" t="str">
            <v>嘉義</v>
          </cell>
          <cell r="I36" t="str">
            <v>嘉義高工</v>
          </cell>
          <cell r="J36" t="str">
            <v>1</v>
          </cell>
          <cell r="K36" t="str">
            <v>05-2335145    0939521246</v>
          </cell>
          <cell r="L36" t="str">
            <v>0912131456        0915184220林志陽</v>
          </cell>
          <cell r="M36" t="str">
            <v>600 嘉義市八德路324號6樓之1</v>
          </cell>
        </row>
        <row r="37">
          <cell r="A37">
            <v>35</v>
          </cell>
          <cell r="B37" t="str">
            <v>男特組</v>
          </cell>
          <cell r="C37" t="str">
            <v>孫  仟</v>
          </cell>
          <cell r="D37" t="str">
            <v>孫  仟(男特組)</v>
          </cell>
          <cell r="E37" t="str">
            <v>男</v>
          </cell>
          <cell r="F37">
            <v>34637</v>
          </cell>
          <cell r="H37" t="str">
            <v>高雄</v>
          </cell>
          <cell r="I37" t="str">
            <v>鳥松國中</v>
          </cell>
          <cell r="J37" t="str">
            <v>2</v>
          </cell>
          <cell r="K37" t="str">
            <v>0911378896</v>
          </cell>
          <cell r="M37" t="str">
            <v>833 高雄市烏松區松埔北巷2-207號</v>
          </cell>
        </row>
        <row r="38">
          <cell r="A38">
            <v>36</v>
          </cell>
          <cell r="B38" t="str">
            <v>男特組</v>
          </cell>
          <cell r="C38" t="str">
            <v>曾  晟</v>
          </cell>
          <cell r="D38" t="str">
            <v>曾  晟(男特組)</v>
          </cell>
          <cell r="E38" t="str">
            <v>男</v>
          </cell>
          <cell r="F38">
            <v>34640</v>
          </cell>
          <cell r="H38" t="str">
            <v>嘉義</v>
          </cell>
          <cell r="I38" t="str">
            <v>輔仁中學</v>
          </cell>
          <cell r="J38" t="str">
            <v>3</v>
          </cell>
          <cell r="K38" t="str">
            <v>05-271877</v>
          </cell>
          <cell r="L38" t="str">
            <v>0930572820     0910766968</v>
          </cell>
          <cell r="M38" t="str">
            <v>600 嘉義市台林街122-3號</v>
          </cell>
        </row>
        <row r="39">
          <cell r="A39">
            <v>37</v>
          </cell>
          <cell r="B39" t="str">
            <v>男特組</v>
          </cell>
          <cell r="C39" t="str">
            <v>傅英峰</v>
          </cell>
          <cell r="D39" t="str">
            <v>傅英峰(男特組)</v>
          </cell>
          <cell r="E39" t="str">
            <v>男</v>
          </cell>
          <cell r="F39">
            <v>34668</v>
          </cell>
          <cell r="G39" t="str">
            <v>無</v>
          </cell>
          <cell r="H39" t="str">
            <v>高雄</v>
          </cell>
          <cell r="I39" t="str">
            <v>瑞祥高中</v>
          </cell>
          <cell r="J39" t="str">
            <v>1</v>
          </cell>
          <cell r="K39" t="str">
            <v>07-7636742          FAX:07-7651376</v>
          </cell>
          <cell r="L39" t="str">
            <v>0920916157父     0988006438</v>
          </cell>
          <cell r="M39" t="str">
            <v>830 高雄市鳳山區凱旋路222號12F</v>
          </cell>
          <cell r="N39" t="str">
            <v>f5530@ms3.hinet.net</v>
          </cell>
        </row>
        <row r="40">
          <cell r="A40">
            <v>38</v>
          </cell>
          <cell r="B40" t="str">
            <v>男特組</v>
          </cell>
          <cell r="C40" t="str">
            <v>湯燿嘉</v>
          </cell>
          <cell r="D40" t="str">
            <v>湯燿嘉(男特組)</v>
          </cell>
          <cell r="E40" t="str">
            <v>男</v>
          </cell>
          <cell r="F40">
            <v>34671</v>
          </cell>
          <cell r="G40" t="str">
            <v>永安球場</v>
          </cell>
          <cell r="H40" t="str">
            <v>嘉義</v>
          </cell>
          <cell r="I40" t="str">
            <v>HILL</v>
          </cell>
          <cell r="J40" t="str">
            <v>3</v>
          </cell>
          <cell r="L40" t="str">
            <v>0988277199        0935622911陳文楨</v>
          </cell>
          <cell r="M40" t="str">
            <v>612 嘉義縣太保市埤鄉里埤麻腳29-2號</v>
          </cell>
        </row>
        <row r="41">
          <cell r="A41">
            <v>39</v>
          </cell>
          <cell r="B41" t="str">
            <v>男特組</v>
          </cell>
          <cell r="C41" t="str">
            <v>吳信霖</v>
          </cell>
          <cell r="D41" t="str">
            <v>吳信霖(男特組)</v>
          </cell>
          <cell r="E41" t="str">
            <v>男</v>
          </cell>
          <cell r="F41">
            <v>34672</v>
          </cell>
          <cell r="L41" t="str">
            <v>0988-372123</v>
          </cell>
        </row>
        <row r="42">
          <cell r="A42">
            <v>40</v>
          </cell>
          <cell r="B42" t="str">
            <v>男特組</v>
          </cell>
          <cell r="C42" t="str">
            <v>謝帛憲</v>
          </cell>
          <cell r="D42" t="str">
            <v>謝帛憲(男特組)</v>
          </cell>
          <cell r="E42" t="str">
            <v>男</v>
          </cell>
          <cell r="F42">
            <v>34675</v>
          </cell>
          <cell r="H42" t="str">
            <v>高雄</v>
          </cell>
          <cell r="I42" t="str">
            <v>立德國中</v>
          </cell>
          <cell r="J42" t="str">
            <v>3</v>
          </cell>
          <cell r="K42" t="str">
            <v>白天07-382569         晚上075819872</v>
          </cell>
          <cell r="M42" t="str">
            <v>807 高雄市三民區建工路449號</v>
          </cell>
        </row>
        <row r="43">
          <cell r="A43">
            <v>41</v>
          </cell>
          <cell r="B43" t="str">
            <v>男特組</v>
          </cell>
          <cell r="C43" t="str">
            <v>張景棠</v>
          </cell>
          <cell r="D43" t="str">
            <v>張景棠(男特組)</v>
          </cell>
          <cell r="E43" t="str">
            <v>男</v>
          </cell>
          <cell r="F43">
            <v>34685</v>
          </cell>
          <cell r="G43" t="str">
            <v>無</v>
          </cell>
          <cell r="H43" t="str">
            <v>屏東</v>
          </cell>
          <cell r="I43" t="str">
            <v>中正國中</v>
          </cell>
          <cell r="J43" t="str">
            <v>3</v>
          </cell>
          <cell r="K43" t="str">
            <v>(白)08-7386677          (晚)08-7342164</v>
          </cell>
          <cell r="L43" t="str">
            <v>0912787232家長    0919755295林有信</v>
          </cell>
          <cell r="M43" t="str">
            <v>900 屏東市成功路5-1號</v>
          </cell>
        </row>
        <row r="44">
          <cell r="A44">
            <v>42</v>
          </cell>
          <cell r="B44" t="str">
            <v>男特組</v>
          </cell>
          <cell r="C44" t="str">
            <v>陳思翰</v>
          </cell>
          <cell r="D44" t="str">
            <v>陳思翰(男特組)</v>
          </cell>
          <cell r="E44" t="str">
            <v>男</v>
          </cell>
          <cell r="F44">
            <v>34685</v>
          </cell>
          <cell r="G44" t="str">
            <v>無</v>
          </cell>
          <cell r="H44" t="str">
            <v>高雄</v>
          </cell>
          <cell r="I44" t="str">
            <v>中正高中</v>
          </cell>
          <cell r="J44" t="str">
            <v>3</v>
          </cell>
          <cell r="K44" t="str">
            <v>07-5572211   0958522377</v>
          </cell>
          <cell r="L44" t="str">
            <v>0956-522376        0988221567林教練</v>
          </cell>
          <cell r="M44" t="str">
            <v>813 高雄市左營區辛亥路62巷6號</v>
          </cell>
          <cell r="N44" t="str">
            <v>windows1002000@yahoo.com.tw</v>
          </cell>
        </row>
        <row r="45">
          <cell r="A45">
            <v>43</v>
          </cell>
          <cell r="B45" t="str">
            <v>男特組</v>
          </cell>
          <cell r="C45" t="str">
            <v>陳昭誠</v>
          </cell>
          <cell r="D45" t="str">
            <v>陳昭誠(男特組)</v>
          </cell>
          <cell r="E45" t="str">
            <v>男</v>
          </cell>
        </row>
        <row r="46">
          <cell r="A46">
            <v>44</v>
          </cell>
          <cell r="B46" t="str">
            <v>男特組</v>
          </cell>
          <cell r="C46" t="str">
            <v>陳建宏</v>
          </cell>
          <cell r="D46" t="str">
            <v>陳建宏(男特組)</v>
          </cell>
          <cell r="E46" t="str">
            <v>男</v>
          </cell>
          <cell r="F46">
            <v>34733</v>
          </cell>
          <cell r="G46" t="str">
            <v>永安球場</v>
          </cell>
          <cell r="H46" t="str">
            <v>高雄</v>
          </cell>
          <cell r="I46" t="str">
            <v>中正高中</v>
          </cell>
          <cell r="J46" t="str">
            <v>1</v>
          </cell>
          <cell r="K46" t="str">
            <v>(白)07-7886363          (晚)07-7875021</v>
          </cell>
          <cell r="L46" t="str">
            <v>0913840203          0971019999</v>
          </cell>
          <cell r="M46" t="str">
            <v>831 高雄市大寮區會結路69號</v>
          </cell>
        </row>
        <row r="47">
          <cell r="A47">
            <v>45</v>
          </cell>
          <cell r="B47" t="str">
            <v>男特組</v>
          </cell>
          <cell r="C47" t="str">
            <v>黃祥嘉</v>
          </cell>
          <cell r="D47" t="str">
            <v>黃祥嘉(男特組)</v>
          </cell>
          <cell r="E47" t="str">
            <v>男</v>
          </cell>
        </row>
        <row r="48">
          <cell r="A48">
            <v>46</v>
          </cell>
          <cell r="B48" t="str">
            <v>男特組</v>
          </cell>
          <cell r="C48" t="str">
            <v>許齊霖</v>
          </cell>
          <cell r="D48" t="str">
            <v>許齊霖(男特組)</v>
          </cell>
          <cell r="E48" t="str">
            <v>男</v>
          </cell>
          <cell r="F48">
            <v>34851</v>
          </cell>
          <cell r="H48" t="str">
            <v>屏東</v>
          </cell>
          <cell r="I48" t="str">
            <v>陸興高中</v>
          </cell>
          <cell r="J48" t="str">
            <v>3</v>
          </cell>
          <cell r="K48" t="str">
            <v>08-7520935</v>
          </cell>
          <cell r="L48" t="str">
            <v>0931-955975</v>
          </cell>
          <cell r="M48" t="str">
            <v>900 屏東市光明街113號</v>
          </cell>
        </row>
        <row r="49">
          <cell r="A49">
            <v>47</v>
          </cell>
          <cell r="B49" t="str">
            <v>男特組</v>
          </cell>
          <cell r="C49" t="str">
            <v>鄭基鎧</v>
          </cell>
          <cell r="D49" t="str">
            <v>鄭基鎧(男特組)</v>
          </cell>
          <cell r="E49" t="str">
            <v>男</v>
          </cell>
          <cell r="F49">
            <v>34855</v>
          </cell>
          <cell r="G49" t="str">
            <v>無</v>
          </cell>
          <cell r="H49" t="str">
            <v>屏東</v>
          </cell>
          <cell r="I49" t="str">
            <v>大同高中</v>
          </cell>
          <cell r="J49" t="str">
            <v>3</v>
          </cell>
          <cell r="K49" t="str">
            <v>08-7210577           FAX:08-7215056</v>
          </cell>
          <cell r="L49" t="str">
            <v>0922-684366       0922-934366父</v>
          </cell>
          <cell r="M49" t="str">
            <v>90044 屏東市瑞光里田中一橫巷241號</v>
          </cell>
        </row>
        <row r="50">
          <cell r="A50">
            <v>48</v>
          </cell>
          <cell r="B50" t="str">
            <v>男A組</v>
          </cell>
          <cell r="C50" t="str">
            <v>劉力維</v>
          </cell>
          <cell r="D50" t="str">
            <v>劉力維(男A組)</v>
          </cell>
          <cell r="E50" t="str">
            <v>男</v>
          </cell>
          <cell r="F50">
            <v>34939</v>
          </cell>
          <cell r="G50" t="str">
            <v>高雄球場</v>
          </cell>
          <cell r="H50" t="str">
            <v>高雄</v>
          </cell>
          <cell r="I50" t="str">
            <v>瑞祥高中</v>
          </cell>
          <cell r="J50" t="str">
            <v>3</v>
          </cell>
          <cell r="K50" t="str">
            <v>07-7913371</v>
          </cell>
          <cell r="L50" t="str">
            <v>0933-652663        0933-270664黃教練</v>
          </cell>
          <cell r="M50" t="str">
            <v>806 高雄市前鎮區明鳳八街58巷37號</v>
          </cell>
          <cell r="N50" t="str">
            <v>wayne4329@yahoo.com.tw</v>
          </cell>
        </row>
        <row r="51">
          <cell r="A51">
            <v>49</v>
          </cell>
          <cell r="B51" t="str">
            <v>男A組</v>
          </cell>
          <cell r="C51" t="str">
            <v>洪璨祥</v>
          </cell>
          <cell r="D51" t="str">
            <v>洪璨祥(男A組)</v>
          </cell>
          <cell r="E51" t="str">
            <v>男</v>
          </cell>
          <cell r="F51">
            <v>34954</v>
          </cell>
          <cell r="H51" t="str">
            <v>台中</v>
          </cell>
          <cell r="K51" t="str">
            <v>04-22935545        F:04-22411295</v>
          </cell>
          <cell r="L51" t="str">
            <v>0981-393181</v>
          </cell>
          <cell r="M51" t="str">
            <v>404 台中市北區文昌東二街158巷8號</v>
          </cell>
        </row>
        <row r="52">
          <cell r="A52">
            <v>50</v>
          </cell>
          <cell r="B52" t="str">
            <v>男A組</v>
          </cell>
          <cell r="C52" t="str">
            <v>方泓崴</v>
          </cell>
          <cell r="D52" t="str">
            <v>方泓崴(男A組)</v>
          </cell>
          <cell r="E52" t="str">
            <v>男</v>
          </cell>
          <cell r="F52">
            <v>34965</v>
          </cell>
          <cell r="H52" t="str">
            <v>高雄</v>
          </cell>
          <cell r="I52" t="str">
            <v>三民高中</v>
          </cell>
          <cell r="J52" t="str">
            <v>二年級</v>
          </cell>
          <cell r="K52" t="str">
            <v>07-3590599</v>
          </cell>
          <cell r="L52">
            <v>989006551</v>
          </cell>
          <cell r="M52" t="str">
            <v>802 高雄市苓雅區樂仁路144巷31號</v>
          </cell>
        </row>
        <row r="53">
          <cell r="A53">
            <v>51</v>
          </cell>
          <cell r="B53" t="str">
            <v>男A組</v>
          </cell>
          <cell r="C53" t="str">
            <v>劉澤森</v>
          </cell>
          <cell r="D53" t="str">
            <v>劉澤森(男A組)</v>
          </cell>
          <cell r="E53" t="str">
            <v>男</v>
          </cell>
          <cell r="F53">
            <v>34977</v>
          </cell>
          <cell r="G53" t="str">
            <v>無</v>
          </cell>
          <cell r="H53" t="str">
            <v>屏東</v>
          </cell>
          <cell r="I53" t="str">
            <v>南榮國中</v>
          </cell>
          <cell r="J53" t="str">
            <v>9</v>
          </cell>
          <cell r="K53" t="str">
            <v>(白)08-7783855*111  (晚)08-7796388</v>
          </cell>
          <cell r="L53" t="str">
            <v>0928106538母       0988107279</v>
          </cell>
          <cell r="M53" t="str">
            <v>912 屏東縣內埔鄉竹圍村福原路1號</v>
          </cell>
        </row>
        <row r="54">
          <cell r="A54">
            <v>52</v>
          </cell>
          <cell r="B54" t="str">
            <v>男A組</v>
          </cell>
          <cell r="C54" t="str">
            <v>陳彥廷</v>
          </cell>
          <cell r="D54" t="str">
            <v>陳彥廷(男A組)</v>
          </cell>
          <cell r="E54" t="str">
            <v>男</v>
          </cell>
          <cell r="F54">
            <v>34994</v>
          </cell>
          <cell r="H54" t="str">
            <v>高雄</v>
          </cell>
          <cell r="I54" t="str">
            <v>三民高中</v>
          </cell>
          <cell r="J54" t="str">
            <v>2</v>
          </cell>
          <cell r="K54" t="str">
            <v>07-3722966</v>
          </cell>
          <cell r="L54" t="str">
            <v>0933-303010    0931-303188</v>
          </cell>
          <cell r="M54" t="str">
            <v>814 高雄市仁武區文武里新庄巷117-1號</v>
          </cell>
        </row>
        <row r="55">
          <cell r="A55">
            <v>53</v>
          </cell>
          <cell r="B55" t="str">
            <v>男A組</v>
          </cell>
          <cell r="C55" t="str">
            <v>王偉祥</v>
          </cell>
          <cell r="D55" t="str">
            <v>王偉祥(男A組)</v>
          </cell>
          <cell r="E55" t="str">
            <v>男</v>
          </cell>
          <cell r="F55">
            <v>35039</v>
          </cell>
          <cell r="G55" t="str">
            <v>無</v>
          </cell>
          <cell r="H55" t="str">
            <v>高雄</v>
          </cell>
          <cell r="I55" t="str">
            <v>瑞祥高中</v>
          </cell>
          <cell r="J55" t="str">
            <v>2</v>
          </cell>
          <cell r="K55" t="str">
            <v>07-7903344  0972532192         FAX:07-7411695</v>
          </cell>
          <cell r="L55" t="str">
            <v>0936-808631父  0931-872266母</v>
          </cell>
          <cell r="M55" t="str">
            <v>830 高雄市鳳山區光遠路155巷73號</v>
          </cell>
          <cell r="N55" t="str">
            <v>db841206@yahoo.com.tw</v>
          </cell>
        </row>
        <row r="56">
          <cell r="A56">
            <v>54</v>
          </cell>
          <cell r="B56" t="str">
            <v>男A組</v>
          </cell>
          <cell r="C56" t="str">
            <v>賴祐賢</v>
          </cell>
          <cell r="D56" t="str">
            <v>賴祐賢(男A組)</v>
          </cell>
          <cell r="E56" t="str">
            <v>男</v>
          </cell>
          <cell r="F56">
            <v>35049</v>
          </cell>
          <cell r="K56" t="str">
            <v>04-26933951</v>
          </cell>
          <cell r="L56" t="str">
            <v>0972-205955</v>
          </cell>
          <cell r="M56" t="str">
            <v>503 彰化縣花壇鄉中正東街83巷3號</v>
          </cell>
        </row>
        <row r="57">
          <cell r="A57">
            <v>55</v>
          </cell>
          <cell r="B57" t="str">
            <v>男A組</v>
          </cell>
          <cell r="C57" t="str">
            <v>陳冠州</v>
          </cell>
          <cell r="D57" t="str">
            <v>陳冠州(男A組)</v>
          </cell>
          <cell r="E57" t="str">
            <v>男</v>
          </cell>
          <cell r="F57">
            <v>35104</v>
          </cell>
          <cell r="G57" t="str">
            <v>無</v>
          </cell>
          <cell r="H57" t="str">
            <v>高雄</v>
          </cell>
          <cell r="I57" t="str">
            <v>三民高中</v>
          </cell>
          <cell r="J57" t="str">
            <v>2</v>
          </cell>
          <cell r="K57" t="str">
            <v>07-3127188          (O)07-3559802</v>
          </cell>
          <cell r="L57" t="str">
            <v>0937555427父           0917-778232</v>
          </cell>
          <cell r="M57" t="str">
            <v>81545 高雄市大社區中正路572號</v>
          </cell>
          <cell r="N57" t="str">
            <v>ting6699s69@yahoo.com.tw</v>
          </cell>
        </row>
        <row r="58">
          <cell r="A58">
            <v>56</v>
          </cell>
          <cell r="B58" t="str">
            <v>男A組</v>
          </cell>
          <cell r="C58" t="str">
            <v>張家誠</v>
          </cell>
          <cell r="D58" t="str">
            <v>張家誠(男A組)</v>
          </cell>
          <cell r="E58" t="str">
            <v>男</v>
          </cell>
          <cell r="F58">
            <v>35104</v>
          </cell>
          <cell r="L58" t="str">
            <v>0988-312506</v>
          </cell>
          <cell r="M58" t="str">
            <v>503 彰化縣花壇鄉中正東街83巷3號</v>
          </cell>
        </row>
        <row r="59">
          <cell r="A59">
            <v>57</v>
          </cell>
          <cell r="B59" t="str">
            <v>男A組</v>
          </cell>
          <cell r="C59" t="str">
            <v>陳政憲</v>
          </cell>
          <cell r="D59" t="str">
            <v>陳政憲(男A組)</v>
          </cell>
          <cell r="E59" t="str">
            <v>男</v>
          </cell>
          <cell r="F59">
            <v>35147</v>
          </cell>
          <cell r="H59" t="str">
            <v>彰化</v>
          </cell>
          <cell r="K59" t="str">
            <v>04-7519988</v>
          </cell>
          <cell r="L59" t="str">
            <v>0932-967443</v>
          </cell>
          <cell r="M59" t="str">
            <v>50090 彰化縣彰化市向陽里崙平南路218巷19號</v>
          </cell>
        </row>
        <row r="60">
          <cell r="A60">
            <v>58</v>
          </cell>
          <cell r="B60" t="str">
            <v>男A組</v>
          </cell>
          <cell r="C60" t="str">
            <v>洪嘉駿</v>
          </cell>
          <cell r="D60" t="str">
            <v>洪嘉駿(男A組)</v>
          </cell>
          <cell r="E60" t="str">
            <v>男</v>
          </cell>
          <cell r="F60">
            <v>35204</v>
          </cell>
          <cell r="H60" t="str">
            <v>嘉義</v>
          </cell>
          <cell r="I60" t="str">
            <v>嘉華中學</v>
          </cell>
          <cell r="J60" t="str">
            <v>3</v>
          </cell>
          <cell r="K60" t="str">
            <v>0922091118  FAX:(05)2770261</v>
          </cell>
          <cell r="L60" t="str">
            <v>0935630998  0952813888</v>
          </cell>
          <cell r="M60" t="str">
            <v>600 嘉義市金山路108號6樓-3</v>
          </cell>
          <cell r="N60" t="str">
            <v>ch70032@kimo.com</v>
          </cell>
        </row>
        <row r="61">
          <cell r="A61">
            <v>59</v>
          </cell>
          <cell r="B61" t="str">
            <v>男A組</v>
          </cell>
          <cell r="C61" t="str">
            <v>張文揚</v>
          </cell>
          <cell r="D61" t="str">
            <v>張文揚(男A組)</v>
          </cell>
          <cell r="E61" t="str">
            <v>男</v>
          </cell>
          <cell r="F61">
            <v>35204</v>
          </cell>
          <cell r="L61" t="str">
            <v>0960-571485</v>
          </cell>
          <cell r="M61" t="str">
            <v>503 彰化縣花壇鄉中正東街83巷3號</v>
          </cell>
        </row>
        <row r="62">
          <cell r="A62">
            <v>60</v>
          </cell>
          <cell r="B62" t="str">
            <v>男A組</v>
          </cell>
          <cell r="C62" t="str">
            <v>陳冠豪</v>
          </cell>
          <cell r="D62" t="str">
            <v>陳冠豪(男A組)</v>
          </cell>
          <cell r="E62" t="str">
            <v>男</v>
          </cell>
          <cell r="F62">
            <v>35229</v>
          </cell>
          <cell r="H62" t="str">
            <v>彰化</v>
          </cell>
          <cell r="K62" t="str">
            <v>04-7511292</v>
          </cell>
          <cell r="L62" t="str">
            <v>0975-029985</v>
          </cell>
          <cell r="M62" t="str">
            <v>50090 彰化縣彰化市向陽里崙平南路161巷36號</v>
          </cell>
        </row>
        <row r="63">
          <cell r="A63">
            <v>61</v>
          </cell>
          <cell r="B63" t="str">
            <v>男A組</v>
          </cell>
          <cell r="C63" t="str">
            <v>黃議增</v>
          </cell>
          <cell r="D63" t="str">
            <v>黃議增(男A組)</v>
          </cell>
          <cell r="E63" t="str">
            <v>男</v>
          </cell>
          <cell r="F63">
            <v>35274</v>
          </cell>
          <cell r="G63" t="str">
            <v>無</v>
          </cell>
          <cell r="H63" t="str">
            <v>嘉義</v>
          </cell>
          <cell r="I63" t="str">
            <v>嘉義高工</v>
          </cell>
          <cell r="J63" t="str">
            <v>2</v>
          </cell>
          <cell r="K63" t="str">
            <v>05-2335145                  0911158245</v>
          </cell>
          <cell r="L63" t="str">
            <v>0911-158245        0915184220林志陽</v>
          </cell>
          <cell r="M63" t="str">
            <v>600 嘉義市日新街113巷13號</v>
          </cell>
        </row>
        <row r="64">
          <cell r="A64">
            <v>62</v>
          </cell>
          <cell r="B64" t="str">
            <v>男A組</v>
          </cell>
          <cell r="C64" t="str">
            <v>賴嘉一</v>
          </cell>
          <cell r="D64" t="str">
            <v>賴嘉一(男A組)</v>
          </cell>
          <cell r="E64" t="str">
            <v>男</v>
          </cell>
          <cell r="F64">
            <v>35304</v>
          </cell>
          <cell r="G64" t="str">
            <v>永安球場</v>
          </cell>
          <cell r="H64" t="str">
            <v>嘉義</v>
          </cell>
          <cell r="I64" t="str">
            <v>北興國中</v>
          </cell>
          <cell r="J64" t="str">
            <v>2</v>
          </cell>
          <cell r="K64" t="str">
            <v>05-2334953</v>
          </cell>
          <cell r="L64" t="str">
            <v>0932832531家長    0935622911陳文楨</v>
          </cell>
          <cell r="M64" t="str">
            <v>60092 嘉義市北興街398-6號</v>
          </cell>
        </row>
        <row r="65">
          <cell r="A65">
            <v>63</v>
          </cell>
          <cell r="B65" t="str">
            <v>男A組</v>
          </cell>
          <cell r="C65" t="str">
            <v>馬家富</v>
          </cell>
          <cell r="D65" t="str">
            <v>馬家富(男A組)</v>
          </cell>
          <cell r="E65" t="str">
            <v>男</v>
          </cell>
          <cell r="F65">
            <v>35308</v>
          </cell>
          <cell r="H65" t="str">
            <v>高雄</v>
          </cell>
          <cell r="K65" t="str">
            <v>07-5532077</v>
          </cell>
          <cell r="L65">
            <v>933321089</v>
          </cell>
          <cell r="M65" t="str">
            <v>804 高雄市鼓山區中華一路258號2樓</v>
          </cell>
        </row>
        <row r="66">
          <cell r="A66">
            <v>64</v>
          </cell>
          <cell r="B66" t="str">
            <v>男A組</v>
          </cell>
          <cell r="C66" t="str">
            <v>宋奕賢</v>
          </cell>
          <cell r="D66" t="str">
            <v>宋奕賢(男A組)</v>
          </cell>
          <cell r="E66" t="str">
            <v>男</v>
          </cell>
          <cell r="F66">
            <v>35362</v>
          </cell>
          <cell r="G66" t="str">
            <v>高雄球場</v>
          </cell>
          <cell r="H66" t="str">
            <v>高雄</v>
          </cell>
          <cell r="I66" t="str">
            <v>中正高中</v>
          </cell>
          <cell r="J66" t="str">
            <v>1</v>
          </cell>
          <cell r="K66" t="str">
            <v>07-7258866*301白     07-7258866*711晚</v>
          </cell>
          <cell r="L66">
            <v>911886602</v>
          </cell>
          <cell r="M66" t="str">
            <v>802 高雄市苓雅區武廟路66號</v>
          </cell>
        </row>
        <row r="67">
          <cell r="A67">
            <v>65</v>
          </cell>
          <cell r="B67" t="str">
            <v>男A組</v>
          </cell>
          <cell r="C67" t="str">
            <v>曾譯慶</v>
          </cell>
          <cell r="D67" t="str">
            <v>曾譯慶(男A組)</v>
          </cell>
          <cell r="E67" t="str">
            <v>男</v>
          </cell>
          <cell r="F67">
            <v>35370</v>
          </cell>
          <cell r="H67" t="str">
            <v>屏東</v>
          </cell>
          <cell r="I67" t="str">
            <v>中正高中</v>
          </cell>
          <cell r="J67" t="str">
            <v>1</v>
          </cell>
          <cell r="K67" t="str">
            <v>08-8325119          F:08-8351339</v>
          </cell>
          <cell r="L67" t="str">
            <v>0930-605091          0921-038837</v>
          </cell>
          <cell r="M67" t="str">
            <v>93248  屏東縣新園鄉光復路17-6號</v>
          </cell>
        </row>
        <row r="68">
          <cell r="A68">
            <v>66</v>
          </cell>
          <cell r="B68" t="str">
            <v>男A組</v>
          </cell>
          <cell r="C68" t="str">
            <v>王仲誠</v>
          </cell>
          <cell r="D68" t="str">
            <v>王仲誠(男A組)</v>
          </cell>
          <cell r="E68" t="str">
            <v>男</v>
          </cell>
          <cell r="F68">
            <v>35430</v>
          </cell>
          <cell r="H68" t="str">
            <v>台北</v>
          </cell>
          <cell r="K68" t="str">
            <v>02-27909378        F:02-87800348</v>
          </cell>
          <cell r="L68" t="str">
            <v>0939-292999</v>
          </cell>
          <cell r="M68" t="str">
            <v>114 台北市內湖區碧山里內湖路三段60巷17弄18號-1</v>
          </cell>
        </row>
        <row r="69">
          <cell r="A69">
            <v>67</v>
          </cell>
          <cell r="B69" t="str">
            <v>男A組</v>
          </cell>
          <cell r="C69" t="str">
            <v>顏志儒</v>
          </cell>
          <cell r="D69" t="str">
            <v>顏志儒(男A組)</v>
          </cell>
          <cell r="E69" t="str">
            <v>男</v>
          </cell>
          <cell r="F69">
            <v>35464</v>
          </cell>
          <cell r="H69" t="str">
            <v>台南</v>
          </cell>
          <cell r="I69" t="str">
            <v>崇明國中</v>
          </cell>
          <cell r="J69" t="str">
            <v>3</v>
          </cell>
          <cell r="K69" t="str">
            <v>0989712984</v>
          </cell>
          <cell r="L69" t="str">
            <v>06-2361840</v>
          </cell>
          <cell r="M69" t="str">
            <v>700  台南市東光路二段121巷51號3樓</v>
          </cell>
        </row>
        <row r="70">
          <cell r="A70">
            <v>68</v>
          </cell>
          <cell r="B70" t="str">
            <v>男A組</v>
          </cell>
          <cell r="C70" t="str">
            <v>陳俊佑</v>
          </cell>
          <cell r="D70" t="str">
            <v>陳俊佑(男A組)</v>
          </cell>
          <cell r="E70" t="str">
            <v>男</v>
          </cell>
          <cell r="F70">
            <v>35479</v>
          </cell>
          <cell r="H70" t="str">
            <v>台南</v>
          </cell>
          <cell r="I70" t="str">
            <v>新化高工</v>
          </cell>
          <cell r="J70" t="str">
            <v>1</v>
          </cell>
          <cell r="K70" t="str">
            <v>06-2315794         F:06-2034699</v>
          </cell>
          <cell r="L70" t="str">
            <v>0932-701225        0931-739739蘇文河</v>
          </cell>
          <cell r="M70" t="str">
            <v>710 台南市永康區中山北路164巷114號-1(2樓)</v>
          </cell>
        </row>
        <row r="71">
          <cell r="A71">
            <v>69</v>
          </cell>
          <cell r="B71" t="str">
            <v>男A組</v>
          </cell>
          <cell r="C71" t="str">
            <v>黃詠霖</v>
          </cell>
          <cell r="D71" t="str">
            <v>黃詠霖(男A組)</v>
          </cell>
          <cell r="E71" t="str">
            <v>男</v>
          </cell>
          <cell r="F71">
            <v>35496</v>
          </cell>
          <cell r="H71" t="str">
            <v>南投</v>
          </cell>
          <cell r="K71" t="str">
            <v>049-2913505</v>
          </cell>
          <cell r="L71" t="str">
            <v>0988-758078</v>
          </cell>
          <cell r="M71" t="str">
            <v>545 南投縣埔里鎮三勰路12-8號</v>
          </cell>
        </row>
        <row r="72">
          <cell r="A72">
            <v>70</v>
          </cell>
          <cell r="B72" t="str">
            <v>男A組</v>
          </cell>
          <cell r="C72" t="str">
            <v>郭冠良</v>
          </cell>
          <cell r="D72" t="str">
            <v>郭冠良(男A組)</v>
          </cell>
          <cell r="E72" t="str">
            <v>男</v>
          </cell>
          <cell r="F72">
            <v>35507</v>
          </cell>
          <cell r="I72" t="str">
            <v xml:space="preserve"> </v>
          </cell>
          <cell r="K72" t="str">
            <v>04-7766929</v>
          </cell>
          <cell r="L72" t="str">
            <v>0970-197556</v>
          </cell>
          <cell r="M72" t="str">
            <v>503 彰化縣花壇鄉中正東街83巷3號</v>
          </cell>
        </row>
        <row r="73">
          <cell r="A73">
            <v>71</v>
          </cell>
          <cell r="B73" t="str">
            <v>男A組</v>
          </cell>
          <cell r="C73" t="str">
            <v>鄭宇翔</v>
          </cell>
          <cell r="D73" t="str">
            <v>鄭宇翔(男A組)</v>
          </cell>
          <cell r="E73" t="str">
            <v>男</v>
          </cell>
          <cell r="F73">
            <v>35521</v>
          </cell>
          <cell r="G73" t="str">
            <v>南一球場</v>
          </cell>
          <cell r="H73" t="str">
            <v>台南</v>
          </cell>
          <cell r="I73" t="str">
            <v>南英工商</v>
          </cell>
          <cell r="J73" t="str">
            <v>1</v>
          </cell>
          <cell r="K73" t="str">
            <v>06-5957115白        06-5962835晚</v>
          </cell>
          <cell r="L73">
            <v>963309029</v>
          </cell>
          <cell r="M73" t="str">
            <v>718 台南市關廟區五義街90號</v>
          </cell>
        </row>
        <row r="74">
          <cell r="A74">
            <v>72</v>
          </cell>
          <cell r="B74" t="str">
            <v>男A組</v>
          </cell>
          <cell r="C74" t="str">
            <v>王晟合</v>
          </cell>
          <cell r="D74" t="str">
            <v>王晟合(男A組)</v>
          </cell>
          <cell r="E74" t="str">
            <v>男</v>
          </cell>
          <cell r="F74">
            <v>35562</v>
          </cell>
          <cell r="G74" t="str">
            <v>無</v>
          </cell>
          <cell r="H74" t="str">
            <v>高雄</v>
          </cell>
          <cell r="I74" t="str">
            <v>道明中學</v>
          </cell>
          <cell r="J74" t="str">
            <v>1</v>
          </cell>
          <cell r="K74" t="str">
            <v>07-7450389          FAX:07-7522052</v>
          </cell>
          <cell r="L74" t="str">
            <v xml:space="preserve">0932065313母     </v>
          </cell>
          <cell r="M74" t="str">
            <v>83063 高雄市鳳山區曹公里開明街20號</v>
          </cell>
          <cell r="N74" t="str">
            <v>ireneliou@hotmail.com</v>
          </cell>
        </row>
        <row r="75">
          <cell r="A75">
            <v>151</v>
          </cell>
          <cell r="B75" t="str">
            <v>男A組</v>
          </cell>
          <cell r="C75" t="str">
            <v>周威丞</v>
          </cell>
          <cell r="D75" t="str">
            <v>周威丞(男A組)</v>
          </cell>
          <cell r="E75" t="str">
            <v>男</v>
          </cell>
          <cell r="F75">
            <v>35655</v>
          </cell>
          <cell r="G75" t="str">
            <v>無</v>
          </cell>
          <cell r="H75" t="str">
            <v>台南</v>
          </cell>
          <cell r="I75" t="str">
            <v>長榮中學</v>
          </cell>
          <cell r="J75" t="str">
            <v>1</v>
          </cell>
          <cell r="K75" t="str">
            <v>06-2562608</v>
          </cell>
          <cell r="L75" t="str">
            <v>0933593650        0937335560張教練</v>
          </cell>
          <cell r="M75" t="str">
            <v>70958 台南市安南區安和路一段159巷12號</v>
          </cell>
          <cell r="N75" t="str">
            <v>ch2562608@yahoo.com</v>
          </cell>
        </row>
        <row r="76">
          <cell r="A76">
            <v>73</v>
          </cell>
          <cell r="B76" t="str">
            <v>男A組</v>
          </cell>
          <cell r="C76" t="str">
            <v>洪昭鑫</v>
          </cell>
          <cell r="D76" t="str">
            <v>洪昭鑫(男A組)</v>
          </cell>
          <cell r="E76" t="str">
            <v>男</v>
          </cell>
          <cell r="F76">
            <v>35683</v>
          </cell>
          <cell r="G76" t="str">
            <v>永安球場</v>
          </cell>
          <cell r="H76" t="str">
            <v>雲林</v>
          </cell>
          <cell r="I76" t="str">
            <v>民生國中</v>
          </cell>
          <cell r="J76" t="str">
            <v>3</v>
          </cell>
          <cell r="K76" t="str">
            <v>0928165440        0929-156689</v>
          </cell>
          <cell r="L76" t="str">
            <v>0935622911陳文楨</v>
          </cell>
          <cell r="M76" t="str">
            <v>600 嘉義市新建街8巷17號4樓之1</v>
          </cell>
          <cell r="N76" t="str">
            <v>a0928165440@yahoo.com.tw</v>
          </cell>
        </row>
        <row r="77">
          <cell r="A77">
            <v>74</v>
          </cell>
          <cell r="B77" t="str">
            <v>男A組</v>
          </cell>
          <cell r="C77" t="str">
            <v>許閎軒</v>
          </cell>
          <cell r="D77" t="str">
            <v>許閎軒(男A組)</v>
          </cell>
          <cell r="E77" t="str">
            <v>男</v>
          </cell>
          <cell r="F77">
            <v>35703</v>
          </cell>
          <cell r="G77" t="str">
            <v>無</v>
          </cell>
          <cell r="H77" t="str">
            <v>高雄</v>
          </cell>
          <cell r="I77" t="str">
            <v>潮寮國中</v>
          </cell>
          <cell r="J77" t="str">
            <v>1</v>
          </cell>
          <cell r="K77" t="str">
            <v xml:space="preserve">07-7211250(白)      07-7534524(晚)          </v>
          </cell>
          <cell r="L77" t="str">
            <v>FAX:07-8062900  0916301259父</v>
          </cell>
          <cell r="M77" t="str">
            <v>80647 高市前鎮區瑞文街54號</v>
          </cell>
          <cell r="N77" t="str">
            <v>may@honglon.com.tw</v>
          </cell>
        </row>
        <row r="78">
          <cell r="A78">
            <v>75</v>
          </cell>
          <cell r="B78" t="str">
            <v>男A組</v>
          </cell>
          <cell r="C78" t="str">
            <v>劉至遠</v>
          </cell>
          <cell r="D78" t="str">
            <v>劉至遠(男A組)</v>
          </cell>
          <cell r="E78" t="str">
            <v>男</v>
          </cell>
          <cell r="F78">
            <v>35734</v>
          </cell>
          <cell r="G78" t="str">
            <v>無</v>
          </cell>
          <cell r="H78" t="str">
            <v>嘉義</v>
          </cell>
          <cell r="I78" t="str">
            <v>民雄國中</v>
          </cell>
          <cell r="J78" t="str">
            <v>1</v>
          </cell>
          <cell r="K78" t="str">
            <v>(白)05-2720411*51107    (晚)05-2268001</v>
          </cell>
          <cell r="L78" t="str">
            <v>0922570824父</v>
          </cell>
          <cell r="M78" t="str">
            <v>62143 嘉義縣民雄鄉頂崙村崙仔頂21-2號</v>
          </cell>
          <cell r="N78" t="str">
            <v>890014tw@yahoo.com.tw</v>
          </cell>
        </row>
        <row r="79">
          <cell r="A79">
            <v>76</v>
          </cell>
          <cell r="B79" t="str">
            <v>男A組</v>
          </cell>
          <cell r="C79" t="str">
            <v>陳柏元</v>
          </cell>
          <cell r="D79" t="str">
            <v>陳柏元(男A組)</v>
          </cell>
          <cell r="E79" t="str">
            <v>男</v>
          </cell>
          <cell r="L79" t="str">
            <v>0913350981林相甫</v>
          </cell>
        </row>
        <row r="80">
          <cell r="A80">
            <v>77</v>
          </cell>
          <cell r="B80" t="str">
            <v>男A組</v>
          </cell>
          <cell r="C80" t="str">
            <v>李嘉堯</v>
          </cell>
          <cell r="D80" t="str">
            <v>李嘉堯(男A組)</v>
          </cell>
          <cell r="E80" t="str">
            <v>男</v>
          </cell>
        </row>
        <row r="81">
          <cell r="A81">
            <v>78</v>
          </cell>
          <cell r="B81" t="str">
            <v>男A組</v>
          </cell>
          <cell r="C81" t="str">
            <v>張  群</v>
          </cell>
          <cell r="D81" t="str">
            <v>張  群(男A組)</v>
          </cell>
          <cell r="E81" t="str">
            <v>男</v>
          </cell>
          <cell r="F81">
            <v>35853</v>
          </cell>
          <cell r="H81" t="str">
            <v>台南</v>
          </cell>
          <cell r="I81" t="str">
            <v>東原國中</v>
          </cell>
          <cell r="J81" t="str">
            <v>3</v>
          </cell>
          <cell r="K81" t="str">
            <v>06-6861426</v>
          </cell>
          <cell r="L81" t="str">
            <v>0956-160227</v>
          </cell>
          <cell r="M81" t="str">
            <v>73350  台南市東山區南勢里大洋1鄰8號</v>
          </cell>
        </row>
        <row r="82">
          <cell r="A82">
            <v>79</v>
          </cell>
          <cell r="B82" t="str">
            <v>男A組</v>
          </cell>
          <cell r="C82" t="str">
            <v>戴陽庭</v>
          </cell>
          <cell r="D82" t="str">
            <v>戴陽庭(男A組)</v>
          </cell>
          <cell r="E82" t="str">
            <v>男</v>
          </cell>
          <cell r="F82">
            <v>35898</v>
          </cell>
          <cell r="G82" t="str">
            <v>無</v>
          </cell>
          <cell r="H82" t="str">
            <v>高雄</v>
          </cell>
          <cell r="I82" t="str">
            <v>福山國中</v>
          </cell>
          <cell r="J82" t="str">
            <v>1</v>
          </cell>
          <cell r="K82" t="str">
            <v>07-8714077</v>
          </cell>
          <cell r="L82" t="str">
            <v>0929555065</v>
          </cell>
          <cell r="M82" t="str">
            <v>812 高雄市小港區鳳林路220之3號</v>
          </cell>
        </row>
        <row r="83">
          <cell r="A83">
            <v>80</v>
          </cell>
          <cell r="B83" t="str">
            <v>男A組</v>
          </cell>
          <cell r="C83" t="str">
            <v>李俊翰</v>
          </cell>
          <cell r="D83" t="str">
            <v>李俊翰(男A組)</v>
          </cell>
          <cell r="E83" t="str">
            <v>男</v>
          </cell>
          <cell r="F83">
            <v>35933</v>
          </cell>
          <cell r="G83" t="str">
            <v>永安球場</v>
          </cell>
          <cell r="H83" t="str">
            <v>嘉義</v>
          </cell>
          <cell r="I83" t="str">
            <v>民生國中</v>
          </cell>
          <cell r="J83" t="str">
            <v>1</v>
          </cell>
          <cell r="K83" t="str">
            <v xml:space="preserve">0922870518     </v>
          </cell>
          <cell r="L83" t="str">
            <v>0935622911陳文楨</v>
          </cell>
          <cell r="M83" t="str">
            <v>600 嘉義市大富路大富西街20號</v>
          </cell>
          <cell r="N83" t="str">
            <v>superchen1120@yahoo.com.tw</v>
          </cell>
        </row>
        <row r="84">
          <cell r="A84">
            <v>81</v>
          </cell>
          <cell r="B84" t="str">
            <v>男A組</v>
          </cell>
          <cell r="C84" t="str">
            <v>王璽安</v>
          </cell>
          <cell r="D84" t="str">
            <v>王璽安(男A組)</v>
          </cell>
          <cell r="E84" t="str">
            <v>男</v>
          </cell>
          <cell r="F84">
            <v>35936</v>
          </cell>
          <cell r="H84" t="str">
            <v>新北</v>
          </cell>
          <cell r="I84" t="str">
            <v>金華國中</v>
          </cell>
          <cell r="J84" t="str">
            <v>3</v>
          </cell>
          <cell r="K84" t="str">
            <v>02-29105880         F:02-86660215</v>
          </cell>
          <cell r="L84">
            <v>931069988</v>
          </cell>
          <cell r="M84" t="str">
            <v>231 新北市新店區民權路69號16樓</v>
          </cell>
        </row>
        <row r="85">
          <cell r="A85">
            <v>82</v>
          </cell>
          <cell r="B85" t="str">
            <v>男A組</v>
          </cell>
          <cell r="C85" t="str">
            <v>王文暘</v>
          </cell>
          <cell r="D85" t="str">
            <v>王文暘(男A組)</v>
          </cell>
          <cell r="E85" t="str">
            <v>男</v>
          </cell>
          <cell r="F85">
            <v>36006</v>
          </cell>
          <cell r="H85" t="str">
            <v>高雄</v>
          </cell>
          <cell r="I85" t="str">
            <v>七賢國中</v>
          </cell>
          <cell r="J85" t="str">
            <v>3</v>
          </cell>
          <cell r="K85" t="str">
            <v>07-3503205</v>
          </cell>
          <cell r="L85" t="str">
            <v>0931-991227      0960-332132</v>
          </cell>
          <cell r="M85" t="str">
            <v>813 高雄市左營區新莊一路135號13樓之5</v>
          </cell>
          <cell r="N85" t="str">
            <v>tcwang0806@yahoo.com.tw</v>
          </cell>
        </row>
        <row r="86">
          <cell r="A86">
            <v>83</v>
          </cell>
          <cell r="B86" t="str">
            <v>男A組</v>
          </cell>
          <cell r="C86" t="str">
            <v>林則甫</v>
          </cell>
          <cell r="D86" t="str">
            <v>林則甫(男A組)</v>
          </cell>
          <cell r="E86" t="str">
            <v>男</v>
          </cell>
          <cell r="F86">
            <v>36006</v>
          </cell>
          <cell r="H86" t="str">
            <v>高雄</v>
          </cell>
          <cell r="I86" t="str">
            <v>七賢國中</v>
          </cell>
          <cell r="J86" t="str">
            <v>1</v>
          </cell>
          <cell r="K86" t="str">
            <v>07-5580459</v>
          </cell>
          <cell r="L86">
            <v>928850657</v>
          </cell>
          <cell r="M86" t="str">
            <v>813 高雄市左營區博愛二路450號28樓之1</v>
          </cell>
        </row>
        <row r="87">
          <cell r="A87">
            <v>84</v>
          </cell>
          <cell r="B87" t="str">
            <v>男B組</v>
          </cell>
          <cell r="C87" t="str">
            <v>黃于鴻</v>
          </cell>
          <cell r="D87" t="str">
            <v>黃于鴻(男B組)</v>
          </cell>
          <cell r="E87" t="str">
            <v>男</v>
          </cell>
          <cell r="F87">
            <v>36044</v>
          </cell>
          <cell r="K87" t="str">
            <v>02-26082286         F:02-26082287</v>
          </cell>
          <cell r="L87" t="str">
            <v>0915-303803</v>
          </cell>
          <cell r="M87" t="str">
            <v>24453 新北市林口區麗林里八德路48巷48號</v>
          </cell>
        </row>
        <row r="88">
          <cell r="A88">
            <v>85</v>
          </cell>
          <cell r="B88" t="str">
            <v>男B組</v>
          </cell>
          <cell r="C88" t="str">
            <v>蔡証皓</v>
          </cell>
          <cell r="D88" t="str">
            <v>蔡証皓(男B組)</v>
          </cell>
          <cell r="E88" t="str">
            <v>男</v>
          </cell>
          <cell r="F88">
            <v>36062</v>
          </cell>
          <cell r="G88" t="str">
            <v>永安球場</v>
          </cell>
          <cell r="H88" t="str">
            <v>台南</v>
          </cell>
          <cell r="I88" t="str">
            <v>東原國中</v>
          </cell>
          <cell r="J88" t="str">
            <v>2</v>
          </cell>
          <cell r="K88" t="str">
            <v>0937-660667</v>
          </cell>
          <cell r="L88" t="str">
            <v>0937-660667</v>
          </cell>
          <cell r="M88" t="str">
            <v>720 台南市官田區南部里107-1號</v>
          </cell>
        </row>
        <row r="89">
          <cell r="A89">
            <v>86</v>
          </cell>
          <cell r="B89" t="str">
            <v>男B組</v>
          </cell>
          <cell r="C89" t="str">
            <v>莊典育</v>
          </cell>
          <cell r="D89" t="str">
            <v>莊典育(男B組)</v>
          </cell>
          <cell r="E89" t="str">
            <v>男</v>
          </cell>
          <cell r="F89">
            <v>36073</v>
          </cell>
          <cell r="G89" t="str">
            <v>永安球場</v>
          </cell>
          <cell r="H89" t="str">
            <v>台南</v>
          </cell>
          <cell r="I89" t="str">
            <v>東原國中</v>
          </cell>
          <cell r="J89" t="str">
            <v>2</v>
          </cell>
          <cell r="M89" t="str">
            <v>733 台南市東山區中華東路二段14號</v>
          </cell>
        </row>
        <row r="90">
          <cell r="A90">
            <v>87</v>
          </cell>
          <cell r="B90" t="str">
            <v>男B組</v>
          </cell>
          <cell r="C90" t="str">
            <v>邱昱嘉</v>
          </cell>
          <cell r="D90" t="str">
            <v>邱昱嘉(男B組)</v>
          </cell>
          <cell r="E90" t="str">
            <v>男</v>
          </cell>
          <cell r="F90">
            <v>36076</v>
          </cell>
          <cell r="H90" t="str">
            <v>嘉義</v>
          </cell>
          <cell r="J90" t="str">
            <v>2</v>
          </cell>
          <cell r="K90" t="str">
            <v>05-2233389               F:05-2252093</v>
          </cell>
          <cell r="L90" t="str">
            <v>0932-773828</v>
          </cell>
          <cell r="M90" t="str">
            <v>600 嘉義市興業新村41號</v>
          </cell>
        </row>
        <row r="91">
          <cell r="A91">
            <v>88</v>
          </cell>
          <cell r="B91" t="str">
            <v>男B組</v>
          </cell>
          <cell r="C91" t="str">
            <v>劉昭廷</v>
          </cell>
          <cell r="D91" t="str">
            <v>劉昭廷(男B組)</v>
          </cell>
          <cell r="E91" t="str">
            <v>男</v>
          </cell>
          <cell r="F91">
            <v>36077</v>
          </cell>
          <cell r="H91" t="str">
            <v>嘉義</v>
          </cell>
          <cell r="I91" t="str">
            <v>同濟中學</v>
          </cell>
          <cell r="J91" t="str">
            <v>1</v>
          </cell>
          <cell r="K91" t="str">
            <v>0939-815536</v>
          </cell>
          <cell r="L91" t="str">
            <v xml:space="preserve">05-2657425    </v>
          </cell>
          <cell r="M91" t="str">
            <v>600  嘉義縣大林鎮中興路282之11號</v>
          </cell>
        </row>
        <row r="92">
          <cell r="A92">
            <v>89</v>
          </cell>
          <cell r="B92" t="str">
            <v>男B組</v>
          </cell>
          <cell r="C92" t="str">
            <v>吳心瑋</v>
          </cell>
          <cell r="D92" t="str">
            <v>吳心瑋(男B組)</v>
          </cell>
          <cell r="E92" t="str">
            <v>男</v>
          </cell>
          <cell r="F92">
            <v>36150</v>
          </cell>
          <cell r="H92" t="str">
            <v>高雄</v>
          </cell>
          <cell r="I92" t="str">
            <v>福山國中</v>
          </cell>
          <cell r="J92" t="str">
            <v>2</v>
          </cell>
          <cell r="K92" t="str">
            <v>07-3415353       07-3415978</v>
          </cell>
          <cell r="L92" t="str">
            <v>0932-893419      0960-218012</v>
          </cell>
          <cell r="M92" t="str">
            <v>813 高雄市左營區政德路800號</v>
          </cell>
        </row>
        <row r="93">
          <cell r="A93">
            <v>90</v>
          </cell>
          <cell r="B93" t="str">
            <v>男B組</v>
          </cell>
          <cell r="C93" t="str">
            <v>鄭宇呈</v>
          </cell>
          <cell r="D93" t="str">
            <v>鄭宇呈(男B組)</v>
          </cell>
          <cell r="E93" t="str">
            <v>男</v>
          </cell>
          <cell r="F93">
            <v>36165</v>
          </cell>
          <cell r="G93" t="str">
            <v>永安球場</v>
          </cell>
          <cell r="H93" t="str">
            <v>台南</v>
          </cell>
          <cell r="I93" t="str">
            <v>東原國中</v>
          </cell>
          <cell r="J93" t="str">
            <v>2</v>
          </cell>
          <cell r="M93" t="str">
            <v>733 台南市東山區高原里114-3號</v>
          </cell>
        </row>
        <row r="94">
          <cell r="A94">
            <v>91</v>
          </cell>
          <cell r="B94" t="str">
            <v>男B組</v>
          </cell>
          <cell r="C94" t="str">
            <v>曾昶峰</v>
          </cell>
          <cell r="D94" t="str">
            <v>曾昶峰(男B組)</v>
          </cell>
          <cell r="E94" t="str">
            <v>男</v>
          </cell>
          <cell r="F94">
            <v>36165</v>
          </cell>
          <cell r="H94" t="str">
            <v>台南</v>
          </cell>
          <cell r="I94" t="str">
            <v>中山國中</v>
          </cell>
          <cell r="J94" t="str">
            <v>2</v>
          </cell>
          <cell r="K94" t="str">
            <v>06-2139499          06-2132255</v>
          </cell>
          <cell r="L94" t="str">
            <v>0929-605899</v>
          </cell>
          <cell r="M94" t="str">
            <v>701  台南市中西區南門路259巷2號3樓</v>
          </cell>
        </row>
        <row r="95">
          <cell r="A95">
            <v>92</v>
          </cell>
          <cell r="B95" t="str">
            <v>男B組</v>
          </cell>
          <cell r="C95" t="str">
            <v>馬齊陽</v>
          </cell>
          <cell r="D95" t="str">
            <v>馬齊陽(男B組)</v>
          </cell>
          <cell r="E95" t="str">
            <v>男</v>
          </cell>
          <cell r="F95">
            <v>36242</v>
          </cell>
          <cell r="H95" t="str">
            <v>台北</v>
          </cell>
          <cell r="I95" t="str">
            <v>信義國中</v>
          </cell>
          <cell r="L95">
            <v>982511899</v>
          </cell>
          <cell r="M95" t="str">
            <v>201 台北市信義區松仁路158巷1號</v>
          </cell>
        </row>
        <row r="96">
          <cell r="A96">
            <v>93</v>
          </cell>
          <cell r="B96" t="str">
            <v>男B組</v>
          </cell>
          <cell r="C96" t="str">
            <v>張育僑</v>
          </cell>
          <cell r="D96" t="str">
            <v>張育僑(男B組)</v>
          </cell>
          <cell r="E96" t="str">
            <v>男</v>
          </cell>
          <cell r="F96">
            <v>36240</v>
          </cell>
          <cell r="K96" t="str">
            <v>04-7114658</v>
          </cell>
          <cell r="L96">
            <v>910485960</v>
          </cell>
          <cell r="M96" t="str">
            <v>500 彰化市大埔路2巷101-22號</v>
          </cell>
        </row>
        <row r="97">
          <cell r="A97">
            <v>94</v>
          </cell>
          <cell r="B97" t="str">
            <v>男B組</v>
          </cell>
          <cell r="C97" t="str">
            <v>方柏評</v>
          </cell>
          <cell r="D97" t="str">
            <v>方柏評(男B組)</v>
          </cell>
          <cell r="E97" t="str">
            <v>男</v>
          </cell>
          <cell r="F97">
            <v>36301</v>
          </cell>
          <cell r="H97" t="str">
            <v>嘉義</v>
          </cell>
          <cell r="I97" t="str">
            <v>嘉華中學</v>
          </cell>
          <cell r="J97" t="str">
            <v>2</v>
          </cell>
          <cell r="K97" t="str">
            <v>05-2319030</v>
          </cell>
          <cell r="L97" t="str">
            <v>0988-610807</v>
          </cell>
          <cell r="M97" t="str">
            <v>600  嘉義市友愛路494號6樓之1</v>
          </cell>
        </row>
        <row r="98">
          <cell r="A98">
            <v>95</v>
          </cell>
          <cell r="B98" t="str">
            <v>男B組</v>
          </cell>
          <cell r="C98" t="str">
            <v>吳育愷</v>
          </cell>
          <cell r="D98" t="str">
            <v>吳育愷(男B組)</v>
          </cell>
          <cell r="E98" t="str">
            <v>男</v>
          </cell>
          <cell r="F98">
            <v>36323</v>
          </cell>
          <cell r="G98" t="str">
            <v>南一球場</v>
          </cell>
          <cell r="H98" t="str">
            <v>台南</v>
          </cell>
          <cell r="I98" t="str">
            <v>歸仁國中</v>
          </cell>
          <cell r="J98" t="str">
            <v>2</v>
          </cell>
          <cell r="K98" t="str">
            <v>白天06-5958118
晚上06-5965358</v>
          </cell>
          <cell r="L98" t="str">
            <v>0972-330417
張教練0937335560</v>
          </cell>
          <cell r="M98" t="str">
            <v>718 台南市關廟區五甲里五義街67號</v>
          </cell>
        </row>
        <row r="99">
          <cell r="A99">
            <v>96</v>
          </cell>
          <cell r="B99" t="str">
            <v>男B組</v>
          </cell>
          <cell r="C99" t="str">
            <v>史哲宇</v>
          </cell>
          <cell r="D99" t="str">
            <v>史哲宇(男B組)</v>
          </cell>
          <cell r="E99" t="str">
            <v>男</v>
          </cell>
          <cell r="F99">
            <v>36330</v>
          </cell>
          <cell r="H99" t="str">
            <v>高雄</v>
          </cell>
          <cell r="I99" t="str">
            <v>七賢國中</v>
          </cell>
          <cell r="J99" t="str">
            <v>2</v>
          </cell>
          <cell r="K99" t="str">
            <v>0932-860777</v>
          </cell>
          <cell r="L99" t="str">
            <v>0973-829619             0932-860777父</v>
          </cell>
          <cell r="M99" t="str">
            <v>833 高雄市鳳山區青年路二段588巷3弄10號</v>
          </cell>
          <cell r="N99" t="str">
            <v>paris20082008@yahoo.com.tw</v>
          </cell>
        </row>
        <row r="100">
          <cell r="A100">
            <v>97</v>
          </cell>
          <cell r="B100" t="str">
            <v>男B組</v>
          </cell>
          <cell r="C100" t="str">
            <v>孔德恕</v>
          </cell>
          <cell r="D100" t="str">
            <v>孔德恕(男B組)</v>
          </cell>
          <cell r="E100" t="str">
            <v>男</v>
          </cell>
          <cell r="F100">
            <v>36355</v>
          </cell>
          <cell r="H100" t="str">
            <v>台北</v>
          </cell>
          <cell r="L100" t="str">
            <v>0933-012410</v>
          </cell>
          <cell r="M100" t="str">
            <v>110 台北市信義區和平東路225號9-1樓</v>
          </cell>
        </row>
        <row r="101">
          <cell r="A101">
            <v>98</v>
          </cell>
          <cell r="B101" t="str">
            <v>男B組</v>
          </cell>
          <cell r="C101" t="str">
            <v>顏博亨</v>
          </cell>
          <cell r="D101" t="str">
            <v>顏博亨(男B組)</v>
          </cell>
          <cell r="E101" t="str">
            <v>男</v>
          </cell>
          <cell r="F101">
            <v>36406</v>
          </cell>
          <cell r="G101" t="str">
            <v>永安球場</v>
          </cell>
          <cell r="H101" t="str">
            <v>台南</v>
          </cell>
          <cell r="I101" t="str">
            <v>東原國中</v>
          </cell>
          <cell r="J101" t="str">
            <v>1</v>
          </cell>
          <cell r="K101" t="str">
            <v>06-6891191           0960-009150王雅芬</v>
          </cell>
          <cell r="L101" t="str">
            <v>0978-242067</v>
          </cell>
          <cell r="M101" t="str">
            <v>735 台南市下營區田中里73-1號</v>
          </cell>
        </row>
        <row r="102">
          <cell r="A102">
            <v>99</v>
          </cell>
          <cell r="B102" t="str">
            <v>男B組</v>
          </cell>
          <cell r="C102" t="str">
            <v>王偉軒</v>
          </cell>
          <cell r="D102" t="str">
            <v>王偉軒(男B組)</v>
          </cell>
          <cell r="E102" t="str">
            <v>男</v>
          </cell>
          <cell r="F102">
            <v>36430</v>
          </cell>
          <cell r="G102" t="str">
            <v>無</v>
          </cell>
          <cell r="H102" t="str">
            <v>高雄</v>
          </cell>
          <cell r="I102" t="str">
            <v>中正國中</v>
          </cell>
          <cell r="J102" t="str">
            <v>1</v>
          </cell>
          <cell r="K102" t="str">
            <v>07-7903344          FAX:07-7411695</v>
          </cell>
          <cell r="L102" t="str">
            <v>0931-872266       0929-288366林教練</v>
          </cell>
          <cell r="M102" t="str">
            <v>83064 高雄市鳳山區光遠路155巷73號</v>
          </cell>
          <cell r="N102" t="str">
            <v>db841206@yahoo.com.tw</v>
          </cell>
        </row>
        <row r="103">
          <cell r="A103">
            <v>100</v>
          </cell>
          <cell r="B103" t="str">
            <v>男B組</v>
          </cell>
          <cell r="C103" t="str">
            <v>黃紹恩</v>
          </cell>
          <cell r="D103" t="str">
            <v>黃紹恩(男B組)</v>
          </cell>
          <cell r="E103" t="str">
            <v>男</v>
          </cell>
          <cell r="F103">
            <v>36441</v>
          </cell>
          <cell r="G103" t="str">
            <v>揮展練習場</v>
          </cell>
          <cell r="H103" t="str">
            <v>台南</v>
          </cell>
          <cell r="I103" t="str">
            <v>海佃國中</v>
          </cell>
          <cell r="J103" t="str">
            <v>7</v>
          </cell>
          <cell r="K103" t="str">
            <v>06-2451866白        06-3582050晚</v>
          </cell>
          <cell r="L103" t="str">
            <v>0937-493126母</v>
          </cell>
          <cell r="M103" t="str">
            <v>709 台南市安南區海中街121巷100弄8號</v>
          </cell>
          <cell r="N103">
            <v>10110</v>
          </cell>
        </row>
        <row r="104">
          <cell r="A104">
            <v>101</v>
          </cell>
          <cell r="B104" t="str">
            <v>男B組</v>
          </cell>
          <cell r="C104" t="str">
            <v>賴祐葳</v>
          </cell>
          <cell r="D104" t="str">
            <v>賴祐葳(男B組)</v>
          </cell>
          <cell r="E104" t="str">
            <v>男</v>
          </cell>
          <cell r="F104">
            <v>36476</v>
          </cell>
          <cell r="M104" t="str">
            <v>503 彰化縣花壇鄉中正東街83巷3號</v>
          </cell>
        </row>
        <row r="105">
          <cell r="A105">
            <v>102</v>
          </cell>
          <cell r="B105" t="str">
            <v>男B組</v>
          </cell>
          <cell r="C105" t="str">
            <v>賴柏源</v>
          </cell>
          <cell r="D105" t="str">
            <v>賴柏源(男B組)</v>
          </cell>
          <cell r="E105" t="str">
            <v>男</v>
          </cell>
          <cell r="F105">
            <v>36528</v>
          </cell>
          <cell r="H105" t="str">
            <v>新竹</v>
          </cell>
          <cell r="J105" t="str">
            <v>1</v>
          </cell>
          <cell r="L105" t="str">
            <v>0910-198660賴添壽</v>
          </cell>
          <cell r="M105" t="str">
            <v>300 新竹市東區科園里民享街8號</v>
          </cell>
        </row>
        <row r="106">
          <cell r="A106">
            <v>103</v>
          </cell>
          <cell r="B106" t="str">
            <v>男B組</v>
          </cell>
          <cell r="C106" t="str">
            <v>王晸諺</v>
          </cell>
          <cell r="D106" t="str">
            <v>王晸諺(男B組)</v>
          </cell>
          <cell r="E106" t="str">
            <v>男</v>
          </cell>
          <cell r="F106">
            <v>36529</v>
          </cell>
          <cell r="G106" t="str">
            <v>永安球場</v>
          </cell>
          <cell r="H106" t="str">
            <v>台南</v>
          </cell>
          <cell r="I106" t="str">
            <v>東原國中</v>
          </cell>
          <cell r="J106" t="str">
            <v>1</v>
          </cell>
          <cell r="K106" t="str">
            <v>0960-009150王雅芬</v>
          </cell>
          <cell r="L106" t="str">
            <v>0989-629143</v>
          </cell>
          <cell r="M106" t="str">
            <v>735 台南市下營區田中里中庄子1-1號</v>
          </cell>
        </row>
        <row r="107">
          <cell r="A107">
            <v>104</v>
          </cell>
          <cell r="B107" t="str">
            <v>男B組</v>
          </cell>
          <cell r="C107" t="str">
            <v>黃柏叡89</v>
          </cell>
          <cell r="D107" t="str">
            <v>黃柏叡89(男B組)</v>
          </cell>
          <cell r="E107" t="str">
            <v>男</v>
          </cell>
          <cell r="F107">
            <v>36536</v>
          </cell>
          <cell r="G107" t="str">
            <v>港都練習場</v>
          </cell>
          <cell r="H107" t="str">
            <v>高雄</v>
          </cell>
          <cell r="I107" t="str">
            <v>道明中學</v>
          </cell>
          <cell r="J107" t="str">
            <v>1</v>
          </cell>
          <cell r="K107" t="str">
            <v>07-3531616          07-3525233</v>
          </cell>
          <cell r="L107" t="str">
            <v>FAX;07-3526262 0973331881</v>
          </cell>
          <cell r="M107" t="str">
            <v>831 高雄市大社區金龍路324號</v>
          </cell>
        </row>
        <row r="108">
          <cell r="A108">
            <v>105</v>
          </cell>
          <cell r="B108" t="str">
            <v>男B組</v>
          </cell>
          <cell r="C108" t="str">
            <v>王裕傑</v>
          </cell>
          <cell r="D108" t="str">
            <v>王裕傑(男B組)</v>
          </cell>
          <cell r="E108" t="str">
            <v>男</v>
          </cell>
          <cell r="F108">
            <v>36583</v>
          </cell>
          <cell r="G108" t="str">
            <v>永安球場</v>
          </cell>
          <cell r="H108" t="str">
            <v>台南</v>
          </cell>
          <cell r="I108" t="str">
            <v>東原國中</v>
          </cell>
          <cell r="J108" t="str">
            <v>1</v>
          </cell>
          <cell r="K108" t="str">
            <v>0960-009150王雅芬</v>
          </cell>
          <cell r="L108" t="str">
            <v>0978-187049</v>
          </cell>
          <cell r="M108" t="str">
            <v>735 台南市下營區田中里中庄子1-3號</v>
          </cell>
        </row>
        <row r="109">
          <cell r="A109">
            <v>106</v>
          </cell>
          <cell r="B109" t="str">
            <v>男B組</v>
          </cell>
          <cell r="C109" t="str">
            <v>林侑漢</v>
          </cell>
          <cell r="D109" t="str">
            <v>林侑漢(男B組)</v>
          </cell>
          <cell r="E109" t="str">
            <v>男</v>
          </cell>
          <cell r="F109">
            <v>36622</v>
          </cell>
          <cell r="G109" t="str">
            <v>永安球場</v>
          </cell>
          <cell r="H109" t="str">
            <v>台南</v>
          </cell>
          <cell r="I109" t="str">
            <v>東原國中</v>
          </cell>
          <cell r="J109" t="str">
            <v>1</v>
          </cell>
          <cell r="K109" t="str">
            <v>0960-009150王雅芬</v>
          </cell>
          <cell r="L109" t="str">
            <v>0972-785567</v>
          </cell>
          <cell r="M109" t="str">
            <v>733 台南市東山區聖賢里73-6號</v>
          </cell>
        </row>
        <row r="110">
          <cell r="A110">
            <v>107</v>
          </cell>
          <cell r="B110" t="str">
            <v>男B組</v>
          </cell>
          <cell r="C110" t="str">
            <v>黃順亘</v>
          </cell>
          <cell r="D110" t="str">
            <v>黃順亘(男B組)</v>
          </cell>
          <cell r="E110" t="str">
            <v>男</v>
          </cell>
          <cell r="F110">
            <v>36624</v>
          </cell>
          <cell r="G110" t="str">
            <v>永新練習場</v>
          </cell>
          <cell r="H110" t="str">
            <v>台南</v>
          </cell>
          <cell r="I110" t="str">
            <v>後甲國中</v>
          </cell>
          <cell r="J110" t="str">
            <v>1</v>
          </cell>
          <cell r="K110" t="str">
            <v>06-2336842晚:2039858</v>
          </cell>
          <cell r="L110" t="str">
            <v>0963-221-222父    0932-700363陳教練</v>
          </cell>
          <cell r="M110" t="str">
            <v>710 台南市永康區國華街136巷13號</v>
          </cell>
        </row>
        <row r="111">
          <cell r="A111">
            <v>108</v>
          </cell>
          <cell r="B111" t="str">
            <v>男B組</v>
          </cell>
          <cell r="C111" t="str">
            <v>郭子泓</v>
          </cell>
          <cell r="D111" t="str">
            <v>郭子泓(男B組)</v>
          </cell>
          <cell r="E111" t="str">
            <v>男</v>
          </cell>
          <cell r="F111">
            <v>36634</v>
          </cell>
          <cell r="H111" t="str">
            <v>台南</v>
          </cell>
          <cell r="L111" t="str">
            <v>0936-367094</v>
          </cell>
          <cell r="M111" t="str">
            <v>70160 台南市東區東平路60-2號</v>
          </cell>
        </row>
        <row r="112">
          <cell r="A112">
            <v>109</v>
          </cell>
          <cell r="B112" t="str">
            <v>男B組</v>
          </cell>
          <cell r="C112" t="str">
            <v>陳伯豪</v>
          </cell>
          <cell r="D112" t="str">
            <v>陳伯豪(男B組)</v>
          </cell>
          <cell r="E112" t="str">
            <v>男</v>
          </cell>
          <cell r="F112">
            <v>36641</v>
          </cell>
          <cell r="G112" t="str">
            <v>永安球場</v>
          </cell>
          <cell r="H112" t="str">
            <v>台南</v>
          </cell>
          <cell r="I112" t="str">
            <v>東原國中</v>
          </cell>
          <cell r="J112" t="str">
            <v>1</v>
          </cell>
          <cell r="K112" t="str">
            <v>06-3131487</v>
          </cell>
          <cell r="L112" t="str">
            <v>0988-736254</v>
          </cell>
          <cell r="M112" t="str">
            <v>710 台南市永康區復國二路108巷7-1號</v>
          </cell>
        </row>
        <row r="113">
          <cell r="A113">
            <v>110</v>
          </cell>
          <cell r="B113" t="str">
            <v>男B組</v>
          </cell>
          <cell r="C113" t="str">
            <v>蘇宥睿</v>
          </cell>
          <cell r="D113" t="str">
            <v>蘇宥睿(男B組)</v>
          </cell>
          <cell r="E113" t="str">
            <v>男</v>
          </cell>
          <cell r="F113">
            <v>36786</v>
          </cell>
          <cell r="H113" t="str">
            <v>高雄</v>
          </cell>
          <cell r="I113" t="str">
            <v>九如國小</v>
          </cell>
          <cell r="J113" t="str">
            <v>6</v>
          </cell>
          <cell r="K113" t="str">
            <v>07-3135568  FAX:(07)3130086</v>
          </cell>
          <cell r="L113" t="str">
            <v>0937-329923</v>
          </cell>
          <cell r="M113" t="str">
            <v>80752 高雄市三民區遼北街177號</v>
          </cell>
          <cell r="N113" t="str">
            <v>kaach177@yahoo.com.tw</v>
          </cell>
        </row>
        <row r="114">
          <cell r="A114">
            <v>111</v>
          </cell>
          <cell r="B114" t="str">
            <v>男B組</v>
          </cell>
          <cell r="C114" t="str">
            <v>林義淵</v>
          </cell>
          <cell r="D114" t="str">
            <v>林義淵(男B組)</v>
          </cell>
          <cell r="E114" t="str">
            <v>男</v>
          </cell>
          <cell r="F114">
            <v>36822</v>
          </cell>
          <cell r="H114" t="str">
            <v>台南</v>
          </cell>
          <cell r="I114" t="str">
            <v>大新國小</v>
          </cell>
          <cell r="J114" t="str">
            <v>6</v>
          </cell>
          <cell r="K114" t="str">
            <v>06-5988359</v>
          </cell>
          <cell r="L114" t="str">
            <v>0981-141513</v>
          </cell>
          <cell r="M114" t="str">
            <v>71250  台南市新化區太平街134巷70號</v>
          </cell>
          <cell r="N114" t="str">
            <v>lin_0912@yahoo.com.tw</v>
          </cell>
        </row>
        <row r="115">
          <cell r="A115">
            <v>112</v>
          </cell>
          <cell r="B115" t="str">
            <v>男B組</v>
          </cell>
          <cell r="C115" t="str">
            <v>岳秉嶔</v>
          </cell>
          <cell r="D115" t="str">
            <v>岳秉嶔(男B組)</v>
          </cell>
          <cell r="E115" t="str">
            <v>男</v>
          </cell>
          <cell r="H115" t="str">
            <v>屏東</v>
          </cell>
          <cell r="L115" t="str">
            <v>0913350981林相甫</v>
          </cell>
        </row>
        <row r="116">
          <cell r="A116">
            <v>113</v>
          </cell>
          <cell r="B116" t="str">
            <v>男B組</v>
          </cell>
          <cell r="C116" t="str">
            <v>陳翊旻</v>
          </cell>
          <cell r="D116" t="str">
            <v>陳翊旻(男B組)</v>
          </cell>
          <cell r="E116" t="str">
            <v>男</v>
          </cell>
          <cell r="H116" t="str">
            <v>屏東</v>
          </cell>
          <cell r="L116" t="str">
            <v>0913350981林相甫</v>
          </cell>
        </row>
        <row r="117">
          <cell r="A117">
            <v>114</v>
          </cell>
          <cell r="B117" t="str">
            <v>男B組</v>
          </cell>
          <cell r="C117" t="str">
            <v>陳琮文</v>
          </cell>
          <cell r="D117" t="str">
            <v>陳琮文(男B組)</v>
          </cell>
          <cell r="E117" t="str">
            <v>男</v>
          </cell>
          <cell r="H117" t="str">
            <v>屏東</v>
          </cell>
          <cell r="L117" t="str">
            <v>0913350981林相甫</v>
          </cell>
        </row>
        <row r="118">
          <cell r="A118">
            <v>115</v>
          </cell>
          <cell r="B118" t="str">
            <v>男B組</v>
          </cell>
          <cell r="C118" t="str">
            <v>黃國淵</v>
          </cell>
          <cell r="D118" t="str">
            <v>黃國淵(男B組)</v>
          </cell>
          <cell r="E118" t="str">
            <v>男</v>
          </cell>
          <cell r="H118" t="str">
            <v>屏東</v>
          </cell>
          <cell r="L118" t="str">
            <v>0913350981林相甫</v>
          </cell>
        </row>
        <row r="119">
          <cell r="A119">
            <v>116</v>
          </cell>
          <cell r="B119" t="str">
            <v>男B組</v>
          </cell>
          <cell r="C119" t="str">
            <v>李睿紳</v>
          </cell>
          <cell r="D119" t="str">
            <v>李睿紳(男B組)</v>
          </cell>
          <cell r="E119" t="str">
            <v>男</v>
          </cell>
          <cell r="F119">
            <v>36900</v>
          </cell>
          <cell r="H119" t="str">
            <v>雲林</v>
          </cell>
          <cell r="K119" t="str">
            <v>05-5667100           F:05-5863500</v>
          </cell>
          <cell r="L119" t="str">
            <v>0936-962171</v>
          </cell>
          <cell r="M119" t="str">
            <v>648 雲林縣西螺鎮埔心路72號</v>
          </cell>
        </row>
        <row r="120">
          <cell r="A120">
            <v>117</v>
          </cell>
          <cell r="B120" t="str">
            <v>男B組</v>
          </cell>
          <cell r="C120" t="str">
            <v>林家睿</v>
          </cell>
          <cell r="D120" t="str">
            <v>林家睿(男B組)</v>
          </cell>
          <cell r="E120" t="str">
            <v>男</v>
          </cell>
          <cell r="F120">
            <v>37019</v>
          </cell>
          <cell r="H120" t="str">
            <v>高雄</v>
          </cell>
          <cell r="I120" t="str">
            <v>高雄市立國小</v>
          </cell>
          <cell r="J120" t="str">
            <v>6</v>
          </cell>
          <cell r="K120" t="str">
            <v>07-5615485</v>
          </cell>
          <cell r="L120" t="str">
            <v>0983001198        0985-475168蘇教練</v>
          </cell>
          <cell r="M120" t="str">
            <v>804 高雄市鼓山區九如四路933號6樓</v>
          </cell>
          <cell r="N120">
            <v>10204</v>
          </cell>
        </row>
        <row r="121">
          <cell r="A121">
            <v>118</v>
          </cell>
          <cell r="B121" t="str">
            <v>男B組</v>
          </cell>
          <cell r="C121" t="str">
            <v>林宸駒</v>
          </cell>
          <cell r="D121" t="str">
            <v>林宸駒(男B組)</v>
          </cell>
          <cell r="E121" t="str">
            <v>男</v>
          </cell>
          <cell r="F121">
            <v>37070</v>
          </cell>
          <cell r="H121" t="str">
            <v>台南</v>
          </cell>
          <cell r="I121" t="str">
            <v>忠義國小</v>
          </cell>
          <cell r="J121" t="str">
            <v>4</v>
          </cell>
          <cell r="K121" t="str">
            <v xml:space="preserve">(白)06-2293969  (晚)06-2882679  </v>
          </cell>
          <cell r="L121" t="str">
            <v>0956333190  0936545485</v>
          </cell>
          <cell r="M121" t="str">
            <v>701 台南市東區德光街15巷33號8樓</v>
          </cell>
        </row>
        <row r="122">
          <cell r="A122">
            <v>119</v>
          </cell>
          <cell r="B122" t="str">
            <v>男B組</v>
          </cell>
          <cell r="C122" t="str">
            <v>鄧庭皓</v>
          </cell>
          <cell r="D122" t="str">
            <v>鄧庭皓(男B組)</v>
          </cell>
          <cell r="E122" t="str">
            <v>男</v>
          </cell>
          <cell r="F122">
            <v>37079</v>
          </cell>
          <cell r="H122" t="str">
            <v>台北</v>
          </cell>
          <cell r="I122" t="str">
            <v>麗山國中</v>
          </cell>
          <cell r="J122" t="str">
            <v>7</v>
          </cell>
          <cell r="K122" t="str">
            <v>02-27718967</v>
          </cell>
          <cell r="L122" t="str">
            <v>0988-565823</v>
          </cell>
          <cell r="M122" t="str">
            <v>10480 台北市中山區龍洲里復興北路232號14樓</v>
          </cell>
        </row>
        <row r="123">
          <cell r="A123">
            <v>120</v>
          </cell>
          <cell r="B123" t="str">
            <v>男C組</v>
          </cell>
          <cell r="C123" t="str">
            <v>黃奕銘</v>
          </cell>
          <cell r="D123" t="str">
            <v>黃奕銘(男C組)</v>
          </cell>
          <cell r="E123" t="str">
            <v>男</v>
          </cell>
          <cell r="F123">
            <v>37127</v>
          </cell>
          <cell r="H123" t="str">
            <v>新北</v>
          </cell>
          <cell r="L123" t="str">
            <v>0933-134609</v>
          </cell>
          <cell r="M123" t="str">
            <v>23159 新北市新店區安民街190巷19號3樓</v>
          </cell>
        </row>
        <row r="124">
          <cell r="A124">
            <v>121</v>
          </cell>
          <cell r="B124" t="str">
            <v>男C組</v>
          </cell>
          <cell r="C124" t="str">
            <v>陳翊禎</v>
          </cell>
          <cell r="D124" t="str">
            <v>陳翊禎(男C組)</v>
          </cell>
          <cell r="E124" t="str">
            <v>男</v>
          </cell>
          <cell r="H124" t="str">
            <v>屏東</v>
          </cell>
          <cell r="L124" t="str">
            <v>0913350981林相甫</v>
          </cell>
        </row>
        <row r="125">
          <cell r="A125">
            <v>122</v>
          </cell>
          <cell r="B125" t="str">
            <v>男C組</v>
          </cell>
          <cell r="C125" t="str">
            <v>江明儒</v>
          </cell>
          <cell r="D125" t="str">
            <v>江明儒(男C組)</v>
          </cell>
          <cell r="E125" t="str">
            <v>男</v>
          </cell>
          <cell r="H125" t="str">
            <v>屏東</v>
          </cell>
          <cell r="L125" t="str">
            <v>0913350981林相甫</v>
          </cell>
        </row>
        <row r="126">
          <cell r="A126">
            <v>123</v>
          </cell>
          <cell r="B126" t="str">
            <v>男C組</v>
          </cell>
          <cell r="C126" t="str">
            <v>黃  洋</v>
          </cell>
          <cell r="D126" t="str">
            <v>黃  洋(男C組)</v>
          </cell>
          <cell r="E126" t="str">
            <v>男</v>
          </cell>
          <cell r="H126" t="str">
            <v>屏東</v>
          </cell>
          <cell r="L126" t="str">
            <v>0913350981林相甫</v>
          </cell>
        </row>
        <row r="127">
          <cell r="A127">
            <v>124</v>
          </cell>
          <cell r="B127" t="str">
            <v>男C組</v>
          </cell>
          <cell r="C127" t="str">
            <v>陳宗揚</v>
          </cell>
          <cell r="D127" t="str">
            <v>陳宗揚(男C組)</v>
          </cell>
          <cell r="E127" t="str">
            <v>男</v>
          </cell>
          <cell r="F127">
            <v>37166</v>
          </cell>
          <cell r="H127" t="str">
            <v>高雄</v>
          </cell>
          <cell r="J127" t="str">
            <v>5</v>
          </cell>
          <cell r="K127" t="str">
            <v>07-2364786</v>
          </cell>
          <cell r="L127">
            <v>922971572</v>
          </cell>
          <cell r="M127" t="str">
            <v>800 高雄市新興區七賢一路176號11樓之2</v>
          </cell>
        </row>
        <row r="128">
          <cell r="A128">
            <v>153</v>
          </cell>
          <cell r="B128" t="str">
            <v>男C組</v>
          </cell>
          <cell r="C128" t="str">
            <v>李柏緯</v>
          </cell>
          <cell r="D128" t="str">
            <v>李柏緯(男C組)</v>
          </cell>
          <cell r="E128" t="str">
            <v>男</v>
          </cell>
          <cell r="F128">
            <v>37184</v>
          </cell>
          <cell r="H128" t="str">
            <v>屏東</v>
          </cell>
          <cell r="L128" t="str">
            <v>0913350981林相甫</v>
          </cell>
        </row>
        <row r="129">
          <cell r="A129">
            <v>125</v>
          </cell>
          <cell r="B129" t="str">
            <v>男C組</v>
          </cell>
          <cell r="C129" t="str">
            <v>郭翰農</v>
          </cell>
          <cell r="D129" t="str">
            <v>郭翰農(男C組)</v>
          </cell>
          <cell r="E129" t="str">
            <v>男</v>
          </cell>
          <cell r="F129">
            <v>37201</v>
          </cell>
          <cell r="H129" t="str">
            <v>台北</v>
          </cell>
          <cell r="L129" t="str">
            <v>0911-081621        0920-123054老師</v>
          </cell>
          <cell r="M129" t="str">
            <v>106 台北市大安區一段138號6樓</v>
          </cell>
        </row>
        <row r="130">
          <cell r="A130">
            <v>126</v>
          </cell>
          <cell r="B130" t="str">
            <v>男C組</v>
          </cell>
          <cell r="C130" t="str">
            <v>金瑞哲</v>
          </cell>
          <cell r="D130" t="str">
            <v>金瑞哲(男C組)</v>
          </cell>
          <cell r="E130" t="str">
            <v>男</v>
          </cell>
          <cell r="F130">
            <v>37276</v>
          </cell>
          <cell r="H130" t="str">
            <v>南投</v>
          </cell>
          <cell r="J130" t="str">
            <v>5</v>
          </cell>
          <cell r="K130" t="str">
            <v>049-2742240        F:049-2741883</v>
          </cell>
          <cell r="L130" t="str">
            <v>0933-453879</v>
          </cell>
          <cell r="M130" t="str">
            <v>556 南投縣信義鄉地利村2鄰開信巷36-1號</v>
          </cell>
        </row>
        <row r="131">
          <cell r="A131">
            <v>127</v>
          </cell>
          <cell r="B131" t="str">
            <v>男C組</v>
          </cell>
          <cell r="C131" t="str">
            <v>王政勳</v>
          </cell>
          <cell r="D131" t="str">
            <v>王政勳(男C組)</v>
          </cell>
          <cell r="E131" t="str">
            <v>男</v>
          </cell>
          <cell r="F131">
            <v>37294</v>
          </cell>
          <cell r="H131" t="str">
            <v>台南</v>
          </cell>
          <cell r="L131" t="str">
            <v>0932-808188</v>
          </cell>
          <cell r="M131" t="str">
            <v>709 台南市安南區安和路五段50號</v>
          </cell>
        </row>
        <row r="132">
          <cell r="A132">
            <v>128</v>
          </cell>
          <cell r="B132" t="str">
            <v>男C組</v>
          </cell>
          <cell r="C132" t="str">
            <v>蔡士詮</v>
          </cell>
          <cell r="D132" t="str">
            <v>蔡士詮(男C組)</v>
          </cell>
          <cell r="E132" t="str">
            <v>男</v>
          </cell>
          <cell r="F132">
            <v>37314</v>
          </cell>
          <cell r="H132" t="str">
            <v>台南</v>
          </cell>
          <cell r="I132" t="str">
            <v>崇明國小</v>
          </cell>
          <cell r="J132" t="str">
            <v>5</v>
          </cell>
          <cell r="K132" t="str">
            <v>06-2693303</v>
          </cell>
          <cell r="L132" t="str">
            <v>0915-395089</v>
          </cell>
          <cell r="M132" t="str">
            <v>70157  台南市東區東門路3段98巷9號</v>
          </cell>
        </row>
        <row r="133">
          <cell r="A133">
            <v>129</v>
          </cell>
          <cell r="B133" t="str">
            <v>男C組</v>
          </cell>
          <cell r="C133" t="str">
            <v>蘇晉弘</v>
          </cell>
          <cell r="D133" t="str">
            <v>蘇晉弘(男C組)</v>
          </cell>
          <cell r="E133" t="str">
            <v>男</v>
          </cell>
          <cell r="F133">
            <v>37385</v>
          </cell>
          <cell r="H133" t="str">
            <v>屏東</v>
          </cell>
          <cell r="I133" t="str">
            <v>土庫國小</v>
          </cell>
          <cell r="J133" t="str">
            <v>5</v>
          </cell>
          <cell r="K133" t="str">
            <v xml:space="preserve">白天08-7732688  </v>
          </cell>
          <cell r="L133" t="str">
            <v>0937687257    0938686828</v>
          </cell>
          <cell r="M133" t="str">
            <v>905 屏東縣里港鄉三廍村三和路90-2號</v>
          </cell>
        </row>
        <row r="134">
          <cell r="A134">
            <v>130</v>
          </cell>
          <cell r="B134" t="str">
            <v>男C組</v>
          </cell>
          <cell r="C134" t="str">
            <v>郭子俞</v>
          </cell>
          <cell r="D134" t="str">
            <v>郭子俞(男C組)</v>
          </cell>
          <cell r="E134" t="str">
            <v>男</v>
          </cell>
          <cell r="F134">
            <v>37386</v>
          </cell>
          <cell r="H134" t="str">
            <v>台南</v>
          </cell>
          <cell r="L134" t="str">
            <v>0936-367094</v>
          </cell>
          <cell r="M134" t="str">
            <v>70160 台南市東區東平路60-2號</v>
          </cell>
        </row>
        <row r="135">
          <cell r="A135">
            <v>131</v>
          </cell>
          <cell r="B135" t="str">
            <v>男C組</v>
          </cell>
          <cell r="C135" t="str">
            <v>顏國湘</v>
          </cell>
          <cell r="D135" t="str">
            <v>顏國湘(男C組)</v>
          </cell>
          <cell r="E135" t="str">
            <v>男</v>
          </cell>
          <cell r="F135">
            <v>37392</v>
          </cell>
          <cell r="H135" t="str">
            <v>台南</v>
          </cell>
          <cell r="I135" t="str">
            <v>新市國小</v>
          </cell>
          <cell r="J135" t="str">
            <v>5</v>
          </cell>
          <cell r="K135" t="str">
            <v>06-5992870白         06-5890000晚</v>
          </cell>
          <cell r="L135" t="str">
            <v>0931-124560父     0931-739739蘇教練</v>
          </cell>
          <cell r="M135" t="str">
            <v>744 台南市新市區中興街7號</v>
          </cell>
        </row>
        <row r="136">
          <cell r="A136">
            <v>132</v>
          </cell>
          <cell r="B136" t="str">
            <v>男C組</v>
          </cell>
          <cell r="C136" t="str">
            <v>蘇柏瑋</v>
          </cell>
          <cell r="D136" t="str">
            <v>蘇柏瑋(男C組)</v>
          </cell>
          <cell r="E136" t="str">
            <v>男</v>
          </cell>
          <cell r="F136">
            <v>37393</v>
          </cell>
          <cell r="H136" t="str">
            <v>高雄</v>
          </cell>
          <cell r="I136" t="str">
            <v>九如國小</v>
          </cell>
          <cell r="J136" t="str">
            <v>5</v>
          </cell>
          <cell r="K136" t="str">
            <v>07-3135568  FAX:(07)3130086</v>
          </cell>
          <cell r="L136" t="str">
            <v>0937-329923</v>
          </cell>
          <cell r="M136" t="str">
            <v>80752 高雄市三民區遼北街177號</v>
          </cell>
          <cell r="N136" t="str">
            <v>kssch177@yahoo.com.tw</v>
          </cell>
        </row>
        <row r="137">
          <cell r="A137">
            <v>133</v>
          </cell>
          <cell r="B137" t="str">
            <v>男C組</v>
          </cell>
          <cell r="C137" t="str">
            <v>洪之奇</v>
          </cell>
          <cell r="D137" t="str">
            <v>洪之奇(男C組)</v>
          </cell>
          <cell r="E137" t="str">
            <v>男</v>
          </cell>
          <cell r="F137">
            <v>37403</v>
          </cell>
          <cell r="H137" t="str">
            <v>台南</v>
          </cell>
          <cell r="L137" t="str">
            <v>0910-895757</v>
          </cell>
          <cell r="M137" t="str">
            <v>710 台南市永康區正北三路115號</v>
          </cell>
        </row>
        <row r="138">
          <cell r="A138">
            <v>134</v>
          </cell>
          <cell r="B138" t="str">
            <v>男C組</v>
          </cell>
          <cell r="C138" t="str">
            <v>溫  新</v>
          </cell>
          <cell r="D138" t="str">
            <v>溫  新(男C組)</v>
          </cell>
          <cell r="E138" t="str">
            <v>男</v>
          </cell>
          <cell r="F138">
            <v>37476</v>
          </cell>
          <cell r="H138" t="str">
            <v>高雄</v>
          </cell>
          <cell r="J138" t="str">
            <v>5</v>
          </cell>
          <cell r="K138" t="str">
            <v>07-3644310</v>
          </cell>
          <cell r="L138">
            <v>928850040</v>
          </cell>
          <cell r="M138" t="str">
            <v>811 高雄市楠梓區後昌路876巷12弄111號4樓</v>
          </cell>
        </row>
        <row r="139">
          <cell r="A139">
            <v>135</v>
          </cell>
          <cell r="B139" t="str">
            <v>男C組</v>
          </cell>
          <cell r="C139" t="str">
            <v>劉政緯</v>
          </cell>
          <cell r="D139" t="str">
            <v>劉政緯(男C組)</v>
          </cell>
          <cell r="E139" t="str">
            <v>男</v>
          </cell>
          <cell r="F139">
            <v>37514</v>
          </cell>
          <cell r="H139" t="str">
            <v>台南</v>
          </cell>
          <cell r="L139" t="str">
            <v>0960-271272</v>
          </cell>
          <cell r="M139" t="str">
            <v>709 台南市安南區安和路五段329巷12號</v>
          </cell>
        </row>
        <row r="140">
          <cell r="A140">
            <v>136</v>
          </cell>
          <cell r="B140" t="str">
            <v>男C組</v>
          </cell>
          <cell r="C140" t="str">
            <v>楊孝哲</v>
          </cell>
          <cell r="D140" t="str">
            <v>楊孝哲(男C組)</v>
          </cell>
          <cell r="E140" t="str">
            <v>男</v>
          </cell>
          <cell r="F140">
            <v>37565</v>
          </cell>
          <cell r="H140" t="str">
            <v>台南</v>
          </cell>
          <cell r="I140" t="str">
            <v>復興國小</v>
          </cell>
          <cell r="J140" t="str">
            <v>4</v>
          </cell>
          <cell r="K140" t="str">
            <v>06-3313199       06-3313506</v>
          </cell>
          <cell r="L140" t="str">
            <v>0931615612</v>
          </cell>
          <cell r="M140" t="str">
            <v>70163  台南市東區裕和三街178號</v>
          </cell>
        </row>
        <row r="141">
          <cell r="A141">
            <v>137</v>
          </cell>
          <cell r="B141" t="str">
            <v>男C組</v>
          </cell>
          <cell r="C141" t="str">
            <v>楊云睿</v>
          </cell>
          <cell r="D141" t="str">
            <v>楊云睿(男C組)</v>
          </cell>
          <cell r="E141" t="str">
            <v>男</v>
          </cell>
          <cell r="F141">
            <v>37569</v>
          </cell>
          <cell r="H141" t="str">
            <v>高雄</v>
          </cell>
          <cell r="I141" t="str">
            <v>永安國小</v>
          </cell>
          <cell r="J141" t="str">
            <v>3</v>
          </cell>
          <cell r="K141" t="str">
            <v>0983522296</v>
          </cell>
          <cell r="L141" t="str">
            <v>02-25323276</v>
          </cell>
          <cell r="M141" t="str">
            <v>104 台北市中山區明水路397巷19弄28號11樓</v>
          </cell>
          <cell r="N141">
            <v>10107</v>
          </cell>
        </row>
        <row r="142">
          <cell r="A142">
            <v>138</v>
          </cell>
          <cell r="B142" t="str">
            <v>男C組</v>
          </cell>
          <cell r="C142" t="str">
            <v>陳芃翰</v>
          </cell>
          <cell r="D142" t="str">
            <v>陳芃翰(男C組)</v>
          </cell>
          <cell r="E142" t="str">
            <v>男</v>
          </cell>
          <cell r="F142">
            <v>37780</v>
          </cell>
          <cell r="H142" t="str">
            <v>台南</v>
          </cell>
          <cell r="I142" t="str">
            <v>裕文國小</v>
          </cell>
          <cell r="J142" t="str">
            <v>4</v>
          </cell>
          <cell r="K142" t="str">
            <v>06-3312885       F:06-3316750</v>
          </cell>
          <cell r="L142">
            <v>933337187</v>
          </cell>
          <cell r="M142" t="str">
            <v>701 台南市東區裕和路262巷10號</v>
          </cell>
        </row>
        <row r="143">
          <cell r="A143">
            <v>139</v>
          </cell>
          <cell r="B143" t="str">
            <v>男C組</v>
          </cell>
          <cell r="C143" t="str">
            <v>潘芃叡</v>
          </cell>
          <cell r="D143" t="str">
            <v>潘芃叡(男C組)</v>
          </cell>
          <cell r="E143" t="str">
            <v>男</v>
          </cell>
          <cell r="F143">
            <v>37792</v>
          </cell>
          <cell r="H143" t="str">
            <v>台南</v>
          </cell>
          <cell r="K143" t="str">
            <v>06-6323763</v>
          </cell>
          <cell r="L143" t="str">
            <v>0937-302323</v>
          </cell>
          <cell r="M143" t="str">
            <v>730 台南市新營區仁壽街11號</v>
          </cell>
        </row>
        <row r="144">
          <cell r="A144">
            <v>140</v>
          </cell>
          <cell r="B144" t="str">
            <v>男C組</v>
          </cell>
          <cell r="C144" t="str">
            <v>陳秉豪</v>
          </cell>
          <cell r="D144" t="str">
            <v>陳秉豪(男C組)</v>
          </cell>
          <cell r="E144" t="str">
            <v>男</v>
          </cell>
          <cell r="F144">
            <v>37837</v>
          </cell>
          <cell r="H144" t="str">
            <v>台南</v>
          </cell>
          <cell r="I144" t="str">
            <v>崇明國小</v>
          </cell>
          <cell r="K144" t="str">
            <v>06-2901620          07-6930600父工廠</v>
          </cell>
          <cell r="L144" t="str">
            <v>0921-610417父</v>
          </cell>
          <cell r="M144" t="str">
            <v xml:space="preserve">701 台南市東區崇道路19巷9號                  </v>
          </cell>
        </row>
        <row r="145">
          <cell r="A145">
            <v>141</v>
          </cell>
          <cell r="B145" t="str">
            <v>男D組</v>
          </cell>
          <cell r="C145" t="str">
            <v>卜永聰</v>
          </cell>
          <cell r="D145" t="str">
            <v>卜永聰(男D組)</v>
          </cell>
          <cell r="E145" t="str">
            <v>男</v>
          </cell>
          <cell r="L145" t="str">
            <v>0913350981林相甫</v>
          </cell>
        </row>
        <row r="146">
          <cell r="A146">
            <v>142</v>
          </cell>
          <cell r="B146" t="str">
            <v>男D組</v>
          </cell>
          <cell r="C146" t="str">
            <v>顏國翔</v>
          </cell>
          <cell r="D146" t="str">
            <v>顏國翔(男D組)</v>
          </cell>
          <cell r="E146" t="str">
            <v>男</v>
          </cell>
          <cell r="F146">
            <v>37917</v>
          </cell>
          <cell r="H146" t="str">
            <v>台南</v>
          </cell>
          <cell r="I146" t="str">
            <v>新市國小</v>
          </cell>
          <cell r="J146" t="str">
            <v>3</v>
          </cell>
          <cell r="K146" t="str">
            <v>06-5992870白         06-5890000晚</v>
          </cell>
          <cell r="L146" t="str">
            <v>0931-124560父     0931-739739蘇教練</v>
          </cell>
          <cell r="M146" t="str">
            <v>745 台南市新市區中興街7號</v>
          </cell>
        </row>
        <row r="147">
          <cell r="A147">
            <v>152</v>
          </cell>
          <cell r="B147" t="str">
            <v>男D組</v>
          </cell>
          <cell r="C147" t="str">
            <v>周子霖</v>
          </cell>
          <cell r="D147" t="str">
            <v>周子霖(男D組)</v>
          </cell>
          <cell r="E147" t="str">
            <v>男</v>
          </cell>
          <cell r="F147">
            <v>38072</v>
          </cell>
          <cell r="H147" t="str">
            <v>台北</v>
          </cell>
          <cell r="K147" t="str">
            <v>0927-579799李鎮佑教練</v>
          </cell>
          <cell r="L147" t="str">
            <v>0924-155321          0939-155321母</v>
          </cell>
          <cell r="M147" t="str">
            <v>105 台北市民權東路三段122號3樓</v>
          </cell>
        </row>
        <row r="148">
          <cell r="A148">
            <v>143</v>
          </cell>
          <cell r="B148" t="str">
            <v>男D組</v>
          </cell>
          <cell r="C148" t="str">
            <v>柯亮宇</v>
          </cell>
          <cell r="D148" t="str">
            <v>柯亮宇(男D組)</v>
          </cell>
          <cell r="E148" t="str">
            <v>男</v>
          </cell>
          <cell r="F148">
            <v>38105</v>
          </cell>
          <cell r="H148" t="str">
            <v>台南</v>
          </cell>
          <cell r="I148" t="str">
            <v>億載國小</v>
          </cell>
          <cell r="J148" t="str">
            <v>3</v>
          </cell>
          <cell r="K148" t="str">
            <v>06-2956005</v>
          </cell>
          <cell r="L148" t="str">
            <v>0933-399630</v>
          </cell>
          <cell r="M148" t="str">
            <v>708  台南市安平區育平里郡平路181號12樓之30</v>
          </cell>
          <cell r="N148" t="str">
            <v>kochungi6005@tn.edu.tw</v>
          </cell>
        </row>
        <row r="149">
          <cell r="A149">
            <v>144</v>
          </cell>
          <cell r="B149" t="str">
            <v>男D組</v>
          </cell>
          <cell r="C149" t="str">
            <v>鄧庭宇</v>
          </cell>
          <cell r="D149" t="str">
            <v>鄧庭宇(男D組)</v>
          </cell>
          <cell r="E149" t="str">
            <v>男</v>
          </cell>
          <cell r="F149">
            <v>38145</v>
          </cell>
          <cell r="H149" t="str">
            <v>台北</v>
          </cell>
          <cell r="I149" t="str">
            <v>長春國小</v>
          </cell>
          <cell r="J149" t="str">
            <v>4</v>
          </cell>
          <cell r="K149" t="str">
            <v>02-27718967</v>
          </cell>
          <cell r="L149" t="str">
            <v>0988-565823</v>
          </cell>
          <cell r="M149" t="str">
            <v>10480 台北市中山區龍洲里復興北路232號14樓</v>
          </cell>
        </row>
        <row r="150">
          <cell r="A150">
            <v>145</v>
          </cell>
          <cell r="B150" t="str">
            <v>男D組</v>
          </cell>
          <cell r="C150" t="str">
            <v>李長祐</v>
          </cell>
          <cell r="D150" t="str">
            <v>李長祐(男D組)</v>
          </cell>
          <cell r="E150" t="str">
            <v>男</v>
          </cell>
          <cell r="F150">
            <v>38320</v>
          </cell>
          <cell r="G150" t="str">
            <v>高都練習場</v>
          </cell>
          <cell r="H150" t="str">
            <v>屏東</v>
          </cell>
          <cell r="I150" t="str">
            <v>仁愛國小</v>
          </cell>
          <cell r="J150" t="str">
            <v>2</v>
          </cell>
          <cell r="K150" t="str">
            <v>08-7538220</v>
          </cell>
          <cell r="L150" t="str">
            <v>9121327125鄭教練</v>
          </cell>
          <cell r="M150" t="str">
            <v>900 屏東市仁愛路勝豐里謙明巷15-1號</v>
          </cell>
          <cell r="N150">
            <v>10203</v>
          </cell>
        </row>
        <row r="151">
          <cell r="A151">
            <v>146</v>
          </cell>
          <cell r="B151" t="str">
            <v>男D組</v>
          </cell>
          <cell r="C151" t="str">
            <v>潘韋辰</v>
          </cell>
          <cell r="D151" t="str">
            <v>潘韋辰(男D組)</v>
          </cell>
          <cell r="E151" t="str">
            <v>男</v>
          </cell>
          <cell r="F151">
            <v>38345</v>
          </cell>
          <cell r="H151" t="str">
            <v>台南</v>
          </cell>
          <cell r="K151" t="str">
            <v>06-6323763</v>
          </cell>
          <cell r="L151" t="str">
            <v>0937-302323</v>
          </cell>
          <cell r="M151" t="str">
            <v>730 台南市新營區仁壽街11號</v>
          </cell>
        </row>
        <row r="152">
          <cell r="A152">
            <v>147</v>
          </cell>
          <cell r="B152" t="str">
            <v>男D組</v>
          </cell>
          <cell r="C152" t="str">
            <v>簡士閔</v>
          </cell>
          <cell r="D152" t="str">
            <v>簡士閔(男D組)</v>
          </cell>
          <cell r="E152" t="str">
            <v>男</v>
          </cell>
          <cell r="F152">
            <v>38509</v>
          </cell>
          <cell r="H152" t="str">
            <v>嘉義</v>
          </cell>
          <cell r="K152" t="str">
            <v>05-2652127          F:05-2650154</v>
          </cell>
          <cell r="L152" t="str">
            <v>0939-161068</v>
          </cell>
          <cell r="M152" t="str">
            <v>603 嘉義縣大林鎮中正路338號</v>
          </cell>
        </row>
        <row r="153">
          <cell r="A153">
            <v>148</v>
          </cell>
          <cell r="B153" t="str">
            <v>男D組</v>
          </cell>
          <cell r="C153" t="str">
            <v>蘇  頎</v>
          </cell>
          <cell r="D153" t="str">
            <v>蘇  頎(男D組)</v>
          </cell>
          <cell r="E153" t="str">
            <v>男</v>
          </cell>
          <cell r="F153">
            <v>38928</v>
          </cell>
          <cell r="H153" t="str">
            <v>台南</v>
          </cell>
          <cell r="K153" t="str">
            <v>06-6328772</v>
          </cell>
          <cell r="L153" t="str">
            <v>0931-314036</v>
          </cell>
          <cell r="M153" t="str">
            <v>730 台南市新營區東興五街2號</v>
          </cell>
        </row>
        <row r="154">
          <cell r="A154">
            <v>201</v>
          </cell>
          <cell r="B154" t="str">
            <v>女特組</v>
          </cell>
          <cell r="C154" t="str">
            <v>王品薇</v>
          </cell>
          <cell r="D154" t="str">
            <v>王品薇(女特組)</v>
          </cell>
          <cell r="E154" t="str">
            <v>女</v>
          </cell>
          <cell r="F154">
            <v>33393</v>
          </cell>
          <cell r="H154" t="str">
            <v>高雄</v>
          </cell>
          <cell r="K154" t="str">
            <v>07-3802339</v>
          </cell>
          <cell r="L154" t="str">
            <v>0930-821336</v>
          </cell>
          <cell r="M154" t="str">
            <v>807 高雄市三民區延吉街63巷34號B棟11</v>
          </cell>
        </row>
        <row r="155">
          <cell r="A155">
            <v>202</v>
          </cell>
          <cell r="B155" t="str">
            <v>女特組</v>
          </cell>
          <cell r="C155" t="str">
            <v>陳芷昀</v>
          </cell>
          <cell r="D155" t="str">
            <v>陳芷昀(女特組)</v>
          </cell>
          <cell r="E155" t="str">
            <v>女</v>
          </cell>
          <cell r="F155">
            <v>34602</v>
          </cell>
          <cell r="G155" t="str">
            <v>無</v>
          </cell>
          <cell r="H155" t="str">
            <v>屏東</v>
          </cell>
          <cell r="I155" t="str">
            <v>潮州國中</v>
          </cell>
          <cell r="J155" t="str">
            <v>7</v>
          </cell>
          <cell r="K155" t="str">
            <v>08-7813289         0913350981林相甫</v>
          </cell>
          <cell r="L155" t="str">
            <v>0920787942   0953505358      0930827821林相甫</v>
          </cell>
          <cell r="M155" t="str">
            <v>920 屏東縣潮州鎮四春里盛春路34-2號</v>
          </cell>
        </row>
        <row r="156">
          <cell r="A156">
            <v>203</v>
          </cell>
          <cell r="B156" t="str">
            <v>女特組</v>
          </cell>
          <cell r="C156" t="str">
            <v>許詩雨</v>
          </cell>
          <cell r="D156" t="str">
            <v>許詩雨(女特組)</v>
          </cell>
          <cell r="E156" t="str">
            <v>女</v>
          </cell>
          <cell r="F156">
            <v>34642</v>
          </cell>
          <cell r="H156" t="str">
            <v>屏東</v>
          </cell>
          <cell r="K156" t="str">
            <v>0937382966</v>
          </cell>
          <cell r="L156" t="str">
            <v>08-8328039</v>
          </cell>
          <cell r="M156" t="str">
            <v>929  屏東縣東港鎮嘉蓮路72號</v>
          </cell>
        </row>
        <row r="157">
          <cell r="A157">
            <v>204</v>
          </cell>
          <cell r="B157" t="str">
            <v>女特組</v>
          </cell>
          <cell r="C157" t="str">
            <v>黃郁寧</v>
          </cell>
          <cell r="D157" t="str">
            <v>黃郁寧(女特組)</v>
          </cell>
          <cell r="E157" t="str">
            <v>女</v>
          </cell>
          <cell r="F157">
            <v>34653</v>
          </cell>
          <cell r="H157" t="str">
            <v>高雄</v>
          </cell>
          <cell r="I157" t="str">
            <v>醒吾高中</v>
          </cell>
          <cell r="J157" t="str">
            <v>2</v>
          </cell>
          <cell r="K157" t="str">
            <v>(白)07-7316080      (傳真)07-7331751</v>
          </cell>
          <cell r="L157" t="str">
            <v>0912158680</v>
          </cell>
          <cell r="M157" t="str">
            <v>801 高雄市前金區民生二路89號9F</v>
          </cell>
        </row>
        <row r="158">
          <cell r="A158">
            <v>205</v>
          </cell>
          <cell r="B158" t="str">
            <v>女特組</v>
          </cell>
          <cell r="C158" t="str">
            <v>洪琳雅</v>
          </cell>
          <cell r="D158" t="str">
            <v>洪琳雅(女特組)</v>
          </cell>
          <cell r="E158" t="str">
            <v>女</v>
          </cell>
          <cell r="F158">
            <v>34669</v>
          </cell>
          <cell r="G158" t="str">
            <v>尚榮練習場</v>
          </cell>
          <cell r="H158" t="str">
            <v>高雄</v>
          </cell>
          <cell r="I158" t="str">
            <v>一甲國中</v>
          </cell>
          <cell r="J158" t="str">
            <v>3</v>
          </cell>
          <cell r="K158" t="str">
            <v xml:space="preserve">(白)07-6962621        (晚)07-6963622            </v>
          </cell>
          <cell r="L158" t="str">
            <v>0938393218母      0933333500黃教練</v>
          </cell>
          <cell r="M158" t="str">
            <v>821 高雄市路竹區延平路176號</v>
          </cell>
        </row>
        <row r="159">
          <cell r="A159">
            <v>206</v>
          </cell>
          <cell r="B159" t="str">
            <v>女特組</v>
          </cell>
          <cell r="C159" t="str">
            <v>曾翊寧</v>
          </cell>
          <cell r="D159" t="str">
            <v>曾翊寧(女特組)</v>
          </cell>
          <cell r="E159" t="str">
            <v>女</v>
          </cell>
          <cell r="F159">
            <v>34816</v>
          </cell>
          <cell r="G159" t="str">
            <v>無</v>
          </cell>
          <cell r="H159" t="str">
            <v>屏東</v>
          </cell>
          <cell r="I159" t="str">
            <v>潮州高中</v>
          </cell>
          <cell r="J159" t="str">
            <v>1</v>
          </cell>
          <cell r="K159" t="str">
            <v>08-7381382</v>
          </cell>
          <cell r="L159" t="str">
            <v>0989533893       0930827821林相甫</v>
          </cell>
          <cell r="M159" t="str">
            <v>908 屏東縣長治鄉新潭村新生街24巷4號</v>
          </cell>
          <cell r="N159" t="str">
            <v>sinny427@yahoo.com.tw</v>
          </cell>
        </row>
        <row r="160">
          <cell r="A160">
            <v>207</v>
          </cell>
          <cell r="B160" t="str">
            <v>女特組</v>
          </cell>
          <cell r="C160" t="str">
            <v>羅尹楨</v>
          </cell>
          <cell r="D160" t="str">
            <v>羅尹楨(女特組)</v>
          </cell>
          <cell r="E160" t="str">
            <v>女</v>
          </cell>
          <cell r="F160">
            <v>34895</v>
          </cell>
          <cell r="G160" t="str">
            <v>國際家庭高爾夫學苑</v>
          </cell>
          <cell r="H160" t="str">
            <v>台南</v>
          </cell>
          <cell r="I160" t="str">
            <v>後甲國中</v>
          </cell>
          <cell r="J160" t="str">
            <v>2</v>
          </cell>
          <cell r="K160" t="str">
            <v>(白)06-2672230         (晚)06-2673966</v>
          </cell>
          <cell r="L160" t="str">
            <v>0932735959父</v>
          </cell>
          <cell r="M160" t="str">
            <v>701 台南市東區東門路3段179巷147弄49號之6</v>
          </cell>
        </row>
        <row r="161">
          <cell r="A161">
            <v>208</v>
          </cell>
          <cell r="B161" t="str">
            <v>女A組</v>
          </cell>
          <cell r="C161" t="str">
            <v>蔡欣儒</v>
          </cell>
          <cell r="D161" t="str">
            <v>蔡欣儒(女A組)</v>
          </cell>
          <cell r="E161" t="str">
            <v>女</v>
          </cell>
          <cell r="F161">
            <v>35336</v>
          </cell>
          <cell r="H161" t="str">
            <v>台南</v>
          </cell>
          <cell r="K161" t="str">
            <v>06-6353326          F:06-6353313</v>
          </cell>
          <cell r="L161" t="str">
            <v>0911-718991</v>
          </cell>
          <cell r="M161" t="str">
            <v>73060 台南市新營區中正路100號</v>
          </cell>
        </row>
        <row r="162">
          <cell r="A162">
            <v>209</v>
          </cell>
          <cell r="B162" t="str">
            <v>女A組</v>
          </cell>
          <cell r="C162" t="str">
            <v>高紫琳</v>
          </cell>
          <cell r="D162" t="str">
            <v>高紫琳(女A組)</v>
          </cell>
          <cell r="E162" t="str">
            <v>女</v>
          </cell>
          <cell r="F162">
            <v>35346</v>
          </cell>
          <cell r="H162" t="str">
            <v>高雄</v>
          </cell>
          <cell r="I162" t="str">
            <v>三民高中</v>
          </cell>
          <cell r="J162" t="str">
            <v>1年級</v>
          </cell>
          <cell r="K162" t="str">
            <v>07-6285138</v>
          </cell>
          <cell r="L162">
            <v>935907306</v>
          </cell>
          <cell r="M162" t="str">
            <v>820 高雄市岡山區華岡里華岡路181號</v>
          </cell>
        </row>
        <row r="163">
          <cell r="A163">
            <v>210</v>
          </cell>
          <cell r="B163" t="str">
            <v>女A組</v>
          </cell>
          <cell r="C163" t="str">
            <v>陳綵妮</v>
          </cell>
          <cell r="D163" t="str">
            <v>陳綵妮(女A組)</v>
          </cell>
          <cell r="E163" t="str">
            <v>女</v>
          </cell>
          <cell r="F163">
            <v>35322</v>
          </cell>
          <cell r="H163" t="str">
            <v>屏東</v>
          </cell>
          <cell r="I163" t="str">
            <v>高苑工商</v>
          </cell>
          <cell r="J163">
            <v>1</v>
          </cell>
          <cell r="K163" t="str">
            <v>08-7881158</v>
          </cell>
          <cell r="L163" t="str">
            <v>0983-312985</v>
          </cell>
          <cell r="M163" t="str">
            <v>920 屏東市潮州鎮力行巷67號</v>
          </cell>
        </row>
        <row r="164">
          <cell r="A164">
            <v>211</v>
          </cell>
          <cell r="B164" t="str">
            <v>女A組</v>
          </cell>
          <cell r="C164" t="str">
            <v>張雨心</v>
          </cell>
          <cell r="D164" t="str">
            <v>張雨心(女A組)</v>
          </cell>
          <cell r="E164" t="str">
            <v>女</v>
          </cell>
          <cell r="F164">
            <v>35451</v>
          </cell>
          <cell r="G164" t="str">
            <v>新化球場</v>
          </cell>
          <cell r="H164" t="str">
            <v>台南</v>
          </cell>
          <cell r="I164" t="str">
            <v>民德國中</v>
          </cell>
          <cell r="J164" t="str">
            <v>1</v>
          </cell>
          <cell r="K164" t="str">
            <v>06-2806363/06-2809981      FAX:06-2805353</v>
          </cell>
          <cell r="L164" t="str">
            <v>0910758888父       0988127007母</v>
          </cell>
          <cell r="M164" t="str">
            <v>70061 台南市西區湖美街265號</v>
          </cell>
        </row>
        <row r="165">
          <cell r="A165">
            <v>212</v>
          </cell>
          <cell r="B165" t="str">
            <v>女A組</v>
          </cell>
          <cell r="C165" t="str">
            <v>周怡岑</v>
          </cell>
          <cell r="D165" t="str">
            <v>周怡岑(女A組)</v>
          </cell>
          <cell r="E165" t="str">
            <v>女</v>
          </cell>
          <cell r="F165">
            <v>35953</v>
          </cell>
          <cell r="H165" t="str">
            <v>高雄</v>
          </cell>
          <cell r="I165" t="str">
            <v>福山國中</v>
          </cell>
          <cell r="J165" t="str">
            <v>1</v>
          </cell>
          <cell r="K165" t="str">
            <v>07-3507247          0986331818</v>
          </cell>
          <cell r="L165" t="str">
            <v>0929468256父         0935404780黃振豐</v>
          </cell>
          <cell r="M165" t="str">
            <v>807 高雄市三民區鼎祥街168號10樓</v>
          </cell>
          <cell r="N165" t="str">
            <v>youngerccl@yahoo.com.tw</v>
          </cell>
        </row>
        <row r="166">
          <cell r="A166">
            <v>213</v>
          </cell>
          <cell r="B166" t="str">
            <v>女B組</v>
          </cell>
          <cell r="C166" t="str">
            <v>温茜婷</v>
          </cell>
          <cell r="D166" t="str">
            <v>温茜婷(女B組)</v>
          </cell>
          <cell r="E166" t="str">
            <v>女</v>
          </cell>
          <cell r="F166">
            <v>36030</v>
          </cell>
          <cell r="H166" t="str">
            <v>高雄</v>
          </cell>
          <cell r="I166" t="str">
            <v>七賢國中</v>
          </cell>
          <cell r="J166" t="str">
            <v>1</v>
          </cell>
          <cell r="K166" t="str">
            <v>(白)07-6258021          (晚)07-3644310</v>
          </cell>
          <cell r="L166" t="str">
            <v>0933880707  0985862200</v>
          </cell>
          <cell r="M166" t="str">
            <v>811 高雄市楠梓區後昌路876巷2弄111號4樓</v>
          </cell>
        </row>
        <row r="167">
          <cell r="A167">
            <v>214</v>
          </cell>
          <cell r="B167" t="str">
            <v>女B組</v>
          </cell>
          <cell r="C167" t="str">
            <v>張慈恩</v>
          </cell>
          <cell r="D167" t="str">
            <v>張慈恩(女B組)</v>
          </cell>
          <cell r="E167" t="str">
            <v>女</v>
          </cell>
          <cell r="F167">
            <v>36115</v>
          </cell>
          <cell r="H167" t="str">
            <v>高雄</v>
          </cell>
          <cell r="I167" t="str">
            <v>青年國中</v>
          </cell>
          <cell r="J167" t="str">
            <v>2</v>
          </cell>
          <cell r="K167" t="str">
            <v>07-7451537</v>
          </cell>
          <cell r="L167" t="str">
            <v>0989-722823</v>
          </cell>
          <cell r="M167" t="str">
            <v>830 高雄市鳳山區建國三路57號24樓</v>
          </cell>
          <cell r="N167">
            <v>10208</v>
          </cell>
        </row>
        <row r="168">
          <cell r="A168">
            <v>215</v>
          </cell>
          <cell r="B168" t="str">
            <v>女B組</v>
          </cell>
          <cell r="C168" t="str">
            <v>莊淳雯</v>
          </cell>
          <cell r="D168" t="str">
            <v>莊淳雯(女B組)</v>
          </cell>
          <cell r="E168" t="str">
            <v>女</v>
          </cell>
          <cell r="F168">
            <v>36229</v>
          </cell>
          <cell r="H168" t="str">
            <v>台南</v>
          </cell>
          <cell r="I168" t="str">
            <v>興國高中</v>
          </cell>
          <cell r="J168" t="str">
            <v>3</v>
          </cell>
          <cell r="K168" t="str">
            <v>06-7235743          F:06-7235743</v>
          </cell>
          <cell r="L168" t="str">
            <v>0921-549598</v>
          </cell>
          <cell r="M168" t="str">
            <v>72235台南市佳里區六安里延平路577巷16弄21號</v>
          </cell>
        </row>
        <row r="169">
          <cell r="A169">
            <v>216</v>
          </cell>
          <cell r="B169" t="str">
            <v>女B組</v>
          </cell>
          <cell r="C169" t="str">
            <v>沈欣諭</v>
          </cell>
          <cell r="D169" t="str">
            <v>沈欣諭(女B組)</v>
          </cell>
          <cell r="E169" t="str">
            <v>女</v>
          </cell>
          <cell r="F169">
            <v>36496</v>
          </cell>
          <cell r="H169" t="str">
            <v>高雄</v>
          </cell>
          <cell r="I169" t="str">
            <v>高雄市立中學</v>
          </cell>
          <cell r="J169" t="str">
            <v>1</v>
          </cell>
          <cell r="K169" t="str">
            <v>0933-643119白        07-3730753晚</v>
          </cell>
          <cell r="L169" t="str">
            <v>0963-091662       0928-450505鍾教練</v>
          </cell>
          <cell r="M169" t="str">
            <v>814 高雄市仁武區八德北路557號</v>
          </cell>
        </row>
        <row r="170">
          <cell r="A170">
            <v>217</v>
          </cell>
          <cell r="B170" t="str">
            <v>女B組</v>
          </cell>
          <cell r="C170" t="str">
            <v>李湄淇</v>
          </cell>
          <cell r="D170" t="str">
            <v>李湄淇(女B組)</v>
          </cell>
          <cell r="E170" t="str">
            <v>女</v>
          </cell>
          <cell r="F170">
            <v>36519</v>
          </cell>
          <cell r="H170" t="str">
            <v>高雄</v>
          </cell>
          <cell r="J170" t="str">
            <v>2</v>
          </cell>
          <cell r="K170" t="str">
            <v>07-3100208</v>
          </cell>
          <cell r="L170" t="str">
            <v>0953-061661</v>
          </cell>
          <cell r="M170" t="str">
            <v>813 高雄市左營區福山里榮總路25號12樓</v>
          </cell>
        </row>
        <row r="171">
          <cell r="A171">
            <v>218</v>
          </cell>
          <cell r="B171" t="str">
            <v>女B組</v>
          </cell>
          <cell r="C171" t="str">
            <v>胡家碩</v>
          </cell>
          <cell r="D171" t="str">
            <v>胡家碩(女B組)</v>
          </cell>
          <cell r="E171" t="str">
            <v>女</v>
          </cell>
          <cell r="F171">
            <v>36537</v>
          </cell>
          <cell r="H171" t="str">
            <v>高雄</v>
          </cell>
          <cell r="J171" t="str">
            <v>6</v>
          </cell>
          <cell r="L171" t="str">
            <v>0913545866</v>
          </cell>
          <cell r="M171" t="str">
            <v>830  高雄市鳳山區南京路385巷8-3號</v>
          </cell>
        </row>
        <row r="172">
          <cell r="A172">
            <v>219</v>
          </cell>
          <cell r="B172" t="str">
            <v>女B組</v>
          </cell>
          <cell r="C172" t="str">
            <v>曾彩晴</v>
          </cell>
          <cell r="D172" t="str">
            <v>曾彩晴(女B組)</v>
          </cell>
          <cell r="E172" t="str">
            <v>女</v>
          </cell>
          <cell r="F172">
            <v>36644</v>
          </cell>
          <cell r="H172" t="str">
            <v>台南</v>
          </cell>
          <cell r="I172" t="str">
            <v>崇學國小</v>
          </cell>
          <cell r="J172" t="str">
            <v>6</v>
          </cell>
          <cell r="K172" t="str">
            <v>0929605899</v>
          </cell>
          <cell r="L172" t="str">
            <v>06-2132255       06-2139499</v>
          </cell>
          <cell r="M172" t="str">
            <v>701 台南市南門路259巷2號3樓</v>
          </cell>
        </row>
        <row r="173">
          <cell r="A173">
            <v>220</v>
          </cell>
          <cell r="B173" t="str">
            <v>女B組</v>
          </cell>
          <cell r="C173" t="str">
            <v>吳雨玲</v>
          </cell>
          <cell r="D173" t="str">
            <v>吳雨玲(女B組)</v>
          </cell>
          <cell r="E173" t="str">
            <v>女</v>
          </cell>
          <cell r="F173">
            <v>36880</v>
          </cell>
          <cell r="H173" t="str">
            <v>台南</v>
          </cell>
          <cell r="I173" t="str">
            <v>裕文國小</v>
          </cell>
          <cell r="J173" t="str">
            <v>6</v>
          </cell>
          <cell r="K173" t="str">
            <v>06-3311542</v>
          </cell>
          <cell r="L173" t="str">
            <v>0918-601211父     0919-527019蔡教練</v>
          </cell>
          <cell r="M173" t="str">
            <v>701 台南市東區裕誠街256號</v>
          </cell>
        </row>
        <row r="174">
          <cell r="A174">
            <v>221</v>
          </cell>
          <cell r="B174" t="str">
            <v>女B組</v>
          </cell>
          <cell r="C174" t="str">
            <v>陳敏薰</v>
          </cell>
          <cell r="D174" t="str">
            <v>陳敏薰(女B組)</v>
          </cell>
          <cell r="E174" t="str">
            <v>女</v>
          </cell>
          <cell r="F174">
            <v>36891</v>
          </cell>
          <cell r="H174" t="str">
            <v>新北</v>
          </cell>
          <cell r="K174" t="str">
            <v>02-260165579       F:02-26015859</v>
          </cell>
          <cell r="L174" t="str">
            <v>0989-610558</v>
          </cell>
          <cell r="M174" t="str">
            <v>244 新北市林口區自強九街12號</v>
          </cell>
        </row>
        <row r="175">
          <cell r="A175">
            <v>227</v>
          </cell>
          <cell r="B175" t="str">
            <v>女B組</v>
          </cell>
          <cell r="C175" t="str">
            <v>馮立顏</v>
          </cell>
          <cell r="D175" t="str">
            <v>馮立顏(女B組)</v>
          </cell>
          <cell r="E175" t="str">
            <v>女</v>
          </cell>
          <cell r="F175">
            <v>36988</v>
          </cell>
          <cell r="H175" t="str">
            <v>台南</v>
          </cell>
          <cell r="I175" t="str">
            <v>復興國小</v>
          </cell>
          <cell r="J175" t="str">
            <v>4</v>
          </cell>
          <cell r="K175" t="str">
            <v xml:space="preserve">06-3315561 </v>
          </cell>
          <cell r="L175" t="str">
            <v>0927115250</v>
          </cell>
          <cell r="M175" t="str">
            <v>701 台南市東區裕信三街230號</v>
          </cell>
        </row>
        <row r="176">
          <cell r="A176">
            <v>222</v>
          </cell>
          <cell r="B176" t="str">
            <v>女C組</v>
          </cell>
          <cell r="C176" t="str">
            <v>石瑋岑</v>
          </cell>
          <cell r="D176" t="str">
            <v>石瑋岑(女C組)</v>
          </cell>
          <cell r="E176" t="str">
            <v>女</v>
          </cell>
          <cell r="F176">
            <v>37174</v>
          </cell>
          <cell r="H176" t="str">
            <v>南投</v>
          </cell>
          <cell r="J176" t="str">
            <v>5</v>
          </cell>
          <cell r="K176" t="str">
            <v>0922-740553        F:049-2741883</v>
          </cell>
          <cell r="L176" t="str">
            <v>0933-453879</v>
          </cell>
          <cell r="M176" t="str">
            <v>556 南投縣信義鄉地利村2鄰開信巷36-1號</v>
          </cell>
        </row>
        <row r="177">
          <cell r="A177">
            <v>223</v>
          </cell>
          <cell r="B177" t="str">
            <v>女C組</v>
          </cell>
          <cell r="C177" t="str">
            <v>楊玉婷</v>
          </cell>
          <cell r="D177" t="str">
            <v>楊玉婷(女C組)</v>
          </cell>
          <cell r="E177" t="str">
            <v>女</v>
          </cell>
          <cell r="F177">
            <v>36947</v>
          </cell>
          <cell r="H177" t="str">
            <v>台南</v>
          </cell>
          <cell r="I177" t="str">
            <v>復興國小</v>
          </cell>
          <cell r="J177" t="str">
            <v>6</v>
          </cell>
          <cell r="K177" t="str">
            <v>06-3313199晚:3313506</v>
          </cell>
          <cell r="L177" t="str">
            <v>0931615612        F:06-3319699</v>
          </cell>
          <cell r="M177" t="str">
            <v>701 台南市東區裕和三街178號</v>
          </cell>
        </row>
        <row r="178">
          <cell r="A178">
            <v>230</v>
          </cell>
          <cell r="B178" t="str">
            <v>女C組</v>
          </cell>
          <cell r="C178" t="str">
            <v>洪玉霖</v>
          </cell>
          <cell r="D178" t="str">
            <v>洪玉霖(女C組)</v>
          </cell>
          <cell r="E178" t="str">
            <v>女</v>
          </cell>
          <cell r="F178">
            <v>37309</v>
          </cell>
          <cell r="H178" t="str">
            <v>高雄</v>
          </cell>
          <cell r="J178" t="str">
            <v>4</v>
          </cell>
          <cell r="K178" t="str">
            <v>0912430120</v>
          </cell>
          <cell r="M178" t="str">
            <v>806  高雄市苓雅區和平一路172號10樓之2</v>
          </cell>
        </row>
        <row r="179">
          <cell r="A179">
            <v>224</v>
          </cell>
          <cell r="B179" t="str">
            <v>女C組</v>
          </cell>
          <cell r="C179" t="str">
            <v>陳禹彤</v>
          </cell>
          <cell r="D179" t="str">
            <v>陳禹彤(女C組)</v>
          </cell>
          <cell r="E179" t="str">
            <v>女</v>
          </cell>
          <cell r="H179" t="str">
            <v>屏東</v>
          </cell>
          <cell r="L179" t="str">
            <v>0913350981林相甫</v>
          </cell>
        </row>
        <row r="180">
          <cell r="A180">
            <v>225</v>
          </cell>
          <cell r="B180" t="str">
            <v>女D組</v>
          </cell>
          <cell r="C180" t="str">
            <v>劉庭妤</v>
          </cell>
          <cell r="D180" t="str">
            <v>劉庭妤(女D組)</v>
          </cell>
          <cell r="E180" t="str">
            <v>女</v>
          </cell>
          <cell r="F180">
            <v>37852</v>
          </cell>
          <cell r="H180" t="str">
            <v>新北</v>
          </cell>
          <cell r="K180" t="str">
            <v>02-29493017</v>
          </cell>
          <cell r="L180" t="str">
            <v>0933-764127</v>
          </cell>
          <cell r="M180" t="str">
            <v>23573 新北市中和區保健路106巷27-2號3樓</v>
          </cell>
        </row>
        <row r="181">
          <cell r="A181">
            <v>226</v>
          </cell>
          <cell r="B181" t="str">
            <v>女D組</v>
          </cell>
          <cell r="C181" t="str">
            <v>吳純葳</v>
          </cell>
          <cell r="D181" t="str">
            <v>吳純葳(女D組)</v>
          </cell>
          <cell r="E181" t="str">
            <v>女</v>
          </cell>
          <cell r="F181">
            <v>38321</v>
          </cell>
          <cell r="H181" t="str">
            <v>台南</v>
          </cell>
          <cell r="I181" t="str">
            <v>日新國小</v>
          </cell>
          <cell r="K181" t="str">
            <v>06-2615908</v>
          </cell>
          <cell r="L181" t="str">
            <v>0910-741027父</v>
          </cell>
          <cell r="M181" t="str">
            <v>702 台南市南區敬南街3號</v>
          </cell>
        </row>
        <row r="188">
          <cell r="A188">
            <v>5</v>
          </cell>
          <cell r="B188" t="str">
            <v>男A組</v>
          </cell>
          <cell r="C188" t="str">
            <v>張哲軒</v>
          </cell>
          <cell r="D188" t="str">
            <v>張哲軒(男A組)</v>
          </cell>
          <cell r="E188" t="str">
            <v>男</v>
          </cell>
          <cell r="F188">
            <v>34763</v>
          </cell>
          <cell r="H188" t="str">
            <v>高雄</v>
          </cell>
          <cell r="J188" t="str">
            <v>2</v>
          </cell>
          <cell r="K188" t="str">
            <v>0932863062</v>
          </cell>
          <cell r="L188" t="str">
            <v xml:space="preserve">07-7215463    </v>
          </cell>
          <cell r="M188" t="str">
            <v>806  高雄市前鎮區和平二路126號</v>
          </cell>
        </row>
        <row r="189">
          <cell r="A189">
            <v>9</v>
          </cell>
          <cell r="B189" t="str">
            <v>男A組</v>
          </cell>
          <cell r="C189" t="str">
            <v>許祐銘</v>
          </cell>
          <cell r="D189" t="str">
            <v>許祐銘(男A組)</v>
          </cell>
          <cell r="E189" t="str">
            <v>男</v>
          </cell>
          <cell r="F189">
            <v>34851</v>
          </cell>
          <cell r="G189" t="str">
            <v>無</v>
          </cell>
          <cell r="H189" t="str">
            <v>屏東</v>
          </cell>
          <cell r="I189" t="str">
            <v>陸興中學</v>
          </cell>
          <cell r="J189" t="str">
            <v>1</v>
          </cell>
          <cell r="K189" t="str">
            <v>08-7520935           (O)08-7550401</v>
          </cell>
          <cell r="L189" t="str">
            <v xml:space="preserve">0932120896  0931955975父     </v>
          </cell>
          <cell r="M189" t="str">
            <v>90081 屏東市光明街113號</v>
          </cell>
          <cell r="N189" t="str">
            <v>mi47162001@yahoo.com.tw</v>
          </cell>
        </row>
        <row r="190">
          <cell r="A190">
            <v>87</v>
          </cell>
          <cell r="B190" t="str">
            <v>男A組</v>
          </cell>
          <cell r="C190" t="str">
            <v>王偉祥</v>
          </cell>
          <cell r="D190" t="str">
            <v>王偉祥(男A組)</v>
          </cell>
          <cell r="E190" t="str">
            <v>男</v>
          </cell>
          <cell r="F190">
            <v>35039</v>
          </cell>
          <cell r="G190" t="str">
            <v>無</v>
          </cell>
          <cell r="H190" t="str">
            <v>高雄</v>
          </cell>
          <cell r="I190" t="str">
            <v>瑞祥高中</v>
          </cell>
          <cell r="J190" t="str">
            <v>2</v>
          </cell>
          <cell r="K190" t="str">
            <v>07-7903344  0972532192         FAX:07-7411695</v>
          </cell>
          <cell r="L190" t="str">
            <v>0936-808631父  0931-872266母</v>
          </cell>
          <cell r="M190" t="str">
            <v>830 高雄市鳳山區光遠路155巷73號</v>
          </cell>
          <cell r="N190" t="str">
            <v>db841206@yahoo.com.tw</v>
          </cell>
        </row>
        <row r="191">
          <cell r="A191">
            <v>30</v>
          </cell>
          <cell r="B191" t="str">
            <v>男A組</v>
          </cell>
          <cell r="C191" t="str">
            <v>簡佑勳</v>
          </cell>
          <cell r="D191" t="str">
            <v>簡佑勳(男A組)</v>
          </cell>
          <cell r="E191" t="str">
            <v>男</v>
          </cell>
          <cell r="F191">
            <v>35157</v>
          </cell>
          <cell r="H191" t="str">
            <v>高雄</v>
          </cell>
          <cell r="I191" t="str">
            <v>三民高中</v>
          </cell>
          <cell r="J191" t="str">
            <v>3</v>
          </cell>
          <cell r="K191" t="str">
            <v>0936821890</v>
          </cell>
          <cell r="L191" t="str">
            <v>07-7877132</v>
          </cell>
          <cell r="M191" t="str">
            <v>831  高雄市大寮區潮寮里河堤路三段288號</v>
          </cell>
        </row>
        <row r="192">
          <cell r="A192">
            <v>31</v>
          </cell>
          <cell r="B192" t="str">
            <v>男A組</v>
          </cell>
          <cell r="C192" t="str">
            <v>詹景裕</v>
          </cell>
          <cell r="D192" t="str">
            <v>詹景裕(男A組)</v>
          </cell>
          <cell r="E192" t="str">
            <v>男</v>
          </cell>
          <cell r="F192">
            <v>35190</v>
          </cell>
          <cell r="H192" t="str">
            <v>高雄</v>
          </cell>
          <cell r="I192" t="str">
            <v>中正中學</v>
          </cell>
          <cell r="J192" t="str">
            <v>2</v>
          </cell>
          <cell r="K192" t="str">
            <v>0989971557</v>
          </cell>
          <cell r="L192" t="str">
            <v>0939352358林教練</v>
          </cell>
          <cell r="M192" t="str">
            <v>806 高雄市前鎮區草衙中街60號</v>
          </cell>
        </row>
        <row r="193">
          <cell r="A193">
            <v>33</v>
          </cell>
          <cell r="B193" t="str">
            <v>男A組</v>
          </cell>
          <cell r="C193" t="str">
            <v>王嘉年</v>
          </cell>
          <cell r="D193" t="str">
            <v>王嘉年(男A組)</v>
          </cell>
          <cell r="E193" t="str">
            <v>男</v>
          </cell>
          <cell r="F193">
            <v>35243</v>
          </cell>
          <cell r="G193" t="str">
            <v>無</v>
          </cell>
          <cell r="H193" t="str">
            <v>屏東</v>
          </cell>
          <cell r="K193" t="str">
            <v>08-8665688           FAX:08-8670761</v>
          </cell>
          <cell r="L193" t="str">
            <v>0925386888父    0933686608母</v>
          </cell>
          <cell r="M193" t="str">
            <v>93143 屏東縣東港鄉水源一街32巷60號12F</v>
          </cell>
          <cell r="N193" t="str">
            <v>wa088665688@yahoo.com.tw</v>
          </cell>
        </row>
        <row r="194">
          <cell r="A194">
            <v>35</v>
          </cell>
          <cell r="B194" t="str">
            <v>男A組</v>
          </cell>
          <cell r="C194" t="str">
            <v>蔡瑞杰</v>
          </cell>
          <cell r="D194" t="str">
            <v>蔡瑞杰(男A組)</v>
          </cell>
          <cell r="E194" t="str">
            <v>男</v>
          </cell>
          <cell r="F194">
            <v>35284</v>
          </cell>
          <cell r="H194" t="str">
            <v>高雄</v>
          </cell>
          <cell r="I194" t="str">
            <v>福山國中</v>
          </cell>
          <cell r="J194" t="str">
            <v>3</v>
          </cell>
          <cell r="K194" t="str">
            <v xml:space="preserve">07-3624957 </v>
          </cell>
          <cell r="L194">
            <v>929095583</v>
          </cell>
          <cell r="M194" t="str">
            <v>811 高雄市楠梓區新昌街178-6號7F</v>
          </cell>
          <cell r="N194" t="str">
            <v>hp178_6@yahoo.com.tw</v>
          </cell>
        </row>
        <row r="195">
          <cell r="A195">
            <v>36</v>
          </cell>
          <cell r="B195" t="str">
            <v>男A組</v>
          </cell>
          <cell r="C195" t="str">
            <v>楊昌學</v>
          </cell>
          <cell r="D195" t="str">
            <v>楊昌學(男A組)</v>
          </cell>
          <cell r="E195" t="str">
            <v>男</v>
          </cell>
          <cell r="F195">
            <v>35287</v>
          </cell>
          <cell r="G195" t="str">
            <v>新化球場</v>
          </cell>
          <cell r="H195" t="str">
            <v>台南</v>
          </cell>
          <cell r="I195" t="str">
            <v>新化國中</v>
          </cell>
          <cell r="J195" t="str">
            <v>9</v>
          </cell>
          <cell r="K195" t="str">
            <v>06-2214563           FAX:06-2050543</v>
          </cell>
          <cell r="L195" t="str">
            <v>0927685677父  0988709090</v>
          </cell>
          <cell r="M195" t="str">
            <v>70448 台南市公園路128號4樓之9</v>
          </cell>
          <cell r="N195" t="str">
            <v>mkc@mail.ksu.edu.tw</v>
          </cell>
        </row>
        <row r="196">
          <cell r="A196">
            <v>38</v>
          </cell>
          <cell r="B196" t="str">
            <v>男A組</v>
          </cell>
          <cell r="C196" t="str">
            <v>吳奇翰</v>
          </cell>
          <cell r="D196" t="str">
            <v>吳奇翰(男A組)</v>
          </cell>
          <cell r="E196" t="str">
            <v>男</v>
          </cell>
          <cell r="F196">
            <v>35305</v>
          </cell>
          <cell r="H196" t="str">
            <v>高雄</v>
          </cell>
          <cell r="J196" t="str">
            <v>1</v>
          </cell>
          <cell r="K196" t="str">
            <v>0988762570 0926001111</v>
          </cell>
          <cell r="L196" t="str">
            <v xml:space="preserve">07-5361007     </v>
          </cell>
          <cell r="M196" t="str">
            <v>806  高雄市前鎮區光華三路215號13樓</v>
          </cell>
        </row>
        <row r="197">
          <cell r="A197">
            <v>40</v>
          </cell>
          <cell r="B197" t="str">
            <v>男A組</v>
          </cell>
          <cell r="C197" t="str">
            <v>施俊宇</v>
          </cell>
          <cell r="D197" t="str">
            <v>施俊宇(男A組)</v>
          </cell>
          <cell r="E197" t="str">
            <v>男</v>
          </cell>
          <cell r="F197">
            <v>35316</v>
          </cell>
          <cell r="H197" t="str">
            <v>高雄</v>
          </cell>
          <cell r="I197" t="str">
            <v>福山國中</v>
          </cell>
          <cell r="J197" t="str">
            <v>2</v>
          </cell>
          <cell r="K197" t="str">
            <v>07-3412488</v>
          </cell>
          <cell r="L197" t="str">
            <v>0919125966</v>
          </cell>
          <cell r="M197" t="str">
            <v>813 高雄市左營區榮佑路17號7樓</v>
          </cell>
          <cell r="N197" t="str">
            <v>ivy_tsai2001@yahoo.com.tw</v>
          </cell>
        </row>
        <row r="198">
          <cell r="A198">
            <v>41</v>
          </cell>
          <cell r="B198" t="str">
            <v>男A組</v>
          </cell>
          <cell r="C198" t="str">
            <v>翁秉浩</v>
          </cell>
          <cell r="D198" t="str">
            <v>翁秉浩(男A組)</v>
          </cell>
          <cell r="E198" t="str">
            <v>男</v>
          </cell>
          <cell r="F198">
            <v>35321</v>
          </cell>
          <cell r="H198" t="str">
            <v>高雄</v>
          </cell>
          <cell r="I198" t="str">
            <v>餐旅國中</v>
          </cell>
          <cell r="J198" t="str">
            <v>2</v>
          </cell>
          <cell r="K198" t="str">
            <v>07-7962638   0987284499</v>
          </cell>
          <cell r="L198" t="str">
            <v>0921557798  0931780020母</v>
          </cell>
          <cell r="M198" t="str">
            <v>830 高雄市前鎮區二聖二路313號15樓</v>
          </cell>
        </row>
        <row r="199">
          <cell r="A199">
            <v>42</v>
          </cell>
          <cell r="B199" t="str">
            <v>男A組</v>
          </cell>
          <cell r="C199" t="str">
            <v>葉子賢</v>
          </cell>
          <cell r="D199" t="str">
            <v>葉子賢(男A組)</v>
          </cell>
          <cell r="E199" t="str">
            <v>男</v>
          </cell>
          <cell r="F199">
            <v>35326</v>
          </cell>
          <cell r="H199" t="str">
            <v>屏東</v>
          </cell>
          <cell r="I199" t="str">
            <v>恆春國小</v>
          </cell>
          <cell r="J199" t="str">
            <v>1</v>
          </cell>
          <cell r="K199" t="str">
            <v xml:space="preserve">白天08-8895705
</v>
          </cell>
          <cell r="L199" t="str">
            <v>0933377989賢
0939377082母</v>
          </cell>
          <cell r="M199" t="str">
            <v>946 屏東縣恆春鎮南灣路420號</v>
          </cell>
        </row>
        <row r="200">
          <cell r="A200">
            <v>43</v>
          </cell>
          <cell r="B200" t="str">
            <v>男A組</v>
          </cell>
          <cell r="C200" t="str">
            <v>周子安</v>
          </cell>
          <cell r="D200" t="str">
            <v>周子安(男A組)</v>
          </cell>
          <cell r="E200" t="str">
            <v>男</v>
          </cell>
          <cell r="F200">
            <v>35326</v>
          </cell>
          <cell r="H200" t="str">
            <v>屏東</v>
          </cell>
          <cell r="I200" t="str">
            <v>高苑工商</v>
          </cell>
          <cell r="J200" t="str">
            <v>1</v>
          </cell>
          <cell r="K200" t="str">
            <v>08-8720446</v>
          </cell>
          <cell r="L200" t="str">
            <v>0928-707446      0970-878029</v>
          </cell>
          <cell r="M200" t="str">
            <v>941  屏東市枋山鄉加祿村嘉和路145號</v>
          </cell>
        </row>
        <row r="201">
          <cell r="A201">
            <v>44</v>
          </cell>
          <cell r="B201" t="str">
            <v>男A組</v>
          </cell>
          <cell r="C201" t="str">
            <v>江紹維</v>
          </cell>
          <cell r="D201" t="str">
            <v>江紹維(男A組)</v>
          </cell>
          <cell r="E201" t="str">
            <v>男</v>
          </cell>
          <cell r="F201">
            <v>35358</v>
          </cell>
          <cell r="H201" t="str">
            <v>高雄</v>
          </cell>
          <cell r="I201" t="str">
            <v>陽明國中</v>
          </cell>
          <cell r="J201" t="str">
            <v>2</v>
          </cell>
          <cell r="K201" t="str">
            <v>07-3813919</v>
          </cell>
          <cell r="L201" t="str">
            <v>0988518113</v>
          </cell>
          <cell r="M201" t="str">
            <v>807 高雄市三民區黃興路109號6樓之1</v>
          </cell>
        </row>
        <row r="202">
          <cell r="A202">
            <v>47</v>
          </cell>
          <cell r="B202" t="str">
            <v>男A組</v>
          </cell>
          <cell r="C202" t="str">
            <v>陳威任</v>
          </cell>
          <cell r="D202" t="str">
            <v>陳威任(男A組)</v>
          </cell>
          <cell r="E202" t="str">
            <v>男</v>
          </cell>
          <cell r="F202">
            <v>35402</v>
          </cell>
          <cell r="H202" t="str">
            <v>高雄</v>
          </cell>
          <cell r="I202" t="str">
            <v>三民高中</v>
          </cell>
          <cell r="J202" t="str">
            <v>1</v>
          </cell>
          <cell r="K202" t="str">
            <v>07-3722966</v>
          </cell>
          <cell r="L202" t="str">
            <v>0970-650670</v>
          </cell>
          <cell r="M202" t="str">
            <v>814  高雄市仁武區文武里新庄巷117之1號</v>
          </cell>
        </row>
        <row r="203">
          <cell r="A203">
            <v>48</v>
          </cell>
          <cell r="B203" t="str">
            <v>男A組</v>
          </cell>
          <cell r="C203" t="str">
            <v>蘇昱綸</v>
          </cell>
          <cell r="D203" t="str">
            <v>蘇昱綸(男A組)</v>
          </cell>
          <cell r="E203" t="str">
            <v>男</v>
          </cell>
          <cell r="F203">
            <v>35433</v>
          </cell>
          <cell r="G203" t="str">
            <v>高雄球場</v>
          </cell>
          <cell r="H203" t="str">
            <v>高雄</v>
          </cell>
          <cell r="I203" t="str">
            <v>光華國小</v>
          </cell>
          <cell r="J203" t="str">
            <v>5</v>
          </cell>
          <cell r="K203" t="str">
            <v>07-7162273             FAX:07-3749088</v>
          </cell>
          <cell r="L203" t="str">
            <v>0920527711        0915568968周光威</v>
          </cell>
          <cell r="M203" t="str">
            <v>806 高雄市前鎮區英德街19巷14號4樓之3</v>
          </cell>
        </row>
        <row r="204">
          <cell r="A204">
            <v>49</v>
          </cell>
          <cell r="B204" t="str">
            <v>男A組</v>
          </cell>
          <cell r="C204" t="str">
            <v>王家鴻</v>
          </cell>
          <cell r="D204" t="str">
            <v>王家鴻(男A組)</v>
          </cell>
          <cell r="E204" t="str">
            <v>男</v>
          </cell>
          <cell r="F204">
            <v>35436</v>
          </cell>
          <cell r="H204" t="str">
            <v>台南</v>
          </cell>
          <cell r="I204" t="str">
            <v>建興國中</v>
          </cell>
          <cell r="J204" t="str">
            <v>2</v>
          </cell>
          <cell r="K204" t="str">
            <v>(白)06-2206684</v>
          </cell>
          <cell r="L204" t="str">
            <v>0916246900</v>
          </cell>
          <cell r="M204" t="str">
            <v>700 台南市中西區民生路2段11號</v>
          </cell>
        </row>
        <row r="205">
          <cell r="A205">
            <v>50</v>
          </cell>
          <cell r="B205" t="str">
            <v>男A組</v>
          </cell>
          <cell r="C205" t="str">
            <v>洪翊崴</v>
          </cell>
          <cell r="D205" t="str">
            <v>洪翊崴(男A組)</v>
          </cell>
          <cell r="E205" t="str">
            <v>男</v>
          </cell>
          <cell r="F205">
            <v>35443</v>
          </cell>
          <cell r="G205" t="str">
            <v>無</v>
          </cell>
          <cell r="H205" t="str">
            <v>高雄</v>
          </cell>
          <cell r="I205" t="str">
            <v>英明國中</v>
          </cell>
          <cell r="J205" t="str">
            <v>2</v>
          </cell>
          <cell r="K205" t="str">
            <v>(白)07-7158116          (晚)07-7125027</v>
          </cell>
          <cell r="L205" t="str">
            <v>0932792719        0937326781林福進</v>
          </cell>
          <cell r="M205" t="str">
            <v>802 高雄市苓雅區德安街8巷7號</v>
          </cell>
        </row>
        <row r="206">
          <cell r="A206">
            <v>51</v>
          </cell>
          <cell r="B206" t="str">
            <v>男A組</v>
          </cell>
          <cell r="C206" t="str">
            <v>董威廷</v>
          </cell>
          <cell r="D206" t="str">
            <v>董威廷(男A組)</v>
          </cell>
          <cell r="E206" t="str">
            <v>男</v>
          </cell>
          <cell r="F206">
            <v>35453</v>
          </cell>
          <cell r="G206" t="str">
            <v>無</v>
          </cell>
          <cell r="H206" t="str">
            <v>高雄</v>
          </cell>
          <cell r="I206" t="str">
            <v>民族國小</v>
          </cell>
          <cell r="J206" t="str">
            <v>4</v>
          </cell>
          <cell r="K206" t="str">
            <v>07-3972155</v>
          </cell>
          <cell r="L206" t="str">
            <v>0932809789      0913350981林教練</v>
          </cell>
          <cell r="M206" t="str">
            <v>807 高雄市三民區建元路9巷47-1號7樓</v>
          </cell>
        </row>
        <row r="207">
          <cell r="A207">
            <v>53</v>
          </cell>
          <cell r="B207" t="str">
            <v>男A組</v>
          </cell>
          <cell r="C207" t="str">
            <v>劉永華</v>
          </cell>
          <cell r="D207" t="str">
            <v>劉永華(男A組)</v>
          </cell>
          <cell r="E207" t="str">
            <v>男</v>
          </cell>
          <cell r="F207">
            <v>35465</v>
          </cell>
          <cell r="G207" t="str">
            <v>信誼球場</v>
          </cell>
          <cell r="H207" t="str">
            <v>屏東</v>
          </cell>
          <cell r="I207" t="str">
            <v>三民高中</v>
          </cell>
          <cell r="J207" t="str">
            <v>1</v>
          </cell>
          <cell r="K207" t="str">
            <v>08-8720888</v>
          </cell>
          <cell r="L207" t="str">
            <v>0935-004921母</v>
          </cell>
          <cell r="M207" t="str">
            <v>941 屏東縣枋山鄉加祿村嘉和路1-3號</v>
          </cell>
        </row>
        <row r="208">
          <cell r="A208">
            <v>54</v>
          </cell>
          <cell r="B208" t="str">
            <v>男A組</v>
          </cell>
          <cell r="C208" t="str">
            <v>謝主典</v>
          </cell>
          <cell r="D208" t="str">
            <v>謝主典(男A組)</v>
          </cell>
          <cell r="E208" t="str">
            <v>男</v>
          </cell>
          <cell r="F208">
            <v>35473</v>
          </cell>
          <cell r="G208" t="str">
            <v>觀音山球場</v>
          </cell>
          <cell r="H208" t="str">
            <v>高雄</v>
          </cell>
          <cell r="I208" t="str">
            <v>中正高中</v>
          </cell>
          <cell r="J208" t="str">
            <v>1</v>
          </cell>
          <cell r="K208" t="str">
            <v>07-8225779        FAX:07-8225377</v>
          </cell>
          <cell r="L208" t="str">
            <v xml:space="preserve">0915432777父    </v>
          </cell>
          <cell r="M208" t="str">
            <v>80662 高雄市前鎮區鎮興路69號</v>
          </cell>
        </row>
        <row r="209">
          <cell r="A209">
            <v>55</v>
          </cell>
          <cell r="B209" t="str">
            <v>男A組</v>
          </cell>
          <cell r="C209" t="str">
            <v>黃博晨</v>
          </cell>
          <cell r="D209" t="str">
            <v>黃博晨(男A組)</v>
          </cell>
          <cell r="E209" t="str">
            <v>男</v>
          </cell>
          <cell r="F209">
            <v>35538</v>
          </cell>
          <cell r="H209" t="str">
            <v>高雄</v>
          </cell>
          <cell r="I209" t="str">
            <v>明誠國中</v>
          </cell>
          <cell r="J209" t="str">
            <v>1</v>
          </cell>
          <cell r="K209" t="str">
            <v>07-2619990</v>
          </cell>
          <cell r="L209" t="str">
            <v>0932730101</v>
          </cell>
          <cell r="M209" t="str">
            <v>801 高雄市前金區民生二路131號3F-1</v>
          </cell>
        </row>
        <row r="210">
          <cell r="A210">
            <v>57</v>
          </cell>
          <cell r="B210" t="str">
            <v>男A組</v>
          </cell>
          <cell r="C210" t="str">
            <v>郭宗翰</v>
          </cell>
          <cell r="D210" t="str">
            <v>郭宗翰(男A組)</v>
          </cell>
          <cell r="E210" t="str">
            <v>男</v>
          </cell>
          <cell r="F210">
            <v>35585</v>
          </cell>
          <cell r="H210" t="str">
            <v>嘉義</v>
          </cell>
          <cell r="I210" t="str">
            <v>玉山國中</v>
          </cell>
          <cell r="J210" t="str">
            <v>2</v>
          </cell>
          <cell r="K210" t="str">
            <v>0920358015</v>
          </cell>
          <cell r="L210" t="str">
            <v>05-2368256</v>
          </cell>
          <cell r="M210" t="str">
            <v>600  嘉義市西區劉厝里2林劉厝2-21號</v>
          </cell>
        </row>
        <row r="211">
          <cell r="A211">
            <v>58</v>
          </cell>
          <cell r="B211" t="str">
            <v>男A組</v>
          </cell>
          <cell r="C211" t="str">
            <v>林辛豪</v>
          </cell>
          <cell r="D211" t="str">
            <v>林辛豪(男A組)</v>
          </cell>
          <cell r="E211" t="str">
            <v>男</v>
          </cell>
          <cell r="F211">
            <v>35609</v>
          </cell>
          <cell r="H211" t="str">
            <v>高雄</v>
          </cell>
          <cell r="I211" t="str">
            <v>七賢國中</v>
          </cell>
          <cell r="J211" t="str">
            <v>3</v>
          </cell>
          <cell r="K211" t="str">
            <v xml:space="preserve">白天07-5225471  </v>
          </cell>
          <cell r="L211" t="str">
            <v>0983-234552   0920-910628</v>
          </cell>
          <cell r="M211" t="str">
            <v>804 高雄市鼓山區美術東二路132巷20號12樓</v>
          </cell>
        </row>
        <row r="212">
          <cell r="A212">
            <v>59</v>
          </cell>
          <cell r="B212" t="str">
            <v>男A組</v>
          </cell>
          <cell r="C212" t="str">
            <v>周  豪</v>
          </cell>
          <cell r="D212" t="str">
            <v>周  豪(男A組)</v>
          </cell>
          <cell r="E212" t="str">
            <v>男</v>
          </cell>
          <cell r="F212">
            <v>35634</v>
          </cell>
          <cell r="H212" t="str">
            <v>屏東</v>
          </cell>
          <cell r="I212" t="str">
            <v>三民高中</v>
          </cell>
          <cell r="J212" t="str">
            <v>1</v>
          </cell>
          <cell r="K212" t="str">
            <v>08-8862177           傳真-8862177</v>
          </cell>
          <cell r="L212" t="str">
            <v>0935-838567            0985-476259</v>
          </cell>
          <cell r="M212" t="str">
            <v>946 屏東縣恆春鎮墾丁里墾丁路201號</v>
          </cell>
        </row>
        <row r="213">
          <cell r="A213">
            <v>60</v>
          </cell>
          <cell r="B213" t="str">
            <v>男A組</v>
          </cell>
          <cell r="C213" t="str">
            <v>桑柏亞</v>
          </cell>
          <cell r="D213" t="str">
            <v>桑柏亞(男A組)</v>
          </cell>
          <cell r="E213" t="str">
            <v>男</v>
          </cell>
          <cell r="F213">
            <v>35647</v>
          </cell>
          <cell r="G213" t="str">
            <v>無</v>
          </cell>
          <cell r="H213" t="str">
            <v>台南</v>
          </cell>
          <cell r="I213" t="str">
            <v>國中</v>
          </cell>
          <cell r="J213" t="str">
            <v>1</v>
          </cell>
          <cell r="K213" t="str">
            <v>06-2367957</v>
          </cell>
          <cell r="L213" t="str">
            <v>0988320336父</v>
          </cell>
          <cell r="M213" t="str">
            <v>70160 台南市東區東寧路201巷11號</v>
          </cell>
          <cell r="N213" t="str">
            <v>poyasang@hotmail.com</v>
          </cell>
        </row>
        <row r="214">
          <cell r="A214">
            <v>64</v>
          </cell>
          <cell r="B214" t="str">
            <v>男A組</v>
          </cell>
          <cell r="C214" t="str">
            <v>黃韋豪</v>
          </cell>
          <cell r="D214" t="str">
            <v>黃韋豪(男A組)</v>
          </cell>
          <cell r="E214" t="str">
            <v>男</v>
          </cell>
          <cell r="F214">
            <v>35733</v>
          </cell>
          <cell r="H214" t="str">
            <v>高雄</v>
          </cell>
          <cell r="I214" t="str">
            <v>鳳甲國中</v>
          </cell>
          <cell r="J214" t="str">
            <v>3</v>
          </cell>
          <cell r="K214" t="str">
            <v xml:space="preserve">(白)07-7969667        傳真:07-7969606  </v>
          </cell>
          <cell r="L214" t="str">
            <v>0988660067母    0989-368677</v>
          </cell>
          <cell r="M214" t="str">
            <v>830 高雄市鳳山區頂庄路358號</v>
          </cell>
        </row>
        <row r="215">
          <cell r="A215">
            <v>65</v>
          </cell>
          <cell r="B215" t="str">
            <v>男A組</v>
          </cell>
          <cell r="C215" t="str">
            <v>何冠賢</v>
          </cell>
          <cell r="D215" t="str">
            <v>何冠賢(男A組)</v>
          </cell>
          <cell r="E215" t="str">
            <v>男</v>
          </cell>
          <cell r="F215">
            <v>35733</v>
          </cell>
          <cell r="H215" t="str">
            <v>高雄</v>
          </cell>
          <cell r="I215" t="str">
            <v>義大國小</v>
          </cell>
          <cell r="J215" t="str">
            <v>6</v>
          </cell>
          <cell r="K215" t="str">
            <v xml:space="preserve">白天08-8862666   </v>
          </cell>
          <cell r="L215" t="str">
            <v>0937380669</v>
          </cell>
          <cell r="M215" t="str">
            <v>800 高雄市新興區中正路三段158號6樓之3</v>
          </cell>
        </row>
        <row r="216">
          <cell r="A216">
            <v>67</v>
          </cell>
          <cell r="B216" t="str">
            <v>男A組</v>
          </cell>
          <cell r="C216" t="str">
            <v>龔昱丞</v>
          </cell>
          <cell r="D216" t="str">
            <v>龔昱丞(男A組)</v>
          </cell>
          <cell r="E216" t="str">
            <v>男</v>
          </cell>
          <cell r="F216">
            <v>35737</v>
          </cell>
          <cell r="G216" t="str">
            <v>港都練習場</v>
          </cell>
          <cell r="H216" t="str">
            <v>高雄</v>
          </cell>
          <cell r="I216" t="str">
            <v>五福國中</v>
          </cell>
          <cell r="J216" t="str">
            <v>1</v>
          </cell>
          <cell r="K216" t="str">
            <v>07-2415894</v>
          </cell>
          <cell r="L216" t="str">
            <v>0929232098  0928096701</v>
          </cell>
          <cell r="M216" t="str">
            <v>801 高雄市前金區自強二路46號14樓</v>
          </cell>
        </row>
        <row r="217">
          <cell r="A217">
            <v>68</v>
          </cell>
          <cell r="B217" t="str">
            <v>男A組</v>
          </cell>
          <cell r="C217" t="str">
            <v>潘俊豪</v>
          </cell>
          <cell r="D217" t="str">
            <v>潘俊豪(男A組)</v>
          </cell>
          <cell r="E217" t="str">
            <v>男</v>
          </cell>
          <cell r="F217">
            <v>35756</v>
          </cell>
          <cell r="G217" t="str">
            <v>尚榮練習場</v>
          </cell>
          <cell r="H217" t="str">
            <v>高雄</v>
          </cell>
          <cell r="I217" t="str">
            <v>路竹國小</v>
          </cell>
          <cell r="J217" t="str">
            <v>6</v>
          </cell>
          <cell r="K217" t="str">
            <v xml:space="preserve">(白)07-6977415        (晚)07-6977415           </v>
          </cell>
          <cell r="L217" t="str">
            <v>0928722031母</v>
          </cell>
          <cell r="M217" t="str">
            <v>821 高雄市路竹區復興路367巷403弄1號</v>
          </cell>
        </row>
        <row r="218">
          <cell r="A218">
            <v>69</v>
          </cell>
          <cell r="B218" t="str">
            <v>男A組</v>
          </cell>
          <cell r="C218" t="str">
            <v>顏宏源</v>
          </cell>
          <cell r="D218" t="str">
            <v>顏宏源(男A組)</v>
          </cell>
          <cell r="E218" t="str">
            <v>男</v>
          </cell>
          <cell r="F218">
            <v>35768</v>
          </cell>
          <cell r="H218" t="str">
            <v>嘉義</v>
          </cell>
          <cell r="I218" t="str">
            <v>七賢國中</v>
          </cell>
          <cell r="J218" t="str">
            <v>1</v>
          </cell>
          <cell r="K218" t="str">
            <v xml:space="preserve"> 07-5557712 
 07-5531313</v>
          </cell>
          <cell r="L218" t="str">
            <v>0916631588父</v>
          </cell>
          <cell r="M218" t="str">
            <v>804 高雄市鼓山區美明路23號</v>
          </cell>
        </row>
        <row r="219">
          <cell r="A219">
            <v>70</v>
          </cell>
          <cell r="B219" t="str">
            <v>男A組</v>
          </cell>
          <cell r="C219" t="str">
            <v>羅鈞耀</v>
          </cell>
          <cell r="D219" t="str">
            <v>羅鈞耀(男A組)</v>
          </cell>
          <cell r="E219" t="str">
            <v>男</v>
          </cell>
          <cell r="F219">
            <v>35768</v>
          </cell>
          <cell r="H219" t="str">
            <v>台南</v>
          </cell>
          <cell r="I219" t="str">
            <v>東原國中</v>
          </cell>
          <cell r="J219" t="str">
            <v>2</v>
          </cell>
          <cell r="K219" t="str">
            <v>0933132087</v>
          </cell>
          <cell r="L219" t="str">
            <v>06-6861009</v>
          </cell>
          <cell r="M219" t="str">
            <v>733   台南市東山區東原里49-18號</v>
          </cell>
        </row>
        <row r="220">
          <cell r="A220">
            <v>71</v>
          </cell>
          <cell r="B220" t="str">
            <v>男A組</v>
          </cell>
          <cell r="C220" t="str">
            <v>柯志龍</v>
          </cell>
          <cell r="D220" t="str">
            <v>柯志龍(男A組)</v>
          </cell>
          <cell r="E220" t="str">
            <v>男</v>
          </cell>
          <cell r="F220">
            <v>35770</v>
          </cell>
          <cell r="G220" t="str">
            <v>無</v>
          </cell>
          <cell r="H220" t="str">
            <v>屏東</v>
          </cell>
          <cell r="I220" t="str">
            <v>潮州國中</v>
          </cell>
          <cell r="J220" t="str">
            <v>1</v>
          </cell>
          <cell r="K220" t="str">
            <v>08-8720083          FAX:08-8721163</v>
          </cell>
          <cell r="L220" t="str">
            <v>0955253492</v>
          </cell>
          <cell r="M220" t="str">
            <v>941 屏東縣枋山鄉加祿村嘉和路142號</v>
          </cell>
        </row>
        <row r="221">
          <cell r="A221">
            <v>72</v>
          </cell>
          <cell r="B221" t="str">
            <v>男A組</v>
          </cell>
          <cell r="C221" t="str">
            <v>林昱猷</v>
          </cell>
          <cell r="D221" t="str">
            <v>林昱猷(男A組)</v>
          </cell>
          <cell r="E221" t="str">
            <v>男</v>
          </cell>
          <cell r="F221">
            <v>35793</v>
          </cell>
          <cell r="H221" t="str">
            <v>嘉義</v>
          </cell>
          <cell r="I221" t="str">
            <v>民生國中</v>
          </cell>
          <cell r="J221" t="str">
            <v>1</v>
          </cell>
          <cell r="K221" t="str">
            <v>05-2836472</v>
          </cell>
          <cell r="M221" t="str">
            <v>60061 嘉義市新民路438號</v>
          </cell>
        </row>
        <row r="222">
          <cell r="A222">
            <v>73</v>
          </cell>
          <cell r="B222" t="str">
            <v>男A組</v>
          </cell>
          <cell r="C222" t="str">
            <v>羅予呈</v>
          </cell>
          <cell r="D222" t="str">
            <v>羅予呈(男A組)</v>
          </cell>
          <cell r="E222" t="str">
            <v>男</v>
          </cell>
          <cell r="F222">
            <v>35798</v>
          </cell>
          <cell r="G222" t="str">
            <v>無</v>
          </cell>
          <cell r="H222" t="str">
            <v>嘉義</v>
          </cell>
          <cell r="I222" t="str">
            <v>崇文國小</v>
          </cell>
          <cell r="J222" t="str">
            <v>6</v>
          </cell>
          <cell r="K222" t="str">
            <v>(白)05-2239292          (晚)05-2535796</v>
          </cell>
          <cell r="L222" t="str">
            <v>0933279279父        0915184220林志陽</v>
          </cell>
          <cell r="M222" t="str">
            <v>600 嘉義市國華街180號</v>
          </cell>
        </row>
        <row r="223">
          <cell r="A223">
            <v>74</v>
          </cell>
          <cell r="B223" t="str">
            <v>男B組</v>
          </cell>
          <cell r="C223" t="str">
            <v>蘇奕帆</v>
          </cell>
          <cell r="D223" t="str">
            <v>蘇奕帆(男B組)</v>
          </cell>
          <cell r="E223" t="str">
            <v>男</v>
          </cell>
          <cell r="F223">
            <v>35812</v>
          </cell>
          <cell r="G223" t="str">
            <v>無</v>
          </cell>
          <cell r="H223" t="str">
            <v>高雄</v>
          </cell>
          <cell r="I223" t="str">
            <v>大華國小</v>
          </cell>
          <cell r="J223" t="str">
            <v>6</v>
          </cell>
          <cell r="K223" t="str">
            <v>(白)07-5537788          (晚)07-5223597</v>
          </cell>
          <cell r="L223" t="str">
            <v>0915686588</v>
          </cell>
          <cell r="M223" t="str">
            <v>804 高雄市鼓山區明誠三路602號</v>
          </cell>
        </row>
        <row r="224">
          <cell r="A224">
            <v>75</v>
          </cell>
          <cell r="B224" t="str">
            <v>男B組</v>
          </cell>
          <cell r="C224" t="str">
            <v>林彥呈</v>
          </cell>
          <cell r="D224" t="str">
            <v>林彥呈(男B組)</v>
          </cell>
          <cell r="E224" t="str">
            <v>男</v>
          </cell>
          <cell r="F224">
            <v>35814</v>
          </cell>
          <cell r="G224" t="str">
            <v>港都練習場</v>
          </cell>
          <cell r="H224" t="str">
            <v>高雄</v>
          </cell>
          <cell r="I224" t="str">
            <v>義大國際中小學</v>
          </cell>
          <cell r="J224" t="str">
            <v>1</v>
          </cell>
          <cell r="K224" t="str">
            <v>07-6142600           0953058684</v>
          </cell>
          <cell r="L224" t="str">
            <v>0918152062 FAX:07-6141800</v>
          </cell>
          <cell r="M224" t="str">
            <v>807 高雄市三民區九如一路844號9樓之5</v>
          </cell>
        </row>
        <row r="225">
          <cell r="A225">
            <v>76</v>
          </cell>
          <cell r="B225" t="str">
            <v>男B組</v>
          </cell>
          <cell r="C225" t="str">
            <v>徐維靖</v>
          </cell>
          <cell r="D225" t="str">
            <v>徐維靖(男B組)</v>
          </cell>
          <cell r="E225" t="str">
            <v>男</v>
          </cell>
          <cell r="F225">
            <v>35847</v>
          </cell>
          <cell r="G225" t="str">
            <v>無</v>
          </cell>
          <cell r="H225" t="str">
            <v>高雄</v>
          </cell>
          <cell r="I225" t="str">
            <v>義大國小</v>
          </cell>
          <cell r="J225" t="str">
            <v>6</v>
          </cell>
          <cell r="K225" t="str">
            <v>FAX:07-6578688</v>
          </cell>
          <cell r="L225" t="str">
            <v>0955279136父</v>
          </cell>
          <cell r="M225" t="str">
            <v>840 高雄郵政86-10號信箱</v>
          </cell>
        </row>
        <row r="226">
          <cell r="A226">
            <v>77</v>
          </cell>
          <cell r="B226" t="str">
            <v>男B組</v>
          </cell>
          <cell r="C226" t="str">
            <v>黃冠博</v>
          </cell>
          <cell r="D226" t="str">
            <v>黃冠博(男B組)</v>
          </cell>
          <cell r="E226" t="str">
            <v>男</v>
          </cell>
          <cell r="F226">
            <v>35852</v>
          </cell>
          <cell r="H226" t="str">
            <v>高雄</v>
          </cell>
          <cell r="I226" t="str">
            <v>中山國小</v>
          </cell>
          <cell r="J226" t="str">
            <v>4</v>
          </cell>
          <cell r="K226" t="str">
            <v>07-7191947</v>
          </cell>
          <cell r="L226" t="str">
            <v>0937343177</v>
          </cell>
          <cell r="M226" t="str">
            <v>830 高雄市鳳山區華山街201之1號四樓</v>
          </cell>
        </row>
        <row r="227">
          <cell r="A227">
            <v>79</v>
          </cell>
          <cell r="B227" t="str">
            <v>男B組</v>
          </cell>
          <cell r="C227" t="str">
            <v>李哲有</v>
          </cell>
          <cell r="D227" t="str">
            <v>李哲有(男B組)</v>
          </cell>
          <cell r="E227" t="str">
            <v>男</v>
          </cell>
          <cell r="F227">
            <v>35874</v>
          </cell>
          <cell r="H227" t="str">
            <v>高雄</v>
          </cell>
          <cell r="I227" t="str">
            <v>明華國中</v>
          </cell>
          <cell r="J227" t="str">
            <v>1</v>
          </cell>
          <cell r="K227" t="str">
            <v>07-5526362</v>
          </cell>
          <cell r="L227" t="str">
            <v>0956828856</v>
          </cell>
          <cell r="M227" t="str">
            <v>804 高雄市鼓山區文忠路46號13F</v>
          </cell>
        </row>
        <row r="228">
          <cell r="A228">
            <v>80</v>
          </cell>
          <cell r="B228" t="str">
            <v>男B組</v>
          </cell>
          <cell r="C228" t="str">
            <v>呂承學</v>
          </cell>
          <cell r="D228" t="str">
            <v>呂承學(男B組)</v>
          </cell>
          <cell r="E228" t="str">
            <v>男</v>
          </cell>
          <cell r="F228">
            <v>35897</v>
          </cell>
          <cell r="H228" t="str">
            <v>高雄</v>
          </cell>
          <cell r="I228" t="str">
            <v>七賢國小</v>
          </cell>
          <cell r="J228" t="str">
            <v>6</v>
          </cell>
          <cell r="K228" t="str">
            <v>07-2356929</v>
          </cell>
          <cell r="L228" t="str">
            <v>0910804401</v>
          </cell>
          <cell r="M228" t="str">
            <v>800 高雄市新興區南華橫二路81號</v>
          </cell>
        </row>
        <row r="229">
          <cell r="A229">
            <v>82</v>
          </cell>
          <cell r="B229" t="str">
            <v>男B組</v>
          </cell>
          <cell r="C229" t="str">
            <v>黃屹民</v>
          </cell>
          <cell r="D229" t="str">
            <v>黃屹民(男B組)</v>
          </cell>
          <cell r="E229" t="str">
            <v>男</v>
          </cell>
          <cell r="F229">
            <v>35929</v>
          </cell>
          <cell r="G229" t="str">
            <v>3百碼練習場</v>
          </cell>
          <cell r="H229" t="str">
            <v>高雄</v>
          </cell>
          <cell r="I229" t="str">
            <v>四維國小</v>
          </cell>
          <cell r="J229" t="str">
            <v>5</v>
          </cell>
          <cell r="K229" t="str">
            <v>(晚)07-3346755</v>
          </cell>
          <cell r="L229" t="str">
            <v>0929862527</v>
          </cell>
          <cell r="M229" t="str">
            <v>802 高雄市苓雅區光華一路115之4號</v>
          </cell>
        </row>
        <row r="230">
          <cell r="A230">
            <v>84</v>
          </cell>
          <cell r="B230" t="str">
            <v>男B組</v>
          </cell>
          <cell r="C230" t="str">
            <v>周  德</v>
          </cell>
          <cell r="D230" t="str">
            <v>周  德(男B組)</v>
          </cell>
          <cell r="E230" t="str">
            <v>男</v>
          </cell>
          <cell r="F230">
            <v>35937</v>
          </cell>
          <cell r="G230" t="str">
            <v>南一球場</v>
          </cell>
          <cell r="H230" t="str">
            <v>台南</v>
          </cell>
          <cell r="K230" t="str">
            <v>07-350-3924</v>
          </cell>
          <cell r="L230">
            <v>970556415</v>
          </cell>
          <cell r="M230" t="str">
            <v>813 高雄市左營區文奇路110巷27號</v>
          </cell>
        </row>
        <row r="231">
          <cell r="A231">
            <v>85</v>
          </cell>
          <cell r="B231" t="str">
            <v>男B組</v>
          </cell>
          <cell r="C231" t="str">
            <v>黃柏叡87</v>
          </cell>
          <cell r="D231" t="str">
            <v>黃柏叡87(男B組)</v>
          </cell>
          <cell r="E231" t="str">
            <v>男</v>
          </cell>
          <cell r="F231">
            <v>35965</v>
          </cell>
          <cell r="G231" t="str">
            <v>高雄球場</v>
          </cell>
          <cell r="H231" t="str">
            <v>高雄</v>
          </cell>
          <cell r="I231" t="str">
            <v>陽明國中</v>
          </cell>
          <cell r="J231" t="str">
            <v>3</v>
          </cell>
          <cell r="K231" t="str">
            <v>07-3870855</v>
          </cell>
          <cell r="L231">
            <v>929606506</v>
          </cell>
          <cell r="M231" t="str">
            <v>807 高雄市三民區陽明路65號4樓之1</v>
          </cell>
        </row>
        <row r="232">
          <cell r="A232">
            <v>86</v>
          </cell>
          <cell r="B232" t="str">
            <v>男B組</v>
          </cell>
          <cell r="C232" t="str">
            <v>張榮峻</v>
          </cell>
          <cell r="D232" t="str">
            <v>張榮峻(男B組)</v>
          </cell>
          <cell r="E232" t="str">
            <v>男</v>
          </cell>
          <cell r="F232">
            <v>35970</v>
          </cell>
          <cell r="G232" t="str">
            <v>永安球場</v>
          </cell>
          <cell r="H232" t="str">
            <v>嘉義</v>
          </cell>
          <cell r="I232" t="str">
            <v>民生國中</v>
          </cell>
          <cell r="J232" t="str">
            <v>1</v>
          </cell>
          <cell r="K232" t="str">
            <v>05-2362321</v>
          </cell>
          <cell r="L232" t="str">
            <v>0935622911陳文楨</v>
          </cell>
          <cell r="M232" t="str">
            <v>600 嘉義市杭州四街62號2樓之1</v>
          </cell>
          <cell r="N232" t="str">
            <v>superchen1120@yahoo.com.tw</v>
          </cell>
        </row>
        <row r="233">
          <cell r="A233">
            <v>89</v>
          </cell>
          <cell r="B233" t="str">
            <v>男B組</v>
          </cell>
          <cell r="C233" t="str">
            <v>黃意恩</v>
          </cell>
          <cell r="D233" t="str">
            <v>黃意恩(男B組)</v>
          </cell>
          <cell r="E233" t="str">
            <v>男</v>
          </cell>
          <cell r="F233">
            <v>36022</v>
          </cell>
          <cell r="G233" t="str">
            <v>港都練習場</v>
          </cell>
          <cell r="H233" t="str">
            <v>高雄</v>
          </cell>
          <cell r="I233" t="str">
            <v>文山國中</v>
          </cell>
          <cell r="K233" t="str">
            <v>07-7352255                  07-7352277</v>
          </cell>
          <cell r="L233" t="str">
            <v>0919519616</v>
          </cell>
          <cell r="M233" t="str">
            <v>833 高雄市鳥松區文前路文北巷68號</v>
          </cell>
        </row>
        <row r="234">
          <cell r="A234">
            <v>90</v>
          </cell>
          <cell r="B234" t="str">
            <v>男B組</v>
          </cell>
          <cell r="C234" t="str">
            <v>林凱臻</v>
          </cell>
          <cell r="D234" t="str">
            <v>林凱臻(男B組)</v>
          </cell>
          <cell r="E234" t="str">
            <v>男</v>
          </cell>
          <cell r="F234">
            <v>36022</v>
          </cell>
          <cell r="H234" t="str">
            <v>高雄</v>
          </cell>
          <cell r="I234" t="str">
            <v>MAK</v>
          </cell>
          <cell r="J234" t="str">
            <v>6</v>
          </cell>
          <cell r="K234" t="str">
            <v>0932826001</v>
          </cell>
          <cell r="L234" t="str">
            <v>0932826001</v>
          </cell>
          <cell r="M234" t="str">
            <v>804 高雄市鼓山區美術南二路136號</v>
          </cell>
        </row>
        <row r="235">
          <cell r="A235">
            <v>91</v>
          </cell>
          <cell r="B235" t="str">
            <v>男B組</v>
          </cell>
          <cell r="C235" t="str">
            <v>李東翰</v>
          </cell>
          <cell r="D235" t="str">
            <v>李東翰(男B組)</v>
          </cell>
          <cell r="E235" t="str">
            <v>男</v>
          </cell>
          <cell r="F235">
            <v>36028</v>
          </cell>
          <cell r="H235" t="str">
            <v>高雄</v>
          </cell>
          <cell r="I235" t="str">
            <v>林園國小</v>
          </cell>
          <cell r="J235" t="str">
            <v>6</v>
          </cell>
          <cell r="K235" t="str">
            <v>0972336167</v>
          </cell>
          <cell r="L235" t="str">
            <v>0933333500</v>
          </cell>
          <cell r="M235" t="str">
            <v>832 高雄市林園區中芸村中芸路21號</v>
          </cell>
        </row>
        <row r="236">
          <cell r="A236">
            <v>92</v>
          </cell>
          <cell r="B236" t="str">
            <v>男B組</v>
          </cell>
          <cell r="C236" t="str">
            <v>陳恆毅</v>
          </cell>
          <cell r="D236" t="str">
            <v>陳恆毅(男B組)</v>
          </cell>
          <cell r="E236" t="str">
            <v>男</v>
          </cell>
          <cell r="F236">
            <v>36040</v>
          </cell>
          <cell r="H236" t="str">
            <v>高雄</v>
          </cell>
          <cell r="I236" t="str">
            <v>義大國中</v>
          </cell>
          <cell r="J236" t="str">
            <v>1</v>
          </cell>
          <cell r="K236" t="str">
            <v>FAX:07-6284799</v>
          </cell>
          <cell r="L236" t="str">
            <v>0937646963</v>
          </cell>
          <cell r="M236" t="str">
            <v>833 高雄市鳥松區大華里圓山北路9號5樓</v>
          </cell>
        </row>
        <row r="237">
          <cell r="A237">
            <v>93</v>
          </cell>
          <cell r="B237" t="str">
            <v>男B組</v>
          </cell>
          <cell r="C237" t="str">
            <v>盧郁仁</v>
          </cell>
          <cell r="D237" t="str">
            <v>盧郁仁(男B組)</v>
          </cell>
          <cell r="E237" t="str">
            <v>男</v>
          </cell>
          <cell r="F237">
            <v>36040</v>
          </cell>
          <cell r="H237" t="str">
            <v>台南</v>
          </cell>
          <cell r="I237" t="str">
            <v>新營國小</v>
          </cell>
          <cell r="J237" t="str">
            <v>6</v>
          </cell>
          <cell r="K237" t="str">
            <v>06-6590666             FAX:06-6590777</v>
          </cell>
          <cell r="L237" t="str">
            <v>0929698209</v>
          </cell>
          <cell r="M237" t="str">
            <v>730 台南市新營區健康路71號</v>
          </cell>
        </row>
        <row r="238">
          <cell r="A238">
            <v>94</v>
          </cell>
          <cell r="B238" t="str">
            <v>男B組</v>
          </cell>
          <cell r="C238" t="str">
            <v>陳嘉隆</v>
          </cell>
          <cell r="D238" t="str">
            <v>陳嘉隆(男B組)</v>
          </cell>
          <cell r="E238" t="str">
            <v>男</v>
          </cell>
          <cell r="F238">
            <v>36047</v>
          </cell>
          <cell r="H238" t="str">
            <v>高雄</v>
          </cell>
          <cell r="I238" t="str">
            <v>七賢國中</v>
          </cell>
          <cell r="J238" t="str">
            <v>2</v>
          </cell>
          <cell r="K238" t="str">
            <v>07-5333340</v>
          </cell>
          <cell r="L238" t="str">
            <v>0930-776786</v>
          </cell>
          <cell r="M238" t="str">
            <v>804  高雄市鼓山區青海路82號9樓</v>
          </cell>
        </row>
        <row r="239">
          <cell r="A239">
            <v>95</v>
          </cell>
          <cell r="B239" t="str">
            <v>男B組</v>
          </cell>
          <cell r="C239" t="str">
            <v>王力偉</v>
          </cell>
          <cell r="D239" t="str">
            <v>王力偉(男B組)</v>
          </cell>
          <cell r="E239" t="str">
            <v>男</v>
          </cell>
          <cell r="F239">
            <v>36049</v>
          </cell>
          <cell r="H239" t="str">
            <v>高雄</v>
          </cell>
          <cell r="I239" t="str">
            <v>五福國中</v>
          </cell>
          <cell r="J239" t="str">
            <v>3</v>
          </cell>
          <cell r="K239" t="str">
            <v>07-2368861</v>
          </cell>
          <cell r="L239" t="str">
            <v>0988-923508        0935404780黃振豐</v>
          </cell>
          <cell r="M239" t="str">
            <v>800 高雄市新興區七賢一路301號7樓之1</v>
          </cell>
        </row>
        <row r="240">
          <cell r="A240">
            <v>96</v>
          </cell>
          <cell r="B240" t="str">
            <v>男B組</v>
          </cell>
          <cell r="C240" t="str">
            <v>鄭嵩育</v>
          </cell>
          <cell r="D240" t="str">
            <v>鄭嵩育(男B組)</v>
          </cell>
          <cell r="E240" t="str">
            <v>男</v>
          </cell>
          <cell r="F240">
            <v>36065</v>
          </cell>
          <cell r="H240" t="str">
            <v>屏東</v>
          </cell>
          <cell r="J240" t="str">
            <v>1</v>
          </cell>
          <cell r="K240" t="str">
            <v>0913350981</v>
          </cell>
          <cell r="L240" t="str">
            <v xml:space="preserve">08-7370803     </v>
          </cell>
          <cell r="M240" t="str">
            <v>900  屏東市公裕街383巷39弄6號</v>
          </cell>
        </row>
        <row r="241">
          <cell r="A241">
            <v>98</v>
          </cell>
          <cell r="B241" t="str">
            <v>男B組</v>
          </cell>
          <cell r="C241" t="str">
            <v>林柏毅</v>
          </cell>
          <cell r="D241" t="str">
            <v>林柏毅(男B組)</v>
          </cell>
          <cell r="E241" t="str">
            <v>男</v>
          </cell>
          <cell r="F241">
            <v>36106</v>
          </cell>
          <cell r="H241" t="str">
            <v>嘉義</v>
          </cell>
          <cell r="I241" t="str">
            <v>協同中學</v>
          </cell>
          <cell r="J241" t="str">
            <v>1</v>
          </cell>
          <cell r="K241" t="str">
            <v>0939005874</v>
          </cell>
          <cell r="L241" t="str">
            <v>05-3715270              05-3715360</v>
          </cell>
          <cell r="M241" t="str">
            <v>612  嘉義縣民雄鄉建國路二段31號</v>
          </cell>
        </row>
        <row r="242">
          <cell r="A242">
            <v>99</v>
          </cell>
          <cell r="B242" t="str">
            <v>男B組</v>
          </cell>
          <cell r="C242" t="str">
            <v>楊承豪</v>
          </cell>
          <cell r="D242" t="str">
            <v>楊承豪(男B組)</v>
          </cell>
          <cell r="E242" t="str">
            <v>男</v>
          </cell>
          <cell r="F242">
            <v>36109</v>
          </cell>
          <cell r="H242" t="str">
            <v>高雄</v>
          </cell>
          <cell r="I242" t="str">
            <v>三民國中</v>
          </cell>
          <cell r="J242" t="str">
            <v>2</v>
          </cell>
          <cell r="K242" t="str">
            <v>07-3891846</v>
          </cell>
          <cell r="L242" t="str">
            <v>0952-329666</v>
          </cell>
          <cell r="M242" t="str">
            <v>807  高雄市三民區慶雲街117號7樓之2</v>
          </cell>
        </row>
        <row r="243">
          <cell r="A243">
            <v>100</v>
          </cell>
          <cell r="B243" t="str">
            <v>男B組</v>
          </cell>
          <cell r="C243" t="str">
            <v>陳詠文</v>
          </cell>
          <cell r="D243" t="str">
            <v>陳詠文(男B組)</v>
          </cell>
          <cell r="E243" t="str">
            <v>男</v>
          </cell>
          <cell r="F243">
            <v>36134</v>
          </cell>
          <cell r="G243" t="str">
            <v>港都高爾夫</v>
          </cell>
          <cell r="H243" t="str">
            <v>高雄</v>
          </cell>
          <cell r="I243" t="str">
            <v>義大國際中小學</v>
          </cell>
          <cell r="J243" t="str">
            <v>4</v>
          </cell>
          <cell r="K243" t="str">
            <v xml:space="preserve">(白)07-7888800       (晚)07-3843061         </v>
          </cell>
          <cell r="L243" t="str">
            <v>0958393167
傳真-077888811</v>
          </cell>
          <cell r="M243" t="str">
            <v>807 高雄市三民區義華路303巷25號</v>
          </cell>
        </row>
        <row r="244">
          <cell r="A244">
            <v>101</v>
          </cell>
          <cell r="B244" t="str">
            <v>男B組</v>
          </cell>
          <cell r="C244" t="str">
            <v>陳昱全</v>
          </cell>
          <cell r="D244" t="str">
            <v>陳昱全(男B組)</v>
          </cell>
          <cell r="E244" t="str">
            <v>男</v>
          </cell>
          <cell r="F244">
            <v>36144</v>
          </cell>
          <cell r="G244" t="str">
            <v>南一球場</v>
          </cell>
          <cell r="H244" t="str">
            <v>台南</v>
          </cell>
          <cell r="I244" t="str">
            <v>忠孝國中</v>
          </cell>
          <cell r="J244" t="str">
            <v>1</v>
          </cell>
          <cell r="K244" t="str">
            <v>0938888329</v>
          </cell>
          <cell r="L244" t="str">
            <v>0938888329</v>
          </cell>
          <cell r="M244" t="str">
            <v>704 台南市北區公園路703號</v>
          </cell>
        </row>
        <row r="245">
          <cell r="A245">
            <v>103</v>
          </cell>
          <cell r="B245" t="str">
            <v>男B組</v>
          </cell>
          <cell r="C245" t="str">
            <v>何亭翰</v>
          </cell>
          <cell r="D245" t="str">
            <v>何亭翰(男B組)</v>
          </cell>
          <cell r="E245" t="str">
            <v>男</v>
          </cell>
          <cell r="F245">
            <v>36164</v>
          </cell>
          <cell r="H245" t="str">
            <v>台南</v>
          </cell>
          <cell r="I245" t="str">
            <v>東原國中</v>
          </cell>
          <cell r="J245" t="str">
            <v>4</v>
          </cell>
          <cell r="K245" t="str">
            <v>0919226139</v>
          </cell>
          <cell r="L245" t="str">
            <v>06-6861009</v>
          </cell>
          <cell r="M245" t="str">
            <v>734  台南市東山區東原里20鄰瓦厝子49號之14</v>
          </cell>
        </row>
        <row r="246">
          <cell r="B246" t="str">
            <v>男B組</v>
          </cell>
          <cell r="C246" t="str">
            <v>周佑任</v>
          </cell>
          <cell r="D246" t="str">
            <v>周佑任(男B組)</v>
          </cell>
          <cell r="E246" t="str">
            <v>男</v>
          </cell>
          <cell r="F246">
            <v>36190</v>
          </cell>
          <cell r="H246" t="str">
            <v>高雄</v>
          </cell>
          <cell r="I246" t="str">
            <v>高雄市立龍華國中</v>
          </cell>
          <cell r="J246" t="str">
            <v>2</v>
          </cell>
          <cell r="K246" t="str">
            <v>07-5565638</v>
          </cell>
          <cell r="L246" t="str">
            <v>0915-815118</v>
          </cell>
          <cell r="M246" t="str">
            <v>813 高雄市左營區大順一路320號4樓</v>
          </cell>
        </row>
        <row r="247">
          <cell r="A247">
            <v>105</v>
          </cell>
          <cell r="B247" t="str">
            <v>男B組</v>
          </cell>
          <cell r="C247" t="str">
            <v>伍家弘</v>
          </cell>
          <cell r="D247" t="str">
            <v>伍家弘(男B組)</v>
          </cell>
          <cell r="E247" t="str">
            <v>男</v>
          </cell>
          <cell r="F247">
            <v>36201</v>
          </cell>
          <cell r="G247" t="str">
            <v>無</v>
          </cell>
          <cell r="H247" t="str">
            <v>高雄</v>
          </cell>
          <cell r="I247" t="str">
            <v>東光國小</v>
          </cell>
          <cell r="J247" t="str">
            <v>5</v>
          </cell>
          <cell r="K247" t="str">
            <v xml:space="preserve">(白)07-3805781        </v>
          </cell>
          <cell r="L247" t="str">
            <v>0939146365</v>
          </cell>
          <cell r="M247" t="str">
            <v>807 高雄市三民區大順二路375號20F</v>
          </cell>
        </row>
        <row r="248">
          <cell r="A248">
            <v>106</v>
          </cell>
          <cell r="B248" t="str">
            <v>男B組</v>
          </cell>
          <cell r="C248" t="str">
            <v>李承威</v>
          </cell>
          <cell r="D248" t="str">
            <v>李承威(男B組)</v>
          </cell>
          <cell r="E248" t="str">
            <v>男</v>
          </cell>
          <cell r="F248">
            <v>36231</v>
          </cell>
          <cell r="H248" t="str">
            <v>高雄</v>
          </cell>
          <cell r="I248" t="str">
            <v>四維國小</v>
          </cell>
          <cell r="J248" t="str">
            <v>6</v>
          </cell>
          <cell r="K248" t="str">
            <v>07-3383067</v>
          </cell>
          <cell r="L248" t="str">
            <v>0987383111</v>
          </cell>
          <cell r="M248" t="str">
            <v>802 高雄市苓雅區民權一路39巷42號</v>
          </cell>
        </row>
        <row r="249">
          <cell r="A249">
            <v>107</v>
          </cell>
          <cell r="B249" t="str">
            <v>男B組</v>
          </cell>
          <cell r="C249" t="str">
            <v>蔡旻秩</v>
          </cell>
          <cell r="D249" t="str">
            <v>蔡旻秩(男B組)</v>
          </cell>
          <cell r="E249" t="str">
            <v>男</v>
          </cell>
          <cell r="F249">
            <v>36277</v>
          </cell>
          <cell r="G249" t="str">
            <v>十全練習場</v>
          </cell>
          <cell r="H249" t="str">
            <v>高雄</v>
          </cell>
          <cell r="I249" t="str">
            <v>龍華國小</v>
          </cell>
          <cell r="J249" t="str">
            <v>6</v>
          </cell>
          <cell r="K249" t="str">
            <v>07-3758698(日)      FAX:07-3758696</v>
          </cell>
          <cell r="L249" t="str">
            <v>0937395098 0925727378</v>
          </cell>
          <cell r="M249" t="str">
            <v>804 高雄市鼓山區文信路218號7樓之1</v>
          </cell>
        </row>
        <row r="250">
          <cell r="A250">
            <v>109</v>
          </cell>
          <cell r="B250" t="str">
            <v>男B組</v>
          </cell>
          <cell r="C250" t="str">
            <v>謝品濬</v>
          </cell>
          <cell r="D250" t="str">
            <v>謝品濬(男B組)</v>
          </cell>
          <cell r="E250" t="str">
            <v>男</v>
          </cell>
          <cell r="F250">
            <v>36303</v>
          </cell>
          <cell r="H250" t="str">
            <v>高雄</v>
          </cell>
          <cell r="I250" t="str">
            <v>陽明國小</v>
          </cell>
          <cell r="J250" t="str">
            <v>5</v>
          </cell>
          <cell r="K250" t="str">
            <v>(白)07-3896992</v>
          </cell>
          <cell r="L250" t="str">
            <v>0982249733</v>
          </cell>
          <cell r="M250" t="str">
            <v>807 高雄市三民區義德路85號7F</v>
          </cell>
        </row>
        <row r="251">
          <cell r="A251">
            <v>112</v>
          </cell>
          <cell r="B251" t="str">
            <v>男B組</v>
          </cell>
          <cell r="C251" t="str">
            <v>蘇喬維</v>
          </cell>
          <cell r="D251" t="str">
            <v>蘇喬維(男B組)</v>
          </cell>
          <cell r="E251" t="str">
            <v>男</v>
          </cell>
          <cell r="F251">
            <v>36351</v>
          </cell>
          <cell r="H251" t="str">
            <v>高雄</v>
          </cell>
          <cell r="I251" t="str">
            <v>七賢國中</v>
          </cell>
          <cell r="J251" t="str">
            <v>2</v>
          </cell>
          <cell r="K251" t="str">
            <v>0976453356     0928723355</v>
          </cell>
          <cell r="L251" t="str">
            <v xml:space="preserve">07-555-0781    </v>
          </cell>
          <cell r="M251" t="str">
            <v>804  高雄市鼓山區美術東二路46號13樓之1</v>
          </cell>
        </row>
        <row r="252">
          <cell r="A252">
            <v>113</v>
          </cell>
          <cell r="B252" t="str">
            <v>男B組</v>
          </cell>
          <cell r="C252" t="str">
            <v>吳奇靈</v>
          </cell>
          <cell r="D252" t="str">
            <v>吳奇靈(男B組)</v>
          </cell>
          <cell r="E252" t="str">
            <v>男</v>
          </cell>
          <cell r="F252">
            <v>36355</v>
          </cell>
          <cell r="K252" t="str">
            <v>0928325917</v>
          </cell>
          <cell r="M252" t="str">
            <v>812  高雄市左營區太原街80巷11號</v>
          </cell>
        </row>
        <row r="253">
          <cell r="A253">
            <v>114</v>
          </cell>
          <cell r="B253" t="str">
            <v>男B組</v>
          </cell>
          <cell r="C253" t="str">
            <v>盧彥融</v>
          </cell>
          <cell r="D253" t="str">
            <v>盧彥融(男B組)</v>
          </cell>
          <cell r="E253" t="str">
            <v>男</v>
          </cell>
          <cell r="F253">
            <v>36387</v>
          </cell>
          <cell r="H253" t="str">
            <v>台東</v>
          </cell>
          <cell r="I253" t="str">
            <v>新生國中</v>
          </cell>
          <cell r="J253" t="str">
            <v>2</v>
          </cell>
          <cell r="K253" t="str">
            <v>089-223161</v>
          </cell>
          <cell r="L253" t="str">
            <v>0912223161  0935039923</v>
          </cell>
          <cell r="M253" t="str">
            <v>950 台東市更生路849巷10號</v>
          </cell>
          <cell r="N253" t="str">
            <v>senayan0515@yahoo.com.tw</v>
          </cell>
        </row>
        <row r="254">
          <cell r="A254">
            <v>115</v>
          </cell>
          <cell r="B254" t="str">
            <v>男B組</v>
          </cell>
          <cell r="C254" t="str">
            <v>洪子傑</v>
          </cell>
          <cell r="D254" t="str">
            <v>洪子傑(男B組)</v>
          </cell>
          <cell r="E254" t="str">
            <v>男</v>
          </cell>
          <cell r="F254">
            <v>36419</v>
          </cell>
          <cell r="H254" t="str">
            <v>高雄</v>
          </cell>
          <cell r="I254" t="str">
            <v>七賢國中</v>
          </cell>
          <cell r="J254" t="str">
            <v>1</v>
          </cell>
          <cell r="K254" t="str">
            <v>07-5833358     F:07-5873352</v>
          </cell>
          <cell r="L254" t="str">
            <v>0937-693623母            0933-601612洪教練</v>
          </cell>
          <cell r="M254" t="str">
            <v>804 高雄市鼓山區逢甲路231號</v>
          </cell>
        </row>
        <row r="255">
          <cell r="A255">
            <v>116</v>
          </cell>
          <cell r="B255" t="str">
            <v>男B組</v>
          </cell>
          <cell r="C255" t="str">
            <v>王偉軒</v>
          </cell>
          <cell r="D255" t="str">
            <v>王偉軒(男B組)</v>
          </cell>
          <cell r="E255" t="str">
            <v>男</v>
          </cell>
          <cell r="F255">
            <v>36430</v>
          </cell>
          <cell r="G255" t="str">
            <v>無</v>
          </cell>
          <cell r="H255" t="str">
            <v>高雄</v>
          </cell>
          <cell r="I255" t="str">
            <v>中正國中</v>
          </cell>
          <cell r="J255" t="str">
            <v>1</v>
          </cell>
          <cell r="K255" t="str">
            <v>07-7903344          FAX:07-7411695</v>
          </cell>
          <cell r="L255" t="str">
            <v>0931-872266       0929288366林教練</v>
          </cell>
          <cell r="M255" t="str">
            <v>83064 高雄市鳳山區光遠路155巷73號</v>
          </cell>
          <cell r="N255" t="str">
            <v>db841206@yahoo.com.tw</v>
          </cell>
        </row>
        <row r="256">
          <cell r="A256">
            <v>117</v>
          </cell>
          <cell r="B256" t="str">
            <v>男B組</v>
          </cell>
          <cell r="C256" t="str">
            <v>黃紹恩</v>
          </cell>
          <cell r="D256" t="str">
            <v>黃紹恩(男B組)</v>
          </cell>
          <cell r="E256" t="str">
            <v>男</v>
          </cell>
          <cell r="F256">
            <v>36441</v>
          </cell>
          <cell r="G256" t="str">
            <v>揮展練習場</v>
          </cell>
          <cell r="H256" t="str">
            <v>台南</v>
          </cell>
          <cell r="I256" t="str">
            <v>海佃國中</v>
          </cell>
          <cell r="J256" t="str">
            <v>7</v>
          </cell>
          <cell r="K256" t="str">
            <v>06-2451866白        06-3582050晚</v>
          </cell>
          <cell r="L256" t="str">
            <v>0937-493126母</v>
          </cell>
          <cell r="M256" t="str">
            <v>709 台南市安南區海中街121巷100弄8號</v>
          </cell>
        </row>
        <row r="257">
          <cell r="A257">
            <v>118</v>
          </cell>
          <cell r="B257" t="str">
            <v>男B組</v>
          </cell>
          <cell r="C257" t="str">
            <v>陳定睿</v>
          </cell>
          <cell r="D257" t="str">
            <v>陳定睿(男B組)</v>
          </cell>
          <cell r="E257" t="str">
            <v>男</v>
          </cell>
          <cell r="F257">
            <v>36482</v>
          </cell>
          <cell r="H257" t="str">
            <v>高雄</v>
          </cell>
          <cell r="I257" t="str">
            <v>大同國小</v>
          </cell>
          <cell r="J257" t="str">
            <v>6</v>
          </cell>
          <cell r="K257" t="str">
            <v>0936150718</v>
          </cell>
          <cell r="L257" t="str">
            <v>07-2221010</v>
          </cell>
          <cell r="M257" t="str">
            <v>800 高雄市新興區民生一路208號9樓</v>
          </cell>
          <cell r="N257" t="str">
            <v>atsu.chen@msa.hinet.net</v>
          </cell>
        </row>
        <row r="258">
          <cell r="A258">
            <v>119</v>
          </cell>
          <cell r="B258" t="str">
            <v>男B組</v>
          </cell>
          <cell r="C258" t="str">
            <v>李盛興</v>
          </cell>
          <cell r="D258" t="str">
            <v>李盛興(男B組)</v>
          </cell>
          <cell r="E258" t="str">
            <v>男</v>
          </cell>
          <cell r="F258">
            <v>36530</v>
          </cell>
          <cell r="H258" t="str">
            <v>高雄</v>
          </cell>
          <cell r="I258" t="str">
            <v>苓洲國小</v>
          </cell>
          <cell r="J258" t="str">
            <v>4</v>
          </cell>
          <cell r="K258" t="str">
            <v>0929970058</v>
          </cell>
          <cell r="L258" t="str">
            <v>07-7354085</v>
          </cell>
          <cell r="M258" t="str">
            <v>833  高雄市鳥松區濱湖路302號9樓</v>
          </cell>
        </row>
        <row r="259">
          <cell r="A259">
            <v>120</v>
          </cell>
          <cell r="B259" t="str">
            <v>男B組</v>
          </cell>
          <cell r="C259" t="str">
            <v>黃柏祐</v>
          </cell>
          <cell r="D259" t="str">
            <v>黃柏祐(男B組)</v>
          </cell>
          <cell r="E259" t="str">
            <v>男</v>
          </cell>
          <cell r="F259">
            <v>36532</v>
          </cell>
          <cell r="H259" t="str">
            <v>屏東</v>
          </cell>
          <cell r="I259" t="str">
            <v>明正國中</v>
          </cell>
          <cell r="J259" t="str">
            <v>1</v>
          </cell>
          <cell r="K259" t="str">
            <v>08-7222575</v>
          </cell>
          <cell r="L259" t="str">
            <v>0929-433730</v>
          </cell>
          <cell r="M259" t="str">
            <v>900  屏東市歸仁路79之16號</v>
          </cell>
        </row>
        <row r="260">
          <cell r="A260">
            <v>121</v>
          </cell>
          <cell r="B260" t="str">
            <v>男B組</v>
          </cell>
          <cell r="C260" t="str">
            <v>周宗詮</v>
          </cell>
          <cell r="D260" t="str">
            <v>周宗詮(男B組)</v>
          </cell>
          <cell r="E260" t="str">
            <v>男</v>
          </cell>
          <cell r="F260">
            <v>36532</v>
          </cell>
          <cell r="G260" t="str">
            <v>義大練習場</v>
          </cell>
          <cell r="H260" t="str">
            <v>高雄</v>
          </cell>
          <cell r="I260" t="str">
            <v>新莊國小</v>
          </cell>
          <cell r="J260" t="str">
            <v>4</v>
          </cell>
          <cell r="K260" t="str">
            <v xml:space="preserve">(白)07-5582050        傳真:07-5506929   </v>
          </cell>
          <cell r="L260" t="str">
            <v>0939074038        父周建元</v>
          </cell>
          <cell r="M260" t="str">
            <v>813 高雄市左營區正心街116號10F之3</v>
          </cell>
        </row>
        <row r="261">
          <cell r="A261">
            <v>123</v>
          </cell>
          <cell r="B261" t="str">
            <v>男B組</v>
          </cell>
          <cell r="C261" t="str">
            <v>謝茗傑</v>
          </cell>
          <cell r="D261" t="str">
            <v>謝茗傑(男B組)</v>
          </cell>
          <cell r="E261" t="str">
            <v>男</v>
          </cell>
          <cell r="F261">
            <v>36611</v>
          </cell>
          <cell r="H261" t="str">
            <v>高雄</v>
          </cell>
          <cell r="I261" t="str">
            <v>路竹國民小學</v>
          </cell>
          <cell r="J261" t="str">
            <v>4</v>
          </cell>
          <cell r="K261" t="str">
            <v>07-6951405
07-6951855</v>
          </cell>
          <cell r="L261" t="str">
            <v>0928722011
0921543678</v>
          </cell>
          <cell r="M261" t="str">
            <v>821 高雄市路竹區新生路113巷6號</v>
          </cell>
        </row>
        <row r="262">
          <cell r="A262">
            <v>127</v>
          </cell>
          <cell r="B262" t="str">
            <v>男B組</v>
          </cell>
          <cell r="C262" t="str">
            <v>李雋有</v>
          </cell>
          <cell r="D262" t="str">
            <v>李雋有(男B組)</v>
          </cell>
          <cell r="E262" t="str">
            <v>男</v>
          </cell>
          <cell r="F262">
            <v>36626</v>
          </cell>
          <cell r="H262" t="str">
            <v>高雄</v>
          </cell>
          <cell r="I262" t="str">
            <v>新上國小</v>
          </cell>
          <cell r="J262" t="str">
            <v>5</v>
          </cell>
          <cell r="K262" t="str">
            <v>07-5526362</v>
          </cell>
          <cell r="L262" t="str">
            <v>0956828856</v>
          </cell>
          <cell r="M262" t="str">
            <v>804 高雄市鼓山區文忠路46號13F</v>
          </cell>
        </row>
        <row r="263">
          <cell r="A263">
            <v>129</v>
          </cell>
          <cell r="B263" t="str">
            <v>男B組</v>
          </cell>
          <cell r="C263" t="str">
            <v>陳敬方</v>
          </cell>
          <cell r="D263" t="str">
            <v>陳敬方(男B組)</v>
          </cell>
          <cell r="E263" t="str">
            <v>男</v>
          </cell>
          <cell r="F263">
            <v>36664</v>
          </cell>
          <cell r="G263" t="str">
            <v>無</v>
          </cell>
          <cell r="H263" t="str">
            <v>屏東</v>
          </cell>
          <cell r="I263" t="str">
            <v>勝利國小</v>
          </cell>
          <cell r="J263" t="str">
            <v>5</v>
          </cell>
          <cell r="K263" t="str">
            <v>08-7326282          (家)08-7662328</v>
          </cell>
          <cell r="L263" t="str">
            <v>0932-808929        0922720668鄭恆昌</v>
          </cell>
          <cell r="M263" t="str">
            <v>900 屏東市公正四街128號7樓</v>
          </cell>
        </row>
        <row r="264">
          <cell r="A264">
            <v>131</v>
          </cell>
          <cell r="B264" t="str">
            <v>男B組</v>
          </cell>
          <cell r="C264" t="str">
            <v>陳敬仁</v>
          </cell>
          <cell r="D264" t="str">
            <v>陳敬仁(男B組)</v>
          </cell>
          <cell r="E264" t="str">
            <v>男</v>
          </cell>
          <cell r="F264">
            <v>36664</v>
          </cell>
          <cell r="G264" t="str">
            <v>無</v>
          </cell>
          <cell r="H264" t="str">
            <v>屏東</v>
          </cell>
          <cell r="I264" t="str">
            <v>勝利國小</v>
          </cell>
          <cell r="J264" t="str">
            <v>5</v>
          </cell>
          <cell r="K264" t="str">
            <v>08-7326282          (家)08-7662328</v>
          </cell>
          <cell r="L264" t="str">
            <v>0932-808929        0922720668鄭恆昌</v>
          </cell>
          <cell r="M264" t="str">
            <v>900 屏東市公正四街128號7樓</v>
          </cell>
        </row>
        <row r="265">
          <cell r="A265">
            <v>133</v>
          </cell>
          <cell r="B265" t="str">
            <v>男B組</v>
          </cell>
          <cell r="C265" t="str">
            <v>陳敬文</v>
          </cell>
          <cell r="D265" t="str">
            <v>陳敬文(男B組)</v>
          </cell>
          <cell r="E265" t="str">
            <v>男</v>
          </cell>
          <cell r="F265">
            <v>36664</v>
          </cell>
          <cell r="H265" t="str">
            <v>屏東</v>
          </cell>
          <cell r="I265" t="str">
            <v>勝利國小</v>
          </cell>
          <cell r="J265" t="str">
            <v>5</v>
          </cell>
          <cell r="K265" t="str">
            <v>08-7326282          (家)08-7662328</v>
          </cell>
          <cell r="L265" t="str">
            <v>0932-808929        0922720668鄭恆昌</v>
          </cell>
          <cell r="M265" t="str">
            <v>900 屏東市公正四街128號7樓</v>
          </cell>
        </row>
        <row r="266">
          <cell r="A266">
            <v>135</v>
          </cell>
          <cell r="B266" t="str">
            <v>男B組</v>
          </cell>
          <cell r="C266" t="str">
            <v>劉昱廷</v>
          </cell>
          <cell r="D266" t="str">
            <v>劉昱廷(男B組)</v>
          </cell>
          <cell r="E266" t="str">
            <v>男</v>
          </cell>
          <cell r="F266">
            <v>36670</v>
          </cell>
          <cell r="G266" t="str">
            <v>高雄球場</v>
          </cell>
          <cell r="H266" t="str">
            <v>高雄</v>
          </cell>
          <cell r="I266" t="str">
            <v>七賢國小</v>
          </cell>
          <cell r="J266" t="str">
            <v>2</v>
          </cell>
          <cell r="K266" t="str">
            <v>07-7159500</v>
          </cell>
          <cell r="L266" t="str">
            <v>0932763243        0933270664黃錦鵬</v>
          </cell>
          <cell r="M266" t="str">
            <v>802 高雄市苓雅區建國一路111號</v>
          </cell>
        </row>
        <row r="267">
          <cell r="A267">
            <v>137</v>
          </cell>
          <cell r="B267" t="str">
            <v>男B組</v>
          </cell>
          <cell r="C267" t="str">
            <v>徐竺靖</v>
          </cell>
          <cell r="D267" t="str">
            <v>徐竺靖(男B組)</v>
          </cell>
          <cell r="E267" t="str">
            <v>男</v>
          </cell>
          <cell r="F267">
            <v>36693</v>
          </cell>
          <cell r="G267" t="str">
            <v>無</v>
          </cell>
          <cell r="H267" t="str">
            <v>高雄</v>
          </cell>
          <cell r="I267" t="str">
            <v>義大國小</v>
          </cell>
          <cell r="J267" t="str">
            <v>4</v>
          </cell>
          <cell r="K267" t="str">
            <v>(白)0955279136          (晚)0933662228</v>
          </cell>
          <cell r="L267" t="str">
            <v>0935661256       0955279136</v>
          </cell>
          <cell r="M267" t="str">
            <v>840 高雄郵政86-10號信箱</v>
          </cell>
        </row>
        <row r="268">
          <cell r="A268">
            <v>139</v>
          </cell>
          <cell r="B268" t="str">
            <v>男B組</v>
          </cell>
          <cell r="C268" t="str">
            <v>蘇宥誠</v>
          </cell>
          <cell r="D268" t="str">
            <v>蘇宥誠(男B組)</v>
          </cell>
          <cell r="E268" t="str">
            <v>男</v>
          </cell>
          <cell r="F268">
            <v>36697</v>
          </cell>
          <cell r="H268" t="str">
            <v>高雄</v>
          </cell>
          <cell r="I268" t="str">
            <v>路竹國小</v>
          </cell>
          <cell r="J268" t="str">
            <v>4</v>
          </cell>
          <cell r="K268" t="str">
            <v>07-6962550</v>
          </cell>
          <cell r="L268" t="str">
            <v>0937675568</v>
          </cell>
          <cell r="M268" t="str">
            <v>821 高雄市路竹區中正路15號</v>
          </cell>
        </row>
        <row r="269">
          <cell r="A269">
            <v>141</v>
          </cell>
          <cell r="B269" t="str">
            <v>男B組</v>
          </cell>
          <cell r="C269" t="str">
            <v>吳  謙</v>
          </cell>
          <cell r="D269" t="str">
            <v>吳  謙(男B組)</v>
          </cell>
          <cell r="E269" t="str">
            <v>男</v>
          </cell>
          <cell r="F269">
            <v>36706</v>
          </cell>
          <cell r="G269" t="str">
            <v>南一球場</v>
          </cell>
          <cell r="H269" t="str">
            <v>台南</v>
          </cell>
          <cell r="I269" t="str">
            <v>大成國小</v>
          </cell>
          <cell r="J269" t="str">
            <v>4</v>
          </cell>
          <cell r="K269" t="str">
            <v>06-5850855</v>
          </cell>
          <cell r="L269" t="str">
            <v>0911170270        0937335560張玟珮</v>
          </cell>
          <cell r="M269" t="str">
            <v>741 台南市善化區自立路123號</v>
          </cell>
        </row>
        <row r="270">
          <cell r="A270">
            <v>143</v>
          </cell>
          <cell r="B270" t="str">
            <v>男B組</v>
          </cell>
          <cell r="C270" t="str">
            <v>周柏霖</v>
          </cell>
          <cell r="D270" t="str">
            <v>周柏霖(男B組)</v>
          </cell>
          <cell r="E270" t="str">
            <v>男</v>
          </cell>
          <cell r="F270">
            <v>36706</v>
          </cell>
          <cell r="H270" t="str">
            <v>高雄</v>
          </cell>
          <cell r="I270" t="str">
            <v>高雄市立龍華國中</v>
          </cell>
          <cell r="J270" t="str">
            <v>1</v>
          </cell>
          <cell r="K270" t="str">
            <v>07-5565638</v>
          </cell>
          <cell r="L270" t="str">
            <v>0915-815118</v>
          </cell>
          <cell r="M270" t="str">
            <v>814 高雄市左營區大順一路320號4樓</v>
          </cell>
        </row>
        <row r="271">
          <cell r="A271">
            <v>145</v>
          </cell>
          <cell r="B271" t="str">
            <v>男B組</v>
          </cell>
          <cell r="C271" t="str">
            <v>林洪鈺</v>
          </cell>
          <cell r="D271" t="str">
            <v>林洪鈺(男B組)</v>
          </cell>
          <cell r="E271" t="str">
            <v>男</v>
          </cell>
          <cell r="F271">
            <v>36764</v>
          </cell>
          <cell r="H271" t="str">
            <v>高雄</v>
          </cell>
          <cell r="I271" t="str">
            <v>福山國小</v>
          </cell>
          <cell r="J271" t="str">
            <v>5</v>
          </cell>
          <cell r="K271" t="str">
            <v>(白)07-7109925    (晚)07-3462943</v>
          </cell>
          <cell r="L271" t="str">
            <v xml:space="preserve">0932734821 </v>
          </cell>
          <cell r="M271" t="str">
            <v>813 高雄市左營區榮總路203巷16號11樓</v>
          </cell>
          <cell r="N271" t="str">
            <v>uj.king@msa.hinet.net</v>
          </cell>
        </row>
        <row r="272">
          <cell r="A272">
            <v>147</v>
          </cell>
          <cell r="B272" t="str">
            <v>男B組</v>
          </cell>
          <cell r="C272" t="str">
            <v>吳伊恩</v>
          </cell>
          <cell r="D272" t="str">
            <v>吳伊恩(男B組)</v>
          </cell>
          <cell r="E272" t="str">
            <v>男</v>
          </cell>
          <cell r="F272">
            <v>36779</v>
          </cell>
          <cell r="H272" t="str">
            <v>高雄</v>
          </cell>
          <cell r="I272" t="str">
            <v>陽明國小</v>
          </cell>
          <cell r="J272" t="str">
            <v>4</v>
          </cell>
          <cell r="K272" t="str">
            <v>0915568698</v>
          </cell>
          <cell r="L272" t="str">
            <v>07-3868367       07-3826201</v>
          </cell>
          <cell r="M272" t="str">
            <v>807  高雄市三民區義明街2號16樓</v>
          </cell>
        </row>
        <row r="273">
          <cell r="A273">
            <v>149</v>
          </cell>
          <cell r="B273" t="str">
            <v>男B組</v>
          </cell>
          <cell r="C273" t="str">
            <v>顏冠名</v>
          </cell>
          <cell r="D273" t="str">
            <v>顏冠名(男B組)</v>
          </cell>
          <cell r="E273" t="str">
            <v>男</v>
          </cell>
          <cell r="F273">
            <v>36789</v>
          </cell>
          <cell r="G273" t="str">
            <v>3百碼練習場</v>
          </cell>
          <cell r="H273" t="str">
            <v>高雄</v>
          </cell>
          <cell r="I273" t="str">
            <v>義大國際中小學</v>
          </cell>
          <cell r="J273" t="str">
            <v>3</v>
          </cell>
          <cell r="K273" t="str">
            <v>07-3452561</v>
          </cell>
          <cell r="L273" t="str">
            <v>0939906722</v>
          </cell>
          <cell r="M273" t="str">
            <v>813 高雄市左營區重仁路253號11樓</v>
          </cell>
        </row>
        <row r="274">
          <cell r="A274">
            <v>151</v>
          </cell>
          <cell r="B274" t="str">
            <v>男B組</v>
          </cell>
          <cell r="C274" t="str">
            <v>鄭丞宏</v>
          </cell>
          <cell r="D274" t="str">
            <v>鄭丞宏(男B組)</v>
          </cell>
          <cell r="E274" t="str">
            <v>男</v>
          </cell>
          <cell r="F274">
            <v>36804</v>
          </cell>
          <cell r="H274" t="str">
            <v>高雄</v>
          </cell>
          <cell r="I274" t="str">
            <v>四維國小</v>
          </cell>
          <cell r="J274" t="str">
            <v>6</v>
          </cell>
          <cell r="K274" t="str">
            <v>07-2228631</v>
          </cell>
          <cell r="L274" t="str">
            <v>0933-797193       0931-906611</v>
          </cell>
          <cell r="M274" t="str">
            <v>800 高雄市新興區民生一路201號5F之3</v>
          </cell>
        </row>
        <row r="275">
          <cell r="A275">
            <v>153</v>
          </cell>
          <cell r="B275" t="str">
            <v>男B組</v>
          </cell>
          <cell r="C275" t="str">
            <v>薛惟隆</v>
          </cell>
          <cell r="D275" t="str">
            <v>薛惟隆(男B組)</v>
          </cell>
          <cell r="E275" t="str">
            <v>男</v>
          </cell>
          <cell r="F275">
            <v>36813</v>
          </cell>
          <cell r="H275" t="str">
            <v>屏東</v>
          </cell>
          <cell r="I275" t="str">
            <v>文華國小</v>
          </cell>
          <cell r="J275" t="str">
            <v>6</v>
          </cell>
          <cell r="K275" t="str">
            <v>08-7234531</v>
          </cell>
          <cell r="L275" t="str">
            <v>0929-981998父  0918-057578母</v>
          </cell>
          <cell r="M275" t="str">
            <v>83044 高雄市鳳山區文福街58號4樓A棟</v>
          </cell>
        </row>
        <row r="276">
          <cell r="A276">
            <v>155</v>
          </cell>
          <cell r="B276" t="str">
            <v>男B組</v>
          </cell>
          <cell r="C276" t="str">
            <v>鍾昊宸</v>
          </cell>
          <cell r="D276" t="str">
            <v>鍾昊宸(男B組)</v>
          </cell>
          <cell r="E276" t="str">
            <v>男</v>
          </cell>
          <cell r="F276">
            <v>36822</v>
          </cell>
          <cell r="H276" t="str">
            <v>高雄</v>
          </cell>
          <cell r="I276" t="str">
            <v>民權國小</v>
          </cell>
          <cell r="J276" t="str">
            <v>3</v>
          </cell>
          <cell r="K276" t="str">
            <v>07-5368746</v>
          </cell>
          <cell r="L276" t="str">
            <v>0933308437</v>
          </cell>
          <cell r="M276" t="str">
            <v>806 高雄市前鎮區新光路1號37樓之5</v>
          </cell>
        </row>
        <row r="277">
          <cell r="A277">
            <v>157</v>
          </cell>
          <cell r="B277" t="str">
            <v>男B組</v>
          </cell>
          <cell r="C277" t="str">
            <v>劉丞恩</v>
          </cell>
          <cell r="D277" t="str">
            <v>劉丞恩(男B組)</v>
          </cell>
          <cell r="E277" t="str">
            <v>男</v>
          </cell>
          <cell r="F277">
            <v>36828</v>
          </cell>
          <cell r="G277" t="str">
            <v>港都練習場</v>
          </cell>
          <cell r="H277" t="str">
            <v>高雄</v>
          </cell>
          <cell r="I277" t="str">
            <v>文華國小</v>
          </cell>
          <cell r="J277" t="str">
            <v>6</v>
          </cell>
          <cell r="K277" t="str">
            <v>07-7356276         FAX:07-7356293</v>
          </cell>
          <cell r="L277" t="str">
            <v>0981-616391</v>
          </cell>
          <cell r="M277" t="str">
            <v>833 高雄市鳥松區美山路37號</v>
          </cell>
          <cell r="N277" t="str">
            <v>jhliu731@gmail.com</v>
          </cell>
        </row>
        <row r="278">
          <cell r="A278">
            <v>159</v>
          </cell>
          <cell r="B278" t="str">
            <v>男B組</v>
          </cell>
          <cell r="C278" t="str">
            <v>陳嘉霖</v>
          </cell>
          <cell r="D278" t="str">
            <v>陳嘉霖(男B組)</v>
          </cell>
          <cell r="E278" t="str">
            <v>男</v>
          </cell>
          <cell r="F278">
            <v>36871</v>
          </cell>
          <cell r="H278" t="str">
            <v>高雄</v>
          </cell>
          <cell r="I278" t="str">
            <v>七賢國小</v>
          </cell>
          <cell r="J278" t="str">
            <v>4</v>
          </cell>
          <cell r="K278" t="str">
            <v>0929145168</v>
          </cell>
          <cell r="L278" t="str">
            <v>07-2353574</v>
          </cell>
          <cell r="M278" t="str">
            <v>800  高雄市新興區新田路96號6樓之2</v>
          </cell>
        </row>
        <row r="279">
          <cell r="A279">
            <v>161</v>
          </cell>
          <cell r="B279" t="str">
            <v>男B組</v>
          </cell>
          <cell r="C279" t="str">
            <v>陳亦成</v>
          </cell>
          <cell r="D279" t="str">
            <v>陳亦成(男B組)</v>
          </cell>
          <cell r="E279" t="str">
            <v>男</v>
          </cell>
          <cell r="F279">
            <v>36897</v>
          </cell>
          <cell r="H279" t="str">
            <v>台南</v>
          </cell>
          <cell r="I279" t="str">
            <v>青山國小</v>
          </cell>
          <cell r="J279" t="str">
            <v>5</v>
          </cell>
          <cell r="K279" t="str">
            <v>0927659679</v>
          </cell>
          <cell r="L279" t="str">
            <v>07-6861279</v>
          </cell>
          <cell r="M279" t="str">
            <v>733   台南市東山區高原里131號</v>
          </cell>
        </row>
        <row r="280">
          <cell r="A280">
            <v>163</v>
          </cell>
          <cell r="B280" t="str">
            <v>男C組</v>
          </cell>
          <cell r="C280" t="str">
            <v>許柏堯</v>
          </cell>
          <cell r="D280" t="str">
            <v>許柏堯(男C組)</v>
          </cell>
          <cell r="E280" t="str">
            <v>男</v>
          </cell>
          <cell r="F280">
            <v>36918</v>
          </cell>
          <cell r="H280" t="str">
            <v>高雄</v>
          </cell>
          <cell r="I280" t="str">
            <v>民權國小</v>
          </cell>
          <cell r="J280" t="str">
            <v>4</v>
          </cell>
          <cell r="K280" t="str">
            <v>07-5362220</v>
          </cell>
          <cell r="L280" t="str">
            <v>0932809768母</v>
          </cell>
          <cell r="M280" t="str">
            <v>806 高雄市前鎮區鄭和南路373號11樓</v>
          </cell>
        </row>
        <row r="281">
          <cell r="A281">
            <v>165</v>
          </cell>
          <cell r="B281" t="str">
            <v>男C組</v>
          </cell>
          <cell r="C281" t="str">
            <v>許柏舜</v>
          </cell>
          <cell r="D281" t="str">
            <v>許柏舜(男C組)</v>
          </cell>
          <cell r="E281" t="str">
            <v>男</v>
          </cell>
          <cell r="F281">
            <v>36918</v>
          </cell>
          <cell r="H281" t="str">
            <v>高雄</v>
          </cell>
          <cell r="I281" t="str">
            <v>民權國小</v>
          </cell>
          <cell r="J281" t="str">
            <v>4</v>
          </cell>
          <cell r="K281" t="str">
            <v>07-5362220</v>
          </cell>
          <cell r="L281" t="str">
            <v>0932809768母</v>
          </cell>
          <cell r="M281" t="str">
            <v>806 高雄市前鎮區鄭和南路373號11樓</v>
          </cell>
        </row>
        <row r="282">
          <cell r="A282">
            <v>167</v>
          </cell>
          <cell r="B282" t="str">
            <v>男C組</v>
          </cell>
          <cell r="C282" t="str">
            <v>張旭廷</v>
          </cell>
          <cell r="D282" t="str">
            <v>張旭廷(男C組)</v>
          </cell>
          <cell r="E282" t="str">
            <v>男</v>
          </cell>
          <cell r="F282">
            <v>36928</v>
          </cell>
          <cell r="H282" t="str">
            <v>台南</v>
          </cell>
          <cell r="I282" t="str">
            <v>東光國小</v>
          </cell>
          <cell r="J282" t="str">
            <v>4</v>
          </cell>
          <cell r="K282" t="str">
            <v>06-2759186</v>
          </cell>
          <cell r="L282" t="str">
            <v>0932887116</v>
          </cell>
          <cell r="M282" t="str">
            <v>701 台南市東區東平路60號7樓</v>
          </cell>
        </row>
        <row r="283">
          <cell r="A283">
            <v>169</v>
          </cell>
          <cell r="B283" t="str">
            <v>男C組</v>
          </cell>
          <cell r="C283" t="str">
            <v>余志揚</v>
          </cell>
          <cell r="D283" t="str">
            <v>余志揚(男C組)</v>
          </cell>
          <cell r="E283" t="str">
            <v>男</v>
          </cell>
          <cell r="F283">
            <v>36952</v>
          </cell>
          <cell r="H283" t="str">
            <v>高雄</v>
          </cell>
          <cell r="I283" t="str">
            <v>前金國小</v>
          </cell>
          <cell r="J283" t="str">
            <v>4</v>
          </cell>
          <cell r="K283" t="str">
            <v>0921358807</v>
          </cell>
          <cell r="L283" t="str">
            <v>07-2852190</v>
          </cell>
          <cell r="M283" t="str">
            <v>801 高雄市前金區八德二路169巷37號</v>
          </cell>
        </row>
        <row r="284">
          <cell r="A284">
            <v>171</v>
          </cell>
          <cell r="B284" t="str">
            <v>男C組</v>
          </cell>
          <cell r="C284" t="str">
            <v>吳展毅</v>
          </cell>
          <cell r="D284" t="str">
            <v>吳展毅(男C組)</v>
          </cell>
          <cell r="E284" t="str">
            <v>男</v>
          </cell>
          <cell r="F284">
            <v>36988</v>
          </cell>
          <cell r="G284" t="str">
            <v>永新練習場</v>
          </cell>
          <cell r="H284" t="str">
            <v>台南</v>
          </cell>
          <cell r="I284" t="str">
            <v>五王國小</v>
          </cell>
          <cell r="J284" t="str">
            <v>6</v>
          </cell>
          <cell r="K284" t="str">
            <v>06-2088687</v>
          </cell>
          <cell r="L284">
            <v>923685898</v>
          </cell>
          <cell r="M284" t="str">
            <v>710 台南市永康區中華二路340巷16號4樓之5</v>
          </cell>
        </row>
        <row r="285">
          <cell r="A285">
            <v>173</v>
          </cell>
          <cell r="B285" t="str">
            <v>男C組</v>
          </cell>
          <cell r="C285" t="str">
            <v>邱士恩</v>
          </cell>
          <cell r="D285" t="str">
            <v>邱士恩(男C組)</v>
          </cell>
          <cell r="E285" t="str">
            <v>男</v>
          </cell>
          <cell r="F285">
            <v>36993</v>
          </cell>
          <cell r="G285" t="str">
            <v>永新練習場</v>
          </cell>
          <cell r="H285" t="str">
            <v>台南</v>
          </cell>
          <cell r="I285" t="str">
            <v>五王國小</v>
          </cell>
          <cell r="J285" t="str">
            <v>6</v>
          </cell>
          <cell r="K285" t="str">
            <v>06-30253711</v>
          </cell>
          <cell r="L285" t="str">
            <v>0927-885898母     0932-700363陳教練</v>
          </cell>
          <cell r="M285" t="str">
            <v>710 台南市永康區中山東路177號</v>
          </cell>
        </row>
        <row r="286">
          <cell r="A286">
            <v>175</v>
          </cell>
          <cell r="B286" t="str">
            <v>男C組</v>
          </cell>
          <cell r="C286" t="str">
            <v>張嘉宸</v>
          </cell>
          <cell r="D286" t="str">
            <v>張嘉宸(男C組)</v>
          </cell>
          <cell r="E286" t="str">
            <v>男</v>
          </cell>
          <cell r="F286">
            <v>37025</v>
          </cell>
          <cell r="H286" t="str">
            <v>高雄</v>
          </cell>
          <cell r="I286" t="str">
            <v>林園國小</v>
          </cell>
          <cell r="J286" t="str">
            <v>4</v>
          </cell>
          <cell r="K286" t="str">
            <v>07-6412016  FAX:07-6437161 0931796486</v>
          </cell>
          <cell r="L286" t="str">
            <v>0927102100父
0931796488母</v>
          </cell>
          <cell r="M286" t="str">
            <v>832 高雄市林園區東林西路13號</v>
          </cell>
        </row>
        <row r="287">
          <cell r="A287">
            <v>177</v>
          </cell>
          <cell r="B287" t="str">
            <v>男C組</v>
          </cell>
          <cell r="C287" t="str">
            <v>簡振宇</v>
          </cell>
          <cell r="D287" t="str">
            <v>簡振宇(男C組)</v>
          </cell>
          <cell r="E287" t="str">
            <v>男</v>
          </cell>
          <cell r="F287">
            <v>37044</v>
          </cell>
          <cell r="H287" t="str">
            <v>高雄</v>
          </cell>
          <cell r="I287" t="str">
            <v>大華國小</v>
          </cell>
          <cell r="J287" t="str">
            <v>5</v>
          </cell>
          <cell r="K287" t="str">
            <v>07-3953861</v>
          </cell>
          <cell r="L287" t="str">
            <v>0939-938739</v>
          </cell>
          <cell r="M287" t="str">
            <v>807  高雄市三民區大順二路639號3樓</v>
          </cell>
        </row>
        <row r="288">
          <cell r="A288">
            <v>179</v>
          </cell>
          <cell r="B288" t="str">
            <v>男C組</v>
          </cell>
          <cell r="C288" t="str">
            <v>韋軒巖</v>
          </cell>
          <cell r="D288" t="str">
            <v>韋軒巖(男C組)</v>
          </cell>
          <cell r="E288" t="str">
            <v>男</v>
          </cell>
          <cell r="F288">
            <v>37061</v>
          </cell>
          <cell r="H288" t="str">
            <v>高雄</v>
          </cell>
          <cell r="I288" t="str">
            <v>大華國小</v>
          </cell>
          <cell r="J288" t="str">
            <v>4</v>
          </cell>
          <cell r="K288" t="str">
            <v>0982181839</v>
          </cell>
          <cell r="L288" t="str">
            <v>07-6413929       07-3790018</v>
          </cell>
          <cell r="M288" t="str">
            <v>833  高雄市鳥松區昌武街5號</v>
          </cell>
        </row>
        <row r="289">
          <cell r="A289">
            <v>183</v>
          </cell>
          <cell r="B289" t="str">
            <v>男C組</v>
          </cell>
          <cell r="C289" t="str">
            <v>柯柏州</v>
          </cell>
          <cell r="D289" t="str">
            <v>柯柏州(男C組)</v>
          </cell>
          <cell r="E289" t="str">
            <v>男</v>
          </cell>
          <cell r="F289">
            <v>37080</v>
          </cell>
          <cell r="J289" t="str">
            <v>5</v>
          </cell>
          <cell r="K289" t="str">
            <v>0931777908</v>
          </cell>
          <cell r="M289" t="str">
            <v>804  高雄市鼓山區神農路201號8樓</v>
          </cell>
        </row>
        <row r="290">
          <cell r="A290">
            <v>185</v>
          </cell>
          <cell r="B290" t="str">
            <v>男C組</v>
          </cell>
          <cell r="C290" t="str">
            <v>邱梓祐</v>
          </cell>
          <cell r="D290" t="str">
            <v>邱梓祐(男C組)</v>
          </cell>
          <cell r="E290" t="str">
            <v>男</v>
          </cell>
          <cell r="F290">
            <v>37221</v>
          </cell>
          <cell r="H290" t="str">
            <v>高雄</v>
          </cell>
          <cell r="I290" t="str">
            <v>義守國際學校</v>
          </cell>
          <cell r="J290" t="str">
            <v>4</v>
          </cell>
          <cell r="K290" t="str">
            <v>0912195196</v>
          </cell>
          <cell r="L290" t="str">
            <v>07-3639851</v>
          </cell>
          <cell r="M290" t="str">
            <v>811  高雄市楠梓區智群路3號</v>
          </cell>
        </row>
        <row r="291">
          <cell r="A291">
            <v>187</v>
          </cell>
          <cell r="B291" t="str">
            <v>男C組</v>
          </cell>
          <cell r="C291" t="str">
            <v>謝維哲</v>
          </cell>
          <cell r="D291" t="str">
            <v>謝維哲(男C組)</v>
          </cell>
          <cell r="E291" t="str">
            <v>男</v>
          </cell>
          <cell r="F291">
            <v>37343</v>
          </cell>
          <cell r="H291" t="str">
            <v>高雄</v>
          </cell>
          <cell r="I291" t="str">
            <v>路竹國小</v>
          </cell>
          <cell r="J291" t="str">
            <v>2</v>
          </cell>
          <cell r="K291" t="str">
            <v>0933333500</v>
          </cell>
          <cell r="M291" t="str">
            <v>821 高雄市路竹區新生路113巷6號</v>
          </cell>
        </row>
        <row r="292">
          <cell r="A292">
            <v>189</v>
          </cell>
          <cell r="B292" t="str">
            <v>男C組</v>
          </cell>
          <cell r="C292" t="str">
            <v>余振維</v>
          </cell>
          <cell r="D292" t="str">
            <v>余振維(男C組)</v>
          </cell>
          <cell r="E292" t="str">
            <v>男</v>
          </cell>
          <cell r="F292">
            <v>37387</v>
          </cell>
          <cell r="H292" t="str">
            <v>高雄</v>
          </cell>
          <cell r="I292" t="str">
            <v>大華國小</v>
          </cell>
          <cell r="J292" t="str">
            <v>3</v>
          </cell>
          <cell r="K292" t="str">
            <v>0929552780</v>
          </cell>
          <cell r="M292" t="str">
            <v>833  高雄市鳥松區澄湖路215號6樓之2</v>
          </cell>
        </row>
        <row r="293">
          <cell r="A293">
            <v>191</v>
          </cell>
          <cell r="B293" t="str">
            <v>男C組</v>
          </cell>
          <cell r="C293" t="str">
            <v>劉軒宇</v>
          </cell>
          <cell r="D293" t="str">
            <v>劉軒宇(男C組)</v>
          </cell>
          <cell r="E293" t="str">
            <v>男</v>
          </cell>
          <cell r="F293">
            <v>37482</v>
          </cell>
          <cell r="H293" t="str">
            <v>台南</v>
          </cell>
          <cell r="I293" t="str">
            <v>台南國小</v>
          </cell>
          <cell r="J293" t="str">
            <v>4</v>
          </cell>
          <cell r="K293" t="str">
            <v>0972306632</v>
          </cell>
          <cell r="L293" t="str">
            <v>06-2154608</v>
          </cell>
          <cell r="M293" t="str">
            <v>700   台南市中西區大埔街97-27號</v>
          </cell>
        </row>
        <row r="294">
          <cell r="A294">
            <v>193</v>
          </cell>
          <cell r="B294" t="str">
            <v>男C組</v>
          </cell>
          <cell r="C294" t="str">
            <v>涂洸睿</v>
          </cell>
          <cell r="D294" t="str">
            <v>涂洸睿(男C組)</v>
          </cell>
          <cell r="E294" t="str">
            <v>男</v>
          </cell>
          <cell r="F294">
            <v>37495</v>
          </cell>
          <cell r="H294" t="str">
            <v>高雄</v>
          </cell>
          <cell r="J294" t="str">
            <v>4</v>
          </cell>
          <cell r="K294" t="str">
            <v>0922664823</v>
          </cell>
          <cell r="L294" t="str">
            <v xml:space="preserve">07-7630079     </v>
          </cell>
          <cell r="M294" t="str">
            <v>833  高雄市鳳山區國富路21巷2弄8號1樓</v>
          </cell>
        </row>
        <row r="295">
          <cell r="A295">
            <v>195</v>
          </cell>
          <cell r="B295" t="str">
            <v>男C組</v>
          </cell>
          <cell r="C295" t="str">
            <v>韋光濬</v>
          </cell>
          <cell r="D295" t="str">
            <v>韋光濬(男C組)</v>
          </cell>
          <cell r="E295" t="str">
            <v>男</v>
          </cell>
          <cell r="F295">
            <v>37550</v>
          </cell>
          <cell r="H295" t="str">
            <v>高雄</v>
          </cell>
          <cell r="I295" t="str">
            <v>大華國小</v>
          </cell>
          <cell r="J295" t="str">
            <v>2</v>
          </cell>
          <cell r="K295" t="str">
            <v>0982181839</v>
          </cell>
          <cell r="L295" t="str">
            <v>07-6413929       07-3790018</v>
          </cell>
          <cell r="M295" t="str">
            <v>834  高雄市鳥松區昌武街5號</v>
          </cell>
        </row>
        <row r="296">
          <cell r="A296">
            <v>197</v>
          </cell>
          <cell r="B296" t="str">
            <v>男C組</v>
          </cell>
          <cell r="C296" t="str">
            <v>蔣延豐</v>
          </cell>
          <cell r="D296" t="str">
            <v>蔣延豐(男C組)</v>
          </cell>
          <cell r="E296" t="str">
            <v>男</v>
          </cell>
          <cell r="F296">
            <v>37558</v>
          </cell>
          <cell r="H296" t="str">
            <v>高雄</v>
          </cell>
          <cell r="I296" t="str">
            <v>梓官國小</v>
          </cell>
          <cell r="J296" t="str">
            <v>3</v>
          </cell>
          <cell r="K296" t="str">
            <v>0939678615</v>
          </cell>
          <cell r="L296" t="str">
            <v>07-6102592</v>
          </cell>
          <cell r="M296" t="str">
            <v>814   高雄市梓官區信義路202號</v>
          </cell>
        </row>
        <row r="297">
          <cell r="A297">
            <v>199</v>
          </cell>
          <cell r="B297" t="str">
            <v>男C組</v>
          </cell>
          <cell r="C297" t="str">
            <v>鍾騏駿</v>
          </cell>
          <cell r="D297" t="str">
            <v>鍾騏駿(男C組)</v>
          </cell>
          <cell r="E297" t="str">
            <v>男</v>
          </cell>
          <cell r="F297">
            <v>37562</v>
          </cell>
          <cell r="H297" t="str">
            <v>高雄</v>
          </cell>
          <cell r="I297" t="str">
            <v>民權國小</v>
          </cell>
          <cell r="J297" t="str">
            <v>2</v>
          </cell>
          <cell r="K297" t="str">
            <v>0933308437</v>
          </cell>
          <cell r="L297" t="str">
            <v xml:space="preserve">07-5368746 </v>
          </cell>
          <cell r="M297" t="str">
            <v>806 高雄市前鎮區新光路1號37樓之5</v>
          </cell>
        </row>
        <row r="298">
          <cell r="A298">
            <v>201</v>
          </cell>
          <cell r="B298" t="str">
            <v>男C組</v>
          </cell>
          <cell r="C298" t="str">
            <v>楊云睿</v>
          </cell>
          <cell r="D298" t="str">
            <v>楊云睿(男C組)</v>
          </cell>
          <cell r="E298" t="str">
            <v>男</v>
          </cell>
          <cell r="F298">
            <v>37569</v>
          </cell>
          <cell r="H298" t="str">
            <v>高雄</v>
          </cell>
          <cell r="I298" t="str">
            <v>永安國小</v>
          </cell>
          <cell r="J298" t="str">
            <v>3</v>
          </cell>
          <cell r="K298" t="str">
            <v>0983522296</v>
          </cell>
          <cell r="L298" t="str">
            <v>02-25323276</v>
          </cell>
          <cell r="M298" t="str">
            <v>104 台北市中山區明水路397巷19弄28號11樓</v>
          </cell>
        </row>
        <row r="299">
          <cell r="A299">
            <v>203</v>
          </cell>
          <cell r="B299" t="str">
            <v>男C組</v>
          </cell>
          <cell r="C299" t="str">
            <v>吳俊翰</v>
          </cell>
          <cell r="D299" t="str">
            <v>吳俊翰(男C組)</v>
          </cell>
          <cell r="E299" t="str">
            <v>男</v>
          </cell>
          <cell r="F299">
            <v>37597</v>
          </cell>
          <cell r="H299" t="str">
            <v>高雄</v>
          </cell>
          <cell r="I299" t="str">
            <v>陽明國小</v>
          </cell>
          <cell r="J299" t="str">
            <v>3</v>
          </cell>
          <cell r="K299" t="str">
            <v>0929038298</v>
          </cell>
          <cell r="L299" t="str">
            <v>07-6112211-204</v>
          </cell>
          <cell r="M299" t="str">
            <v>832  高雄市仁武區赤和街61號</v>
          </cell>
        </row>
        <row r="300">
          <cell r="A300">
            <v>205</v>
          </cell>
          <cell r="B300" t="str">
            <v>男D組</v>
          </cell>
          <cell r="C300" t="str">
            <v>郭力豪</v>
          </cell>
          <cell r="D300" t="str">
            <v>郭力豪(男D組)</v>
          </cell>
          <cell r="E300" t="str">
            <v>男</v>
          </cell>
          <cell r="F300">
            <v>37672</v>
          </cell>
          <cell r="H300" t="str">
            <v>高雄</v>
          </cell>
          <cell r="I300" t="str">
            <v>勝利國小</v>
          </cell>
          <cell r="J300" t="str">
            <v>2</v>
          </cell>
          <cell r="K300" t="str">
            <v>07-5524713</v>
          </cell>
          <cell r="L300" t="str">
            <v>0929233549</v>
          </cell>
          <cell r="M300" t="str">
            <v>804 高雄市鼓山區華泰路313號13樓</v>
          </cell>
        </row>
        <row r="301">
          <cell r="A301">
            <v>207</v>
          </cell>
          <cell r="B301" t="str">
            <v>男D組</v>
          </cell>
          <cell r="C301" t="str">
            <v>黃學禹</v>
          </cell>
          <cell r="D301" t="str">
            <v>黃學禹(男D組)</v>
          </cell>
          <cell r="E301" t="str">
            <v>男</v>
          </cell>
          <cell r="F301">
            <v>37706</v>
          </cell>
          <cell r="H301" t="str">
            <v>高雄</v>
          </cell>
          <cell r="J301" t="str">
            <v>3</v>
          </cell>
          <cell r="K301" t="str">
            <v>0918388528   0939167898</v>
          </cell>
          <cell r="L301" t="str">
            <v>07-3706111</v>
          </cell>
          <cell r="M301" t="str">
            <v>833  高雄市鳥松區和盛東街17號8樓</v>
          </cell>
        </row>
        <row r="302">
          <cell r="A302">
            <v>209</v>
          </cell>
          <cell r="B302" t="str">
            <v>男D組</v>
          </cell>
          <cell r="C302" t="str">
            <v>李晧煬</v>
          </cell>
          <cell r="D302" t="str">
            <v>李皓煬(男D組)</v>
          </cell>
          <cell r="E302" t="str">
            <v>男</v>
          </cell>
          <cell r="F302">
            <v>37849</v>
          </cell>
          <cell r="H302" t="str">
            <v>高雄</v>
          </cell>
          <cell r="I302" t="str">
            <v>大華國小</v>
          </cell>
          <cell r="J302" t="str">
            <v>3</v>
          </cell>
          <cell r="K302" t="str">
            <v>0939765224    0921678655</v>
          </cell>
          <cell r="L302" t="str">
            <v>07-7418151-3316   07-8221586</v>
          </cell>
          <cell r="M302" t="str">
            <v>806  高雄市前鎮區明正一街30號</v>
          </cell>
        </row>
        <row r="303">
          <cell r="A303">
            <v>211</v>
          </cell>
          <cell r="B303" t="str">
            <v>男D組</v>
          </cell>
          <cell r="C303" t="str">
            <v>柯亮宇</v>
          </cell>
          <cell r="D303" t="str">
            <v>柯亮宇(男D組)</v>
          </cell>
          <cell r="E303" t="str">
            <v>男</v>
          </cell>
          <cell r="F303">
            <v>38105</v>
          </cell>
          <cell r="H303" t="str">
            <v>台南</v>
          </cell>
          <cell r="I303" t="str">
            <v>億載國小</v>
          </cell>
          <cell r="J303" t="str">
            <v>3</v>
          </cell>
          <cell r="K303" t="str">
            <v>06-2956005</v>
          </cell>
          <cell r="L303" t="str">
            <v>0933-399630</v>
          </cell>
          <cell r="M303" t="str">
            <v>708  台南市安平區育平里郡平路181號12樓之30</v>
          </cell>
          <cell r="N303" t="str">
            <v>kochungi6005@tn.edu.tw</v>
          </cell>
        </row>
        <row r="304">
          <cell r="A304">
            <v>213</v>
          </cell>
          <cell r="B304" t="str">
            <v>男D組</v>
          </cell>
          <cell r="C304" t="str">
            <v>黃君宇</v>
          </cell>
          <cell r="D304" t="str">
            <v>黃君宇(男D組)</v>
          </cell>
          <cell r="E304" t="str">
            <v>男</v>
          </cell>
          <cell r="F304">
            <v>38215</v>
          </cell>
          <cell r="H304" t="str">
            <v>屏東</v>
          </cell>
          <cell r="I304" t="str">
            <v>塩埔新圍國小</v>
          </cell>
          <cell r="J304" t="str">
            <v>2</v>
          </cell>
          <cell r="K304" t="str">
            <v>0911737105</v>
          </cell>
          <cell r="L304" t="str">
            <v>08-7956991      08-7952897</v>
          </cell>
          <cell r="M304" t="str">
            <v>906  屏東縣高樹鄉產業路267-6號</v>
          </cell>
        </row>
        <row r="305">
          <cell r="A305">
            <v>214</v>
          </cell>
          <cell r="B305" t="str">
            <v>女A組</v>
          </cell>
          <cell r="C305" t="str">
            <v>簡宇婕</v>
          </cell>
          <cell r="D305" t="str">
            <v>簡宇婕(女A組)</v>
          </cell>
          <cell r="E305" t="str">
            <v>女</v>
          </cell>
          <cell r="F305">
            <v>34772</v>
          </cell>
          <cell r="H305" t="str">
            <v>屏東</v>
          </cell>
          <cell r="I305" t="str">
            <v>明正國中</v>
          </cell>
          <cell r="J305" t="str">
            <v>8</v>
          </cell>
          <cell r="K305" t="str">
            <v>08-7075508                          08-7075920</v>
          </cell>
          <cell r="M305" t="str">
            <v>908 屏東縣萬丹鄉上村社皮路1段415號</v>
          </cell>
          <cell r="N305" t="str">
            <v>susan0900@yahoo.com.tw</v>
          </cell>
        </row>
        <row r="306">
          <cell r="A306">
            <v>215</v>
          </cell>
          <cell r="B306" t="str">
            <v>女A組</v>
          </cell>
          <cell r="C306" t="str">
            <v>楊宜煙</v>
          </cell>
          <cell r="D306" t="str">
            <v>楊宜煙(女A組)</v>
          </cell>
          <cell r="E306" t="str">
            <v>女</v>
          </cell>
          <cell r="F306">
            <v>34823</v>
          </cell>
          <cell r="H306" t="str">
            <v>高雄</v>
          </cell>
          <cell r="I306" t="str">
            <v>seaquam seconpary</v>
          </cell>
          <cell r="J306" t="str">
            <v>1</v>
          </cell>
          <cell r="K306" t="str">
            <v>07-3700726</v>
          </cell>
          <cell r="L306" t="str">
            <v xml:space="preserve">0928731117       </v>
          </cell>
          <cell r="M306" t="str">
            <v>833 高雄市鳥松區本館路427巷6號</v>
          </cell>
          <cell r="N306" t="str">
            <v>anniee.yang@hotmail.com</v>
          </cell>
        </row>
        <row r="307">
          <cell r="A307">
            <v>216</v>
          </cell>
          <cell r="B307" t="str">
            <v>女A組</v>
          </cell>
          <cell r="C307" t="str">
            <v>柯辰宜</v>
          </cell>
          <cell r="D307" t="str">
            <v>柯辰宜(女A組)</v>
          </cell>
          <cell r="E307" t="str">
            <v>女</v>
          </cell>
          <cell r="F307">
            <v>34914</v>
          </cell>
          <cell r="H307" t="str">
            <v>嘉義</v>
          </cell>
          <cell r="I307" t="str">
            <v>嘉義高工</v>
          </cell>
          <cell r="J307" t="str">
            <v>1</v>
          </cell>
          <cell r="K307" t="str">
            <v>05-2759332       FAX:05-2710395</v>
          </cell>
          <cell r="L307" t="str">
            <v>0935958081</v>
          </cell>
          <cell r="M307" t="str">
            <v>600 嘉義市林森東路842巷27弄48號</v>
          </cell>
          <cell r="N307" t="str">
            <v>w2759332@yahoo.com.tw</v>
          </cell>
        </row>
        <row r="308">
          <cell r="A308">
            <v>217</v>
          </cell>
          <cell r="B308" t="str">
            <v>女A組</v>
          </cell>
          <cell r="C308" t="str">
            <v>黃葳霓</v>
          </cell>
          <cell r="D308" t="str">
            <v>黃葳霓(女A組)</v>
          </cell>
          <cell r="E308" t="str">
            <v>女</v>
          </cell>
          <cell r="F308">
            <v>34954</v>
          </cell>
          <cell r="H308" t="str">
            <v>高雄</v>
          </cell>
          <cell r="I308" t="str">
            <v>馬禮遜美國</v>
          </cell>
          <cell r="J308" t="str">
            <v>9</v>
          </cell>
          <cell r="K308" t="str">
            <v>07-7767676             07-3705858</v>
          </cell>
          <cell r="L308" t="str">
            <v>0910780724        0937326781林福進</v>
          </cell>
          <cell r="M308" t="str">
            <v>830 高雄市鳳山區文衡路460號</v>
          </cell>
        </row>
        <row r="309">
          <cell r="A309">
            <v>218</v>
          </cell>
          <cell r="B309" t="str">
            <v>女A組</v>
          </cell>
          <cell r="C309" t="str">
            <v>周子筠</v>
          </cell>
          <cell r="D309" t="str">
            <v>周子筠(女A組)</v>
          </cell>
          <cell r="E309" t="str">
            <v>女</v>
          </cell>
          <cell r="F309">
            <v>34962</v>
          </cell>
          <cell r="H309" t="str">
            <v>高雄</v>
          </cell>
          <cell r="I309" t="str">
            <v>左營國中</v>
          </cell>
          <cell r="J309" t="str">
            <v>3</v>
          </cell>
          <cell r="K309" t="str">
            <v xml:space="preserve">白天07-5855710    </v>
          </cell>
          <cell r="L309" t="str">
            <v>0970576276  0937679446</v>
          </cell>
          <cell r="M309" t="str">
            <v>813 高雄市左營區大中二路742號10樓</v>
          </cell>
        </row>
        <row r="310">
          <cell r="A310">
            <v>219</v>
          </cell>
          <cell r="B310" t="str">
            <v>女A組</v>
          </cell>
          <cell r="C310" t="str">
            <v>顏秀珊</v>
          </cell>
          <cell r="D310" t="str">
            <v>顏秀珊(女A組)</v>
          </cell>
          <cell r="E310" t="str">
            <v>女</v>
          </cell>
          <cell r="F310">
            <v>35241</v>
          </cell>
          <cell r="H310" t="str">
            <v>高雄</v>
          </cell>
          <cell r="I310" t="str">
            <v>福山國中</v>
          </cell>
          <cell r="J310" t="str">
            <v>3</v>
          </cell>
          <cell r="K310" t="str">
            <v>07-5557712 
07-5531313</v>
          </cell>
          <cell r="L310" t="str">
            <v>0916631588父   0988188219</v>
          </cell>
          <cell r="M310" t="str">
            <v>804 高雄市鼓山區美明路23號</v>
          </cell>
        </row>
        <row r="311">
          <cell r="A311">
            <v>220</v>
          </cell>
          <cell r="B311" t="str">
            <v>女A組</v>
          </cell>
          <cell r="C311" t="str">
            <v>蔡宜靜</v>
          </cell>
          <cell r="D311" t="str">
            <v>蔡宜靜(女A組)</v>
          </cell>
          <cell r="E311" t="str">
            <v>女</v>
          </cell>
          <cell r="F311">
            <v>35285</v>
          </cell>
          <cell r="H311" t="str">
            <v>高雄</v>
          </cell>
          <cell r="J311" t="str">
            <v>1</v>
          </cell>
          <cell r="K311" t="str">
            <v>0987607865</v>
          </cell>
          <cell r="L311" t="str">
            <v xml:space="preserve">07-3833359     </v>
          </cell>
          <cell r="M311" t="str">
            <v>807  高雄市三民區大福街146號4樓</v>
          </cell>
        </row>
        <row r="312">
          <cell r="A312">
            <v>221</v>
          </cell>
          <cell r="B312" t="str">
            <v>女A組</v>
          </cell>
          <cell r="C312" t="str">
            <v>江婉瑜</v>
          </cell>
          <cell r="D312" t="str">
            <v>江婉瑜(女A組)</v>
          </cell>
          <cell r="E312" t="str">
            <v>女</v>
          </cell>
          <cell r="F312">
            <v>35297</v>
          </cell>
          <cell r="G312" t="str">
            <v>南一球場</v>
          </cell>
          <cell r="H312" t="str">
            <v>高雄</v>
          </cell>
          <cell r="I312" t="str">
            <v>大義國中</v>
          </cell>
          <cell r="J312" t="str">
            <v>3</v>
          </cell>
          <cell r="K312" t="str">
            <v>07-5528169</v>
          </cell>
          <cell r="L312" t="str">
            <v>0985-369052</v>
          </cell>
          <cell r="M312" t="str">
            <v>804 高雄市鼓山區華榮路608號</v>
          </cell>
        </row>
        <row r="313">
          <cell r="A313">
            <v>222</v>
          </cell>
          <cell r="B313" t="str">
            <v>女A組</v>
          </cell>
          <cell r="C313" t="str">
            <v>王思涵</v>
          </cell>
          <cell r="D313" t="str">
            <v>王思涵(女A組)</v>
          </cell>
          <cell r="E313" t="str">
            <v>女</v>
          </cell>
          <cell r="F313">
            <v>35312</v>
          </cell>
          <cell r="H313" t="str">
            <v>高雄</v>
          </cell>
          <cell r="I313" t="str">
            <v>五福國中</v>
          </cell>
          <cell r="J313" t="str">
            <v>3</v>
          </cell>
          <cell r="K313" t="str">
            <v>07-2368861</v>
          </cell>
          <cell r="L313" t="str">
            <v>0910713760        0935404780黃振豐</v>
          </cell>
          <cell r="M313" t="str">
            <v>800 高雄市新興區七賢一路301號7樓之1</v>
          </cell>
        </row>
        <row r="314">
          <cell r="A314">
            <v>223</v>
          </cell>
          <cell r="B314" t="str">
            <v>女A組</v>
          </cell>
          <cell r="C314" t="str">
            <v>李黛翎</v>
          </cell>
          <cell r="D314" t="str">
            <v>李黛翎(女A組)</v>
          </cell>
          <cell r="E314" t="str">
            <v>女</v>
          </cell>
          <cell r="F314">
            <v>35318</v>
          </cell>
          <cell r="H314" t="str">
            <v>高雄</v>
          </cell>
          <cell r="I314" t="str">
            <v>福山國小</v>
          </cell>
          <cell r="J314" t="str">
            <v>2</v>
          </cell>
          <cell r="K314" t="str">
            <v>0933313050</v>
          </cell>
          <cell r="L314" t="str">
            <v>07-7173869</v>
          </cell>
          <cell r="M314" t="str">
            <v>802 高雄市苓雅區河北路19巷5號</v>
          </cell>
          <cell r="N314" t="str">
            <v>sunjay2205@yahoo.com.tw</v>
          </cell>
        </row>
        <row r="315">
          <cell r="A315">
            <v>224</v>
          </cell>
          <cell r="B315" t="str">
            <v>女A組</v>
          </cell>
          <cell r="C315" t="str">
            <v>黃意喬</v>
          </cell>
          <cell r="D315" t="str">
            <v>黃意喬(女A組)</v>
          </cell>
          <cell r="E315" t="str">
            <v>女</v>
          </cell>
          <cell r="F315">
            <v>35320</v>
          </cell>
          <cell r="G315" t="str">
            <v>尚榮練習場</v>
          </cell>
          <cell r="H315" t="str">
            <v>高雄</v>
          </cell>
          <cell r="I315" t="str">
            <v>一甲國中</v>
          </cell>
          <cell r="J315" t="str">
            <v>1</v>
          </cell>
          <cell r="K315" t="str">
            <v xml:space="preserve">(白)07-6964979        (晚)07-6283645            </v>
          </cell>
          <cell r="L315" t="str">
            <v>0925297668   0933333500黃教練</v>
          </cell>
          <cell r="M315" t="str">
            <v>820 高雄市岡山區嘉峰里眾和巷28弄20-1號</v>
          </cell>
        </row>
        <row r="316">
          <cell r="A316">
            <v>225</v>
          </cell>
          <cell r="B316" t="str">
            <v>女A組</v>
          </cell>
          <cell r="C316" t="str">
            <v>陳姿靜</v>
          </cell>
          <cell r="D316" t="str">
            <v>陳姿靜(女A組)</v>
          </cell>
          <cell r="E316" t="str">
            <v>女</v>
          </cell>
          <cell r="F316">
            <v>35322</v>
          </cell>
          <cell r="G316" t="str">
            <v>無</v>
          </cell>
          <cell r="H316" t="str">
            <v>屏東</v>
          </cell>
          <cell r="I316" t="str">
            <v>四林國小</v>
          </cell>
          <cell r="J316" t="str">
            <v>6</v>
          </cell>
          <cell r="K316" t="str">
            <v>08-7892125</v>
          </cell>
          <cell r="L316" t="str">
            <v>0988100976        0930827821林相甫</v>
          </cell>
          <cell r="M316" t="str">
            <v>920 屏東縣潮洲鎮延平路176號</v>
          </cell>
        </row>
        <row r="317">
          <cell r="A317">
            <v>226</v>
          </cell>
          <cell r="B317" t="str">
            <v>女A組</v>
          </cell>
          <cell r="C317" t="str">
            <v>張倚嘉</v>
          </cell>
          <cell r="D317" t="str">
            <v>張倚嘉(女A組)</v>
          </cell>
          <cell r="E317" t="str">
            <v>女</v>
          </cell>
          <cell r="F317">
            <v>35347</v>
          </cell>
          <cell r="G317" t="str">
            <v>永安球場</v>
          </cell>
          <cell r="H317" t="str">
            <v>嘉義</v>
          </cell>
          <cell r="I317" t="str">
            <v>民生國中</v>
          </cell>
          <cell r="J317" t="str">
            <v>2</v>
          </cell>
          <cell r="K317" t="str">
            <v>05-2362321</v>
          </cell>
          <cell r="L317" t="str">
            <v>0911875778        0935622911陳文楨</v>
          </cell>
          <cell r="M317" t="str">
            <v>600 嘉義市杭州四街62號2樓之1</v>
          </cell>
          <cell r="N317" t="str">
            <v>superchen1120@yahoo.com.tw</v>
          </cell>
        </row>
        <row r="318">
          <cell r="A318">
            <v>227</v>
          </cell>
          <cell r="B318" t="str">
            <v>女A組</v>
          </cell>
          <cell r="C318" t="str">
            <v>張  慈</v>
          </cell>
          <cell r="D318" t="str">
            <v>張  慈(女A組)</v>
          </cell>
          <cell r="E318" t="str">
            <v>女</v>
          </cell>
          <cell r="F318">
            <v>35390</v>
          </cell>
          <cell r="G318" t="str">
            <v>新化球場</v>
          </cell>
          <cell r="H318" t="str">
            <v>台南</v>
          </cell>
          <cell r="I318" t="str">
            <v>雙語七</v>
          </cell>
          <cell r="J318" t="str">
            <v>7</v>
          </cell>
          <cell r="K318" t="str">
            <v>06-2904490</v>
          </cell>
          <cell r="L318" t="str">
            <v>0952227995父</v>
          </cell>
          <cell r="M318" t="str">
            <v>701 台南市東區中華東路三段399巷21弄2號2樓之1</v>
          </cell>
        </row>
        <row r="319">
          <cell r="A319">
            <v>228</v>
          </cell>
          <cell r="B319" t="str">
            <v>女A組</v>
          </cell>
          <cell r="C319" t="str">
            <v>黃  靖</v>
          </cell>
          <cell r="D319" t="str">
            <v>黃  靖(女A組)</v>
          </cell>
          <cell r="E319" t="str">
            <v>女</v>
          </cell>
          <cell r="F319">
            <v>35419</v>
          </cell>
          <cell r="H319" t="str">
            <v>高雄</v>
          </cell>
          <cell r="I319" t="str">
            <v>福山國中</v>
          </cell>
          <cell r="J319" t="str">
            <v>2</v>
          </cell>
          <cell r="K319" t="str">
            <v>(白)07-3820102         (晚)07-3421393</v>
          </cell>
          <cell r="L319" t="str">
            <v>0939322472父     0958762267母</v>
          </cell>
          <cell r="M319" t="str">
            <v>807 高雄市三民區鼎新路256號</v>
          </cell>
          <cell r="N319" t="str">
            <v>shyz1234@yahoo.com.tw</v>
          </cell>
        </row>
        <row r="320">
          <cell r="A320">
            <v>229</v>
          </cell>
          <cell r="B320" t="str">
            <v>女A組</v>
          </cell>
          <cell r="C320" t="str">
            <v>林潔心</v>
          </cell>
          <cell r="D320" t="str">
            <v>林潔心(女A組)</v>
          </cell>
          <cell r="E320" t="str">
            <v>女</v>
          </cell>
          <cell r="F320">
            <v>35424</v>
          </cell>
          <cell r="H320" t="str">
            <v>高雄</v>
          </cell>
          <cell r="I320" t="str">
            <v>陽明國中</v>
          </cell>
          <cell r="J320" t="str">
            <v>2</v>
          </cell>
          <cell r="K320" t="str">
            <v>0988132829 0935439305</v>
          </cell>
          <cell r="L320" t="str">
            <v xml:space="preserve">07-732-4580      </v>
          </cell>
          <cell r="M320" t="str">
            <v>833  高雄市鳥松區鳥松里文海街12號10樓之1</v>
          </cell>
        </row>
        <row r="321">
          <cell r="A321">
            <v>230</v>
          </cell>
          <cell r="B321" t="str">
            <v>女A組</v>
          </cell>
          <cell r="C321" t="str">
            <v>洪靖雅</v>
          </cell>
          <cell r="D321" t="str">
            <v>洪靖雅(女A組)</v>
          </cell>
          <cell r="E321" t="str">
            <v>女</v>
          </cell>
          <cell r="F321">
            <v>35440</v>
          </cell>
          <cell r="G321" t="str">
            <v>尚榮練習場</v>
          </cell>
          <cell r="H321" t="str">
            <v>高雄</v>
          </cell>
          <cell r="I321" t="str">
            <v>一甲國中</v>
          </cell>
          <cell r="J321" t="str">
            <v>1</v>
          </cell>
          <cell r="K321" t="str">
            <v xml:space="preserve">(白)07-6962621        (晚)07-6963622            </v>
          </cell>
          <cell r="L321" t="str">
            <v>0938393218母      0933333500黃教練</v>
          </cell>
          <cell r="M321" t="str">
            <v>821 高雄市路竹區延平路176號</v>
          </cell>
        </row>
        <row r="322">
          <cell r="A322">
            <v>231</v>
          </cell>
          <cell r="B322" t="str">
            <v>女A組</v>
          </cell>
          <cell r="C322" t="str">
            <v>蔡雅竹</v>
          </cell>
          <cell r="D322" t="str">
            <v>蔡雅竹(女A組)</v>
          </cell>
          <cell r="E322" t="str">
            <v>女</v>
          </cell>
          <cell r="F322">
            <v>35450</v>
          </cell>
          <cell r="G322" t="str">
            <v>永安球場</v>
          </cell>
          <cell r="H322" t="str">
            <v>嘉義</v>
          </cell>
          <cell r="I322" t="str">
            <v>民生中學</v>
          </cell>
          <cell r="J322" t="str">
            <v>2</v>
          </cell>
          <cell r="K322" t="str">
            <v>05-2786477</v>
          </cell>
          <cell r="L322" t="str">
            <v>0928722798 0935622911陳文楨</v>
          </cell>
          <cell r="M322" t="str">
            <v>600 嘉義市台斗街107號2樓之3</v>
          </cell>
        </row>
        <row r="323">
          <cell r="A323">
            <v>232</v>
          </cell>
          <cell r="B323" t="str">
            <v>女A組</v>
          </cell>
          <cell r="C323" t="str">
            <v>李嘉霓</v>
          </cell>
          <cell r="D323" t="str">
            <v>李嘉霓(女A組)</v>
          </cell>
          <cell r="E323" t="str">
            <v>女</v>
          </cell>
          <cell r="F323">
            <v>35479</v>
          </cell>
          <cell r="G323" t="str">
            <v>無</v>
          </cell>
          <cell r="H323" t="str">
            <v>嘉義</v>
          </cell>
          <cell r="I323" t="str">
            <v>蘭潭國小</v>
          </cell>
          <cell r="J323" t="str">
            <v>5</v>
          </cell>
          <cell r="K323" t="str">
            <v>(白)05-2275000          (晚)05-2764867</v>
          </cell>
          <cell r="L323" t="str">
            <v>0926767000        0963134333鄭國忠</v>
          </cell>
          <cell r="M323" t="str">
            <v>600 嘉義市東洋新邨311號</v>
          </cell>
        </row>
        <row r="324">
          <cell r="A324">
            <v>233</v>
          </cell>
          <cell r="B324" t="str">
            <v>女A組</v>
          </cell>
          <cell r="C324" t="str">
            <v>陳宇茹</v>
          </cell>
          <cell r="D324" t="str">
            <v>陳宇茹(女A組)</v>
          </cell>
          <cell r="E324" t="str">
            <v>女</v>
          </cell>
          <cell r="F324">
            <v>35632</v>
          </cell>
          <cell r="H324" t="str">
            <v>高雄</v>
          </cell>
          <cell r="I324" t="str">
            <v>中正國中</v>
          </cell>
          <cell r="J324" t="str">
            <v>2</v>
          </cell>
          <cell r="K324" t="str">
            <v>07-3790421</v>
          </cell>
          <cell r="L324" t="str">
            <v>0917947871宇茹    0989555294</v>
          </cell>
          <cell r="M324" t="str">
            <v>833 高雄市鳥松區大華里山腳路244號</v>
          </cell>
        </row>
        <row r="325">
          <cell r="A325">
            <v>234</v>
          </cell>
          <cell r="B325" t="str">
            <v>女A組</v>
          </cell>
          <cell r="C325" t="str">
            <v>李佳欣</v>
          </cell>
          <cell r="D325" t="str">
            <v>李佳欣(女A組)</v>
          </cell>
          <cell r="E325" t="str">
            <v>女</v>
          </cell>
          <cell r="F325">
            <v>35677</v>
          </cell>
          <cell r="G325" t="str">
            <v>無</v>
          </cell>
          <cell r="H325" t="str">
            <v>屏東</v>
          </cell>
          <cell r="I325" t="str">
            <v>枋寮高中(國中部)</v>
          </cell>
          <cell r="J325" t="str">
            <v>1</v>
          </cell>
          <cell r="K325" t="str">
            <v>08-8720097         FAX:08-8721163</v>
          </cell>
          <cell r="L325" t="str">
            <v xml:space="preserve">0927595380  </v>
          </cell>
          <cell r="M325" t="str">
            <v>941 屏東縣枋山鄉加祿村嘉和路153號之1</v>
          </cell>
        </row>
        <row r="326">
          <cell r="A326">
            <v>235</v>
          </cell>
          <cell r="B326" t="str">
            <v>女A組</v>
          </cell>
          <cell r="C326" t="str">
            <v>吳芷昀</v>
          </cell>
          <cell r="D326" t="str">
            <v>吳芷昀(女A組)</v>
          </cell>
          <cell r="E326" t="str">
            <v>女</v>
          </cell>
          <cell r="F326">
            <v>35685</v>
          </cell>
          <cell r="H326" t="str">
            <v>高雄</v>
          </cell>
          <cell r="I326" t="str">
            <v>福山國中</v>
          </cell>
          <cell r="J326" t="str">
            <v>1</v>
          </cell>
          <cell r="K326" t="str">
            <v>07-3459467</v>
          </cell>
          <cell r="L326" t="str">
            <v>0972320960</v>
          </cell>
          <cell r="M326" t="str">
            <v>813 高雄市左營區榮佑路7號13樓</v>
          </cell>
          <cell r="N326" t="str">
            <v>guang@hoss.com.tw</v>
          </cell>
        </row>
        <row r="327">
          <cell r="A327">
            <v>236</v>
          </cell>
          <cell r="B327" t="str">
            <v>女A組</v>
          </cell>
          <cell r="C327" t="str">
            <v>尤佩予</v>
          </cell>
          <cell r="D327" t="str">
            <v>尤佩予(女A組)</v>
          </cell>
          <cell r="E327" t="str">
            <v>女</v>
          </cell>
          <cell r="F327">
            <v>35701</v>
          </cell>
          <cell r="H327" t="str">
            <v>台南</v>
          </cell>
          <cell r="I327" t="str">
            <v>東原國中</v>
          </cell>
          <cell r="J327" t="str">
            <v>2</v>
          </cell>
          <cell r="K327" t="str">
            <v>0912194761</v>
          </cell>
          <cell r="L327" t="str">
            <v xml:space="preserve">06-6861009    </v>
          </cell>
          <cell r="M327" t="str">
            <v>733  台南市東山區青山里61之3號</v>
          </cell>
        </row>
        <row r="328">
          <cell r="A328">
            <v>237</v>
          </cell>
          <cell r="B328" t="str">
            <v>女A組</v>
          </cell>
          <cell r="C328" t="str">
            <v>周秀娟</v>
          </cell>
          <cell r="D328" t="str">
            <v>周秀娟(女A組)</v>
          </cell>
          <cell r="E328" t="str">
            <v>女</v>
          </cell>
          <cell r="F328">
            <v>35726</v>
          </cell>
          <cell r="H328" t="str">
            <v>台南</v>
          </cell>
          <cell r="I328" t="str">
            <v>東原國中</v>
          </cell>
          <cell r="J328" t="str">
            <v>2</v>
          </cell>
          <cell r="K328" t="str">
            <v>0937493618</v>
          </cell>
          <cell r="L328" t="str">
            <v>06-6860182       06-6861009</v>
          </cell>
          <cell r="M328" t="str">
            <v>734   台南市東山區高原里3鄰2號</v>
          </cell>
        </row>
        <row r="329">
          <cell r="A329">
            <v>238</v>
          </cell>
          <cell r="B329" t="str">
            <v>女A組</v>
          </cell>
          <cell r="C329" t="str">
            <v>謝欣玫</v>
          </cell>
          <cell r="D329" t="str">
            <v>謝欣玫(女A組)</v>
          </cell>
          <cell r="E329" t="str">
            <v>女</v>
          </cell>
          <cell r="F329">
            <v>35751</v>
          </cell>
          <cell r="H329" t="str">
            <v>台南</v>
          </cell>
          <cell r="I329" t="str">
            <v>東原國中</v>
          </cell>
          <cell r="J329" t="str">
            <v>2</v>
          </cell>
          <cell r="K329" t="str">
            <v>0989565394 0912138577</v>
          </cell>
          <cell r="L329" t="str">
            <v xml:space="preserve">06-6861009  </v>
          </cell>
          <cell r="M329" t="str">
            <v>733  台南市東山區東原里1之30號</v>
          </cell>
        </row>
        <row r="330">
          <cell r="A330">
            <v>239</v>
          </cell>
          <cell r="B330" t="str">
            <v>女A組</v>
          </cell>
          <cell r="C330" t="str">
            <v>黃婉萍</v>
          </cell>
          <cell r="D330" t="str">
            <v>黃婉萍(女A組)</v>
          </cell>
          <cell r="E330" t="str">
            <v>女</v>
          </cell>
          <cell r="F330">
            <v>35751</v>
          </cell>
          <cell r="H330" t="str">
            <v>高雄</v>
          </cell>
          <cell r="I330" t="str">
            <v>福山國中</v>
          </cell>
          <cell r="J330" t="str">
            <v>1</v>
          </cell>
          <cell r="K330" t="str">
            <v>07-3726683</v>
          </cell>
          <cell r="L330" t="str">
            <v>0915058039  0989079134</v>
          </cell>
          <cell r="M330" t="str">
            <v>814 高雄市仁武區鳳仁路292-35號</v>
          </cell>
        </row>
        <row r="331">
          <cell r="A331">
            <v>240</v>
          </cell>
          <cell r="B331" t="str">
            <v>女A組</v>
          </cell>
          <cell r="C331" t="str">
            <v>黃意雯</v>
          </cell>
          <cell r="D331" t="str">
            <v>黃意雯(女A組)</v>
          </cell>
          <cell r="E331" t="str">
            <v>女</v>
          </cell>
          <cell r="F331">
            <v>35802</v>
          </cell>
          <cell r="G331" t="str">
            <v>尚榮練習場</v>
          </cell>
          <cell r="H331" t="str">
            <v>高雄</v>
          </cell>
          <cell r="I331" t="str">
            <v>路竹國小</v>
          </cell>
          <cell r="J331" t="str">
            <v>6</v>
          </cell>
          <cell r="K331" t="str">
            <v xml:space="preserve">(白)07-6964979        (晚)07-6283645            </v>
          </cell>
          <cell r="L331" t="str">
            <v>0925297668  0933333500黃教練</v>
          </cell>
          <cell r="M331" t="str">
            <v>820 高雄市岡山區嘉峰里眾和巷28弄20-1號</v>
          </cell>
        </row>
        <row r="332">
          <cell r="A332">
            <v>241</v>
          </cell>
          <cell r="B332" t="str">
            <v>女B組</v>
          </cell>
          <cell r="C332" t="str">
            <v>蔡汶珊</v>
          </cell>
          <cell r="D332" t="str">
            <v>蔡汶珊(女B組)</v>
          </cell>
          <cell r="E332" t="str">
            <v>女</v>
          </cell>
          <cell r="F332">
            <v>35832</v>
          </cell>
          <cell r="H332" t="str">
            <v>高雄</v>
          </cell>
          <cell r="I332" t="str">
            <v>七賢國中</v>
          </cell>
          <cell r="J332" t="str">
            <v>1</v>
          </cell>
          <cell r="K332" t="str">
            <v>07-3417959</v>
          </cell>
          <cell r="L332" t="str">
            <v>0925957397  0929156001李秋燕</v>
          </cell>
          <cell r="M332" t="str">
            <v>813 高雄市左營區文萊路210號</v>
          </cell>
        </row>
        <row r="333">
          <cell r="A333">
            <v>242</v>
          </cell>
          <cell r="B333" t="str">
            <v>女B組</v>
          </cell>
          <cell r="C333" t="str">
            <v>黃妤蓉</v>
          </cell>
          <cell r="D333" t="str">
            <v>黃妤蓉(女B組)</v>
          </cell>
          <cell r="E333" t="str">
            <v>女</v>
          </cell>
          <cell r="F333">
            <v>35846</v>
          </cell>
          <cell r="H333" t="str">
            <v>屏東</v>
          </cell>
          <cell r="I333" t="str">
            <v>崇蘭國小</v>
          </cell>
          <cell r="J333" t="str">
            <v>6</v>
          </cell>
          <cell r="K333" t="str">
            <v>08-7655575</v>
          </cell>
          <cell r="M333" t="str">
            <v>900 屏東市大同北路217號6F-2</v>
          </cell>
        </row>
        <row r="334">
          <cell r="A334">
            <v>243</v>
          </cell>
          <cell r="B334" t="str">
            <v>女B組</v>
          </cell>
          <cell r="C334" t="str">
            <v>吳曉玲</v>
          </cell>
          <cell r="D334" t="str">
            <v>吳曉玲(女B組)</v>
          </cell>
          <cell r="E334" t="str">
            <v>女</v>
          </cell>
          <cell r="F334">
            <v>36031</v>
          </cell>
          <cell r="G334" t="str">
            <v>無</v>
          </cell>
          <cell r="H334" t="str">
            <v>高雄</v>
          </cell>
          <cell r="I334" t="str">
            <v>福山國小</v>
          </cell>
          <cell r="J334" t="str">
            <v>1</v>
          </cell>
          <cell r="K334" t="str">
            <v>(白)07-3735188          (晚)07-3418555</v>
          </cell>
          <cell r="L334" t="str">
            <v>0927690310        0976307028</v>
          </cell>
          <cell r="M334" t="str">
            <v>814 高雄市仁武區赤山里仁雄路86-28號</v>
          </cell>
          <cell r="N334" t="str">
            <v>wuyungming@hotmail.com</v>
          </cell>
        </row>
        <row r="335">
          <cell r="A335">
            <v>244</v>
          </cell>
          <cell r="B335" t="str">
            <v>女B組</v>
          </cell>
          <cell r="C335" t="str">
            <v>陳孟筠</v>
          </cell>
          <cell r="D335" t="str">
            <v>陳孟筠(女B組)</v>
          </cell>
          <cell r="E335" t="str">
            <v>女</v>
          </cell>
          <cell r="F335">
            <v>36193</v>
          </cell>
          <cell r="H335" t="str">
            <v>高雄</v>
          </cell>
          <cell r="I335" t="str">
            <v>七賢國小</v>
          </cell>
          <cell r="J335" t="str">
            <v>6</v>
          </cell>
          <cell r="K335" t="str">
            <v>0929145168</v>
          </cell>
          <cell r="L335" t="str">
            <v>07-2353574</v>
          </cell>
          <cell r="M335" t="str">
            <v>800  高雄市新興區新田路96號6樓之2</v>
          </cell>
        </row>
        <row r="336">
          <cell r="A336">
            <v>245</v>
          </cell>
          <cell r="B336" t="str">
            <v>女B組</v>
          </cell>
          <cell r="C336" t="str">
            <v>黃鈺茜</v>
          </cell>
          <cell r="D336" t="str">
            <v>黃鈺茜(女B組)</v>
          </cell>
          <cell r="E336" t="str">
            <v>女</v>
          </cell>
          <cell r="F336">
            <v>36195</v>
          </cell>
          <cell r="H336" t="str">
            <v>台南</v>
          </cell>
          <cell r="I336" t="str">
            <v>大成國中</v>
          </cell>
          <cell r="K336" t="str">
            <v>06-2130533</v>
          </cell>
          <cell r="L336">
            <v>983962737</v>
          </cell>
          <cell r="M336" t="str">
            <v>701 台南市東區大同路一段175巷66號</v>
          </cell>
        </row>
        <row r="337">
          <cell r="A337">
            <v>246</v>
          </cell>
          <cell r="B337" t="str">
            <v>女B組</v>
          </cell>
          <cell r="C337" t="str">
            <v>顏鈺昕</v>
          </cell>
          <cell r="D337" t="str">
            <v>顏鈺昕(女B組)</v>
          </cell>
          <cell r="E337" t="str">
            <v>女</v>
          </cell>
          <cell r="F337">
            <v>36252</v>
          </cell>
          <cell r="H337" t="str">
            <v>高雄</v>
          </cell>
          <cell r="I337" t="str">
            <v>四維國小</v>
          </cell>
          <cell r="J337" t="str">
            <v>5</v>
          </cell>
          <cell r="K337" t="str">
            <v xml:space="preserve">白天07-2254727
</v>
          </cell>
          <cell r="L337" t="str">
            <v>0931713939</v>
          </cell>
          <cell r="M337" t="str">
            <v>804 高雄市三民區凱歌路85之3號9F</v>
          </cell>
        </row>
        <row r="338">
          <cell r="A338">
            <v>247</v>
          </cell>
          <cell r="B338" t="str">
            <v>女B組</v>
          </cell>
          <cell r="C338" t="str">
            <v>黃郁心</v>
          </cell>
          <cell r="D338" t="str">
            <v>黃郁心(女B組)</v>
          </cell>
          <cell r="E338" t="str">
            <v>女</v>
          </cell>
          <cell r="F338">
            <v>36312</v>
          </cell>
          <cell r="G338" t="str">
            <v>高都練習場</v>
          </cell>
          <cell r="H338" t="str">
            <v>高雄</v>
          </cell>
          <cell r="I338" t="str">
            <v>瑞祥國小</v>
          </cell>
          <cell r="J338" t="str">
            <v>6</v>
          </cell>
          <cell r="K338" t="str">
            <v>07-7969667  FAX:(07)7969606</v>
          </cell>
          <cell r="L338" t="str">
            <v>0988660067母</v>
          </cell>
          <cell r="M338" t="str">
            <v>830 高雄市鳳山區頂庄路358號</v>
          </cell>
        </row>
        <row r="339">
          <cell r="A339">
            <v>248</v>
          </cell>
          <cell r="B339" t="str">
            <v>女B組</v>
          </cell>
          <cell r="C339" t="str">
            <v>李佳妮</v>
          </cell>
          <cell r="D339" t="str">
            <v>李佳妮(女B組)</v>
          </cell>
          <cell r="E339" t="str">
            <v>女</v>
          </cell>
          <cell r="F339">
            <v>36460</v>
          </cell>
          <cell r="H339" t="str">
            <v>高雄</v>
          </cell>
          <cell r="I339" t="str">
            <v>四維國小</v>
          </cell>
          <cell r="J339" t="str">
            <v>5</v>
          </cell>
          <cell r="K339" t="str">
            <v>0988597028</v>
          </cell>
          <cell r="L339" t="str">
            <v>07-3870352</v>
          </cell>
          <cell r="M339" t="str">
            <v>807  高雄市三民區大順二路375號14樓</v>
          </cell>
        </row>
        <row r="340">
          <cell r="A340">
            <v>249</v>
          </cell>
          <cell r="B340" t="str">
            <v>女B組</v>
          </cell>
          <cell r="C340" t="str">
            <v>林薇妮</v>
          </cell>
          <cell r="D340" t="str">
            <v>林薇妮(女B組)</v>
          </cell>
          <cell r="E340" t="str">
            <v>女</v>
          </cell>
          <cell r="F340">
            <v>36599</v>
          </cell>
          <cell r="H340" t="str">
            <v>高雄</v>
          </cell>
          <cell r="I340" t="str">
            <v>七賢國中</v>
          </cell>
          <cell r="J340" t="str">
            <v>1</v>
          </cell>
          <cell r="K340" t="str">
            <v>07-7324580</v>
          </cell>
          <cell r="L340" t="str">
            <v>0988-132829        0972-327666母</v>
          </cell>
          <cell r="M340" t="str">
            <v>833 高雄市鳥松區鳥松里文海街12號10樓之1</v>
          </cell>
        </row>
        <row r="341">
          <cell r="A341">
            <v>250</v>
          </cell>
          <cell r="B341" t="str">
            <v>女B組</v>
          </cell>
          <cell r="C341" t="str">
            <v>黃思涵</v>
          </cell>
          <cell r="D341" t="str">
            <v>黃思涵(女B組)</v>
          </cell>
          <cell r="E341" t="str">
            <v>女</v>
          </cell>
          <cell r="F341">
            <v>36630</v>
          </cell>
          <cell r="H341" t="str">
            <v>台南</v>
          </cell>
          <cell r="I341" t="str">
            <v>崇明國小</v>
          </cell>
          <cell r="J341" t="str">
            <v>4</v>
          </cell>
          <cell r="K341" t="str">
            <v xml:space="preserve">白天06-2027576
</v>
          </cell>
          <cell r="L341" t="str">
            <v>0931875692</v>
          </cell>
          <cell r="M341" t="str">
            <v>710 台南市永康區中華二路278號</v>
          </cell>
        </row>
        <row r="342">
          <cell r="A342">
            <v>251</v>
          </cell>
          <cell r="B342" t="str">
            <v>女B組</v>
          </cell>
          <cell r="C342" t="str">
            <v>葉真廷</v>
          </cell>
          <cell r="D342" t="str">
            <v>葉真廷(女B組)</v>
          </cell>
          <cell r="E342" t="str">
            <v>女</v>
          </cell>
          <cell r="F342">
            <v>36696</v>
          </cell>
          <cell r="H342" t="str">
            <v>屏東</v>
          </cell>
          <cell r="I342" t="str">
            <v>仁愛國小</v>
          </cell>
          <cell r="J342" t="str">
            <v>5</v>
          </cell>
          <cell r="K342" t="str">
            <v>0938821337</v>
          </cell>
          <cell r="L342" t="str">
            <v>08-7353628 0980515719</v>
          </cell>
          <cell r="M342" t="str">
            <v>900 屏東市公裕街248號8樓之2</v>
          </cell>
        </row>
        <row r="343">
          <cell r="A343">
            <v>252</v>
          </cell>
          <cell r="B343" t="str">
            <v>女B組</v>
          </cell>
          <cell r="C343" t="str">
            <v>葉芯霈</v>
          </cell>
          <cell r="D343" t="str">
            <v>葉芯霈(女B組)</v>
          </cell>
          <cell r="E343" t="str">
            <v>女</v>
          </cell>
          <cell r="F343">
            <v>36769</v>
          </cell>
          <cell r="H343" t="str">
            <v>高雄</v>
          </cell>
          <cell r="I343" t="str">
            <v>福山國中</v>
          </cell>
          <cell r="J343" t="str">
            <v>1</v>
          </cell>
          <cell r="K343" t="str">
            <v>07-3593416</v>
          </cell>
          <cell r="L343" t="str">
            <v>0955-689993</v>
          </cell>
          <cell r="M343" t="str">
            <v>807 高雄市三民區裕誠路86之1號7樓</v>
          </cell>
        </row>
        <row r="344">
          <cell r="A344">
            <v>253</v>
          </cell>
          <cell r="B344" t="str">
            <v>女B組</v>
          </cell>
          <cell r="C344" t="str">
            <v>趙珮融</v>
          </cell>
          <cell r="D344" t="str">
            <v>趙珮融(女B組)</v>
          </cell>
          <cell r="E344" t="str">
            <v>女</v>
          </cell>
          <cell r="F344">
            <v>36814</v>
          </cell>
          <cell r="H344" t="str">
            <v>高雄</v>
          </cell>
          <cell r="I344" t="str">
            <v>五權國小</v>
          </cell>
          <cell r="J344" t="str">
            <v>4</v>
          </cell>
          <cell r="K344" t="str">
            <v>07-7227134        07-7924561</v>
          </cell>
          <cell r="L344" t="str">
            <v>0935404780教練  0933393392母</v>
          </cell>
          <cell r="M344" t="str">
            <v>830 高雄市鳳山區鳳甲路470-3號</v>
          </cell>
        </row>
        <row r="345">
          <cell r="A345">
            <v>254</v>
          </cell>
          <cell r="B345" t="str">
            <v>女B組</v>
          </cell>
          <cell r="C345" t="str">
            <v>鄭伃玲</v>
          </cell>
          <cell r="D345" t="str">
            <v>鄭伃玲(女B組)</v>
          </cell>
          <cell r="E345" t="str">
            <v>女</v>
          </cell>
          <cell r="F345">
            <v>36896</v>
          </cell>
          <cell r="H345" t="str">
            <v>台南</v>
          </cell>
          <cell r="I345" t="str">
            <v>青山國小</v>
          </cell>
          <cell r="J345" t="str">
            <v>5</v>
          </cell>
          <cell r="K345" t="str">
            <v>0928702588</v>
          </cell>
          <cell r="L345" t="str">
            <v>06-6863936</v>
          </cell>
          <cell r="M345" t="str">
            <v>733 台南市東山區高原里114之3號</v>
          </cell>
        </row>
        <row r="346">
          <cell r="A346">
            <v>255</v>
          </cell>
          <cell r="B346" t="str">
            <v>女C組</v>
          </cell>
          <cell r="C346" t="str">
            <v>戴恬婕</v>
          </cell>
          <cell r="D346" t="str">
            <v>戴恬婕(女C組)</v>
          </cell>
          <cell r="E346" t="str">
            <v>女</v>
          </cell>
          <cell r="F346">
            <v>37065</v>
          </cell>
          <cell r="H346" t="str">
            <v>高雄</v>
          </cell>
          <cell r="I346" t="str">
            <v>鳳林國小</v>
          </cell>
          <cell r="J346" t="str">
            <v>5</v>
          </cell>
          <cell r="K346" t="str">
            <v>0929555065</v>
          </cell>
          <cell r="L346" t="str">
            <v xml:space="preserve">07-8714077  </v>
          </cell>
          <cell r="M346" t="str">
            <v>812  高雄市小港區鳳林路220-3號</v>
          </cell>
        </row>
        <row r="347">
          <cell r="A347">
            <v>256</v>
          </cell>
          <cell r="B347" t="str">
            <v>甄試A</v>
          </cell>
          <cell r="C347" t="str">
            <v>王伯峰</v>
          </cell>
          <cell r="D347" t="str">
            <v>王伯峰(甄試男A組)</v>
          </cell>
          <cell r="E347" t="str">
            <v>男</v>
          </cell>
          <cell r="F347">
            <v>35331</v>
          </cell>
          <cell r="G347" t="str">
            <v>南一球場</v>
          </cell>
          <cell r="H347" t="str">
            <v>台南</v>
          </cell>
          <cell r="I347" t="str">
            <v>黎明高級中學</v>
          </cell>
          <cell r="J347" t="str">
            <v>一年級</v>
          </cell>
          <cell r="K347" t="str">
            <v>06-7223626</v>
          </cell>
          <cell r="L347">
            <v>920216668</v>
          </cell>
          <cell r="M347" t="str">
            <v>722 台南市佳里區安西里安西13-11號</v>
          </cell>
        </row>
        <row r="348">
          <cell r="A348">
            <v>257</v>
          </cell>
          <cell r="B348" t="str">
            <v>甄試C</v>
          </cell>
          <cell r="C348" t="str">
            <v>李威辰</v>
          </cell>
          <cell r="D348" t="str">
            <v>李威辰(男C組)</v>
          </cell>
          <cell r="E348" t="str">
            <v>男</v>
          </cell>
          <cell r="F348">
            <v>37198</v>
          </cell>
          <cell r="H348" t="str">
            <v>高雄</v>
          </cell>
          <cell r="K348" t="str">
            <v>07-3590599</v>
          </cell>
          <cell r="L348">
            <v>919891111</v>
          </cell>
          <cell r="M348" t="str">
            <v>812 高雄市小港區孔鳳路10-2號</v>
          </cell>
        </row>
        <row r="349">
          <cell r="A349">
            <v>258</v>
          </cell>
          <cell r="B349" t="str">
            <v>甄試D</v>
          </cell>
          <cell r="C349" t="str">
            <v>吳泓叡</v>
          </cell>
          <cell r="D349" t="str">
            <v>吳泓叡(男D組)</v>
          </cell>
          <cell r="E349" t="str">
            <v>男</v>
          </cell>
          <cell r="F349">
            <v>37673</v>
          </cell>
          <cell r="H349" t="str">
            <v>高雄</v>
          </cell>
          <cell r="K349" t="str">
            <v>07-3981238</v>
          </cell>
          <cell r="L349">
            <v>917762177</v>
          </cell>
          <cell r="M349" t="str">
            <v>807 高雄市三民區義利街30號</v>
          </cell>
        </row>
        <row r="350">
          <cell r="A350">
            <v>259</v>
          </cell>
          <cell r="B350" t="str">
            <v>甄試A</v>
          </cell>
          <cell r="C350" t="str">
            <v>鄭宇翔</v>
          </cell>
          <cell r="D350" t="str">
            <v>鄭宇翔(男A組)</v>
          </cell>
          <cell r="E350" t="str">
            <v>男</v>
          </cell>
          <cell r="F350">
            <v>35521</v>
          </cell>
          <cell r="G350" t="str">
            <v>南一球場</v>
          </cell>
          <cell r="H350" t="str">
            <v>台南</v>
          </cell>
          <cell r="I350" t="str">
            <v>南英工商</v>
          </cell>
          <cell r="J350" t="str">
            <v>1</v>
          </cell>
          <cell r="K350" t="str">
            <v>06-5957115白        06-5962835晚</v>
          </cell>
          <cell r="L350">
            <v>963309029</v>
          </cell>
          <cell r="M350" t="str">
            <v>718 台南市關廟區五義街90號</v>
          </cell>
        </row>
        <row r="351">
          <cell r="A351">
            <v>260</v>
          </cell>
          <cell r="B351" t="str">
            <v>甄試A</v>
          </cell>
          <cell r="C351" t="str">
            <v>鍾沛龍</v>
          </cell>
          <cell r="D351" t="str">
            <v>鍾沛龍(甄試男A組)</v>
          </cell>
          <cell r="E351" t="str">
            <v>男</v>
          </cell>
          <cell r="F351">
            <v>35249</v>
          </cell>
          <cell r="H351" t="str">
            <v>高雄</v>
          </cell>
          <cell r="I351" t="str">
            <v>三民國中</v>
          </cell>
          <cell r="J351" t="str">
            <v>1</v>
          </cell>
          <cell r="K351" t="str">
            <v>07-3927778         F:07-5225055</v>
          </cell>
          <cell r="L351" t="str">
            <v>0988-105365母      0925-727378陳教練</v>
          </cell>
          <cell r="M351" t="str">
            <v>807 高雄市三民區鼎愛街16號10樓</v>
          </cell>
        </row>
        <row r="352">
          <cell r="A352">
            <v>261</v>
          </cell>
          <cell r="B352" t="str">
            <v>甄試B</v>
          </cell>
          <cell r="C352" t="str">
            <v>黃曜霆</v>
          </cell>
          <cell r="D352" t="str">
            <v>黃曜霆(甄試男B組)</v>
          </cell>
          <cell r="E352" t="str">
            <v>男</v>
          </cell>
          <cell r="F352">
            <v>36478</v>
          </cell>
          <cell r="H352" t="str">
            <v>高雄</v>
          </cell>
          <cell r="I352" t="str">
            <v>高雄美國學校</v>
          </cell>
          <cell r="J352" t="str">
            <v>8</v>
          </cell>
          <cell r="K352" t="str">
            <v>07-2354249           F:07-2368879</v>
          </cell>
          <cell r="L352" t="str">
            <v>0919-274487父     0932-723036母</v>
          </cell>
          <cell r="M352" t="str">
            <v>800 高雄市新興區中正三路158號6樓之1</v>
          </cell>
        </row>
        <row r="353">
          <cell r="A353">
            <v>262</v>
          </cell>
          <cell r="B353" t="str">
            <v>甄試C</v>
          </cell>
          <cell r="C353" t="str">
            <v>黃曜陞</v>
          </cell>
          <cell r="D353" t="str">
            <v>黃曜陞(甄試男C組)</v>
          </cell>
          <cell r="E353" t="str">
            <v>男</v>
          </cell>
          <cell r="F353">
            <v>37311</v>
          </cell>
          <cell r="H353" t="str">
            <v>高雄</v>
          </cell>
          <cell r="I353" t="str">
            <v>高雄美國學校</v>
          </cell>
          <cell r="J353" t="str">
            <v>5</v>
          </cell>
          <cell r="K353" t="str">
            <v>07-2354249           F:07-2368879</v>
          </cell>
          <cell r="L353" t="str">
            <v>0919-274487父     0932-723036母</v>
          </cell>
          <cell r="M353" t="str">
            <v>800 高雄市新興區中正三路158號6樓之1</v>
          </cell>
        </row>
        <row r="354">
          <cell r="A354">
            <v>263</v>
          </cell>
          <cell r="B354" t="str">
            <v>甄試B</v>
          </cell>
          <cell r="C354" t="str">
            <v>黃意恩</v>
          </cell>
          <cell r="D354" t="str">
            <v>黃意恩(甄試男B組)</v>
          </cell>
          <cell r="E354" t="str">
            <v>男</v>
          </cell>
          <cell r="F354">
            <v>36022</v>
          </cell>
          <cell r="G354" t="str">
            <v>港都練習場</v>
          </cell>
          <cell r="H354" t="str">
            <v>高雄</v>
          </cell>
          <cell r="I354" t="str">
            <v>文山國中</v>
          </cell>
          <cell r="K354" t="str">
            <v xml:space="preserve">07-7352255                </v>
          </cell>
          <cell r="L354" t="str">
            <v>0919-519616</v>
          </cell>
          <cell r="M354" t="str">
            <v>833 高雄市鳥松區文前路文北巷68號</v>
          </cell>
        </row>
        <row r="358">
          <cell r="A358">
            <v>0</v>
          </cell>
          <cell r="C358" t="str">
            <v>黃志浪</v>
          </cell>
          <cell r="D358" t="str">
            <v>黃志浪</v>
          </cell>
          <cell r="L358" t="str">
            <v>0937-268785</v>
          </cell>
          <cell r="M358" t="str">
            <v>503 彰化縣花壇鄉中正東街83巷3號</v>
          </cell>
        </row>
        <row r="359">
          <cell r="C359" t="str">
            <v>吳玟晏</v>
          </cell>
          <cell r="D359" t="str">
            <v>體衛組長</v>
          </cell>
          <cell r="I359" t="str">
            <v>東原國中</v>
          </cell>
          <cell r="K359" t="str">
            <v>06-6861009*102           F:06-5812253黃小姐</v>
          </cell>
          <cell r="L359" t="str">
            <v>0911-881471</v>
          </cell>
        </row>
      </sheetData>
      <sheetData sheetId="1"/>
      <sheetData sheetId="2"/>
      <sheetData sheetId="3"/>
      <sheetData sheetId="4">
        <row r="1">
          <cell r="A1" t="str">
            <v>2014年南寶盃春季業餘高爾夫錦標賽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當月報名資料"/>
      <sheetName val="收據"/>
      <sheetName val="橫式信封(C45)"/>
      <sheetName val="編組表1"/>
      <sheetName val="套印"/>
      <sheetName val="成績表"/>
      <sheetName val="編組表2"/>
      <sheetName val="獎狀"/>
      <sheetName val="計分卡 (2)"/>
      <sheetName val="奨學金"/>
      <sheetName val="獎金信封"/>
      <sheetName val="滿30歲之名單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>2014年南寶盃春季業餘高爾夫錦標賽</v>
          </cell>
        </row>
      </sheetData>
      <sheetData sheetId="5"/>
      <sheetData sheetId="6">
        <row r="5">
          <cell r="A5" t="str">
            <v>1</v>
          </cell>
          <cell r="B5">
            <v>1</v>
          </cell>
          <cell r="C5" t="str">
            <v>女A組</v>
          </cell>
          <cell r="D5" t="str">
            <v>高紫琳</v>
          </cell>
          <cell r="E5" t="str">
            <v>男</v>
          </cell>
          <cell r="F5">
            <v>33141</v>
          </cell>
          <cell r="H5">
            <v>0</v>
          </cell>
          <cell r="I5">
            <v>39</v>
          </cell>
          <cell r="J5">
            <v>45</v>
          </cell>
          <cell r="K5">
            <v>84</v>
          </cell>
          <cell r="L5">
            <v>84</v>
          </cell>
          <cell r="M5">
            <v>168</v>
          </cell>
          <cell r="N5">
            <v>4</v>
          </cell>
          <cell r="O5">
            <v>5</v>
          </cell>
        </row>
        <row r="6">
          <cell r="A6" t="str">
            <v>1</v>
          </cell>
          <cell r="B6">
            <v>2</v>
          </cell>
          <cell r="C6" t="str">
            <v>女B組</v>
          </cell>
          <cell r="D6" t="str">
            <v>顏鈺昕</v>
          </cell>
          <cell r="E6" t="str">
            <v>男</v>
          </cell>
          <cell r="F6">
            <v>0</v>
          </cell>
          <cell r="I6">
            <v>44</v>
          </cell>
          <cell r="J6">
            <v>42</v>
          </cell>
          <cell r="K6">
            <v>86</v>
          </cell>
          <cell r="L6">
            <v>86</v>
          </cell>
          <cell r="M6">
            <v>172</v>
          </cell>
          <cell r="N6">
            <v>5</v>
          </cell>
          <cell r="O6">
            <v>6</v>
          </cell>
        </row>
        <row r="9">
          <cell r="A9" t="str">
            <v>1</v>
          </cell>
          <cell r="B9">
            <v>7</v>
          </cell>
          <cell r="C9" t="str">
            <v>男A組</v>
          </cell>
          <cell r="D9" t="str">
            <v>張勛宸</v>
          </cell>
          <cell r="E9" t="str">
            <v>男</v>
          </cell>
          <cell r="F9">
            <v>32849</v>
          </cell>
          <cell r="H9">
            <v>0</v>
          </cell>
          <cell r="I9">
            <v>38</v>
          </cell>
          <cell r="J9">
            <v>36</v>
          </cell>
          <cell r="K9">
            <v>74</v>
          </cell>
          <cell r="L9">
            <v>74</v>
          </cell>
          <cell r="M9">
            <v>148</v>
          </cell>
          <cell r="N9">
            <v>4</v>
          </cell>
          <cell r="O9">
            <v>5</v>
          </cell>
        </row>
        <row r="10">
          <cell r="A10" t="str">
            <v>2</v>
          </cell>
          <cell r="B10">
            <v>6</v>
          </cell>
          <cell r="C10" t="str">
            <v>男A組</v>
          </cell>
          <cell r="D10" t="str">
            <v>宋奕賢</v>
          </cell>
          <cell r="E10" t="str">
            <v>男</v>
          </cell>
          <cell r="F10">
            <v>32247</v>
          </cell>
          <cell r="I10">
            <v>39</v>
          </cell>
          <cell r="J10">
            <v>38</v>
          </cell>
          <cell r="K10">
            <v>77</v>
          </cell>
          <cell r="L10">
            <v>77</v>
          </cell>
          <cell r="M10">
            <v>154</v>
          </cell>
          <cell r="N10">
            <v>5</v>
          </cell>
          <cell r="O10">
            <v>5</v>
          </cell>
        </row>
        <row r="11">
          <cell r="A11" t="str">
            <v>3</v>
          </cell>
          <cell r="B11">
            <v>5</v>
          </cell>
          <cell r="C11" t="str">
            <v>男A組</v>
          </cell>
          <cell r="D11" t="str">
            <v>曾昶峰</v>
          </cell>
          <cell r="E11" t="str">
            <v>男</v>
          </cell>
          <cell r="F11">
            <v>32151</v>
          </cell>
          <cell r="H11">
            <v>0</v>
          </cell>
          <cell r="I11">
            <v>36</v>
          </cell>
          <cell r="J11">
            <v>41</v>
          </cell>
          <cell r="K11">
            <v>77</v>
          </cell>
          <cell r="L11">
            <v>77</v>
          </cell>
          <cell r="M11">
            <v>154</v>
          </cell>
          <cell r="N11">
            <v>3</v>
          </cell>
          <cell r="O11">
            <v>5</v>
          </cell>
        </row>
        <row r="12">
          <cell r="A12" t="str">
            <v>4</v>
          </cell>
          <cell r="B12">
            <v>8</v>
          </cell>
          <cell r="C12" t="str">
            <v>男A組</v>
          </cell>
          <cell r="D12" t="str">
            <v>李俊翰</v>
          </cell>
          <cell r="E12" t="str">
            <v>男</v>
          </cell>
          <cell r="F12">
            <v>32851</v>
          </cell>
          <cell r="I12">
            <v>38</v>
          </cell>
          <cell r="J12">
            <v>40</v>
          </cell>
          <cell r="K12">
            <v>78</v>
          </cell>
          <cell r="L12">
            <v>78</v>
          </cell>
          <cell r="M12">
            <v>156</v>
          </cell>
          <cell r="N12">
            <v>4</v>
          </cell>
          <cell r="O12">
            <v>5</v>
          </cell>
        </row>
        <row r="13">
          <cell r="A13" t="str">
            <v>5</v>
          </cell>
          <cell r="B13">
            <v>4</v>
          </cell>
          <cell r="C13" t="str">
            <v>男A組</v>
          </cell>
          <cell r="D13" t="str">
            <v>吳心瑋</v>
          </cell>
          <cell r="E13" t="str">
            <v>男</v>
          </cell>
          <cell r="F13">
            <v>0</v>
          </cell>
          <cell r="I13">
            <v>40</v>
          </cell>
          <cell r="J13">
            <v>40</v>
          </cell>
          <cell r="K13">
            <v>80</v>
          </cell>
          <cell r="L13">
            <v>80</v>
          </cell>
          <cell r="M13">
            <v>160</v>
          </cell>
          <cell r="N13">
            <v>5</v>
          </cell>
          <cell r="O13">
            <v>4</v>
          </cell>
        </row>
        <row r="14">
          <cell r="A14" t="str">
            <v>6</v>
          </cell>
          <cell r="B14">
            <v>9</v>
          </cell>
          <cell r="C14" t="str">
            <v>男A組</v>
          </cell>
          <cell r="D14" t="str">
            <v>馬家富</v>
          </cell>
          <cell r="E14" t="str">
            <v>男</v>
          </cell>
          <cell r="F14">
            <v>33055</v>
          </cell>
          <cell r="I14">
            <v>37</v>
          </cell>
          <cell r="J14">
            <v>43</v>
          </cell>
          <cell r="K14">
            <v>80</v>
          </cell>
          <cell r="L14">
            <v>80</v>
          </cell>
          <cell r="M14">
            <v>160</v>
          </cell>
          <cell r="N14">
            <v>4</v>
          </cell>
          <cell r="O14">
            <v>5</v>
          </cell>
        </row>
        <row r="15">
          <cell r="A15" t="str">
            <v>7</v>
          </cell>
          <cell r="B15">
            <v>11</v>
          </cell>
          <cell r="C15" t="str">
            <v>男A組</v>
          </cell>
          <cell r="D15" t="str">
            <v>洪嘉駿</v>
          </cell>
          <cell r="E15" t="str">
            <v>男</v>
          </cell>
          <cell r="F15">
            <v>33274</v>
          </cell>
          <cell r="I15">
            <v>40</v>
          </cell>
          <cell r="J15">
            <v>44</v>
          </cell>
          <cell r="K15">
            <v>84</v>
          </cell>
          <cell r="L15">
            <v>84</v>
          </cell>
          <cell r="M15">
            <v>168</v>
          </cell>
          <cell r="N15">
            <v>5</v>
          </cell>
          <cell r="O15">
            <v>5</v>
          </cell>
        </row>
        <row r="16">
          <cell r="A16" t="str">
            <v>8</v>
          </cell>
          <cell r="B16">
            <v>12</v>
          </cell>
          <cell r="C16" t="str">
            <v>男A組</v>
          </cell>
          <cell r="D16" t="str">
            <v>邱昱嘉</v>
          </cell>
          <cell r="I16">
            <v>43</v>
          </cell>
          <cell r="J16">
            <v>42</v>
          </cell>
          <cell r="K16">
            <v>85</v>
          </cell>
          <cell r="L16">
            <v>85</v>
          </cell>
          <cell r="M16">
            <v>170</v>
          </cell>
          <cell r="N16">
            <v>6</v>
          </cell>
          <cell r="O16">
            <v>6</v>
          </cell>
        </row>
        <row r="17">
          <cell r="A17" t="str">
            <v>9</v>
          </cell>
          <cell r="B17">
            <v>10</v>
          </cell>
          <cell r="C17" t="str">
            <v>男A組</v>
          </cell>
          <cell r="D17" t="str">
            <v>洪義哲</v>
          </cell>
          <cell r="E17" t="str">
            <v>男</v>
          </cell>
          <cell r="F17">
            <v>33171</v>
          </cell>
          <cell r="I17">
            <v>46</v>
          </cell>
          <cell r="J17">
            <v>41</v>
          </cell>
          <cell r="K17">
            <v>87</v>
          </cell>
          <cell r="L17">
            <v>87</v>
          </cell>
          <cell r="M17">
            <v>174</v>
          </cell>
          <cell r="N17">
            <v>8</v>
          </cell>
          <cell r="O17">
            <v>5</v>
          </cell>
        </row>
        <row r="18">
          <cell r="A18" t="str">
            <v>10</v>
          </cell>
          <cell r="B18">
            <v>3</v>
          </cell>
          <cell r="C18" t="str">
            <v>男A組</v>
          </cell>
          <cell r="D18" t="str">
            <v>曾譯慶</v>
          </cell>
          <cell r="E18" t="str">
            <v>男</v>
          </cell>
          <cell r="F18">
            <v>0</v>
          </cell>
          <cell r="I18">
            <v>47</v>
          </cell>
          <cell r="J18">
            <v>42</v>
          </cell>
          <cell r="K18">
            <v>89</v>
          </cell>
          <cell r="L18">
            <v>89</v>
          </cell>
          <cell r="M18">
            <v>178</v>
          </cell>
          <cell r="N18">
            <v>5</v>
          </cell>
          <cell r="O18">
            <v>7</v>
          </cell>
        </row>
        <row r="20">
          <cell r="A20" t="str">
            <v>1</v>
          </cell>
          <cell r="B20">
            <v>23</v>
          </cell>
          <cell r="C20" t="str">
            <v>男B組</v>
          </cell>
          <cell r="D20" t="str">
            <v>蘇宥睿</v>
          </cell>
          <cell r="E20" t="str">
            <v>男</v>
          </cell>
          <cell r="F20">
            <v>33948</v>
          </cell>
          <cell r="I20">
            <v>36</v>
          </cell>
          <cell r="J20">
            <v>37</v>
          </cell>
          <cell r="K20">
            <v>73</v>
          </cell>
          <cell r="L20">
            <v>73</v>
          </cell>
          <cell r="M20">
            <v>146</v>
          </cell>
          <cell r="N20">
            <v>6</v>
          </cell>
          <cell r="O20">
            <v>5</v>
          </cell>
        </row>
        <row r="21">
          <cell r="A21" t="str">
            <v>2</v>
          </cell>
          <cell r="B21">
            <v>19</v>
          </cell>
          <cell r="C21" t="str">
            <v>男B組</v>
          </cell>
          <cell r="D21" t="str">
            <v>廖煥鈞</v>
          </cell>
          <cell r="E21" t="str">
            <v>男</v>
          </cell>
          <cell r="F21">
            <v>33878</v>
          </cell>
          <cell r="H21">
            <v>0</v>
          </cell>
          <cell r="I21">
            <v>39</v>
          </cell>
          <cell r="J21">
            <v>39</v>
          </cell>
          <cell r="K21">
            <v>78</v>
          </cell>
          <cell r="L21">
            <v>78</v>
          </cell>
          <cell r="M21">
            <v>156</v>
          </cell>
          <cell r="N21">
            <v>5</v>
          </cell>
          <cell r="O21">
            <v>5</v>
          </cell>
        </row>
        <row r="22">
          <cell r="A22" t="str">
            <v>3</v>
          </cell>
          <cell r="B22">
            <v>18</v>
          </cell>
          <cell r="C22" t="str">
            <v>男B組</v>
          </cell>
          <cell r="D22" t="str">
            <v>孔德恕</v>
          </cell>
          <cell r="E22" t="str">
            <v>男</v>
          </cell>
          <cell r="F22">
            <v>33757</v>
          </cell>
          <cell r="H22">
            <v>0</v>
          </cell>
          <cell r="I22">
            <v>38</v>
          </cell>
          <cell r="J22">
            <v>40</v>
          </cell>
          <cell r="K22">
            <v>78</v>
          </cell>
          <cell r="L22">
            <v>78</v>
          </cell>
          <cell r="M22">
            <v>156</v>
          </cell>
          <cell r="N22">
            <v>3</v>
          </cell>
          <cell r="O22">
            <v>5</v>
          </cell>
        </row>
        <row r="23">
          <cell r="A23" t="str">
            <v>4</v>
          </cell>
          <cell r="B23">
            <v>20</v>
          </cell>
          <cell r="C23" t="str">
            <v>男B組</v>
          </cell>
          <cell r="D23" t="str">
            <v>陳柏豪</v>
          </cell>
          <cell r="E23" t="str">
            <v>男</v>
          </cell>
          <cell r="F23">
            <v>33890</v>
          </cell>
          <cell r="I23">
            <v>37</v>
          </cell>
          <cell r="J23">
            <v>43</v>
          </cell>
          <cell r="K23">
            <v>80</v>
          </cell>
          <cell r="L23">
            <v>80</v>
          </cell>
          <cell r="M23">
            <v>160</v>
          </cell>
          <cell r="N23">
            <v>3</v>
          </cell>
          <cell r="O23">
            <v>4</v>
          </cell>
        </row>
        <row r="24">
          <cell r="A24" t="str">
            <v>5</v>
          </cell>
          <cell r="B24">
            <v>22</v>
          </cell>
          <cell r="C24" t="str">
            <v>男B組</v>
          </cell>
          <cell r="D24" t="str">
            <v>林家睿</v>
          </cell>
          <cell r="E24" t="str">
            <v>男</v>
          </cell>
          <cell r="F24">
            <v>0</v>
          </cell>
          <cell r="H24">
            <v>0</v>
          </cell>
          <cell r="I24">
            <v>44</v>
          </cell>
          <cell r="J24">
            <v>41</v>
          </cell>
          <cell r="K24">
            <v>85</v>
          </cell>
          <cell r="L24">
            <v>85</v>
          </cell>
          <cell r="M24">
            <v>170</v>
          </cell>
          <cell r="N24">
            <v>4</v>
          </cell>
          <cell r="O24">
            <v>7</v>
          </cell>
        </row>
        <row r="25">
          <cell r="A25" t="str">
            <v>6</v>
          </cell>
          <cell r="B25">
            <v>14</v>
          </cell>
          <cell r="C25" t="str">
            <v>男B組</v>
          </cell>
          <cell r="D25" t="str">
            <v>賴祐葳</v>
          </cell>
          <cell r="E25" t="str">
            <v>男</v>
          </cell>
          <cell r="F25">
            <v>33432</v>
          </cell>
          <cell r="I25">
            <v>43</v>
          </cell>
          <cell r="J25">
            <v>42</v>
          </cell>
          <cell r="K25">
            <v>85</v>
          </cell>
          <cell r="L25">
            <v>85</v>
          </cell>
          <cell r="M25">
            <v>170</v>
          </cell>
          <cell r="N25">
            <v>7</v>
          </cell>
          <cell r="O25">
            <v>6</v>
          </cell>
        </row>
        <row r="26">
          <cell r="A26" t="str">
            <v>7</v>
          </cell>
          <cell r="B26">
            <v>13</v>
          </cell>
          <cell r="C26" t="str">
            <v>男B組</v>
          </cell>
          <cell r="D26" t="str">
            <v>史哲宇</v>
          </cell>
          <cell r="E26" t="str">
            <v>男</v>
          </cell>
          <cell r="F26">
            <v>33351</v>
          </cell>
          <cell r="I26">
            <v>42</v>
          </cell>
          <cell r="J26">
            <v>44</v>
          </cell>
          <cell r="K26">
            <v>86</v>
          </cell>
          <cell r="L26">
            <v>86</v>
          </cell>
          <cell r="M26">
            <v>172</v>
          </cell>
          <cell r="N26">
            <v>4</v>
          </cell>
          <cell r="O26">
            <v>6</v>
          </cell>
        </row>
        <row r="27">
          <cell r="A27" t="str">
            <v>8</v>
          </cell>
          <cell r="B27">
            <v>21</v>
          </cell>
          <cell r="C27" t="str">
            <v>男B組</v>
          </cell>
          <cell r="D27" t="str">
            <v>黃紹恩</v>
          </cell>
          <cell r="E27" t="str">
            <v>男</v>
          </cell>
          <cell r="F27">
            <v>0</v>
          </cell>
          <cell r="I27">
            <v>42</v>
          </cell>
          <cell r="J27">
            <v>44</v>
          </cell>
          <cell r="K27">
            <v>86</v>
          </cell>
          <cell r="L27">
            <v>86</v>
          </cell>
          <cell r="M27">
            <v>172</v>
          </cell>
          <cell r="N27">
            <v>4</v>
          </cell>
          <cell r="O27">
            <v>6</v>
          </cell>
        </row>
        <row r="28">
          <cell r="A28" t="str">
            <v>9</v>
          </cell>
          <cell r="B28">
            <v>16</v>
          </cell>
          <cell r="C28" t="str">
            <v>男B組</v>
          </cell>
          <cell r="D28" t="str">
            <v>陳宗揚</v>
          </cell>
          <cell r="E28" t="str">
            <v>男</v>
          </cell>
          <cell r="F28">
            <v>33580</v>
          </cell>
          <cell r="I28">
            <v>47</v>
          </cell>
          <cell r="J28">
            <v>47</v>
          </cell>
          <cell r="K28">
            <v>94</v>
          </cell>
          <cell r="L28">
            <v>94</v>
          </cell>
          <cell r="M28">
            <v>188</v>
          </cell>
          <cell r="N28">
            <v>7</v>
          </cell>
          <cell r="O28">
            <v>6</v>
          </cell>
        </row>
        <row r="29">
          <cell r="A29" t="str">
            <v>10</v>
          </cell>
          <cell r="B29">
            <v>17</v>
          </cell>
          <cell r="C29" t="str">
            <v>男B組</v>
          </cell>
          <cell r="D29" t="str">
            <v>古祐誠</v>
          </cell>
          <cell r="E29" t="str">
            <v>男</v>
          </cell>
          <cell r="F29">
            <v>33664</v>
          </cell>
          <cell r="H29">
            <v>0</v>
          </cell>
          <cell r="I29">
            <v>46</v>
          </cell>
          <cell r="J29">
            <v>49</v>
          </cell>
          <cell r="K29">
            <v>95</v>
          </cell>
          <cell r="L29">
            <v>95</v>
          </cell>
          <cell r="M29">
            <v>190</v>
          </cell>
          <cell r="N29">
            <v>5</v>
          </cell>
          <cell r="O29">
            <v>7</v>
          </cell>
        </row>
        <row r="30">
          <cell r="A30" t="str">
            <v>11</v>
          </cell>
          <cell r="B30">
            <v>15</v>
          </cell>
          <cell r="C30" t="str">
            <v>男B組</v>
          </cell>
          <cell r="D30" t="str">
            <v>王小忠</v>
          </cell>
          <cell r="E30" t="str">
            <v>男</v>
          </cell>
          <cell r="F30">
            <v>33567</v>
          </cell>
          <cell r="H30">
            <v>0</v>
          </cell>
          <cell r="I30">
            <v>50</v>
          </cell>
          <cell r="J30">
            <v>64</v>
          </cell>
          <cell r="K30">
            <v>114</v>
          </cell>
          <cell r="L30">
            <v>114</v>
          </cell>
          <cell r="M30">
            <v>228</v>
          </cell>
          <cell r="N30">
            <v>5</v>
          </cell>
          <cell r="O30">
            <v>7</v>
          </cell>
        </row>
        <row r="33">
          <cell r="A33" t="str">
            <v>1</v>
          </cell>
          <cell r="B33">
            <v>26</v>
          </cell>
          <cell r="C33" t="str">
            <v>男C組</v>
          </cell>
          <cell r="D33" t="str">
            <v>陳芃翰</v>
          </cell>
          <cell r="E33" t="str">
            <v>男</v>
          </cell>
          <cell r="F33">
            <v>34306</v>
          </cell>
          <cell r="I33">
            <v>47</v>
          </cell>
          <cell r="J33">
            <v>48</v>
          </cell>
          <cell r="K33">
            <v>95</v>
          </cell>
          <cell r="L33">
            <v>95</v>
          </cell>
          <cell r="M33">
            <v>190</v>
          </cell>
          <cell r="N33">
            <v>6</v>
          </cell>
          <cell r="O33">
            <v>5</v>
          </cell>
        </row>
        <row r="34">
          <cell r="A34" t="str">
            <v>2</v>
          </cell>
          <cell r="B34">
            <v>25</v>
          </cell>
          <cell r="C34" t="str">
            <v>男C組</v>
          </cell>
          <cell r="D34" t="str">
            <v>楊英翰</v>
          </cell>
          <cell r="E34" t="str">
            <v>男</v>
          </cell>
          <cell r="F34">
            <v>34253</v>
          </cell>
          <cell r="I34">
            <v>49</v>
          </cell>
          <cell r="J34">
            <v>47</v>
          </cell>
          <cell r="K34">
            <v>96</v>
          </cell>
          <cell r="L34">
            <v>96</v>
          </cell>
          <cell r="M34">
            <v>192</v>
          </cell>
          <cell r="N34">
            <v>5</v>
          </cell>
          <cell r="O34">
            <v>6</v>
          </cell>
        </row>
        <row r="35">
          <cell r="A35" t="str">
            <v>3</v>
          </cell>
          <cell r="B35">
            <v>24</v>
          </cell>
          <cell r="C35" t="str">
            <v>男C組</v>
          </cell>
          <cell r="D35" t="str">
            <v>王二忠</v>
          </cell>
          <cell r="E35" t="str">
            <v>男</v>
          </cell>
          <cell r="F35">
            <v>34141</v>
          </cell>
          <cell r="H35">
            <v>0</v>
          </cell>
          <cell r="I35">
            <v>78</v>
          </cell>
          <cell r="J35">
            <v>78</v>
          </cell>
          <cell r="K35">
            <v>156</v>
          </cell>
          <cell r="L35">
            <v>156</v>
          </cell>
          <cell r="M35">
            <v>312</v>
          </cell>
          <cell r="N35">
            <v>8</v>
          </cell>
          <cell r="O35">
            <v>8</v>
          </cell>
        </row>
        <row r="38">
          <cell r="A38" t="str">
            <v>1</v>
          </cell>
          <cell r="B38">
            <v>36</v>
          </cell>
          <cell r="C38" t="str">
            <v>特別組</v>
          </cell>
          <cell r="D38" t="str">
            <v>吳致誼</v>
          </cell>
          <cell r="E38" t="str">
            <v>男</v>
          </cell>
          <cell r="F38">
            <v>34640</v>
          </cell>
          <cell r="I38">
            <v>36</v>
          </cell>
          <cell r="J38">
            <v>38</v>
          </cell>
          <cell r="K38">
            <v>74</v>
          </cell>
          <cell r="L38">
            <v>74</v>
          </cell>
          <cell r="M38">
            <v>148</v>
          </cell>
          <cell r="N38">
            <v>4</v>
          </cell>
          <cell r="O38">
            <v>5</v>
          </cell>
        </row>
        <row r="39">
          <cell r="A39" t="str">
            <v>2</v>
          </cell>
          <cell r="B39">
            <v>29</v>
          </cell>
          <cell r="C39" t="str">
            <v>特別組</v>
          </cell>
          <cell r="D39" t="str">
            <v>杜奎毅</v>
          </cell>
          <cell r="E39" t="str">
            <v>男</v>
          </cell>
          <cell r="F39">
            <v>34459</v>
          </cell>
          <cell r="I39">
            <v>32</v>
          </cell>
          <cell r="J39">
            <v>42</v>
          </cell>
          <cell r="K39">
            <v>74</v>
          </cell>
          <cell r="L39">
            <v>74</v>
          </cell>
          <cell r="M39">
            <v>148</v>
          </cell>
          <cell r="N39">
            <v>3</v>
          </cell>
          <cell r="O39">
            <v>4</v>
          </cell>
        </row>
        <row r="40">
          <cell r="A40" t="str">
            <v>3</v>
          </cell>
          <cell r="B40">
            <v>42</v>
          </cell>
          <cell r="C40" t="str">
            <v>特別組</v>
          </cell>
          <cell r="D40" t="str">
            <v>卓傑生</v>
          </cell>
          <cell r="E40" t="str">
            <v>男</v>
          </cell>
          <cell r="F40">
            <v>34685</v>
          </cell>
          <cell r="I40">
            <v>36</v>
          </cell>
          <cell r="J40">
            <v>39</v>
          </cell>
          <cell r="K40">
            <v>75</v>
          </cell>
          <cell r="L40">
            <v>75</v>
          </cell>
          <cell r="M40">
            <v>150</v>
          </cell>
          <cell r="N40">
            <v>4</v>
          </cell>
          <cell r="O40">
            <v>4</v>
          </cell>
        </row>
        <row r="41">
          <cell r="A41" t="str">
            <v>4</v>
          </cell>
          <cell r="B41">
            <v>38</v>
          </cell>
          <cell r="C41" t="str">
            <v>特別組</v>
          </cell>
          <cell r="D41" t="str">
            <v>邱泓鈞</v>
          </cell>
          <cell r="E41" t="str">
            <v>男</v>
          </cell>
          <cell r="F41">
            <v>34671</v>
          </cell>
          <cell r="H41" t="str">
            <v>永安球場</v>
          </cell>
          <cell r="I41">
            <v>37</v>
          </cell>
          <cell r="J41">
            <v>39</v>
          </cell>
          <cell r="K41">
            <v>76</v>
          </cell>
          <cell r="L41">
            <v>76</v>
          </cell>
          <cell r="M41">
            <v>152</v>
          </cell>
          <cell r="N41">
            <v>4</v>
          </cell>
          <cell r="O41">
            <v>4</v>
          </cell>
        </row>
        <row r="42">
          <cell r="A42" t="str">
            <v>5</v>
          </cell>
          <cell r="B42">
            <v>32</v>
          </cell>
          <cell r="C42" t="str">
            <v>特別組</v>
          </cell>
          <cell r="D42" t="str">
            <v>林冠亨</v>
          </cell>
          <cell r="E42" t="str">
            <v>男</v>
          </cell>
          <cell r="F42">
            <v>34530</v>
          </cell>
          <cell r="H42">
            <v>0</v>
          </cell>
          <cell r="I42">
            <v>36</v>
          </cell>
          <cell r="J42">
            <v>40</v>
          </cell>
          <cell r="K42">
            <v>76</v>
          </cell>
          <cell r="L42">
            <v>76</v>
          </cell>
          <cell r="M42">
            <v>152</v>
          </cell>
          <cell r="N42">
            <v>3</v>
          </cell>
          <cell r="O42">
            <v>5</v>
          </cell>
        </row>
        <row r="43">
          <cell r="A43" t="str">
            <v>6</v>
          </cell>
          <cell r="B43">
            <v>43</v>
          </cell>
          <cell r="C43" t="str">
            <v>特別組</v>
          </cell>
          <cell r="D43" t="str">
            <v>高嘉鴻</v>
          </cell>
          <cell r="E43" t="str">
            <v>男</v>
          </cell>
          <cell r="F43">
            <v>0</v>
          </cell>
          <cell r="I43">
            <v>37</v>
          </cell>
          <cell r="J43">
            <v>41</v>
          </cell>
          <cell r="K43">
            <v>78</v>
          </cell>
          <cell r="L43">
            <v>78</v>
          </cell>
          <cell r="M43">
            <v>156</v>
          </cell>
          <cell r="N43">
            <v>5</v>
          </cell>
          <cell r="O43">
            <v>4</v>
          </cell>
        </row>
        <row r="44">
          <cell r="A44" t="str">
            <v>7</v>
          </cell>
          <cell r="B44">
            <v>35</v>
          </cell>
          <cell r="C44" t="str">
            <v>特別組</v>
          </cell>
          <cell r="D44" t="str">
            <v>蔣詠弘</v>
          </cell>
          <cell r="E44" t="str">
            <v>男</v>
          </cell>
          <cell r="F44">
            <v>34637</v>
          </cell>
          <cell r="I44">
            <v>34</v>
          </cell>
          <cell r="J44">
            <v>45</v>
          </cell>
          <cell r="K44">
            <v>79</v>
          </cell>
          <cell r="L44">
            <v>79</v>
          </cell>
          <cell r="M44">
            <v>158</v>
          </cell>
          <cell r="N44">
            <v>4</v>
          </cell>
          <cell r="O44">
            <v>4</v>
          </cell>
        </row>
        <row r="45">
          <cell r="A45" t="str">
            <v>8</v>
          </cell>
          <cell r="B45">
            <v>41</v>
          </cell>
          <cell r="C45" t="str">
            <v>特別組</v>
          </cell>
          <cell r="D45" t="str">
            <v>劉博承</v>
          </cell>
          <cell r="E45" t="str">
            <v>男</v>
          </cell>
          <cell r="F45">
            <v>34685</v>
          </cell>
          <cell r="I45">
            <v>40</v>
          </cell>
          <cell r="J45">
            <v>43</v>
          </cell>
          <cell r="K45">
            <v>83</v>
          </cell>
          <cell r="L45">
            <v>83</v>
          </cell>
          <cell r="M45">
            <v>166</v>
          </cell>
          <cell r="N45">
            <v>6</v>
          </cell>
          <cell r="O45">
            <v>6</v>
          </cell>
        </row>
        <row r="46">
          <cell r="A46" t="str">
            <v>9</v>
          </cell>
          <cell r="B46">
            <v>33</v>
          </cell>
          <cell r="C46" t="str">
            <v>特別組</v>
          </cell>
          <cell r="D46" t="str">
            <v>林育揚</v>
          </cell>
          <cell r="E46" t="str">
            <v>男</v>
          </cell>
          <cell r="F46">
            <v>34598</v>
          </cell>
          <cell r="H46">
            <v>0</v>
          </cell>
          <cell r="I46">
            <v>40</v>
          </cell>
          <cell r="J46">
            <v>43</v>
          </cell>
          <cell r="K46">
            <v>83</v>
          </cell>
          <cell r="L46">
            <v>83</v>
          </cell>
          <cell r="M46">
            <v>166</v>
          </cell>
          <cell r="N46">
            <v>4</v>
          </cell>
          <cell r="O46">
            <v>6</v>
          </cell>
        </row>
        <row r="47">
          <cell r="A47" t="str">
            <v>10</v>
          </cell>
          <cell r="B47">
            <v>39</v>
          </cell>
          <cell r="C47" t="str">
            <v>特別組</v>
          </cell>
          <cell r="D47" t="str">
            <v>黃品翰</v>
          </cell>
          <cell r="E47" t="str">
            <v>男</v>
          </cell>
          <cell r="F47">
            <v>34672</v>
          </cell>
          <cell r="I47">
            <v>41</v>
          </cell>
          <cell r="J47">
            <v>43</v>
          </cell>
          <cell r="K47">
            <v>84</v>
          </cell>
          <cell r="L47">
            <v>84</v>
          </cell>
          <cell r="M47">
            <v>168</v>
          </cell>
          <cell r="N47">
            <v>4</v>
          </cell>
          <cell r="O47">
            <v>5</v>
          </cell>
        </row>
        <row r="48">
          <cell r="A48" t="str">
            <v>11</v>
          </cell>
          <cell r="B48">
            <v>27</v>
          </cell>
          <cell r="C48" t="str">
            <v>特別組</v>
          </cell>
          <cell r="D48" t="str">
            <v>陳炳榮</v>
          </cell>
          <cell r="E48" t="str">
            <v>男</v>
          </cell>
          <cell r="F48">
            <v>34335</v>
          </cell>
          <cell r="H48">
            <v>0</v>
          </cell>
          <cell r="I48">
            <v>43</v>
          </cell>
          <cell r="J48">
            <v>43</v>
          </cell>
          <cell r="K48">
            <v>86</v>
          </cell>
          <cell r="L48">
            <v>86</v>
          </cell>
          <cell r="M48">
            <v>172</v>
          </cell>
          <cell r="N48">
            <v>5</v>
          </cell>
          <cell r="O48">
            <v>5</v>
          </cell>
        </row>
        <row r="49">
          <cell r="A49" t="str">
            <v>12</v>
          </cell>
          <cell r="B49">
            <v>34</v>
          </cell>
          <cell r="C49" t="str">
            <v>特別組</v>
          </cell>
          <cell r="D49" t="str">
            <v>陳政憲</v>
          </cell>
          <cell r="E49" t="str">
            <v>男</v>
          </cell>
          <cell r="F49">
            <v>34615</v>
          </cell>
          <cell r="I49">
            <v>42</v>
          </cell>
          <cell r="J49">
            <v>44</v>
          </cell>
          <cell r="K49">
            <v>86</v>
          </cell>
          <cell r="L49">
            <v>86</v>
          </cell>
          <cell r="M49">
            <v>172</v>
          </cell>
          <cell r="N49">
            <v>5</v>
          </cell>
          <cell r="O49">
            <v>5</v>
          </cell>
        </row>
        <row r="50">
          <cell r="A50" t="str">
            <v>13</v>
          </cell>
          <cell r="B50">
            <v>31</v>
          </cell>
          <cell r="C50" t="str">
            <v>特別組</v>
          </cell>
          <cell r="D50" t="str">
            <v>陳冠豪</v>
          </cell>
          <cell r="E50" t="str">
            <v>男</v>
          </cell>
          <cell r="F50">
            <v>34520</v>
          </cell>
          <cell r="H50" t="str">
            <v>信誼球場</v>
          </cell>
          <cell r="I50">
            <v>41</v>
          </cell>
          <cell r="J50">
            <v>45</v>
          </cell>
          <cell r="K50">
            <v>86</v>
          </cell>
          <cell r="L50">
            <v>86</v>
          </cell>
          <cell r="M50">
            <v>172</v>
          </cell>
          <cell r="N50">
            <v>5</v>
          </cell>
          <cell r="O50">
            <v>6</v>
          </cell>
        </row>
        <row r="51">
          <cell r="A51" t="str">
            <v>14</v>
          </cell>
          <cell r="B51">
            <v>40</v>
          </cell>
          <cell r="C51" t="str">
            <v>特別組</v>
          </cell>
          <cell r="D51" t="str">
            <v>陳政銓</v>
          </cell>
          <cell r="E51" t="str">
            <v>男</v>
          </cell>
          <cell r="F51">
            <v>34675</v>
          </cell>
          <cell r="H51">
            <v>0</v>
          </cell>
          <cell r="I51">
            <v>43</v>
          </cell>
          <cell r="J51">
            <v>45</v>
          </cell>
          <cell r="K51">
            <v>88</v>
          </cell>
          <cell r="L51">
            <v>88</v>
          </cell>
          <cell r="M51">
            <v>176</v>
          </cell>
          <cell r="N51">
            <v>5</v>
          </cell>
          <cell r="O51">
            <v>7</v>
          </cell>
        </row>
        <row r="52">
          <cell r="A52" t="str">
            <v>15</v>
          </cell>
          <cell r="B52">
            <v>37</v>
          </cell>
          <cell r="C52" t="str">
            <v>特別組</v>
          </cell>
          <cell r="D52" t="str">
            <v>賴祐賢</v>
          </cell>
          <cell r="E52" t="str">
            <v>男</v>
          </cell>
          <cell r="F52">
            <v>34668</v>
          </cell>
          <cell r="H52" t="str">
            <v>無</v>
          </cell>
          <cell r="I52">
            <v>43</v>
          </cell>
          <cell r="J52">
            <v>45</v>
          </cell>
          <cell r="K52">
            <v>88</v>
          </cell>
          <cell r="L52">
            <v>88</v>
          </cell>
          <cell r="M52">
            <v>176</v>
          </cell>
          <cell r="N52">
            <v>4</v>
          </cell>
          <cell r="O52">
            <v>6</v>
          </cell>
        </row>
        <row r="53">
          <cell r="A53" t="str">
            <v>16</v>
          </cell>
          <cell r="B53">
            <v>28</v>
          </cell>
          <cell r="C53" t="str">
            <v>特別組</v>
          </cell>
          <cell r="D53" t="str">
            <v>林大猷</v>
          </cell>
          <cell r="E53" t="str">
            <v>男</v>
          </cell>
          <cell r="F53">
            <v>34452</v>
          </cell>
          <cell r="I53">
            <v>47</v>
          </cell>
          <cell r="J53">
            <v>47</v>
          </cell>
          <cell r="K53">
            <v>94</v>
          </cell>
          <cell r="L53">
            <v>94</v>
          </cell>
          <cell r="M53">
            <v>188</v>
          </cell>
          <cell r="N53">
            <v>4</v>
          </cell>
          <cell r="O53">
            <v>6</v>
          </cell>
        </row>
        <row r="54">
          <cell r="A54" t="str">
            <v>17</v>
          </cell>
          <cell r="B54">
            <v>30</v>
          </cell>
          <cell r="C54" t="str">
            <v>特別組</v>
          </cell>
          <cell r="D54" t="str">
            <v>陳家偉</v>
          </cell>
          <cell r="E54" t="str">
            <v>男</v>
          </cell>
          <cell r="F54">
            <v>34503</v>
          </cell>
          <cell r="H54">
            <v>0</v>
          </cell>
          <cell r="I54">
            <v>56</v>
          </cell>
          <cell r="J54">
            <v>64</v>
          </cell>
          <cell r="K54">
            <v>120</v>
          </cell>
          <cell r="L54">
            <v>120</v>
          </cell>
          <cell r="M54">
            <v>240</v>
          </cell>
          <cell r="N54">
            <v>5</v>
          </cell>
          <cell r="O54">
            <v>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70" zoomScaleNormal="70" zoomScaleSheetLayoutView="75" workbookViewId="0">
      <selection activeCell="T8" sqref="T8"/>
    </sheetView>
  </sheetViews>
  <sheetFormatPr defaultRowHeight="16.5" x14ac:dyDescent="0.25"/>
  <cols>
    <col min="1" max="1" width="5.625" style="2" customWidth="1"/>
    <col min="2" max="3" width="10.75" style="2" customWidth="1"/>
    <col min="4" max="4" width="5.375" style="2" customWidth="1"/>
    <col min="5" max="5" width="7.125" style="2" customWidth="1"/>
    <col min="6" max="6" width="14" style="2" customWidth="1"/>
    <col min="7" max="7" width="9.375" style="2" customWidth="1"/>
    <col min="8" max="8" width="7.125" style="2" customWidth="1"/>
    <col min="9" max="9" width="13.875" style="2" customWidth="1"/>
    <col min="10" max="10" width="9.5" style="2" customWidth="1"/>
    <col min="11" max="11" width="7.125" style="2" customWidth="1"/>
    <col min="12" max="12" width="13.875" style="2" customWidth="1"/>
    <col min="13" max="13" width="9.5" style="2" customWidth="1"/>
    <col min="14" max="14" width="7.125" style="2" customWidth="1"/>
    <col min="15" max="15" width="13.875" style="2" customWidth="1"/>
    <col min="16" max="16" width="9.875" style="2" customWidth="1"/>
    <col min="17" max="17" width="3.5" style="2" customWidth="1"/>
    <col min="18" max="256" width="9" style="2"/>
    <col min="257" max="257" width="5.625" style="2" customWidth="1"/>
    <col min="258" max="259" width="10.75" style="2" customWidth="1"/>
    <col min="260" max="260" width="5.375" style="2" customWidth="1"/>
    <col min="261" max="261" width="7.125" style="2" customWidth="1"/>
    <col min="262" max="262" width="14" style="2" customWidth="1"/>
    <col min="263" max="263" width="9.375" style="2" customWidth="1"/>
    <col min="264" max="264" width="7.125" style="2" customWidth="1"/>
    <col min="265" max="265" width="13.875" style="2" customWidth="1"/>
    <col min="266" max="266" width="9.5" style="2" customWidth="1"/>
    <col min="267" max="267" width="7.125" style="2" customWidth="1"/>
    <col min="268" max="268" width="13.875" style="2" customWidth="1"/>
    <col min="269" max="269" width="9.5" style="2" customWidth="1"/>
    <col min="270" max="270" width="7.125" style="2" customWidth="1"/>
    <col min="271" max="271" width="13.875" style="2" customWidth="1"/>
    <col min="272" max="272" width="9.875" style="2" customWidth="1"/>
    <col min="273" max="273" width="3.5" style="2" customWidth="1"/>
    <col min="274" max="512" width="9" style="2"/>
    <col min="513" max="513" width="5.625" style="2" customWidth="1"/>
    <col min="514" max="515" width="10.75" style="2" customWidth="1"/>
    <col min="516" max="516" width="5.375" style="2" customWidth="1"/>
    <col min="517" max="517" width="7.125" style="2" customWidth="1"/>
    <col min="518" max="518" width="14" style="2" customWidth="1"/>
    <col min="519" max="519" width="9.375" style="2" customWidth="1"/>
    <col min="520" max="520" width="7.125" style="2" customWidth="1"/>
    <col min="521" max="521" width="13.875" style="2" customWidth="1"/>
    <col min="522" max="522" width="9.5" style="2" customWidth="1"/>
    <col min="523" max="523" width="7.125" style="2" customWidth="1"/>
    <col min="524" max="524" width="13.875" style="2" customWidth="1"/>
    <col min="525" max="525" width="9.5" style="2" customWidth="1"/>
    <col min="526" max="526" width="7.125" style="2" customWidth="1"/>
    <col min="527" max="527" width="13.875" style="2" customWidth="1"/>
    <col min="528" max="528" width="9.875" style="2" customWidth="1"/>
    <col min="529" max="529" width="3.5" style="2" customWidth="1"/>
    <col min="530" max="768" width="9" style="2"/>
    <col min="769" max="769" width="5.625" style="2" customWidth="1"/>
    <col min="770" max="771" width="10.75" style="2" customWidth="1"/>
    <col min="772" max="772" width="5.375" style="2" customWidth="1"/>
    <col min="773" max="773" width="7.125" style="2" customWidth="1"/>
    <col min="774" max="774" width="14" style="2" customWidth="1"/>
    <col min="775" max="775" width="9.375" style="2" customWidth="1"/>
    <col min="776" max="776" width="7.125" style="2" customWidth="1"/>
    <col min="777" max="777" width="13.875" style="2" customWidth="1"/>
    <col min="778" max="778" width="9.5" style="2" customWidth="1"/>
    <col min="779" max="779" width="7.125" style="2" customWidth="1"/>
    <col min="780" max="780" width="13.875" style="2" customWidth="1"/>
    <col min="781" max="781" width="9.5" style="2" customWidth="1"/>
    <col min="782" max="782" width="7.125" style="2" customWidth="1"/>
    <col min="783" max="783" width="13.875" style="2" customWidth="1"/>
    <col min="784" max="784" width="9.875" style="2" customWidth="1"/>
    <col min="785" max="785" width="3.5" style="2" customWidth="1"/>
    <col min="786" max="1024" width="9" style="2"/>
    <col min="1025" max="1025" width="5.625" style="2" customWidth="1"/>
    <col min="1026" max="1027" width="10.75" style="2" customWidth="1"/>
    <col min="1028" max="1028" width="5.375" style="2" customWidth="1"/>
    <col min="1029" max="1029" width="7.125" style="2" customWidth="1"/>
    <col min="1030" max="1030" width="14" style="2" customWidth="1"/>
    <col min="1031" max="1031" width="9.375" style="2" customWidth="1"/>
    <col min="1032" max="1032" width="7.125" style="2" customWidth="1"/>
    <col min="1033" max="1033" width="13.875" style="2" customWidth="1"/>
    <col min="1034" max="1034" width="9.5" style="2" customWidth="1"/>
    <col min="1035" max="1035" width="7.125" style="2" customWidth="1"/>
    <col min="1036" max="1036" width="13.875" style="2" customWidth="1"/>
    <col min="1037" max="1037" width="9.5" style="2" customWidth="1"/>
    <col min="1038" max="1038" width="7.125" style="2" customWidth="1"/>
    <col min="1039" max="1039" width="13.875" style="2" customWidth="1"/>
    <col min="1040" max="1040" width="9.875" style="2" customWidth="1"/>
    <col min="1041" max="1041" width="3.5" style="2" customWidth="1"/>
    <col min="1042" max="1280" width="9" style="2"/>
    <col min="1281" max="1281" width="5.625" style="2" customWidth="1"/>
    <col min="1282" max="1283" width="10.75" style="2" customWidth="1"/>
    <col min="1284" max="1284" width="5.375" style="2" customWidth="1"/>
    <col min="1285" max="1285" width="7.125" style="2" customWidth="1"/>
    <col min="1286" max="1286" width="14" style="2" customWidth="1"/>
    <col min="1287" max="1287" width="9.375" style="2" customWidth="1"/>
    <col min="1288" max="1288" width="7.125" style="2" customWidth="1"/>
    <col min="1289" max="1289" width="13.875" style="2" customWidth="1"/>
    <col min="1290" max="1290" width="9.5" style="2" customWidth="1"/>
    <col min="1291" max="1291" width="7.125" style="2" customWidth="1"/>
    <col min="1292" max="1292" width="13.875" style="2" customWidth="1"/>
    <col min="1293" max="1293" width="9.5" style="2" customWidth="1"/>
    <col min="1294" max="1294" width="7.125" style="2" customWidth="1"/>
    <col min="1295" max="1295" width="13.875" style="2" customWidth="1"/>
    <col min="1296" max="1296" width="9.875" style="2" customWidth="1"/>
    <col min="1297" max="1297" width="3.5" style="2" customWidth="1"/>
    <col min="1298" max="1536" width="9" style="2"/>
    <col min="1537" max="1537" width="5.625" style="2" customWidth="1"/>
    <col min="1538" max="1539" width="10.75" style="2" customWidth="1"/>
    <col min="1540" max="1540" width="5.375" style="2" customWidth="1"/>
    <col min="1541" max="1541" width="7.125" style="2" customWidth="1"/>
    <col min="1542" max="1542" width="14" style="2" customWidth="1"/>
    <col min="1543" max="1543" width="9.375" style="2" customWidth="1"/>
    <col min="1544" max="1544" width="7.125" style="2" customWidth="1"/>
    <col min="1545" max="1545" width="13.875" style="2" customWidth="1"/>
    <col min="1546" max="1546" width="9.5" style="2" customWidth="1"/>
    <col min="1547" max="1547" width="7.125" style="2" customWidth="1"/>
    <col min="1548" max="1548" width="13.875" style="2" customWidth="1"/>
    <col min="1549" max="1549" width="9.5" style="2" customWidth="1"/>
    <col min="1550" max="1550" width="7.125" style="2" customWidth="1"/>
    <col min="1551" max="1551" width="13.875" style="2" customWidth="1"/>
    <col min="1552" max="1552" width="9.875" style="2" customWidth="1"/>
    <col min="1553" max="1553" width="3.5" style="2" customWidth="1"/>
    <col min="1554" max="1792" width="9" style="2"/>
    <col min="1793" max="1793" width="5.625" style="2" customWidth="1"/>
    <col min="1794" max="1795" width="10.75" style="2" customWidth="1"/>
    <col min="1796" max="1796" width="5.375" style="2" customWidth="1"/>
    <col min="1797" max="1797" width="7.125" style="2" customWidth="1"/>
    <col min="1798" max="1798" width="14" style="2" customWidth="1"/>
    <col min="1799" max="1799" width="9.375" style="2" customWidth="1"/>
    <col min="1800" max="1800" width="7.125" style="2" customWidth="1"/>
    <col min="1801" max="1801" width="13.875" style="2" customWidth="1"/>
    <col min="1802" max="1802" width="9.5" style="2" customWidth="1"/>
    <col min="1803" max="1803" width="7.125" style="2" customWidth="1"/>
    <col min="1804" max="1804" width="13.875" style="2" customWidth="1"/>
    <col min="1805" max="1805" width="9.5" style="2" customWidth="1"/>
    <col min="1806" max="1806" width="7.125" style="2" customWidth="1"/>
    <col min="1807" max="1807" width="13.875" style="2" customWidth="1"/>
    <col min="1808" max="1808" width="9.875" style="2" customWidth="1"/>
    <col min="1809" max="1809" width="3.5" style="2" customWidth="1"/>
    <col min="1810" max="2048" width="9" style="2"/>
    <col min="2049" max="2049" width="5.625" style="2" customWidth="1"/>
    <col min="2050" max="2051" width="10.75" style="2" customWidth="1"/>
    <col min="2052" max="2052" width="5.375" style="2" customWidth="1"/>
    <col min="2053" max="2053" width="7.125" style="2" customWidth="1"/>
    <col min="2054" max="2054" width="14" style="2" customWidth="1"/>
    <col min="2055" max="2055" width="9.375" style="2" customWidth="1"/>
    <col min="2056" max="2056" width="7.125" style="2" customWidth="1"/>
    <col min="2057" max="2057" width="13.875" style="2" customWidth="1"/>
    <col min="2058" max="2058" width="9.5" style="2" customWidth="1"/>
    <col min="2059" max="2059" width="7.125" style="2" customWidth="1"/>
    <col min="2060" max="2060" width="13.875" style="2" customWidth="1"/>
    <col min="2061" max="2061" width="9.5" style="2" customWidth="1"/>
    <col min="2062" max="2062" width="7.125" style="2" customWidth="1"/>
    <col min="2063" max="2063" width="13.875" style="2" customWidth="1"/>
    <col min="2064" max="2064" width="9.875" style="2" customWidth="1"/>
    <col min="2065" max="2065" width="3.5" style="2" customWidth="1"/>
    <col min="2066" max="2304" width="9" style="2"/>
    <col min="2305" max="2305" width="5.625" style="2" customWidth="1"/>
    <col min="2306" max="2307" width="10.75" style="2" customWidth="1"/>
    <col min="2308" max="2308" width="5.375" style="2" customWidth="1"/>
    <col min="2309" max="2309" width="7.125" style="2" customWidth="1"/>
    <col min="2310" max="2310" width="14" style="2" customWidth="1"/>
    <col min="2311" max="2311" width="9.375" style="2" customWidth="1"/>
    <col min="2312" max="2312" width="7.125" style="2" customWidth="1"/>
    <col min="2313" max="2313" width="13.875" style="2" customWidth="1"/>
    <col min="2314" max="2314" width="9.5" style="2" customWidth="1"/>
    <col min="2315" max="2315" width="7.125" style="2" customWidth="1"/>
    <col min="2316" max="2316" width="13.875" style="2" customWidth="1"/>
    <col min="2317" max="2317" width="9.5" style="2" customWidth="1"/>
    <col min="2318" max="2318" width="7.125" style="2" customWidth="1"/>
    <col min="2319" max="2319" width="13.875" style="2" customWidth="1"/>
    <col min="2320" max="2320" width="9.875" style="2" customWidth="1"/>
    <col min="2321" max="2321" width="3.5" style="2" customWidth="1"/>
    <col min="2322" max="2560" width="9" style="2"/>
    <col min="2561" max="2561" width="5.625" style="2" customWidth="1"/>
    <col min="2562" max="2563" width="10.75" style="2" customWidth="1"/>
    <col min="2564" max="2564" width="5.375" style="2" customWidth="1"/>
    <col min="2565" max="2565" width="7.125" style="2" customWidth="1"/>
    <col min="2566" max="2566" width="14" style="2" customWidth="1"/>
    <col min="2567" max="2567" width="9.375" style="2" customWidth="1"/>
    <col min="2568" max="2568" width="7.125" style="2" customWidth="1"/>
    <col min="2569" max="2569" width="13.875" style="2" customWidth="1"/>
    <col min="2570" max="2570" width="9.5" style="2" customWidth="1"/>
    <col min="2571" max="2571" width="7.125" style="2" customWidth="1"/>
    <col min="2572" max="2572" width="13.875" style="2" customWidth="1"/>
    <col min="2573" max="2573" width="9.5" style="2" customWidth="1"/>
    <col min="2574" max="2574" width="7.125" style="2" customWidth="1"/>
    <col min="2575" max="2575" width="13.875" style="2" customWidth="1"/>
    <col min="2576" max="2576" width="9.875" style="2" customWidth="1"/>
    <col min="2577" max="2577" width="3.5" style="2" customWidth="1"/>
    <col min="2578" max="2816" width="9" style="2"/>
    <col min="2817" max="2817" width="5.625" style="2" customWidth="1"/>
    <col min="2818" max="2819" width="10.75" style="2" customWidth="1"/>
    <col min="2820" max="2820" width="5.375" style="2" customWidth="1"/>
    <col min="2821" max="2821" width="7.125" style="2" customWidth="1"/>
    <col min="2822" max="2822" width="14" style="2" customWidth="1"/>
    <col min="2823" max="2823" width="9.375" style="2" customWidth="1"/>
    <col min="2824" max="2824" width="7.125" style="2" customWidth="1"/>
    <col min="2825" max="2825" width="13.875" style="2" customWidth="1"/>
    <col min="2826" max="2826" width="9.5" style="2" customWidth="1"/>
    <col min="2827" max="2827" width="7.125" style="2" customWidth="1"/>
    <col min="2828" max="2828" width="13.875" style="2" customWidth="1"/>
    <col min="2829" max="2829" width="9.5" style="2" customWidth="1"/>
    <col min="2830" max="2830" width="7.125" style="2" customWidth="1"/>
    <col min="2831" max="2831" width="13.875" style="2" customWidth="1"/>
    <col min="2832" max="2832" width="9.875" style="2" customWidth="1"/>
    <col min="2833" max="2833" width="3.5" style="2" customWidth="1"/>
    <col min="2834" max="3072" width="9" style="2"/>
    <col min="3073" max="3073" width="5.625" style="2" customWidth="1"/>
    <col min="3074" max="3075" width="10.75" style="2" customWidth="1"/>
    <col min="3076" max="3076" width="5.375" style="2" customWidth="1"/>
    <col min="3077" max="3077" width="7.125" style="2" customWidth="1"/>
    <col min="3078" max="3078" width="14" style="2" customWidth="1"/>
    <col min="3079" max="3079" width="9.375" style="2" customWidth="1"/>
    <col min="3080" max="3080" width="7.125" style="2" customWidth="1"/>
    <col min="3081" max="3081" width="13.875" style="2" customWidth="1"/>
    <col min="3082" max="3082" width="9.5" style="2" customWidth="1"/>
    <col min="3083" max="3083" width="7.125" style="2" customWidth="1"/>
    <col min="3084" max="3084" width="13.875" style="2" customWidth="1"/>
    <col min="3085" max="3085" width="9.5" style="2" customWidth="1"/>
    <col min="3086" max="3086" width="7.125" style="2" customWidth="1"/>
    <col min="3087" max="3087" width="13.875" style="2" customWidth="1"/>
    <col min="3088" max="3088" width="9.875" style="2" customWidth="1"/>
    <col min="3089" max="3089" width="3.5" style="2" customWidth="1"/>
    <col min="3090" max="3328" width="9" style="2"/>
    <col min="3329" max="3329" width="5.625" style="2" customWidth="1"/>
    <col min="3330" max="3331" width="10.75" style="2" customWidth="1"/>
    <col min="3332" max="3332" width="5.375" style="2" customWidth="1"/>
    <col min="3333" max="3333" width="7.125" style="2" customWidth="1"/>
    <col min="3334" max="3334" width="14" style="2" customWidth="1"/>
    <col min="3335" max="3335" width="9.375" style="2" customWidth="1"/>
    <col min="3336" max="3336" width="7.125" style="2" customWidth="1"/>
    <col min="3337" max="3337" width="13.875" style="2" customWidth="1"/>
    <col min="3338" max="3338" width="9.5" style="2" customWidth="1"/>
    <col min="3339" max="3339" width="7.125" style="2" customWidth="1"/>
    <col min="3340" max="3340" width="13.875" style="2" customWidth="1"/>
    <col min="3341" max="3341" width="9.5" style="2" customWidth="1"/>
    <col min="3342" max="3342" width="7.125" style="2" customWidth="1"/>
    <col min="3343" max="3343" width="13.875" style="2" customWidth="1"/>
    <col min="3344" max="3344" width="9.875" style="2" customWidth="1"/>
    <col min="3345" max="3345" width="3.5" style="2" customWidth="1"/>
    <col min="3346" max="3584" width="9" style="2"/>
    <col min="3585" max="3585" width="5.625" style="2" customWidth="1"/>
    <col min="3586" max="3587" width="10.75" style="2" customWidth="1"/>
    <col min="3588" max="3588" width="5.375" style="2" customWidth="1"/>
    <col min="3589" max="3589" width="7.125" style="2" customWidth="1"/>
    <col min="3590" max="3590" width="14" style="2" customWidth="1"/>
    <col min="3591" max="3591" width="9.375" style="2" customWidth="1"/>
    <col min="3592" max="3592" width="7.125" style="2" customWidth="1"/>
    <col min="3593" max="3593" width="13.875" style="2" customWidth="1"/>
    <col min="3594" max="3594" width="9.5" style="2" customWidth="1"/>
    <col min="3595" max="3595" width="7.125" style="2" customWidth="1"/>
    <col min="3596" max="3596" width="13.875" style="2" customWidth="1"/>
    <col min="3597" max="3597" width="9.5" style="2" customWidth="1"/>
    <col min="3598" max="3598" width="7.125" style="2" customWidth="1"/>
    <col min="3599" max="3599" width="13.875" style="2" customWidth="1"/>
    <col min="3600" max="3600" width="9.875" style="2" customWidth="1"/>
    <col min="3601" max="3601" width="3.5" style="2" customWidth="1"/>
    <col min="3602" max="3840" width="9" style="2"/>
    <col min="3841" max="3841" width="5.625" style="2" customWidth="1"/>
    <col min="3842" max="3843" width="10.75" style="2" customWidth="1"/>
    <col min="3844" max="3844" width="5.375" style="2" customWidth="1"/>
    <col min="3845" max="3845" width="7.125" style="2" customWidth="1"/>
    <col min="3846" max="3846" width="14" style="2" customWidth="1"/>
    <col min="3847" max="3847" width="9.375" style="2" customWidth="1"/>
    <col min="3848" max="3848" width="7.125" style="2" customWidth="1"/>
    <col min="3849" max="3849" width="13.875" style="2" customWidth="1"/>
    <col min="3850" max="3850" width="9.5" style="2" customWidth="1"/>
    <col min="3851" max="3851" width="7.125" style="2" customWidth="1"/>
    <col min="3852" max="3852" width="13.875" style="2" customWidth="1"/>
    <col min="3853" max="3853" width="9.5" style="2" customWidth="1"/>
    <col min="3854" max="3854" width="7.125" style="2" customWidth="1"/>
    <col min="3855" max="3855" width="13.875" style="2" customWidth="1"/>
    <col min="3856" max="3856" width="9.875" style="2" customWidth="1"/>
    <col min="3857" max="3857" width="3.5" style="2" customWidth="1"/>
    <col min="3858" max="4096" width="9" style="2"/>
    <col min="4097" max="4097" width="5.625" style="2" customWidth="1"/>
    <col min="4098" max="4099" width="10.75" style="2" customWidth="1"/>
    <col min="4100" max="4100" width="5.375" style="2" customWidth="1"/>
    <col min="4101" max="4101" width="7.125" style="2" customWidth="1"/>
    <col min="4102" max="4102" width="14" style="2" customWidth="1"/>
    <col min="4103" max="4103" width="9.375" style="2" customWidth="1"/>
    <col min="4104" max="4104" width="7.125" style="2" customWidth="1"/>
    <col min="4105" max="4105" width="13.875" style="2" customWidth="1"/>
    <col min="4106" max="4106" width="9.5" style="2" customWidth="1"/>
    <col min="4107" max="4107" width="7.125" style="2" customWidth="1"/>
    <col min="4108" max="4108" width="13.875" style="2" customWidth="1"/>
    <col min="4109" max="4109" width="9.5" style="2" customWidth="1"/>
    <col min="4110" max="4110" width="7.125" style="2" customWidth="1"/>
    <col min="4111" max="4111" width="13.875" style="2" customWidth="1"/>
    <col min="4112" max="4112" width="9.875" style="2" customWidth="1"/>
    <col min="4113" max="4113" width="3.5" style="2" customWidth="1"/>
    <col min="4114" max="4352" width="9" style="2"/>
    <col min="4353" max="4353" width="5.625" style="2" customWidth="1"/>
    <col min="4354" max="4355" width="10.75" style="2" customWidth="1"/>
    <col min="4356" max="4356" width="5.375" style="2" customWidth="1"/>
    <col min="4357" max="4357" width="7.125" style="2" customWidth="1"/>
    <col min="4358" max="4358" width="14" style="2" customWidth="1"/>
    <col min="4359" max="4359" width="9.375" style="2" customWidth="1"/>
    <col min="4360" max="4360" width="7.125" style="2" customWidth="1"/>
    <col min="4361" max="4361" width="13.875" style="2" customWidth="1"/>
    <col min="4362" max="4362" width="9.5" style="2" customWidth="1"/>
    <col min="4363" max="4363" width="7.125" style="2" customWidth="1"/>
    <col min="4364" max="4364" width="13.875" style="2" customWidth="1"/>
    <col min="4365" max="4365" width="9.5" style="2" customWidth="1"/>
    <col min="4366" max="4366" width="7.125" style="2" customWidth="1"/>
    <col min="4367" max="4367" width="13.875" style="2" customWidth="1"/>
    <col min="4368" max="4368" width="9.875" style="2" customWidth="1"/>
    <col min="4369" max="4369" width="3.5" style="2" customWidth="1"/>
    <col min="4370" max="4608" width="9" style="2"/>
    <col min="4609" max="4609" width="5.625" style="2" customWidth="1"/>
    <col min="4610" max="4611" width="10.75" style="2" customWidth="1"/>
    <col min="4612" max="4612" width="5.375" style="2" customWidth="1"/>
    <col min="4613" max="4613" width="7.125" style="2" customWidth="1"/>
    <col min="4614" max="4614" width="14" style="2" customWidth="1"/>
    <col min="4615" max="4615" width="9.375" style="2" customWidth="1"/>
    <col min="4616" max="4616" width="7.125" style="2" customWidth="1"/>
    <col min="4617" max="4617" width="13.875" style="2" customWidth="1"/>
    <col min="4618" max="4618" width="9.5" style="2" customWidth="1"/>
    <col min="4619" max="4619" width="7.125" style="2" customWidth="1"/>
    <col min="4620" max="4620" width="13.875" style="2" customWidth="1"/>
    <col min="4621" max="4621" width="9.5" style="2" customWidth="1"/>
    <col min="4622" max="4622" width="7.125" style="2" customWidth="1"/>
    <col min="4623" max="4623" width="13.875" style="2" customWidth="1"/>
    <col min="4624" max="4624" width="9.875" style="2" customWidth="1"/>
    <col min="4625" max="4625" width="3.5" style="2" customWidth="1"/>
    <col min="4626" max="4864" width="9" style="2"/>
    <col min="4865" max="4865" width="5.625" style="2" customWidth="1"/>
    <col min="4866" max="4867" width="10.75" style="2" customWidth="1"/>
    <col min="4868" max="4868" width="5.375" style="2" customWidth="1"/>
    <col min="4869" max="4869" width="7.125" style="2" customWidth="1"/>
    <col min="4870" max="4870" width="14" style="2" customWidth="1"/>
    <col min="4871" max="4871" width="9.375" style="2" customWidth="1"/>
    <col min="4872" max="4872" width="7.125" style="2" customWidth="1"/>
    <col min="4873" max="4873" width="13.875" style="2" customWidth="1"/>
    <col min="4874" max="4874" width="9.5" style="2" customWidth="1"/>
    <col min="4875" max="4875" width="7.125" style="2" customWidth="1"/>
    <col min="4876" max="4876" width="13.875" style="2" customWidth="1"/>
    <col min="4877" max="4877" width="9.5" style="2" customWidth="1"/>
    <col min="4878" max="4878" width="7.125" style="2" customWidth="1"/>
    <col min="4879" max="4879" width="13.875" style="2" customWidth="1"/>
    <col min="4880" max="4880" width="9.875" style="2" customWidth="1"/>
    <col min="4881" max="4881" width="3.5" style="2" customWidth="1"/>
    <col min="4882" max="5120" width="9" style="2"/>
    <col min="5121" max="5121" width="5.625" style="2" customWidth="1"/>
    <col min="5122" max="5123" width="10.75" style="2" customWidth="1"/>
    <col min="5124" max="5124" width="5.375" style="2" customWidth="1"/>
    <col min="5125" max="5125" width="7.125" style="2" customWidth="1"/>
    <col min="5126" max="5126" width="14" style="2" customWidth="1"/>
    <col min="5127" max="5127" width="9.375" style="2" customWidth="1"/>
    <col min="5128" max="5128" width="7.125" style="2" customWidth="1"/>
    <col min="5129" max="5129" width="13.875" style="2" customWidth="1"/>
    <col min="5130" max="5130" width="9.5" style="2" customWidth="1"/>
    <col min="5131" max="5131" width="7.125" style="2" customWidth="1"/>
    <col min="5132" max="5132" width="13.875" style="2" customWidth="1"/>
    <col min="5133" max="5133" width="9.5" style="2" customWidth="1"/>
    <col min="5134" max="5134" width="7.125" style="2" customWidth="1"/>
    <col min="5135" max="5135" width="13.875" style="2" customWidth="1"/>
    <col min="5136" max="5136" width="9.875" style="2" customWidth="1"/>
    <col min="5137" max="5137" width="3.5" style="2" customWidth="1"/>
    <col min="5138" max="5376" width="9" style="2"/>
    <col min="5377" max="5377" width="5.625" style="2" customWidth="1"/>
    <col min="5378" max="5379" width="10.75" style="2" customWidth="1"/>
    <col min="5380" max="5380" width="5.375" style="2" customWidth="1"/>
    <col min="5381" max="5381" width="7.125" style="2" customWidth="1"/>
    <col min="5382" max="5382" width="14" style="2" customWidth="1"/>
    <col min="5383" max="5383" width="9.375" style="2" customWidth="1"/>
    <col min="5384" max="5384" width="7.125" style="2" customWidth="1"/>
    <col min="5385" max="5385" width="13.875" style="2" customWidth="1"/>
    <col min="5386" max="5386" width="9.5" style="2" customWidth="1"/>
    <col min="5387" max="5387" width="7.125" style="2" customWidth="1"/>
    <col min="5388" max="5388" width="13.875" style="2" customWidth="1"/>
    <col min="5389" max="5389" width="9.5" style="2" customWidth="1"/>
    <col min="5390" max="5390" width="7.125" style="2" customWidth="1"/>
    <col min="5391" max="5391" width="13.875" style="2" customWidth="1"/>
    <col min="5392" max="5392" width="9.875" style="2" customWidth="1"/>
    <col min="5393" max="5393" width="3.5" style="2" customWidth="1"/>
    <col min="5394" max="5632" width="9" style="2"/>
    <col min="5633" max="5633" width="5.625" style="2" customWidth="1"/>
    <col min="5634" max="5635" width="10.75" style="2" customWidth="1"/>
    <col min="5636" max="5636" width="5.375" style="2" customWidth="1"/>
    <col min="5637" max="5637" width="7.125" style="2" customWidth="1"/>
    <col min="5638" max="5638" width="14" style="2" customWidth="1"/>
    <col min="5639" max="5639" width="9.375" style="2" customWidth="1"/>
    <col min="5640" max="5640" width="7.125" style="2" customWidth="1"/>
    <col min="5641" max="5641" width="13.875" style="2" customWidth="1"/>
    <col min="5642" max="5642" width="9.5" style="2" customWidth="1"/>
    <col min="5643" max="5643" width="7.125" style="2" customWidth="1"/>
    <col min="5644" max="5644" width="13.875" style="2" customWidth="1"/>
    <col min="5645" max="5645" width="9.5" style="2" customWidth="1"/>
    <col min="5646" max="5646" width="7.125" style="2" customWidth="1"/>
    <col min="5647" max="5647" width="13.875" style="2" customWidth="1"/>
    <col min="5648" max="5648" width="9.875" style="2" customWidth="1"/>
    <col min="5649" max="5649" width="3.5" style="2" customWidth="1"/>
    <col min="5650" max="5888" width="9" style="2"/>
    <col min="5889" max="5889" width="5.625" style="2" customWidth="1"/>
    <col min="5890" max="5891" width="10.75" style="2" customWidth="1"/>
    <col min="5892" max="5892" width="5.375" style="2" customWidth="1"/>
    <col min="5893" max="5893" width="7.125" style="2" customWidth="1"/>
    <col min="5894" max="5894" width="14" style="2" customWidth="1"/>
    <col min="5895" max="5895" width="9.375" style="2" customWidth="1"/>
    <col min="5896" max="5896" width="7.125" style="2" customWidth="1"/>
    <col min="5897" max="5897" width="13.875" style="2" customWidth="1"/>
    <col min="5898" max="5898" width="9.5" style="2" customWidth="1"/>
    <col min="5899" max="5899" width="7.125" style="2" customWidth="1"/>
    <col min="5900" max="5900" width="13.875" style="2" customWidth="1"/>
    <col min="5901" max="5901" width="9.5" style="2" customWidth="1"/>
    <col min="5902" max="5902" width="7.125" style="2" customWidth="1"/>
    <col min="5903" max="5903" width="13.875" style="2" customWidth="1"/>
    <col min="5904" max="5904" width="9.875" style="2" customWidth="1"/>
    <col min="5905" max="5905" width="3.5" style="2" customWidth="1"/>
    <col min="5906" max="6144" width="9" style="2"/>
    <col min="6145" max="6145" width="5.625" style="2" customWidth="1"/>
    <col min="6146" max="6147" width="10.75" style="2" customWidth="1"/>
    <col min="6148" max="6148" width="5.375" style="2" customWidth="1"/>
    <col min="6149" max="6149" width="7.125" style="2" customWidth="1"/>
    <col min="6150" max="6150" width="14" style="2" customWidth="1"/>
    <col min="6151" max="6151" width="9.375" style="2" customWidth="1"/>
    <col min="6152" max="6152" width="7.125" style="2" customWidth="1"/>
    <col min="6153" max="6153" width="13.875" style="2" customWidth="1"/>
    <col min="6154" max="6154" width="9.5" style="2" customWidth="1"/>
    <col min="6155" max="6155" width="7.125" style="2" customWidth="1"/>
    <col min="6156" max="6156" width="13.875" style="2" customWidth="1"/>
    <col min="6157" max="6157" width="9.5" style="2" customWidth="1"/>
    <col min="6158" max="6158" width="7.125" style="2" customWidth="1"/>
    <col min="6159" max="6159" width="13.875" style="2" customWidth="1"/>
    <col min="6160" max="6160" width="9.875" style="2" customWidth="1"/>
    <col min="6161" max="6161" width="3.5" style="2" customWidth="1"/>
    <col min="6162" max="6400" width="9" style="2"/>
    <col min="6401" max="6401" width="5.625" style="2" customWidth="1"/>
    <col min="6402" max="6403" width="10.75" style="2" customWidth="1"/>
    <col min="6404" max="6404" width="5.375" style="2" customWidth="1"/>
    <col min="6405" max="6405" width="7.125" style="2" customWidth="1"/>
    <col min="6406" max="6406" width="14" style="2" customWidth="1"/>
    <col min="6407" max="6407" width="9.375" style="2" customWidth="1"/>
    <col min="6408" max="6408" width="7.125" style="2" customWidth="1"/>
    <col min="6409" max="6409" width="13.875" style="2" customWidth="1"/>
    <col min="6410" max="6410" width="9.5" style="2" customWidth="1"/>
    <col min="6411" max="6411" width="7.125" style="2" customWidth="1"/>
    <col min="6412" max="6412" width="13.875" style="2" customWidth="1"/>
    <col min="6413" max="6413" width="9.5" style="2" customWidth="1"/>
    <col min="6414" max="6414" width="7.125" style="2" customWidth="1"/>
    <col min="6415" max="6415" width="13.875" style="2" customWidth="1"/>
    <col min="6416" max="6416" width="9.875" style="2" customWidth="1"/>
    <col min="6417" max="6417" width="3.5" style="2" customWidth="1"/>
    <col min="6418" max="6656" width="9" style="2"/>
    <col min="6657" max="6657" width="5.625" style="2" customWidth="1"/>
    <col min="6658" max="6659" width="10.75" style="2" customWidth="1"/>
    <col min="6660" max="6660" width="5.375" style="2" customWidth="1"/>
    <col min="6661" max="6661" width="7.125" style="2" customWidth="1"/>
    <col min="6662" max="6662" width="14" style="2" customWidth="1"/>
    <col min="6663" max="6663" width="9.375" style="2" customWidth="1"/>
    <col min="6664" max="6664" width="7.125" style="2" customWidth="1"/>
    <col min="6665" max="6665" width="13.875" style="2" customWidth="1"/>
    <col min="6666" max="6666" width="9.5" style="2" customWidth="1"/>
    <col min="6667" max="6667" width="7.125" style="2" customWidth="1"/>
    <col min="6668" max="6668" width="13.875" style="2" customWidth="1"/>
    <col min="6669" max="6669" width="9.5" style="2" customWidth="1"/>
    <col min="6670" max="6670" width="7.125" style="2" customWidth="1"/>
    <col min="6671" max="6671" width="13.875" style="2" customWidth="1"/>
    <col min="6672" max="6672" width="9.875" style="2" customWidth="1"/>
    <col min="6673" max="6673" width="3.5" style="2" customWidth="1"/>
    <col min="6674" max="6912" width="9" style="2"/>
    <col min="6913" max="6913" width="5.625" style="2" customWidth="1"/>
    <col min="6914" max="6915" width="10.75" style="2" customWidth="1"/>
    <col min="6916" max="6916" width="5.375" style="2" customWidth="1"/>
    <col min="6917" max="6917" width="7.125" style="2" customWidth="1"/>
    <col min="6918" max="6918" width="14" style="2" customWidth="1"/>
    <col min="6919" max="6919" width="9.375" style="2" customWidth="1"/>
    <col min="6920" max="6920" width="7.125" style="2" customWidth="1"/>
    <col min="6921" max="6921" width="13.875" style="2" customWidth="1"/>
    <col min="6922" max="6922" width="9.5" style="2" customWidth="1"/>
    <col min="6923" max="6923" width="7.125" style="2" customWidth="1"/>
    <col min="6924" max="6924" width="13.875" style="2" customWidth="1"/>
    <col min="6925" max="6925" width="9.5" style="2" customWidth="1"/>
    <col min="6926" max="6926" width="7.125" style="2" customWidth="1"/>
    <col min="6927" max="6927" width="13.875" style="2" customWidth="1"/>
    <col min="6928" max="6928" width="9.875" style="2" customWidth="1"/>
    <col min="6929" max="6929" width="3.5" style="2" customWidth="1"/>
    <col min="6930" max="7168" width="9" style="2"/>
    <col min="7169" max="7169" width="5.625" style="2" customWidth="1"/>
    <col min="7170" max="7171" width="10.75" style="2" customWidth="1"/>
    <col min="7172" max="7172" width="5.375" style="2" customWidth="1"/>
    <col min="7173" max="7173" width="7.125" style="2" customWidth="1"/>
    <col min="7174" max="7174" width="14" style="2" customWidth="1"/>
    <col min="7175" max="7175" width="9.375" style="2" customWidth="1"/>
    <col min="7176" max="7176" width="7.125" style="2" customWidth="1"/>
    <col min="7177" max="7177" width="13.875" style="2" customWidth="1"/>
    <col min="7178" max="7178" width="9.5" style="2" customWidth="1"/>
    <col min="7179" max="7179" width="7.125" style="2" customWidth="1"/>
    <col min="7180" max="7180" width="13.875" style="2" customWidth="1"/>
    <col min="7181" max="7181" width="9.5" style="2" customWidth="1"/>
    <col min="7182" max="7182" width="7.125" style="2" customWidth="1"/>
    <col min="7183" max="7183" width="13.875" style="2" customWidth="1"/>
    <col min="7184" max="7184" width="9.875" style="2" customWidth="1"/>
    <col min="7185" max="7185" width="3.5" style="2" customWidth="1"/>
    <col min="7186" max="7424" width="9" style="2"/>
    <col min="7425" max="7425" width="5.625" style="2" customWidth="1"/>
    <col min="7426" max="7427" width="10.75" style="2" customWidth="1"/>
    <col min="7428" max="7428" width="5.375" style="2" customWidth="1"/>
    <col min="7429" max="7429" width="7.125" style="2" customWidth="1"/>
    <col min="7430" max="7430" width="14" style="2" customWidth="1"/>
    <col min="7431" max="7431" width="9.375" style="2" customWidth="1"/>
    <col min="7432" max="7432" width="7.125" style="2" customWidth="1"/>
    <col min="7433" max="7433" width="13.875" style="2" customWidth="1"/>
    <col min="7434" max="7434" width="9.5" style="2" customWidth="1"/>
    <col min="7435" max="7435" width="7.125" style="2" customWidth="1"/>
    <col min="7436" max="7436" width="13.875" style="2" customWidth="1"/>
    <col min="7437" max="7437" width="9.5" style="2" customWidth="1"/>
    <col min="7438" max="7438" width="7.125" style="2" customWidth="1"/>
    <col min="7439" max="7439" width="13.875" style="2" customWidth="1"/>
    <col min="7440" max="7440" width="9.875" style="2" customWidth="1"/>
    <col min="7441" max="7441" width="3.5" style="2" customWidth="1"/>
    <col min="7442" max="7680" width="9" style="2"/>
    <col min="7681" max="7681" width="5.625" style="2" customWidth="1"/>
    <col min="7682" max="7683" width="10.75" style="2" customWidth="1"/>
    <col min="7684" max="7684" width="5.375" style="2" customWidth="1"/>
    <col min="7685" max="7685" width="7.125" style="2" customWidth="1"/>
    <col min="7686" max="7686" width="14" style="2" customWidth="1"/>
    <col min="7687" max="7687" width="9.375" style="2" customWidth="1"/>
    <col min="7688" max="7688" width="7.125" style="2" customWidth="1"/>
    <col min="7689" max="7689" width="13.875" style="2" customWidth="1"/>
    <col min="7690" max="7690" width="9.5" style="2" customWidth="1"/>
    <col min="7691" max="7691" width="7.125" style="2" customWidth="1"/>
    <col min="7692" max="7692" width="13.875" style="2" customWidth="1"/>
    <col min="7693" max="7693" width="9.5" style="2" customWidth="1"/>
    <col min="7694" max="7694" width="7.125" style="2" customWidth="1"/>
    <col min="7695" max="7695" width="13.875" style="2" customWidth="1"/>
    <col min="7696" max="7696" width="9.875" style="2" customWidth="1"/>
    <col min="7697" max="7697" width="3.5" style="2" customWidth="1"/>
    <col min="7698" max="7936" width="9" style="2"/>
    <col min="7937" max="7937" width="5.625" style="2" customWidth="1"/>
    <col min="7938" max="7939" width="10.75" style="2" customWidth="1"/>
    <col min="7940" max="7940" width="5.375" style="2" customWidth="1"/>
    <col min="7941" max="7941" width="7.125" style="2" customWidth="1"/>
    <col min="7942" max="7942" width="14" style="2" customWidth="1"/>
    <col min="7943" max="7943" width="9.375" style="2" customWidth="1"/>
    <col min="7944" max="7944" width="7.125" style="2" customWidth="1"/>
    <col min="7945" max="7945" width="13.875" style="2" customWidth="1"/>
    <col min="7946" max="7946" width="9.5" style="2" customWidth="1"/>
    <col min="7947" max="7947" width="7.125" style="2" customWidth="1"/>
    <col min="7948" max="7948" width="13.875" style="2" customWidth="1"/>
    <col min="7949" max="7949" width="9.5" style="2" customWidth="1"/>
    <col min="7950" max="7950" width="7.125" style="2" customWidth="1"/>
    <col min="7951" max="7951" width="13.875" style="2" customWidth="1"/>
    <col min="7952" max="7952" width="9.875" style="2" customWidth="1"/>
    <col min="7953" max="7953" width="3.5" style="2" customWidth="1"/>
    <col min="7954" max="8192" width="9" style="2"/>
    <col min="8193" max="8193" width="5.625" style="2" customWidth="1"/>
    <col min="8194" max="8195" width="10.75" style="2" customWidth="1"/>
    <col min="8196" max="8196" width="5.375" style="2" customWidth="1"/>
    <col min="8197" max="8197" width="7.125" style="2" customWidth="1"/>
    <col min="8198" max="8198" width="14" style="2" customWidth="1"/>
    <col min="8199" max="8199" width="9.375" style="2" customWidth="1"/>
    <col min="8200" max="8200" width="7.125" style="2" customWidth="1"/>
    <col min="8201" max="8201" width="13.875" style="2" customWidth="1"/>
    <col min="8202" max="8202" width="9.5" style="2" customWidth="1"/>
    <col min="8203" max="8203" width="7.125" style="2" customWidth="1"/>
    <col min="8204" max="8204" width="13.875" style="2" customWidth="1"/>
    <col min="8205" max="8205" width="9.5" style="2" customWidth="1"/>
    <col min="8206" max="8206" width="7.125" style="2" customWidth="1"/>
    <col min="8207" max="8207" width="13.875" style="2" customWidth="1"/>
    <col min="8208" max="8208" width="9.875" style="2" customWidth="1"/>
    <col min="8209" max="8209" width="3.5" style="2" customWidth="1"/>
    <col min="8210" max="8448" width="9" style="2"/>
    <col min="8449" max="8449" width="5.625" style="2" customWidth="1"/>
    <col min="8450" max="8451" width="10.75" style="2" customWidth="1"/>
    <col min="8452" max="8452" width="5.375" style="2" customWidth="1"/>
    <col min="8453" max="8453" width="7.125" style="2" customWidth="1"/>
    <col min="8454" max="8454" width="14" style="2" customWidth="1"/>
    <col min="8455" max="8455" width="9.375" style="2" customWidth="1"/>
    <col min="8456" max="8456" width="7.125" style="2" customWidth="1"/>
    <col min="8457" max="8457" width="13.875" style="2" customWidth="1"/>
    <col min="8458" max="8458" width="9.5" style="2" customWidth="1"/>
    <col min="8459" max="8459" width="7.125" style="2" customWidth="1"/>
    <col min="8460" max="8460" width="13.875" style="2" customWidth="1"/>
    <col min="8461" max="8461" width="9.5" style="2" customWidth="1"/>
    <col min="8462" max="8462" width="7.125" style="2" customWidth="1"/>
    <col min="8463" max="8463" width="13.875" style="2" customWidth="1"/>
    <col min="8464" max="8464" width="9.875" style="2" customWidth="1"/>
    <col min="8465" max="8465" width="3.5" style="2" customWidth="1"/>
    <col min="8466" max="8704" width="9" style="2"/>
    <col min="8705" max="8705" width="5.625" style="2" customWidth="1"/>
    <col min="8706" max="8707" width="10.75" style="2" customWidth="1"/>
    <col min="8708" max="8708" width="5.375" style="2" customWidth="1"/>
    <col min="8709" max="8709" width="7.125" style="2" customWidth="1"/>
    <col min="8710" max="8710" width="14" style="2" customWidth="1"/>
    <col min="8711" max="8711" width="9.375" style="2" customWidth="1"/>
    <col min="8712" max="8712" width="7.125" style="2" customWidth="1"/>
    <col min="8713" max="8713" width="13.875" style="2" customWidth="1"/>
    <col min="8714" max="8714" width="9.5" style="2" customWidth="1"/>
    <col min="8715" max="8715" width="7.125" style="2" customWidth="1"/>
    <col min="8716" max="8716" width="13.875" style="2" customWidth="1"/>
    <col min="8717" max="8717" width="9.5" style="2" customWidth="1"/>
    <col min="8718" max="8718" width="7.125" style="2" customWidth="1"/>
    <col min="8719" max="8719" width="13.875" style="2" customWidth="1"/>
    <col min="8720" max="8720" width="9.875" style="2" customWidth="1"/>
    <col min="8721" max="8721" width="3.5" style="2" customWidth="1"/>
    <col min="8722" max="8960" width="9" style="2"/>
    <col min="8961" max="8961" width="5.625" style="2" customWidth="1"/>
    <col min="8962" max="8963" width="10.75" style="2" customWidth="1"/>
    <col min="8964" max="8964" width="5.375" style="2" customWidth="1"/>
    <col min="8965" max="8965" width="7.125" style="2" customWidth="1"/>
    <col min="8966" max="8966" width="14" style="2" customWidth="1"/>
    <col min="8967" max="8967" width="9.375" style="2" customWidth="1"/>
    <col min="8968" max="8968" width="7.125" style="2" customWidth="1"/>
    <col min="8969" max="8969" width="13.875" style="2" customWidth="1"/>
    <col min="8970" max="8970" width="9.5" style="2" customWidth="1"/>
    <col min="8971" max="8971" width="7.125" style="2" customWidth="1"/>
    <col min="8972" max="8972" width="13.875" style="2" customWidth="1"/>
    <col min="8973" max="8973" width="9.5" style="2" customWidth="1"/>
    <col min="8974" max="8974" width="7.125" style="2" customWidth="1"/>
    <col min="8975" max="8975" width="13.875" style="2" customWidth="1"/>
    <col min="8976" max="8976" width="9.875" style="2" customWidth="1"/>
    <col min="8977" max="8977" width="3.5" style="2" customWidth="1"/>
    <col min="8978" max="9216" width="9" style="2"/>
    <col min="9217" max="9217" width="5.625" style="2" customWidth="1"/>
    <col min="9218" max="9219" width="10.75" style="2" customWidth="1"/>
    <col min="9220" max="9220" width="5.375" style="2" customWidth="1"/>
    <col min="9221" max="9221" width="7.125" style="2" customWidth="1"/>
    <col min="9222" max="9222" width="14" style="2" customWidth="1"/>
    <col min="9223" max="9223" width="9.375" style="2" customWidth="1"/>
    <col min="9224" max="9224" width="7.125" style="2" customWidth="1"/>
    <col min="9225" max="9225" width="13.875" style="2" customWidth="1"/>
    <col min="9226" max="9226" width="9.5" style="2" customWidth="1"/>
    <col min="9227" max="9227" width="7.125" style="2" customWidth="1"/>
    <col min="9228" max="9228" width="13.875" style="2" customWidth="1"/>
    <col min="9229" max="9229" width="9.5" style="2" customWidth="1"/>
    <col min="9230" max="9230" width="7.125" style="2" customWidth="1"/>
    <col min="9231" max="9231" width="13.875" style="2" customWidth="1"/>
    <col min="9232" max="9232" width="9.875" style="2" customWidth="1"/>
    <col min="9233" max="9233" width="3.5" style="2" customWidth="1"/>
    <col min="9234" max="9472" width="9" style="2"/>
    <col min="9473" max="9473" width="5.625" style="2" customWidth="1"/>
    <col min="9474" max="9475" width="10.75" style="2" customWidth="1"/>
    <col min="9476" max="9476" width="5.375" style="2" customWidth="1"/>
    <col min="9477" max="9477" width="7.125" style="2" customWidth="1"/>
    <col min="9478" max="9478" width="14" style="2" customWidth="1"/>
    <col min="9479" max="9479" width="9.375" style="2" customWidth="1"/>
    <col min="9480" max="9480" width="7.125" style="2" customWidth="1"/>
    <col min="9481" max="9481" width="13.875" style="2" customWidth="1"/>
    <col min="9482" max="9482" width="9.5" style="2" customWidth="1"/>
    <col min="9483" max="9483" width="7.125" style="2" customWidth="1"/>
    <col min="9484" max="9484" width="13.875" style="2" customWidth="1"/>
    <col min="9485" max="9485" width="9.5" style="2" customWidth="1"/>
    <col min="9486" max="9486" width="7.125" style="2" customWidth="1"/>
    <col min="9487" max="9487" width="13.875" style="2" customWidth="1"/>
    <col min="9488" max="9488" width="9.875" style="2" customWidth="1"/>
    <col min="9489" max="9489" width="3.5" style="2" customWidth="1"/>
    <col min="9490" max="9728" width="9" style="2"/>
    <col min="9729" max="9729" width="5.625" style="2" customWidth="1"/>
    <col min="9730" max="9731" width="10.75" style="2" customWidth="1"/>
    <col min="9732" max="9732" width="5.375" style="2" customWidth="1"/>
    <col min="9733" max="9733" width="7.125" style="2" customWidth="1"/>
    <col min="9734" max="9734" width="14" style="2" customWidth="1"/>
    <col min="9735" max="9735" width="9.375" style="2" customWidth="1"/>
    <col min="9736" max="9736" width="7.125" style="2" customWidth="1"/>
    <col min="9737" max="9737" width="13.875" style="2" customWidth="1"/>
    <col min="9738" max="9738" width="9.5" style="2" customWidth="1"/>
    <col min="9739" max="9739" width="7.125" style="2" customWidth="1"/>
    <col min="9740" max="9740" width="13.875" style="2" customWidth="1"/>
    <col min="9741" max="9741" width="9.5" style="2" customWidth="1"/>
    <col min="9742" max="9742" width="7.125" style="2" customWidth="1"/>
    <col min="9743" max="9743" width="13.875" style="2" customWidth="1"/>
    <col min="9744" max="9744" width="9.875" style="2" customWidth="1"/>
    <col min="9745" max="9745" width="3.5" style="2" customWidth="1"/>
    <col min="9746" max="9984" width="9" style="2"/>
    <col min="9985" max="9985" width="5.625" style="2" customWidth="1"/>
    <col min="9986" max="9987" width="10.75" style="2" customWidth="1"/>
    <col min="9988" max="9988" width="5.375" style="2" customWidth="1"/>
    <col min="9989" max="9989" width="7.125" style="2" customWidth="1"/>
    <col min="9990" max="9990" width="14" style="2" customWidth="1"/>
    <col min="9991" max="9991" width="9.375" style="2" customWidth="1"/>
    <col min="9992" max="9992" width="7.125" style="2" customWidth="1"/>
    <col min="9993" max="9993" width="13.875" style="2" customWidth="1"/>
    <col min="9994" max="9994" width="9.5" style="2" customWidth="1"/>
    <col min="9995" max="9995" width="7.125" style="2" customWidth="1"/>
    <col min="9996" max="9996" width="13.875" style="2" customWidth="1"/>
    <col min="9997" max="9997" width="9.5" style="2" customWidth="1"/>
    <col min="9998" max="9998" width="7.125" style="2" customWidth="1"/>
    <col min="9999" max="9999" width="13.875" style="2" customWidth="1"/>
    <col min="10000" max="10000" width="9.875" style="2" customWidth="1"/>
    <col min="10001" max="10001" width="3.5" style="2" customWidth="1"/>
    <col min="10002" max="10240" width="9" style="2"/>
    <col min="10241" max="10241" width="5.625" style="2" customWidth="1"/>
    <col min="10242" max="10243" width="10.75" style="2" customWidth="1"/>
    <col min="10244" max="10244" width="5.375" style="2" customWidth="1"/>
    <col min="10245" max="10245" width="7.125" style="2" customWidth="1"/>
    <col min="10246" max="10246" width="14" style="2" customWidth="1"/>
    <col min="10247" max="10247" width="9.375" style="2" customWidth="1"/>
    <col min="10248" max="10248" width="7.125" style="2" customWidth="1"/>
    <col min="10249" max="10249" width="13.875" style="2" customWidth="1"/>
    <col min="10250" max="10250" width="9.5" style="2" customWidth="1"/>
    <col min="10251" max="10251" width="7.125" style="2" customWidth="1"/>
    <col min="10252" max="10252" width="13.875" style="2" customWidth="1"/>
    <col min="10253" max="10253" width="9.5" style="2" customWidth="1"/>
    <col min="10254" max="10254" width="7.125" style="2" customWidth="1"/>
    <col min="10255" max="10255" width="13.875" style="2" customWidth="1"/>
    <col min="10256" max="10256" width="9.875" style="2" customWidth="1"/>
    <col min="10257" max="10257" width="3.5" style="2" customWidth="1"/>
    <col min="10258" max="10496" width="9" style="2"/>
    <col min="10497" max="10497" width="5.625" style="2" customWidth="1"/>
    <col min="10498" max="10499" width="10.75" style="2" customWidth="1"/>
    <col min="10500" max="10500" width="5.375" style="2" customWidth="1"/>
    <col min="10501" max="10501" width="7.125" style="2" customWidth="1"/>
    <col min="10502" max="10502" width="14" style="2" customWidth="1"/>
    <col min="10503" max="10503" width="9.375" style="2" customWidth="1"/>
    <col min="10504" max="10504" width="7.125" style="2" customWidth="1"/>
    <col min="10505" max="10505" width="13.875" style="2" customWidth="1"/>
    <col min="10506" max="10506" width="9.5" style="2" customWidth="1"/>
    <col min="10507" max="10507" width="7.125" style="2" customWidth="1"/>
    <col min="10508" max="10508" width="13.875" style="2" customWidth="1"/>
    <col min="10509" max="10509" width="9.5" style="2" customWidth="1"/>
    <col min="10510" max="10510" width="7.125" style="2" customWidth="1"/>
    <col min="10511" max="10511" width="13.875" style="2" customWidth="1"/>
    <col min="10512" max="10512" width="9.875" style="2" customWidth="1"/>
    <col min="10513" max="10513" width="3.5" style="2" customWidth="1"/>
    <col min="10514" max="10752" width="9" style="2"/>
    <col min="10753" max="10753" width="5.625" style="2" customWidth="1"/>
    <col min="10754" max="10755" width="10.75" style="2" customWidth="1"/>
    <col min="10756" max="10756" width="5.375" style="2" customWidth="1"/>
    <col min="10757" max="10757" width="7.125" style="2" customWidth="1"/>
    <col min="10758" max="10758" width="14" style="2" customWidth="1"/>
    <col min="10759" max="10759" width="9.375" style="2" customWidth="1"/>
    <col min="10760" max="10760" width="7.125" style="2" customWidth="1"/>
    <col min="10761" max="10761" width="13.875" style="2" customWidth="1"/>
    <col min="10762" max="10762" width="9.5" style="2" customWidth="1"/>
    <col min="10763" max="10763" width="7.125" style="2" customWidth="1"/>
    <col min="10764" max="10764" width="13.875" style="2" customWidth="1"/>
    <col min="10765" max="10765" width="9.5" style="2" customWidth="1"/>
    <col min="10766" max="10766" width="7.125" style="2" customWidth="1"/>
    <col min="10767" max="10767" width="13.875" style="2" customWidth="1"/>
    <col min="10768" max="10768" width="9.875" style="2" customWidth="1"/>
    <col min="10769" max="10769" width="3.5" style="2" customWidth="1"/>
    <col min="10770" max="11008" width="9" style="2"/>
    <col min="11009" max="11009" width="5.625" style="2" customWidth="1"/>
    <col min="11010" max="11011" width="10.75" style="2" customWidth="1"/>
    <col min="11012" max="11012" width="5.375" style="2" customWidth="1"/>
    <col min="11013" max="11013" width="7.125" style="2" customWidth="1"/>
    <col min="11014" max="11014" width="14" style="2" customWidth="1"/>
    <col min="11015" max="11015" width="9.375" style="2" customWidth="1"/>
    <col min="11016" max="11016" width="7.125" style="2" customWidth="1"/>
    <col min="11017" max="11017" width="13.875" style="2" customWidth="1"/>
    <col min="11018" max="11018" width="9.5" style="2" customWidth="1"/>
    <col min="11019" max="11019" width="7.125" style="2" customWidth="1"/>
    <col min="11020" max="11020" width="13.875" style="2" customWidth="1"/>
    <col min="11021" max="11021" width="9.5" style="2" customWidth="1"/>
    <col min="11022" max="11022" width="7.125" style="2" customWidth="1"/>
    <col min="11023" max="11023" width="13.875" style="2" customWidth="1"/>
    <col min="11024" max="11024" width="9.875" style="2" customWidth="1"/>
    <col min="11025" max="11025" width="3.5" style="2" customWidth="1"/>
    <col min="11026" max="11264" width="9" style="2"/>
    <col min="11265" max="11265" width="5.625" style="2" customWidth="1"/>
    <col min="11266" max="11267" width="10.75" style="2" customWidth="1"/>
    <col min="11268" max="11268" width="5.375" style="2" customWidth="1"/>
    <col min="11269" max="11269" width="7.125" style="2" customWidth="1"/>
    <col min="11270" max="11270" width="14" style="2" customWidth="1"/>
    <col min="11271" max="11271" width="9.375" style="2" customWidth="1"/>
    <col min="11272" max="11272" width="7.125" style="2" customWidth="1"/>
    <col min="11273" max="11273" width="13.875" style="2" customWidth="1"/>
    <col min="11274" max="11274" width="9.5" style="2" customWidth="1"/>
    <col min="11275" max="11275" width="7.125" style="2" customWidth="1"/>
    <col min="11276" max="11276" width="13.875" style="2" customWidth="1"/>
    <col min="11277" max="11277" width="9.5" style="2" customWidth="1"/>
    <col min="11278" max="11278" width="7.125" style="2" customWidth="1"/>
    <col min="11279" max="11279" width="13.875" style="2" customWidth="1"/>
    <col min="11280" max="11280" width="9.875" style="2" customWidth="1"/>
    <col min="11281" max="11281" width="3.5" style="2" customWidth="1"/>
    <col min="11282" max="11520" width="9" style="2"/>
    <col min="11521" max="11521" width="5.625" style="2" customWidth="1"/>
    <col min="11522" max="11523" width="10.75" style="2" customWidth="1"/>
    <col min="11524" max="11524" width="5.375" style="2" customWidth="1"/>
    <col min="11525" max="11525" width="7.125" style="2" customWidth="1"/>
    <col min="11526" max="11526" width="14" style="2" customWidth="1"/>
    <col min="11527" max="11527" width="9.375" style="2" customWidth="1"/>
    <col min="11528" max="11528" width="7.125" style="2" customWidth="1"/>
    <col min="11529" max="11529" width="13.875" style="2" customWidth="1"/>
    <col min="11530" max="11530" width="9.5" style="2" customWidth="1"/>
    <col min="11531" max="11531" width="7.125" style="2" customWidth="1"/>
    <col min="11532" max="11532" width="13.875" style="2" customWidth="1"/>
    <col min="11533" max="11533" width="9.5" style="2" customWidth="1"/>
    <col min="11534" max="11534" width="7.125" style="2" customWidth="1"/>
    <col min="11535" max="11535" width="13.875" style="2" customWidth="1"/>
    <col min="11536" max="11536" width="9.875" style="2" customWidth="1"/>
    <col min="11537" max="11537" width="3.5" style="2" customWidth="1"/>
    <col min="11538" max="11776" width="9" style="2"/>
    <col min="11777" max="11777" width="5.625" style="2" customWidth="1"/>
    <col min="11778" max="11779" width="10.75" style="2" customWidth="1"/>
    <col min="11780" max="11780" width="5.375" style="2" customWidth="1"/>
    <col min="11781" max="11781" width="7.125" style="2" customWidth="1"/>
    <col min="11782" max="11782" width="14" style="2" customWidth="1"/>
    <col min="11783" max="11783" width="9.375" style="2" customWidth="1"/>
    <col min="11784" max="11784" width="7.125" style="2" customWidth="1"/>
    <col min="11785" max="11785" width="13.875" style="2" customWidth="1"/>
    <col min="11786" max="11786" width="9.5" style="2" customWidth="1"/>
    <col min="11787" max="11787" width="7.125" style="2" customWidth="1"/>
    <col min="11788" max="11788" width="13.875" style="2" customWidth="1"/>
    <col min="11789" max="11789" width="9.5" style="2" customWidth="1"/>
    <col min="11790" max="11790" width="7.125" style="2" customWidth="1"/>
    <col min="11791" max="11791" width="13.875" style="2" customWidth="1"/>
    <col min="11792" max="11792" width="9.875" style="2" customWidth="1"/>
    <col min="11793" max="11793" width="3.5" style="2" customWidth="1"/>
    <col min="11794" max="12032" width="9" style="2"/>
    <col min="12033" max="12033" width="5.625" style="2" customWidth="1"/>
    <col min="12034" max="12035" width="10.75" style="2" customWidth="1"/>
    <col min="12036" max="12036" width="5.375" style="2" customWidth="1"/>
    <col min="12037" max="12037" width="7.125" style="2" customWidth="1"/>
    <col min="12038" max="12038" width="14" style="2" customWidth="1"/>
    <col min="12039" max="12039" width="9.375" style="2" customWidth="1"/>
    <col min="12040" max="12040" width="7.125" style="2" customWidth="1"/>
    <col min="12041" max="12041" width="13.875" style="2" customWidth="1"/>
    <col min="12042" max="12042" width="9.5" style="2" customWidth="1"/>
    <col min="12043" max="12043" width="7.125" style="2" customWidth="1"/>
    <col min="12044" max="12044" width="13.875" style="2" customWidth="1"/>
    <col min="12045" max="12045" width="9.5" style="2" customWidth="1"/>
    <col min="12046" max="12046" width="7.125" style="2" customWidth="1"/>
    <col min="12047" max="12047" width="13.875" style="2" customWidth="1"/>
    <col min="12048" max="12048" width="9.875" style="2" customWidth="1"/>
    <col min="12049" max="12049" width="3.5" style="2" customWidth="1"/>
    <col min="12050" max="12288" width="9" style="2"/>
    <col min="12289" max="12289" width="5.625" style="2" customWidth="1"/>
    <col min="12290" max="12291" width="10.75" style="2" customWidth="1"/>
    <col min="12292" max="12292" width="5.375" style="2" customWidth="1"/>
    <col min="12293" max="12293" width="7.125" style="2" customWidth="1"/>
    <col min="12294" max="12294" width="14" style="2" customWidth="1"/>
    <col min="12295" max="12295" width="9.375" style="2" customWidth="1"/>
    <col min="12296" max="12296" width="7.125" style="2" customWidth="1"/>
    <col min="12297" max="12297" width="13.875" style="2" customWidth="1"/>
    <col min="12298" max="12298" width="9.5" style="2" customWidth="1"/>
    <col min="12299" max="12299" width="7.125" style="2" customWidth="1"/>
    <col min="12300" max="12300" width="13.875" style="2" customWidth="1"/>
    <col min="12301" max="12301" width="9.5" style="2" customWidth="1"/>
    <col min="12302" max="12302" width="7.125" style="2" customWidth="1"/>
    <col min="12303" max="12303" width="13.875" style="2" customWidth="1"/>
    <col min="12304" max="12304" width="9.875" style="2" customWidth="1"/>
    <col min="12305" max="12305" width="3.5" style="2" customWidth="1"/>
    <col min="12306" max="12544" width="9" style="2"/>
    <col min="12545" max="12545" width="5.625" style="2" customWidth="1"/>
    <col min="12546" max="12547" width="10.75" style="2" customWidth="1"/>
    <col min="12548" max="12548" width="5.375" style="2" customWidth="1"/>
    <col min="12549" max="12549" width="7.125" style="2" customWidth="1"/>
    <col min="12550" max="12550" width="14" style="2" customWidth="1"/>
    <col min="12551" max="12551" width="9.375" style="2" customWidth="1"/>
    <col min="12552" max="12552" width="7.125" style="2" customWidth="1"/>
    <col min="12553" max="12553" width="13.875" style="2" customWidth="1"/>
    <col min="12554" max="12554" width="9.5" style="2" customWidth="1"/>
    <col min="12555" max="12555" width="7.125" style="2" customWidth="1"/>
    <col min="12556" max="12556" width="13.875" style="2" customWidth="1"/>
    <col min="12557" max="12557" width="9.5" style="2" customWidth="1"/>
    <col min="12558" max="12558" width="7.125" style="2" customWidth="1"/>
    <col min="12559" max="12559" width="13.875" style="2" customWidth="1"/>
    <col min="12560" max="12560" width="9.875" style="2" customWidth="1"/>
    <col min="12561" max="12561" width="3.5" style="2" customWidth="1"/>
    <col min="12562" max="12800" width="9" style="2"/>
    <col min="12801" max="12801" width="5.625" style="2" customWidth="1"/>
    <col min="12802" max="12803" width="10.75" style="2" customWidth="1"/>
    <col min="12804" max="12804" width="5.375" style="2" customWidth="1"/>
    <col min="12805" max="12805" width="7.125" style="2" customWidth="1"/>
    <col min="12806" max="12806" width="14" style="2" customWidth="1"/>
    <col min="12807" max="12807" width="9.375" style="2" customWidth="1"/>
    <col min="12808" max="12808" width="7.125" style="2" customWidth="1"/>
    <col min="12809" max="12809" width="13.875" style="2" customWidth="1"/>
    <col min="12810" max="12810" width="9.5" style="2" customWidth="1"/>
    <col min="12811" max="12811" width="7.125" style="2" customWidth="1"/>
    <col min="12812" max="12812" width="13.875" style="2" customWidth="1"/>
    <col min="12813" max="12813" width="9.5" style="2" customWidth="1"/>
    <col min="12814" max="12814" width="7.125" style="2" customWidth="1"/>
    <col min="12815" max="12815" width="13.875" style="2" customWidth="1"/>
    <col min="12816" max="12816" width="9.875" style="2" customWidth="1"/>
    <col min="12817" max="12817" width="3.5" style="2" customWidth="1"/>
    <col min="12818" max="13056" width="9" style="2"/>
    <col min="13057" max="13057" width="5.625" style="2" customWidth="1"/>
    <col min="13058" max="13059" width="10.75" style="2" customWidth="1"/>
    <col min="13060" max="13060" width="5.375" style="2" customWidth="1"/>
    <col min="13061" max="13061" width="7.125" style="2" customWidth="1"/>
    <col min="13062" max="13062" width="14" style="2" customWidth="1"/>
    <col min="13063" max="13063" width="9.375" style="2" customWidth="1"/>
    <col min="13064" max="13064" width="7.125" style="2" customWidth="1"/>
    <col min="13065" max="13065" width="13.875" style="2" customWidth="1"/>
    <col min="13066" max="13066" width="9.5" style="2" customWidth="1"/>
    <col min="13067" max="13067" width="7.125" style="2" customWidth="1"/>
    <col min="13068" max="13068" width="13.875" style="2" customWidth="1"/>
    <col min="13069" max="13069" width="9.5" style="2" customWidth="1"/>
    <col min="13070" max="13070" width="7.125" style="2" customWidth="1"/>
    <col min="13071" max="13071" width="13.875" style="2" customWidth="1"/>
    <col min="13072" max="13072" width="9.875" style="2" customWidth="1"/>
    <col min="13073" max="13073" width="3.5" style="2" customWidth="1"/>
    <col min="13074" max="13312" width="9" style="2"/>
    <col min="13313" max="13313" width="5.625" style="2" customWidth="1"/>
    <col min="13314" max="13315" width="10.75" style="2" customWidth="1"/>
    <col min="13316" max="13316" width="5.375" style="2" customWidth="1"/>
    <col min="13317" max="13317" width="7.125" style="2" customWidth="1"/>
    <col min="13318" max="13318" width="14" style="2" customWidth="1"/>
    <col min="13319" max="13319" width="9.375" style="2" customWidth="1"/>
    <col min="13320" max="13320" width="7.125" style="2" customWidth="1"/>
    <col min="13321" max="13321" width="13.875" style="2" customWidth="1"/>
    <col min="13322" max="13322" width="9.5" style="2" customWidth="1"/>
    <col min="13323" max="13323" width="7.125" style="2" customWidth="1"/>
    <col min="13324" max="13324" width="13.875" style="2" customWidth="1"/>
    <col min="13325" max="13325" width="9.5" style="2" customWidth="1"/>
    <col min="13326" max="13326" width="7.125" style="2" customWidth="1"/>
    <col min="13327" max="13327" width="13.875" style="2" customWidth="1"/>
    <col min="13328" max="13328" width="9.875" style="2" customWidth="1"/>
    <col min="13329" max="13329" width="3.5" style="2" customWidth="1"/>
    <col min="13330" max="13568" width="9" style="2"/>
    <col min="13569" max="13569" width="5.625" style="2" customWidth="1"/>
    <col min="13570" max="13571" width="10.75" style="2" customWidth="1"/>
    <col min="13572" max="13572" width="5.375" style="2" customWidth="1"/>
    <col min="13573" max="13573" width="7.125" style="2" customWidth="1"/>
    <col min="13574" max="13574" width="14" style="2" customWidth="1"/>
    <col min="13575" max="13575" width="9.375" style="2" customWidth="1"/>
    <col min="13576" max="13576" width="7.125" style="2" customWidth="1"/>
    <col min="13577" max="13577" width="13.875" style="2" customWidth="1"/>
    <col min="13578" max="13578" width="9.5" style="2" customWidth="1"/>
    <col min="13579" max="13579" width="7.125" style="2" customWidth="1"/>
    <col min="13580" max="13580" width="13.875" style="2" customWidth="1"/>
    <col min="13581" max="13581" width="9.5" style="2" customWidth="1"/>
    <col min="13582" max="13582" width="7.125" style="2" customWidth="1"/>
    <col min="13583" max="13583" width="13.875" style="2" customWidth="1"/>
    <col min="13584" max="13584" width="9.875" style="2" customWidth="1"/>
    <col min="13585" max="13585" width="3.5" style="2" customWidth="1"/>
    <col min="13586" max="13824" width="9" style="2"/>
    <col min="13825" max="13825" width="5.625" style="2" customWidth="1"/>
    <col min="13826" max="13827" width="10.75" style="2" customWidth="1"/>
    <col min="13828" max="13828" width="5.375" style="2" customWidth="1"/>
    <col min="13829" max="13829" width="7.125" style="2" customWidth="1"/>
    <col min="13830" max="13830" width="14" style="2" customWidth="1"/>
    <col min="13831" max="13831" width="9.375" style="2" customWidth="1"/>
    <col min="13832" max="13832" width="7.125" style="2" customWidth="1"/>
    <col min="13833" max="13833" width="13.875" style="2" customWidth="1"/>
    <col min="13834" max="13834" width="9.5" style="2" customWidth="1"/>
    <col min="13835" max="13835" width="7.125" style="2" customWidth="1"/>
    <col min="13836" max="13836" width="13.875" style="2" customWidth="1"/>
    <col min="13837" max="13837" width="9.5" style="2" customWidth="1"/>
    <col min="13838" max="13838" width="7.125" style="2" customWidth="1"/>
    <col min="13839" max="13839" width="13.875" style="2" customWidth="1"/>
    <col min="13840" max="13840" width="9.875" style="2" customWidth="1"/>
    <col min="13841" max="13841" width="3.5" style="2" customWidth="1"/>
    <col min="13842" max="14080" width="9" style="2"/>
    <col min="14081" max="14081" width="5.625" style="2" customWidth="1"/>
    <col min="14082" max="14083" width="10.75" style="2" customWidth="1"/>
    <col min="14084" max="14084" width="5.375" style="2" customWidth="1"/>
    <col min="14085" max="14085" width="7.125" style="2" customWidth="1"/>
    <col min="14086" max="14086" width="14" style="2" customWidth="1"/>
    <col min="14087" max="14087" width="9.375" style="2" customWidth="1"/>
    <col min="14088" max="14088" width="7.125" style="2" customWidth="1"/>
    <col min="14089" max="14089" width="13.875" style="2" customWidth="1"/>
    <col min="14090" max="14090" width="9.5" style="2" customWidth="1"/>
    <col min="14091" max="14091" width="7.125" style="2" customWidth="1"/>
    <col min="14092" max="14092" width="13.875" style="2" customWidth="1"/>
    <col min="14093" max="14093" width="9.5" style="2" customWidth="1"/>
    <col min="14094" max="14094" width="7.125" style="2" customWidth="1"/>
    <col min="14095" max="14095" width="13.875" style="2" customWidth="1"/>
    <col min="14096" max="14096" width="9.875" style="2" customWidth="1"/>
    <col min="14097" max="14097" width="3.5" style="2" customWidth="1"/>
    <col min="14098" max="14336" width="9" style="2"/>
    <col min="14337" max="14337" width="5.625" style="2" customWidth="1"/>
    <col min="14338" max="14339" width="10.75" style="2" customWidth="1"/>
    <col min="14340" max="14340" width="5.375" style="2" customWidth="1"/>
    <col min="14341" max="14341" width="7.125" style="2" customWidth="1"/>
    <col min="14342" max="14342" width="14" style="2" customWidth="1"/>
    <col min="14343" max="14343" width="9.375" style="2" customWidth="1"/>
    <col min="14344" max="14344" width="7.125" style="2" customWidth="1"/>
    <col min="14345" max="14345" width="13.875" style="2" customWidth="1"/>
    <col min="14346" max="14346" width="9.5" style="2" customWidth="1"/>
    <col min="14347" max="14347" width="7.125" style="2" customWidth="1"/>
    <col min="14348" max="14348" width="13.875" style="2" customWidth="1"/>
    <col min="14349" max="14349" width="9.5" style="2" customWidth="1"/>
    <col min="14350" max="14350" width="7.125" style="2" customWidth="1"/>
    <col min="14351" max="14351" width="13.875" style="2" customWidth="1"/>
    <col min="14352" max="14352" width="9.875" style="2" customWidth="1"/>
    <col min="14353" max="14353" width="3.5" style="2" customWidth="1"/>
    <col min="14354" max="14592" width="9" style="2"/>
    <col min="14593" max="14593" width="5.625" style="2" customWidth="1"/>
    <col min="14594" max="14595" width="10.75" style="2" customWidth="1"/>
    <col min="14596" max="14596" width="5.375" style="2" customWidth="1"/>
    <col min="14597" max="14597" width="7.125" style="2" customWidth="1"/>
    <col min="14598" max="14598" width="14" style="2" customWidth="1"/>
    <col min="14599" max="14599" width="9.375" style="2" customWidth="1"/>
    <col min="14600" max="14600" width="7.125" style="2" customWidth="1"/>
    <col min="14601" max="14601" width="13.875" style="2" customWidth="1"/>
    <col min="14602" max="14602" width="9.5" style="2" customWidth="1"/>
    <col min="14603" max="14603" width="7.125" style="2" customWidth="1"/>
    <col min="14604" max="14604" width="13.875" style="2" customWidth="1"/>
    <col min="14605" max="14605" width="9.5" style="2" customWidth="1"/>
    <col min="14606" max="14606" width="7.125" style="2" customWidth="1"/>
    <col min="14607" max="14607" width="13.875" style="2" customWidth="1"/>
    <col min="14608" max="14608" width="9.875" style="2" customWidth="1"/>
    <col min="14609" max="14609" width="3.5" style="2" customWidth="1"/>
    <col min="14610" max="14848" width="9" style="2"/>
    <col min="14849" max="14849" width="5.625" style="2" customWidth="1"/>
    <col min="14850" max="14851" width="10.75" style="2" customWidth="1"/>
    <col min="14852" max="14852" width="5.375" style="2" customWidth="1"/>
    <col min="14853" max="14853" width="7.125" style="2" customWidth="1"/>
    <col min="14854" max="14854" width="14" style="2" customWidth="1"/>
    <col min="14855" max="14855" width="9.375" style="2" customWidth="1"/>
    <col min="14856" max="14856" width="7.125" style="2" customWidth="1"/>
    <col min="14857" max="14857" width="13.875" style="2" customWidth="1"/>
    <col min="14858" max="14858" width="9.5" style="2" customWidth="1"/>
    <col min="14859" max="14859" width="7.125" style="2" customWidth="1"/>
    <col min="14860" max="14860" width="13.875" style="2" customWidth="1"/>
    <col min="14861" max="14861" width="9.5" style="2" customWidth="1"/>
    <col min="14862" max="14862" width="7.125" style="2" customWidth="1"/>
    <col min="14863" max="14863" width="13.875" style="2" customWidth="1"/>
    <col min="14864" max="14864" width="9.875" style="2" customWidth="1"/>
    <col min="14865" max="14865" width="3.5" style="2" customWidth="1"/>
    <col min="14866" max="15104" width="9" style="2"/>
    <col min="15105" max="15105" width="5.625" style="2" customWidth="1"/>
    <col min="15106" max="15107" width="10.75" style="2" customWidth="1"/>
    <col min="15108" max="15108" width="5.375" style="2" customWidth="1"/>
    <col min="15109" max="15109" width="7.125" style="2" customWidth="1"/>
    <col min="15110" max="15110" width="14" style="2" customWidth="1"/>
    <col min="15111" max="15111" width="9.375" style="2" customWidth="1"/>
    <col min="15112" max="15112" width="7.125" style="2" customWidth="1"/>
    <col min="15113" max="15113" width="13.875" style="2" customWidth="1"/>
    <col min="15114" max="15114" width="9.5" style="2" customWidth="1"/>
    <col min="15115" max="15115" width="7.125" style="2" customWidth="1"/>
    <col min="15116" max="15116" width="13.875" style="2" customWidth="1"/>
    <col min="15117" max="15117" width="9.5" style="2" customWidth="1"/>
    <col min="15118" max="15118" width="7.125" style="2" customWidth="1"/>
    <col min="15119" max="15119" width="13.875" style="2" customWidth="1"/>
    <col min="15120" max="15120" width="9.875" style="2" customWidth="1"/>
    <col min="15121" max="15121" width="3.5" style="2" customWidth="1"/>
    <col min="15122" max="15360" width="9" style="2"/>
    <col min="15361" max="15361" width="5.625" style="2" customWidth="1"/>
    <col min="15362" max="15363" width="10.75" style="2" customWidth="1"/>
    <col min="15364" max="15364" width="5.375" style="2" customWidth="1"/>
    <col min="15365" max="15365" width="7.125" style="2" customWidth="1"/>
    <col min="15366" max="15366" width="14" style="2" customWidth="1"/>
    <col min="15367" max="15367" width="9.375" style="2" customWidth="1"/>
    <col min="15368" max="15368" width="7.125" style="2" customWidth="1"/>
    <col min="15369" max="15369" width="13.875" style="2" customWidth="1"/>
    <col min="15370" max="15370" width="9.5" style="2" customWidth="1"/>
    <col min="15371" max="15371" width="7.125" style="2" customWidth="1"/>
    <col min="15372" max="15372" width="13.875" style="2" customWidth="1"/>
    <col min="15373" max="15373" width="9.5" style="2" customWidth="1"/>
    <col min="15374" max="15374" width="7.125" style="2" customWidth="1"/>
    <col min="15375" max="15375" width="13.875" style="2" customWidth="1"/>
    <col min="15376" max="15376" width="9.875" style="2" customWidth="1"/>
    <col min="15377" max="15377" width="3.5" style="2" customWidth="1"/>
    <col min="15378" max="15616" width="9" style="2"/>
    <col min="15617" max="15617" width="5.625" style="2" customWidth="1"/>
    <col min="15618" max="15619" width="10.75" style="2" customWidth="1"/>
    <col min="15620" max="15620" width="5.375" style="2" customWidth="1"/>
    <col min="15621" max="15621" width="7.125" style="2" customWidth="1"/>
    <col min="15622" max="15622" width="14" style="2" customWidth="1"/>
    <col min="15623" max="15623" width="9.375" style="2" customWidth="1"/>
    <col min="15624" max="15624" width="7.125" style="2" customWidth="1"/>
    <col min="15625" max="15625" width="13.875" style="2" customWidth="1"/>
    <col min="15626" max="15626" width="9.5" style="2" customWidth="1"/>
    <col min="15627" max="15627" width="7.125" style="2" customWidth="1"/>
    <col min="15628" max="15628" width="13.875" style="2" customWidth="1"/>
    <col min="15629" max="15629" width="9.5" style="2" customWidth="1"/>
    <col min="15630" max="15630" width="7.125" style="2" customWidth="1"/>
    <col min="15631" max="15631" width="13.875" style="2" customWidth="1"/>
    <col min="15632" max="15632" width="9.875" style="2" customWidth="1"/>
    <col min="15633" max="15633" width="3.5" style="2" customWidth="1"/>
    <col min="15634" max="15872" width="9" style="2"/>
    <col min="15873" max="15873" width="5.625" style="2" customWidth="1"/>
    <col min="15874" max="15875" width="10.75" style="2" customWidth="1"/>
    <col min="15876" max="15876" width="5.375" style="2" customWidth="1"/>
    <col min="15877" max="15877" width="7.125" style="2" customWidth="1"/>
    <col min="15878" max="15878" width="14" style="2" customWidth="1"/>
    <col min="15879" max="15879" width="9.375" style="2" customWidth="1"/>
    <col min="15880" max="15880" width="7.125" style="2" customWidth="1"/>
    <col min="15881" max="15881" width="13.875" style="2" customWidth="1"/>
    <col min="15882" max="15882" width="9.5" style="2" customWidth="1"/>
    <col min="15883" max="15883" width="7.125" style="2" customWidth="1"/>
    <col min="15884" max="15884" width="13.875" style="2" customWidth="1"/>
    <col min="15885" max="15885" width="9.5" style="2" customWidth="1"/>
    <col min="15886" max="15886" width="7.125" style="2" customWidth="1"/>
    <col min="15887" max="15887" width="13.875" style="2" customWidth="1"/>
    <col min="15888" max="15888" width="9.875" style="2" customWidth="1"/>
    <col min="15889" max="15889" width="3.5" style="2" customWidth="1"/>
    <col min="15890" max="16128" width="9" style="2"/>
    <col min="16129" max="16129" width="5.625" style="2" customWidth="1"/>
    <col min="16130" max="16131" width="10.75" style="2" customWidth="1"/>
    <col min="16132" max="16132" width="5.375" style="2" customWidth="1"/>
    <col min="16133" max="16133" width="7.125" style="2" customWidth="1"/>
    <col min="16134" max="16134" width="14" style="2" customWidth="1"/>
    <col min="16135" max="16135" width="9.375" style="2" customWidth="1"/>
    <col min="16136" max="16136" width="7.125" style="2" customWidth="1"/>
    <col min="16137" max="16137" width="13.875" style="2" customWidth="1"/>
    <col min="16138" max="16138" width="9.5" style="2" customWidth="1"/>
    <col min="16139" max="16139" width="7.125" style="2" customWidth="1"/>
    <col min="16140" max="16140" width="13.875" style="2" customWidth="1"/>
    <col min="16141" max="16141" width="9.5" style="2" customWidth="1"/>
    <col min="16142" max="16142" width="7.125" style="2" customWidth="1"/>
    <col min="16143" max="16143" width="13.875" style="2" customWidth="1"/>
    <col min="16144" max="16144" width="9.875" style="2" customWidth="1"/>
    <col min="16145" max="16145" width="3.5" style="2" customWidth="1"/>
    <col min="16146" max="16384" width="9" style="2"/>
  </cols>
  <sheetData>
    <row r="1" spans="1:17" s="27" customFormat="1" ht="50.45" customHeight="1" x14ac:dyDescent="0.25">
      <c r="A1" s="107" t="str">
        <f>[2]編組表1!A1</f>
        <v>2014年南寶盃春季業餘高爾夫錦標賽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7" s="23" customFormat="1" ht="42.6" customHeight="1" thickBot="1" x14ac:dyDescent="0.3">
      <c r="A2" s="26"/>
      <c r="B2" s="26"/>
      <c r="C2" s="26"/>
      <c r="D2" s="26"/>
      <c r="E2" s="26"/>
      <c r="F2" s="116" t="s">
        <v>91</v>
      </c>
      <c r="G2" s="116"/>
      <c r="H2" s="116"/>
      <c r="I2" s="116"/>
      <c r="J2" s="116"/>
      <c r="K2" s="24"/>
      <c r="L2" s="25" t="s">
        <v>92</v>
      </c>
      <c r="M2" s="24"/>
      <c r="N2" s="1"/>
      <c r="O2" s="1"/>
      <c r="P2" s="1"/>
    </row>
    <row r="3" spans="1:17" s="9" customFormat="1" ht="29.45" customHeight="1" x14ac:dyDescent="0.25">
      <c r="A3" s="112" t="s">
        <v>93</v>
      </c>
      <c r="B3" s="104" t="s">
        <v>5</v>
      </c>
      <c r="C3" s="104"/>
      <c r="D3" s="108" t="s">
        <v>4</v>
      </c>
      <c r="E3" s="114"/>
      <c r="F3" s="102" t="s">
        <v>3</v>
      </c>
      <c r="G3" s="102"/>
      <c r="H3" s="102"/>
      <c r="I3" s="102" t="s">
        <v>3</v>
      </c>
      <c r="J3" s="102"/>
      <c r="K3" s="102"/>
      <c r="L3" s="102" t="s">
        <v>3</v>
      </c>
      <c r="M3" s="102"/>
      <c r="N3" s="102"/>
      <c r="O3" s="102" t="s">
        <v>3</v>
      </c>
      <c r="P3" s="110"/>
    </row>
    <row r="4" spans="1:17" s="9" customFormat="1" ht="29.45" customHeight="1" x14ac:dyDescent="0.25">
      <c r="A4" s="113"/>
      <c r="B4" s="105"/>
      <c r="C4" s="105"/>
      <c r="D4" s="109"/>
      <c r="E4" s="115"/>
      <c r="F4" s="103"/>
      <c r="G4" s="103"/>
      <c r="H4" s="117"/>
      <c r="I4" s="103"/>
      <c r="J4" s="103"/>
      <c r="K4" s="117"/>
      <c r="L4" s="103"/>
      <c r="M4" s="103"/>
      <c r="N4" s="117"/>
      <c r="O4" s="103"/>
      <c r="P4" s="111"/>
    </row>
    <row r="5" spans="1:17" s="9" customFormat="1" ht="39.6" customHeight="1" x14ac:dyDescent="0.25">
      <c r="A5" s="113"/>
      <c r="B5" s="105"/>
      <c r="C5" s="105"/>
      <c r="D5" s="109"/>
      <c r="E5" s="21" t="s">
        <v>94</v>
      </c>
      <c r="F5" s="20"/>
      <c r="G5" s="22" t="s">
        <v>2</v>
      </c>
      <c r="H5" s="21" t="s">
        <v>94</v>
      </c>
      <c r="I5" s="20"/>
      <c r="J5" s="22" t="s">
        <v>2</v>
      </c>
      <c r="K5" s="21" t="s">
        <v>94</v>
      </c>
      <c r="L5" s="20"/>
      <c r="M5" s="22" t="s">
        <v>2</v>
      </c>
      <c r="N5" s="21" t="s">
        <v>94</v>
      </c>
      <c r="O5" s="20"/>
      <c r="P5" s="19" t="s">
        <v>2</v>
      </c>
    </row>
    <row r="6" spans="1:17" s="9" customFormat="1" ht="70.150000000000006" customHeight="1" x14ac:dyDescent="0.25">
      <c r="A6" s="18">
        <v>1</v>
      </c>
      <c r="B6" s="100" t="s">
        <v>95</v>
      </c>
      <c r="C6" s="17">
        <v>0.27083333333333331</v>
      </c>
      <c r="D6" s="101" t="s">
        <v>96</v>
      </c>
      <c r="E6" s="94" t="s">
        <v>97</v>
      </c>
      <c r="F6" s="95" t="str">
        <f>VLOOKUP(E6,[2]成績表!$A$9:$O$18,4,FALSE)</f>
        <v>邱昱嘉</v>
      </c>
      <c r="G6" s="95">
        <f>VLOOKUP(E6,[2]成績表!$A$9:$O$18,11,FALSE)</f>
        <v>85</v>
      </c>
      <c r="H6" s="94" t="s">
        <v>0</v>
      </c>
      <c r="I6" s="95" t="str">
        <f>VLOOKUP(H6,[2]成績表!$A$9:$O$18,4,FALSE)</f>
        <v>洪義哲</v>
      </c>
      <c r="J6" s="95">
        <f>VLOOKUP(H6,[2]成績表!$A$9:$O$18,11,FALSE)</f>
        <v>87</v>
      </c>
      <c r="K6" s="94" t="s">
        <v>98</v>
      </c>
      <c r="L6" s="95" t="str">
        <f>VLOOKUP(K6,[2]成績表!$A$9:$O$18,4,FALSE)</f>
        <v>曾譯慶</v>
      </c>
      <c r="M6" s="95">
        <f>VLOOKUP(K6,[2]成績表!$A$9:$O$18,11,FALSE)</f>
        <v>89</v>
      </c>
      <c r="N6" s="94"/>
      <c r="O6" s="95"/>
      <c r="P6" s="96"/>
    </row>
    <row r="7" spans="1:17" s="9" customFormat="1" ht="70.150000000000006" customHeight="1" x14ac:dyDescent="0.25">
      <c r="A7" s="18">
        <v>2</v>
      </c>
      <c r="B7" s="100"/>
      <c r="C7" s="17">
        <v>0.27708333333333335</v>
      </c>
      <c r="D7" s="101"/>
      <c r="E7" s="94" t="s">
        <v>1</v>
      </c>
      <c r="F7" s="95" t="str">
        <f>VLOOKUP(E7,[2]成績表!$A$9:$O$18,4,FALSE)</f>
        <v>吳心瑋</v>
      </c>
      <c r="G7" s="95">
        <f>VLOOKUP(E7,[2]成績表!$A$9:$O$18,11,FALSE)</f>
        <v>80</v>
      </c>
      <c r="H7" s="94" t="s">
        <v>99</v>
      </c>
      <c r="I7" s="95" t="str">
        <f>VLOOKUP(H7,[2]成績表!$A$9:$O$18,4,FALSE)</f>
        <v>馬家富</v>
      </c>
      <c r="J7" s="95">
        <f>VLOOKUP(H7,[2]成績表!$A$9:$O$18,11,FALSE)</f>
        <v>80</v>
      </c>
      <c r="K7" s="94" t="s">
        <v>100</v>
      </c>
      <c r="L7" s="95" t="str">
        <f>VLOOKUP(K7,[2]成績表!$A$9:$O$18,4,FALSE)</f>
        <v>洪嘉駿</v>
      </c>
      <c r="M7" s="95">
        <f>VLOOKUP(K7,[2]成績表!$A$9:$O$18,11,FALSE)</f>
        <v>84</v>
      </c>
      <c r="N7" s="94"/>
      <c r="O7" s="95"/>
      <c r="P7" s="96"/>
    </row>
    <row r="8" spans="1:17" s="9" customFormat="1" ht="70.150000000000006" customHeight="1" x14ac:dyDescent="0.25">
      <c r="A8" s="18">
        <v>3</v>
      </c>
      <c r="B8" s="100"/>
      <c r="C8" s="17">
        <v>0.28333333333333333</v>
      </c>
      <c r="D8" s="101"/>
      <c r="E8" s="94" t="s">
        <v>101</v>
      </c>
      <c r="F8" s="95" t="str">
        <f>VLOOKUP(E8,[2]成績表!$A$9:$O$18,4,FALSE)</f>
        <v>張勛宸</v>
      </c>
      <c r="G8" s="95">
        <f>VLOOKUP(E8,[2]成績表!$A$9:$O$18,11,FALSE)</f>
        <v>74</v>
      </c>
      <c r="H8" s="94" t="s">
        <v>102</v>
      </c>
      <c r="I8" s="95" t="str">
        <f>VLOOKUP(H8,[2]成績表!$A$9:$O$18,4,FALSE)</f>
        <v>宋奕賢</v>
      </c>
      <c r="J8" s="95">
        <f>VLOOKUP(H8,[2]成績表!$A$9:$O$18,11,FALSE)</f>
        <v>77</v>
      </c>
      <c r="K8" s="94" t="s">
        <v>103</v>
      </c>
      <c r="L8" s="95" t="str">
        <f>VLOOKUP(K8,[2]成績表!$A$9:$O$18,4,FALSE)</f>
        <v>曾昶峰</v>
      </c>
      <c r="M8" s="95">
        <f>VLOOKUP(K8,[2]成績表!$A$9:$O$18,11,FALSE)</f>
        <v>77</v>
      </c>
      <c r="N8" s="94" t="s">
        <v>104</v>
      </c>
      <c r="O8" s="95" t="str">
        <f>VLOOKUP(N8,[2]成績表!$A$9:$O$18,4,FALSE)</f>
        <v>李俊翰</v>
      </c>
      <c r="P8" s="96">
        <f>VLOOKUP(N8,[2]成績表!$A$9:$O$18,11,FALSE)</f>
        <v>78</v>
      </c>
      <c r="Q8" s="9">
        <v>10</v>
      </c>
    </row>
    <row r="9" spans="1:17" s="9" customFormat="1" ht="70.150000000000006" customHeight="1" x14ac:dyDescent="0.25">
      <c r="A9" s="18">
        <v>4</v>
      </c>
      <c r="B9" s="100"/>
      <c r="C9" s="17">
        <v>0.28958333333333336</v>
      </c>
      <c r="D9" s="101" t="s">
        <v>105</v>
      </c>
      <c r="E9" s="94" t="s">
        <v>106</v>
      </c>
      <c r="F9" s="95" t="str">
        <f>VLOOKUP(E9,[2]成績表!$A$20:$O$30,4,FALSE)</f>
        <v>陳宗揚</v>
      </c>
      <c r="G9" s="95">
        <f>VLOOKUP(E9,[2]成績表!$A$20:$O$30,11,FALSE)</f>
        <v>94</v>
      </c>
      <c r="H9" s="94" t="s">
        <v>107</v>
      </c>
      <c r="I9" s="95" t="str">
        <f>VLOOKUP(H9,[2]成績表!$A$20:$O$30,4,FALSE)</f>
        <v>古祐誠</v>
      </c>
      <c r="J9" s="95">
        <f>VLOOKUP(H9,[2]成績表!$A$20:$O$30,11,FALSE)</f>
        <v>95</v>
      </c>
      <c r="K9" s="94" t="s">
        <v>108</v>
      </c>
      <c r="L9" s="95" t="str">
        <f>VLOOKUP(K9,[2]成績表!$A$20:$O$30,4,FALSE)</f>
        <v>王小忠</v>
      </c>
      <c r="M9" s="95">
        <f>VLOOKUP(K9,[2]成績表!$A$20:$O$30,11,FALSE)</f>
        <v>114</v>
      </c>
      <c r="N9" s="94"/>
      <c r="O9" s="95"/>
      <c r="P9" s="96"/>
    </row>
    <row r="10" spans="1:17" s="9" customFormat="1" ht="70.150000000000006" customHeight="1" x14ac:dyDescent="0.25">
      <c r="A10" s="18">
        <v>5</v>
      </c>
      <c r="B10" s="100"/>
      <c r="C10" s="17">
        <v>0.29583333333333334</v>
      </c>
      <c r="D10" s="101"/>
      <c r="E10" s="94" t="s">
        <v>109</v>
      </c>
      <c r="F10" s="95" t="str">
        <f>VLOOKUP(E10,[2]成績表!$A$20:$O$30,4,FALSE)</f>
        <v>林家睿</v>
      </c>
      <c r="G10" s="95">
        <f>VLOOKUP(E10,[2]成績表!$A$20:$O$30,11,FALSE)</f>
        <v>85</v>
      </c>
      <c r="H10" s="94" t="s">
        <v>110</v>
      </c>
      <c r="I10" s="95" t="str">
        <f>VLOOKUP(H10,[2]成績表!$A$20:$O$30,4,FALSE)</f>
        <v>賴祐葳</v>
      </c>
      <c r="J10" s="95">
        <f>VLOOKUP(H10,[2]成績表!$A$20:$O$30,11,FALSE)</f>
        <v>85</v>
      </c>
      <c r="K10" s="94" t="s">
        <v>111</v>
      </c>
      <c r="L10" s="95" t="str">
        <f>VLOOKUP(K10,[2]成績表!$A$20:$O$30,4,FALSE)</f>
        <v>史哲宇</v>
      </c>
      <c r="M10" s="95">
        <f>VLOOKUP(K10,[2]成績表!$A$20:$O$30,11,FALSE)</f>
        <v>86</v>
      </c>
      <c r="N10" s="94" t="s">
        <v>112</v>
      </c>
      <c r="O10" s="95" t="str">
        <f>VLOOKUP(N10,[2]成績表!$A$20:$O$30,4,FALSE)</f>
        <v>黃紹恩</v>
      </c>
      <c r="P10" s="96">
        <f>VLOOKUP(N10,[2]成績表!$A$20:$O$30,11,FALSE)</f>
        <v>86</v>
      </c>
    </row>
    <row r="11" spans="1:17" s="9" customFormat="1" ht="70.150000000000006" customHeight="1" x14ac:dyDescent="0.25">
      <c r="A11" s="18">
        <v>6</v>
      </c>
      <c r="B11" s="100"/>
      <c r="C11" s="17">
        <v>0.30208333333333331</v>
      </c>
      <c r="D11" s="101"/>
      <c r="E11" s="94" t="s">
        <v>101</v>
      </c>
      <c r="F11" s="95" t="str">
        <f>VLOOKUP(E11,[2]成績表!$A$20:$O$30,4,FALSE)</f>
        <v>蘇宥睿</v>
      </c>
      <c r="G11" s="95">
        <f>VLOOKUP(E11,[2]成績表!$A$20:$O$30,11,FALSE)</f>
        <v>73</v>
      </c>
      <c r="H11" s="94" t="s">
        <v>102</v>
      </c>
      <c r="I11" s="95" t="str">
        <f>VLOOKUP(H11,[2]成績表!$A$20:$O$30,4,FALSE)</f>
        <v>廖煥鈞</v>
      </c>
      <c r="J11" s="95">
        <f>VLOOKUP(H11,[2]成績表!$A$20:$O$30,11,FALSE)</f>
        <v>78</v>
      </c>
      <c r="K11" s="94" t="s">
        <v>103</v>
      </c>
      <c r="L11" s="95" t="str">
        <f>VLOOKUP(K11,[2]成績表!$A$20:$O$30,4,FALSE)</f>
        <v>孔德恕</v>
      </c>
      <c r="M11" s="95">
        <f>VLOOKUP(K11,[2]成績表!$A$20:$O$30,11,FALSE)</f>
        <v>78</v>
      </c>
      <c r="N11" s="94" t="s">
        <v>104</v>
      </c>
      <c r="O11" s="95" t="str">
        <f>VLOOKUP(N11,[2]成績表!$A$20:$O$30,4,FALSE)</f>
        <v>陳柏豪</v>
      </c>
      <c r="P11" s="96">
        <f>VLOOKUP(N11,[2]成績表!$A$20:$O$30,11,FALSE)</f>
        <v>80</v>
      </c>
      <c r="Q11" s="9">
        <v>11</v>
      </c>
    </row>
    <row r="12" spans="1:17" s="9" customFormat="1" ht="70.150000000000006" customHeight="1" x14ac:dyDescent="0.25">
      <c r="A12" s="18">
        <v>1</v>
      </c>
      <c r="B12" s="100" t="s">
        <v>113</v>
      </c>
      <c r="C12" s="17">
        <v>0.27083333333333331</v>
      </c>
      <c r="D12" s="101" t="s">
        <v>114</v>
      </c>
      <c r="E12" s="94" t="s">
        <v>115</v>
      </c>
      <c r="F12" s="95" t="str">
        <f>VLOOKUP(E12,[2]成績表!$A$38:$O$54,4,FALSE)</f>
        <v>賴祐賢</v>
      </c>
      <c r="G12" s="95">
        <f>VLOOKUP(E12,[2]成績表!$A$38:$O$54,11,FALSE)</f>
        <v>88</v>
      </c>
      <c r="H12" s="94" t="s">
        <v>116</v>
      </c>
      <c r="I12" s="95" t="str">
        <f>VLOOKUP(H12,[2]成績表!$A$38:$O$54,4,FALSE)</f>
        <v>林大猷</v>
      </c>
      <c r="J12" s="95">
        <f>VLOOKUP(H12,[2]成績表!$A$38:$O$54,11,FALSE)</f>
        <v>94</v>
      </c>
      <c r="K12" s="94" t="s">
        <v>117</v>
      </c>
      <c r="L12" s="95" t="str">
        <f>VLOOKUP(K12,[2]成績表!$A$38:$O$54,4,FALSE)</f>
        <v>陳家偉</v>
      </c>
      <c r="M12" s="95">
        <f>VLOOKUP(K12,[2]成績表!$A$38:$O$54,11,FALSE)</f>
        <v>120</v>
      </c>
      <c r="N12" s="94"/>
      <c r="O12" s="95"/>
      <c r="P12" s="96"/>
    </row>
    <row r="13" spans="1:17" s="9" customFormat="1" ht="70.150000000000006" customHeight="1" x14ac:dyDescent="0.25">
      <c r="A13" s="18">
        <v>2</v>
      </c>
      <c r="B13" s="100"/>
      <c r="C13" s="17">
        <v>0.27708333333333335</v>
      </c>
      <c r="D13" s="101"/>
      <c r="E13" s="94" t="s">
        <v>118</v>
      </c>
      <c r="F13" s="95" t="str">
        <f>VLOOKUP(E13,[2]成績表!$A$38:$O$54,4,FALSE)</f>
        <v>陳政憲</v>
      </c>
      <c r="G13" s="95">
        <f>VLOOKUP(E13,[2]成績表!$A$38:$O$54,11,FALSE)</f>
        <v>86</v>
      </c>
      <c r="H13" s="94" t="s">
        <v>119</v>
      </c>
      <c r="I13" s="95" t="str">
        <f>VLOOKUP(H13,[2]成績表!$A$38:$O$54,4,FALSE)</f>
        <v>陳冠豪</v>
      </c>
      <c r="J13" s="95">
        <f>VLOOKUP(H13,[2]成績表!$A$38:$O$54,11,FALSE)</f>
        <v>86</v>
      </c>
      <c r="K13" s="94" t="s">
        <v>120</v>
      </c>
      <c r="L13" s="95" t="str">
        <f>VLOOKUP(K13,[2]成績表!$A$38:$O$54,4,FALSE)</f>
        <v>陳政銓</v>
      </c>
      <c r="M13" s="95">
        <f>VLOOKUP(K13,[2]成績表!$A$38:$O$54,11,FALSE)</f>
        <v>88</v>
      </c>
      <c r="N13" s="94"/>
      <c r="O13" s="95"/>
      <c r="P13" s="96"/>
    </row>
    <row r="14" spans="1:17" s="9" customFormat="1" ht="70.150000000000006" customHeight="1" x14ac:dyDescent="0.25">
      <c r="A14" s="18">
        <v>3</v>
      </c>
      <c r="B14" s="100"/>
      <c r="C14" s="17">
        <v>0.28333333333333333</v>
      </c>
      <c r="D14" s="101"/>
      <c r="E14" s="94" t="s">
        <v>106</v>
      </c>
      <c r="F14" s="95" t="str">
        <f>VLOOKUP(E14,[2]成績表!$A$38:$O$54,4,FALSE)</f>
        <v>林育揚</v>
      </c>
      <c r="G14" s="95">
        <f>VLOOKUP(E14,[2]成績表!$A$38:$O$54,11,FALSE)</f>
        <v>83</v>
      </c>
      <c r="H14" s="94" t="s">
        <v>107</v>
      </c>
      <c r="I14" s="95" t="str">
        <f>VLOOKUP(H14,[2]成績表!$A$38:$O$54,4,FALSE)</f>
        <v>黃品翰</v>
      </c>
      <c r="J14" s="95">
        <f>VLOOKUP(H14,[2]成績表!$A$38:$O$54,11,FALSE)</f>
        <v>84</v>
      </c>
      <c r="K14" s="94" t="s">
        <v>108</v>
      </c>
      <c r="L14" s="95" t="str">
        <f>VLOOKUP(K14,[2]成績表!$A$38:$O$54,4,FALSE)</f>
        <v>陳炳榮</v>
      </c>
      <c r="M14" s="95">
        <f>VLOOKUP(K14,[2]成績表!$A$38:$O$54,11,FALSE)</f>
        <v>86</v>
      </c>
      <c r="N14" s="94"/>
      <c r="O14" s="95"/>
      <c r="P14" s="96"/>
    </row>
    <row r="15" spans="1:17" s="9" customFormat="1" ht="70.150000000000006" customHeight="1" x14ac:dyDescent="0.25">
      <c r="A15" s="18">
        <v>4</v>
      </c>
      <c r="B15" s="100"/>
      <c r="C15" s="17">
        <v>0.28958333333333336</v>
      </c>
      <c r="D15" s="101"/>
      <c r="E15" s="94" t="s">
        <v>109</v>
      </c>
      <c r="F15" s="95" t="str">
        <f>VLOOKUP(E15,[2]成績表!$A$38:$O$54,4,FALSE)</f>
        <v>林冠亨</v>
      </c>
      <c r="G15" s="95">
        <f>VLOOKUP(E15,[2]成績表!$A$38:$O$54,11,FALSE)</f>
        <v>76</v>
      </c>
      <c r="H15" s="94" t="s">
        <v>110</v>
      </c>
      <c r="I15" s="95" t="str">
        <f>VLOOKUP(H15,[2]成績表!$A$38:$O$54,4,FALSE)</f>
        <v>高嘉鴻</v>
      </c>
      <c r="J15" s="95">
        <f>VLOOKUP(H15,[2]成績表!$A$38:$O$54,11,FALSE)</f>
        <v>78</v>
      </c>
      <c r="K15" s="94" t="s">
        <v>111</v>
      </c>
      <c r="L15" s="95" t="str">
        <f>VLOOKUP(K15,[2]成績表!$A$38:$O$54,4,FALSE)</f>
        <v>蔣詠弘</v>
      </c>
      <c r="M15" s="95">
        <f>VLOOKUP(K15,[2]成績表!$A$38:$O$54,11,FALSE)</f>
        <v>79</v>
      </c>
      <c r="N15" s="94" t="s">
        <v>112</v>
      </c>
      <c r="O15" s="95" t="str">
        <f>VLOOKUP(N15,[2]成績表!$A$38:$O$54,4,FALSE)</f>
        <v>劉博承</v>
      </c>
      <c r="P15" s="96">
        <f>VLOOKUP(N15,[2]成績表!$A$38:$O$54,11,FALSE)</f>
        <v>83</v>
      </c>
    </row>
    <row r="16" spans="1:17" s="9" customFormat="1" ht="70.150000000000006" customHeight="1" x14ac:dyDescent="0.25">
      <c r="A16" s="18">
        <v>5</v>
      </c>
      <c r="B16" s="100"/>
      <c r="C16" s="17">
        <v>0.29583333333333334</v>
      </c>
      <c r="D16" s="101"/>
      <c r="E16" s="94" t="s">
        <v>121</v>
      </c>
      <c r="F16" s="95" t="str">
        <f>VLOOKUP(E16,[2]成績表!$A$38:$O$54,4,FALSE)</f>
        <v>吳致誼</v>
      </c>
      <c r="G16" s="95">
        <f>VLOOKUP(E16,[2]成績表!$A$38:$O$54,11,FALSE)</f>
        <v>74</v>
      </c>
      <c r="H16" s="94" t="s">
        <v>122</v>
      </c>
      <c r="I16" s="95" t="str">
        <f>VLOOKUP(H16,[2]成績表!$A$38:$O$54,4,FALSE)</f>
        <v>杜奎毅</v>
      </c>
      <c r="J16" s="95">
        <f>VLOOKUP(H16,[2]成績表!$A$38:$O$54,11,FALSE)</f>
        <v>74</v>
      </c>
      <c r="K16" s="94" t="s">
        <v>123</v>
      </c>
      <c r="L16" s="95" t="str">
        <f>VLOOKUP(K16,[2]成績表!$A$38:$O$54,4,FALSE)</f>
        <v>卓傑生</v>
      </c>
      <c r="M16" s="95">
        <f>VLOOKUP(K16,[2]成績表!$A$38:$O$54,11,FALSE)</f>
        <v>75</v>
      </c>
      <c r="N16" s="94" t="s">
        <v>104</v>
      </c>
      <c r="O16" s="95" t="str">
        <f>VLOOKUP(N16,[2]成績表!$A$38:$O$54,4,FALSE)</f>
        <v>邱泓鈞</v>
      </c>
      <c r="P16" s="96">
        <f>VLOOKUP(N16,[2]成績表!$A$38:$O$54,11,FALSE)</f>
        <v>76</v>
      </c>
      <c r="Q16" s="9">
        <v>17</v>
      </c>
    </row>
    <row r="17" spans="1:17" s="9" customFormat="1" ht="70.150000000000006" customHeight="1" x14ac:dyDescent="0.25">
      <c r="A17" s="18">
        <v>6</v>
      </c>
      <c r="B17" s="100"/>
      <c r="C17" s="17">
        <v>0.30208333333333331</v>
      </c>
      <c r="D17" s="93" t="s">
        <v>124</v>
      </c>
      <c r="E17" s="94" t="s">
        <v>101</v>
      </c>
      <c r="F17" s="95" t="str">
        <f>VLOOKUP(E17,[2]成績表!$A$5:$O$5,4,FALSE)</f>
        <v>高紫琳</v>
      </c>
      <c r="G17" s="95">
        <f>VLOOKUP(E17,[2]成績表!$A$5:$O$5,11,FALSE)</f>
        <v>84</v>
      </c>
      <c r="H17" s="94" t="s">
        <v>101</v>
      </c>
      <c r="I17" s="95" t="str">
        <f>VLOOKUP(H17,[2]成績表!$A$6:$O$6,4,FALSE)</f>
        <v>顏鈺昕</v>
      </c>
      <c r="J17" s="95">
        <f>VLOOKUP(H17,[2]成績表!$A$6:$O$6,11,FALSE)</f>
        <v>86</v>
      </c>
      <c r="K17" s="94"/>
      <c r="L17" s="95"/>
      <c r="M17" s="95"/>
      <c r="N17" s="94"/>
      <c r="O17" s="95"/>
      <c r="P17" s="96"/>
      <c r="Q17" s="9">
        <v>2</v>
      </c>
    </row>
    <row r="18" spans="1:17" s="9" customFormat="1" ht="70.150000000000006" customHeight="1" thickBot="1" x14ac:dyDescent="0.3">
      <c r="A18" s="16">
        <v>7</v>
      </c>
      <c r="B18" s="106"/>
      <c r="C18" s="15">
        <v>0.30833333333333335</v>
      </c>
      <c r="D18" s="14" t="s">
        <v>125</v>
      </c>
      <c r="E18" s="97" t="s">
        <v>121</v>
      </c>
      <c r="F18" s="98" t="str">
        <f>VLOOKUP(E18,[2]成績表!$A$33:$O$35,4,FALSE)</f>
        <v>陳芃翰</v>
      </c>
      <c r="G18" s="98">
        <f>VLOOKUP(E18,[2]成績表!$A$33:$O$35,11,FALSE)</f>
        <v>95</v>
      </c>
      <c r="H18" s="97" t="s">
        <v>122</v>
      </c>
      <c r="I18" s="98" t="str">
        <f>VLOOKUP(H18,[2]成績表!$A$33:$O$35,4,FALSE)</f>
        <v>楊英翰</v>
      </c>
      <c r="J18" s="98">
        <f>VLOOKUP(H18,[2]成績表!$A$33:$O$35,11,FALSE)</f>
        <v>96</v>
      </c>
      <c r="K18" s="97" t="s">
        <v>123</v>
      </c>
      <c r="L18" s="98" t="str">
        <f>VLOOKUP(K18,[2]成績表!$A$33:$O$35,4,FALSE)</f>
        <v>王二忠</v>
      </c>
      <c r="M18" s="98">
        <f>VLOOKUP(K18,[2]成績表!$A$33:$O$35,11,FALSE)</f>
        <v>156</v>
      </c>
      <c r="N18" s="97"/>
      <c r="O18" s="98"/>
      <c r="P18" s="99"/>
      <c r="Q18" s="9">
        <v>3</v>
      </c>
    </row>
    <row r="19" spans="1:17" s="9" customFormat="1" ht="21.2" customHeight="1" x14ac:dyDescent="0.3">
      <c r="A19" s="11"/>
      <c r="B19" s="13"/>
      <c r="C19" s="12"/>
      <c r="D19" s="12"/>
      <c r="E19" s="11"/>
      <c r="F19" s="11"/>
      <c r="G19" s="11"/>
      <c r="O19" s="4"/>
      <c r="P19" s="10"/>
    </row>
    <row r="20" spans="1:17" s="3" customFormat="1" ht="21.2" customHeight="1" x14ac:dyDescent="0.3">
      <c r="A20" s="8"/>
      <c r="D20" s="7"/>
      <c r="E20" s="7"/>
      <c r="F20" s="7"/>
      <c r="G20" s="7"/>
      <c r="H20" s="7"/>
      <c r="I20" s="7"/>
      <c r="J20" s="7"/>
      <c r="K20" s="7"/>
      <c r="L20" s="6" t="s">
        <v>126</v>
      </c>
      <c r="M20" s="3">
        <f>SUM(Q8:Q18)</f>
        <v>43</v>
      </c>
      <c r="N20" s="5"/>
      <c r="O20" s="2" t="s">
        <v>127</v>
      </c>
      <c r="P20" s="4"/>
    </row>
    <row r="21" spans="1:17" ht="21.2" customHeight="1" x14ac:dyDescent="0.25"/>
    <row r="22" spans="1:17" ht="20.25" customHeight="1" x14ac:dyDescent="0.25"/>
    <row r="23" spans="1:17" ht="19.5" customHeight="1" x14ac:dyDescent="0.25"/>
    <row r="24" spans="1:17" ht="20.25" customHeight="1" x14ac:dyDescent="0.25"/>
    <row r="25" spans="1:17" ht="21.2" customHeight="1" x14ac:dyDescent="0.25"/>
    <row r="26" spans="1:17" ht="21.2" customHeight="1" x14ac:dyDescent="0.25"/>
  </sheetData>
  <mergeCells count="18">
    <mergeCell ref="B12:B18"/>
    <mergeCell ref="D12:D16"/>
    <mergeCell ref="L3:M4"/>
    <mergeCell ref="N3:N4"/>
    <mergeCell ref="O3:P4"/>
    <mergeCell ref="B6:B11"/>
    <mergeCell ref="D6:D8"/>
    <mergeCell ref="D9:D11"/>
    <mergeCell ref="A1:P1"/>
    <mergeCell ref="F2:J2"/>
    <mergeCell ref="A3:A5"/>
    <mergeCell ref="B3:C5"/>
    <mergeCell ref="D3:D5"/>
    <mergeCell ref="E3:E4"/>
    <mergeCell ref="F3:G4"/>
    <mergeCell ref="H3:H4"/>
    <mergeCell ref="I3:J4"/>
    <mergeCell ref="K3:K4"/>
  </mergeCells>
  <phoneticPr fontId="1" type="noConversion"/>
  <printOptions horizontalCentered="1"/>
  <pageMargins left="0.39370078740157483" right="0.39370078740157483" top="0.59055118110236227" bottom="0" header="0.51181102362204722" footer="0.11811023622047245"/>
  <pageSetup paperSize="29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5"/>
  <sheetViews>
    <sheetView view="pageBreakPreview" zoomScale="90" zoomScaleSheetLayoutView="90" workbookViewId="0">
      <pane ySplit="4" topLeftCell="A20" activePane="bottomLeft" state="frozen"/>
      <selection pane="bottomLeft" activeCell="A2" sqref="A2"/>
    </sheetView>
  </sheetViews>
  <sheetFormatPr defaultRowHeight="16.5" x14ac:dyDescent="0.25"/>
  <cols>
    <col min="1" max="1" width="6.125" style="55" customWidth="1"/>
    <col min="2" max="2" width="5.5" style="91" customWidth="1"/>
    <col min="3" max="3" width="8.125" style="28" customWidth="1"/>
    <col min="4" max="4" width="14.875" style="28" customWidth="1"/>
    <col min="5" max="5" width="4" style="28" hidden="1" customWidth="1"/>
    <col min="6" max="6" width="14.125" style="28" hidden="1" customWidth="1"/>
    <col min="7" max="7" width="4.375" style="28" hidden="1" customWidth="1"/>
    <col min="8" max="8" width="5.375" style="28" hidden="1" customWidth="1"/>
    <col min="9" max="10" width="6" style="92" customWidth="1"/>
    <col min="11" max="11" width="6.625" style="92" customWidth="1"/>
    <col min="12" max="12" width="8.625" style="28" customWidth="1"/>
    <col min="13" max="13" width="6.25" style="28" customWidth="1"/>
    <col min="14" max="35" width="4.125" style="28" customWidth="1"/>
    <col min="36" max="36" width="17.75" style="28" customWidth="1"/>
    <col min="37" max="256" width="9" style="48"/>
    <col min="257" max="257" width="6.125" style="48" customWidth="1"/>
    <col min="258" max="258" width="5.5" style="48" customWidth="1"/>
    <col min="259" max="259" width="8.125" style="48" customWidth="1"/>
    <col min="260" max="260" width="14.875" style="48" customWidth="1"/>
    <col min="261" max="264" width="0" style="48" hidden="1" customWidth="1"/>
    <col min="265" max="266" width="6" style="48" customWidth="1"/>
    <col min="267" max="267" width="6.625" style="48" customWidth="1"/>
    <col min="268" max="268" width="8.625" style="48" customWidth="1"/>
    <col min="269" max="269" width="6.25" style="48" customWidth="1"/>
    <col min="270" max="291" width="4.125" style="48" customWidth="1"/>
    <col min="292" max="292" width="17.75" style="48" customWidth="1"/>
    <col min="293" max="512" width="9" style="48"/>
    <col min="513" max="513" width="6.125" style="48" customWidth="1"/>
    <col min="514" max="514" width="5.5" style="48" customWidth="1"/>
    <col min="515" max="515" width="8.125" style="48" customWidth="1"/>
    <col min="516" max="516" width="14.875" style="48" customWidth="1"/>
    <col min="517" max="520" width="0" style="48" hidden="1" customWidth="1"/>
    <col min="521" max="522" width="6" style="48" customWidth="1"/>
    <col min="523" max="523" width="6.625" style="48" customWidth="1"/>
    <col min="524" max="524" width="8.625" style="48" customWidth="1"/>
    <col min="525" max="525" width="6.25" style="48" customWidth="1"/>
    <col min="526" max="547" width="4.125" style="48" customWidth="1"/>
    <col min="548" max="548" width="17.75" style="48" customWidth="1"/>
    <col min="549" max="768" width="9" style="48"/>
    <col min="769" max="769" width="6.125" style="48" customWidth="1"/>
    <col min="770" max="770" width="5.5" style="48" customWidth="1"/>
    <col min="771" max="771" width="8.125" style="48" customWidth="1"/>
    <col min="772" max="772" width="14.875" style="48" customWidth="1"/>
    <col min="773" max="776" width="0" style="48" hidden="1" customWidth="1"/>
    <col min="777" max="778" width="6" style="48" customWidth="1"/>
    <col min="779" max="779" width="6.625" style="48" customWidth="1"/>
    <col min="780" max="780" width="8.625" style="48" customWidth="1"/>
    <col min="781" max="781" width="6.25" style="48" customWidth="1"/>
    <col min="782" max="803" width="4.125" style="48" customWidth="1"/>
    <col min="804" max="804" width="17.75" style="48" customWidth="1"/>
    <col min="805" max="1024" width="9" style="48"/>
    <col min="1025" max="1025" width="6.125" style="48" customWidth="1"/>
    <col min="1026" max="1026" width="5.5" style="48" customWidth="1"/>
    <col min="1027" max="1027" width="8.125" style="48" customWidth="1"/>
    <col min="1028" max="1028" width="14.875" style="48" customWidth="1"/>
    <col min="1029" max="1032" width="0" style="48" hidden="1" customWidth="1"/>
    <col min="1033" max="1034" width="6" style="48" customWidth="1"/>
    <col min="1035" max="1035" width="6.625" style="48" customWidth="1"/>
    <col min="1036" max="1036" width="8.625" style="48" customWidth="1"/>
    <col min="1037" max="1037" width="6.25" style="48" customWidth="1"/>
    <col min="1038" max="1059" width="4.125" style="48" customWidth="1"/>
    <col min="1060" max="1060" width="17.75" style="48" customWidth="1"/>
    <col min="1061" max="1280" width="9" style="48"/>
    <col min="1281" max="1281" width="6.125" style="48" customWidth="1"/>
    <col min="1282" max="1282" width="5.5" style="48" customWidth="1"/>
    <col min="1283" max="1283" width="8.125" style="48" customWidth="1"/>
    <col min="1284" max="1284" width="14.875" style="48" customWidth="1"/>
    <col min="1285" max="1288" width="0" style="48" hidden="1" customWidth="1"/>
    <col min="1289" max="1290" width="6" style="48" customWidth="1"/>
    <col min="1291" max="1291" width="6.625" style="48" customWidth="1"/>
    <col min="1292" max="1292" width="8.625" style="48" customWidth="1"/>
    <col min="1293" max="1293" width="6.25" style="48" customWidth="1"/>
    <col min="1294" max="1315" width="4.125" style="48" customWidth="1"/>
    <col min="1316" max="1316" width="17.75" style="48" customWidth="1"/>
    <col min="1317" max="1536" width="9" style="48"/>
    <col min="1537" max="1537" width="6.125" style="48" customWidth="1"/>
    <col min="1538" max="1538" width="5.5" style="48" customWidth="1"/>
    <col min="1539" max="1539" width="8.125" style="48" customWidth="1"/>
    <col min="1540" max="1540" width="14.875" style="48" customWidth="1"/>
    <col min="1541" max="1544" width="0" style="48" hidden="1" customWidth="1"/>
    <col min="1545" max="1546" width="6" style="48" customWidth="1"/>
    <col min="1547" max="1547" width="6.625" style="48" customWidth="1"/>
    <col min="1548" max="1548" width="8.625" style="48" customWidth="1"/>
    <col min="1549" max="1549" width="6.25" style="48" customWidth="1"/>
    <col min="1550" max="1571" width="4.125" style="48" customWidth="1"/>
    <col min="1572" max="1572" width="17.75" style="48" customWidth="1"/>
    <col min="1573" max="1792" width="9" style="48"/>
    <col min="1793" max="1793" width="6.125" style="48" customWidth="1"/>
    <col min="1794" max="1794" width="5.5" style="48" customWidth="1"/>
    <col min="1795" max="1795" width="8.125" style="48" customWidth="1"/>
    <col min="1796" max="1796" width="14.875" style="48" customWidth="1"/>
    <col min="1797" max="1800" width="0" style="48" hidden="1" customWidth="1"/>
    <col min="1801" max="1802" width="6" style="48" customWidth="1"/>
    <col min="1803" max="1803" width="6.625" style="48" customWidth="1"/>
    <col min="1804" max="1804" width="8.625" style="48" customWidth="1"/>
    <col min="1805" max="1805" width="6.25" style="48" customWidth="1"/>
    <col min="1806" max="1827" width="4.125" style="48" customWidth="1"/>
    <col min="1828" max="1828" width="17.75" style="48" customWidth="1"/>
    <col min="1829" max="2048" width="9" style="48"/>
    <col min="2049" max="2049" width="6.125" style="48" customWidth="1"/>
    <col min="2050" max="2050" width="5.5" style="48" customWidth="1"/>
    <col min="2051" max="2051" width="8.125" style="48" customWidth="1"/>
    <col min="2052" max="2052" width="14.875" style="48" customWidth="1"/>
    <col min="2053" max="2056" width="0" style="48" hidden="1" customWidth="1"/>
    <col min="2057" max="2058" width="6" style="48" customWidth="1"/>
    <col min="2059" max="2059" width="6.625" style="48" customWidth="1"/>
    <col min="2060" max="2060" width="8.625" style="48" customWidth="1"/>
    <col min="2061" max="2061" width="6.25" style="48" customWidth="1"/>
    <col min="2062" max="2083" width="4.125" style="48" customWidth="1"/>
    <col min="2084" max="2084" width="17.75" style="48" customWidth="1"/>
    <col min="2085" max="2304" width="9" style="48"/>
    <col min="2305" max="2305" width="6.125" style="48" customWidth="1"/>
    <col min="2306" max="2306" width="5.5" style="48" customWidth="1"/>
    <col min="2307" max="2307" width="8.125" style="48" customWidth="1"/>
    <col min="2308" max="2308" width="14.875" style="48" customWidth="1"/>
    <col min="2309" max="2312" width="0" style="48" hidden="1" customWidth="1"/>
    <col min="2313" max="2314" width="6" style="48" customWidth="1"/>
    <col min="2315" max="2315" width="6.625" style="48" customWidth="1"/>
    <col min="2316" max="2316" width="8.625" style="48" customWidth="1"/>
    <col min="2317" max="2317" width="6.25" style="48" customWidth="1"/>
    <col min="2318" max="2339" width="4.125" style="48" customWidth="1"/>
    <col min="2340" max="2340" width="17.75" style="48" customWidth="1"/>
    <col min="2341" max="2560" width="9" style="48"/>
    <col min="2561" max="2561" width="6.125" style="48" customWidth="1"/>
    <col min="2562" max="2562" width="5.5" style="48" customWidth="1"/>
    <col min="2563" max="2563" width="8.125" style="48" customWidth="1"/>
    <col min="2564" max="2564" width="14.875" style="48" customWidth="1"/>
    <col min="2565" max="2568" width="0" style="48" hidden="1" customWidth="1"/>
    <col min="2569" max="2570" width="6" style="48" customWidth="1"/>
    <col min="2571" max="2571" width="6.625" style="48" customWidth="1"/>
    <col min="2572" max="2572" width="8.625" style="48" customWidth="1"/>
    <col min="2573" max="2573" width="6.25" style="48" customWidth="1"/>
    <col min="2574" max="2595" width="4.125" style="48" customWidth="1"/>
    <col min="2596" max="2596" width="17.75" style="48" customWidth="1"/>
    <col min="2597" max="2816" width="9" style="48"/>
    <col min="2817" max="2817" width="6.125" style="48" customWidth="1"/>
    <col min="2818" max="2818" width="5.5" style="48" customWidth="1"/>
    <col min="2819" max="2819" width="8.125" style="48" customWidth="1"/>
    <col min="2820" max="2820" width="14.875" style="48" customWidth="1"/>
    <col min="2821" max="2824" width="0" style="48" hidden="1" customWidth="1"/>
    <col min="2825" max="2826" width="6" style="48" customWidth="1"/>
    <col min="2827" max="2827" width="6.625" style="48" customWidth="1"/>
    <col min="2828" max="2828" width="8.625" style="48" customWidth="1"/>
    <col min="2829" max="2829" width="6.25" style="48" customWidth="1"/>
    <col min="2830" max="2851" width="4.125" style="48" customWidth="1"/>
    <col min="2852" max="2852" width="17.75" style="48" customWidth="1"/>
    <col min="2853" max="3072" width="9" style="48"/>
    <col min="3073" max="3073" width="6.125" style="48" customWidth="1"/>
    <col min="3074" max="3074" width="5.5" style="48" customWidth="1"/>
    <col min="3075" max="3075" width="8.125" style="48" customWidth="1"/>
    <col min="3076" max="3076" width="14.875" style="48" customWidth="1"/>
    <col min="3077" max="3080" width="0" style="48" hidden="1" customWidth="1"/>
    <col min="3081" max="3082" width="6" style="48" customWidth="1"/>
    <col min="3083" max="3083" width="6.625" style="48" customWidth="1"/>
    <col min="3084" max="3084" width="8.625" style="48" customWidth="1"/>
    <col min="3085" max="3085" width="6.25" style="48" customWidth="1"/>
    <col min="3086" max="3107" width="4.125" style="48" customWidth="1"/>
    <col min="3108" max="3108" width="17.75" style="48" customWidth="1"/>
    <col min="3109" max="3328" width="9" style="48"/>
    <col min="3329" max="3329" width="6.125" style="48" customWidth="1"/>
    <col min="3330" max="3330" width="5.5" style="48" customWidth="1"/>
    <col min="3331" max="3331" width="8.125" style="48" customWidth="1"/>
    <col min="3332" max="3332" width="14.875" style="48" customWidth="1"/>
    <col min="3333" max="3336" width="0" style="48" hidden="1" customWidth="1"/>
    <col min="3337" max="3338" width="6" style="48" customWidth="1"/>
    <col min="3339" max="3339" width="6.625" style="48" customWidth="1"/>
    <col min="3340" max="3340" width="8.625" style="48" customWidth="1"/>
    <col min="3341" max="3341" width="6.25" style="48" customWidth="1"/>
    <col min="3342" max="3363" width="4.125" style="48" customWidth="1"/>
    <col min="3364" max="3364" width="17.75" style="48" customWidth="1"/>
    <col min="3365" max="3584" width="9" style="48"/>
    <col min="3585" max="3585" width="6.125" style="48" customWidth="1"/>
    <col min="3586" max="3586" width="5.5" style="48" customWidth="1"/>
    <col min="3587" max="3587" width="8.125" style="48" customWidth="1"/>
    <col min="3588" max="3588" width="14.875" style="48" customWidth="1"/>
    <col min="3589" max="3592" width="0" style="48" hidden="1" customWidth="1"/>
    <col min="3593" max="3594" width="6" style="48" customWidth="1"/>
    <col min="3595" max="3595" width="6.625" style="48" customWidth="1"/>
    <col min="3596" max="3596" width="8.625" style="48" customWidth="1"/>
    <col min="3597" max="3597" width="6.25" style="48" customWidth="1"/>
    <col min="3598" max="3619" width="4.125" style="48" customWidth="1"/>
    <col min="3620" max="3620" width="17.75" style="48" customWidth="1"/>
    <col min="3621" max="3840" width="9" style="48"/>
    <col min="3841" max="3841" width="6.125" style="48" customWidth="1"/>
    <col min="3842" max="3842" width="5.5" style="48" customWidth="1"/>
    <col min="3843" max="3843" width="8.125" style="48" customWidth="1"/>
    <col min="3844" max="3844" width="14.875" style="48" customWidth="1"/>
    <col min="3845" max="3848" width="0" style="48" hidden="1" customWidth="1"/>
    <col min="3849" max="3850" width="6" style="48" customWidth="1"/>
    <col min="3851" max="3851" width="6.625" style="48" customWidth="1"/>
    <col min="3852" max="3852" width="8.625" style="48" customWidth="1"/>
    <col min="3853" max="3853" width="6.25" style="48" customWidth="1"/>
    <col min="3854" max="3875" width="4.125" style="48" customWidth="1"/>
    <col min="3876" max="3876" width="17.75" style="48" customWidth="1"/>
    <col min="3877" max="4096" width="9" style="48"/>
    <col min="4097" max="4097" width="6.125" style="48" customWidth="1"/>
    <col min="4098" max="4098" width="5.5" style="48" customWidth="1"/>
    <col min="4099" max="4099" width="8.125" style="48" customWidth="1"/>
    <col min="4100" max="4100" width="14.875" style="48" customWidth="1"/>
    <col min="4101" max="4104" width="0" style="48" hidden="1" customWidth="1"/>
    <col min="4105" max="4106" width="6" style="48" customWidth="1"/>
    <col min="4107" max="4107" width="6.625" style="48" customWidth="1"/>
    <col min="4108" max="4108" width="8.625" style="48" customWidth="1"/>
    <col min="4109" max="4109" width="6.25" style="48" customWidth="1"/>
    <col min="4110" max="4131" width="4.125" style="48" customWidth="1"/>
    <col min="4132" max="4132" width="17.75" style="48" customWidth="1"/>
    <col min="4133" max="4352" width="9" style="48"/>
    <col min="4353" max="4353" width="6.125" style="48" customWidth="1"/>
    <col min="4354" max="4354" width="5.5" style="48" customWidth="1"/>
    <col min="4355" max="4355" width="8.125" style="48" customWidth="1"/>
    <col min="4356" max="4356" width="14.875" style="48" customWidth="1"/>
    <col min="4357" max="4360" width="0" style="48" hidden="1" customWidth="1"/>
    <col min="4361" max="4362" width="6" style="48" customWidth="1"/>
    <col min="4363" max="4363" width="6.625" style="48" customWidth="1"/>
    <col min="4364" max="4364" width="8.625" style="48" customWidth="1"/>
    <col min="4365" max="4365" width="6.25" style="48" customWidth="1"/>
    <col min="4366" max="4387" width="4.125" style="48" customWidth="1"/>
    <col min="4388" max="4388" width="17.75" style="48" customWidth="1"/>
    <col min="4389" max="4608" width="9" style="48"/>
    <col min="4609" max="4609" width="6.125" style="48" customWidth="1"/>
    <col min="4610" max="4610" width="5.5" style="48" customWidth="1"/>
    <col min="4611" max="4611" width="8.125" style="48" customWidth="1"/>
    <col min="4612" max="4612" width="14.875" style="48" customWidth="1"/>
    <col min="4613" max="4616" width="0" style="48" hidden="1" customWidth="1"/>
    <col min="4617" max="4618" width="6" style="48" customWidth="1"/>
    <col min="4619" max="4619" width="6.625" style="48" customWidth="1"/>
    <col min="4620" max="4620" width="8.625" style="48" customWidth="1"/>
    <col min="4621" max="4621" width="6.25" style="48" customWidth="1"/>
    <col min="4622" max="4643" width="4.125" style="48" customWidth="1"/>
    <col min="4644" max="4644" width="17.75" style="48" customWidth="1"/>
    <col min="4645" max="4864" width="9" style="48"/>
    <col min="4865" max="4865" width="6.125" style="48" customWidth="1"/>
    <col min="4866" max="4866" width="5.5" style="48" customWidth="1"/>
    <col min="4867" max="4867" width="8.125" style="48" customWidth="1"/>
    <col min="4868" max="4868" width="14.875" style="48" customWidth="1"/>
    <col min="4869" max="4872" width="0" style="48" hidden="1" customWidth="1"/>
    <col min="4873" max="4874" width="6" style="48" customWidth="1"/>
    <col min="4875" max="4875" width="6.625" style="48" customWidth="1"/>
    <col min="4876" max="4876" width="8.625" style="48" customWidth="1"/>
    <col min="4877" max="4877" width="6.25" style="48" customWidth="1"/>
    <col min="4878" max="4899" width="4.125" style="48" customWidth="1"/>
    <col min="4900" max="4900" width="17.75" style="48" customWidth="1"/>
    <col min="4901" max="5120" width="9" style="48"/>
    <col min="5121" max="5121" width="6.125" style="48" customWidth="1"/>
    <col min="5122" max="5122" width="5.5" style="48" customWidth="1"/>
    <col min="5123" max="5123" width="8.125" style="48" customWidth="1"/>
    <col min="5124" max="5124" width="14.875" style="48" customWidth="1"/>
    <col min="5125" max="5128" width="0" style="48" hidden="1" customWidth="1"/>
    <col min="5129" max="5130" width="6" style="48" customWidth="1"/>
    <col min="5131" max="5131" width="6.625" style="48" customWidth="1"/>
    <col min="5132" max="5132" width="8.625" style="48" customWidth="1"/>
    <col min="5133" max="5133" width="6.25" style="48" customWidth="1"/>
    <col min="5134" max="5155" width="4.125" style="48" customWidth="1"/>
    <col min="5156" max="5156" width="17.75" style="48" customWidth="1"/>
    <col min="5157" max="5376" width="9" style="48"/>
    <col min="5377" max="5377" width="6.125" style="48" customWidth="1"/>
    <col min="5378" max="5378" width="5.5" style="48" customWidth="1"/>
    <col min="5379" max="5379" width="8.125" style="48" customWidth="1"/>
    <col min="5380" max="5380" width="14.875" style="48" customWidth="1"/>
    <col min="5381" max="5384" width="0" style="48" hidden="1" customWidth="1"/>
    <col min="5385" max="5386" width="6" style="48" customWidth="1"/>
    <col min="5387" max="5387" width="6.625" style="48" customWidth="1"/>
    <col min="5388" max="5388" width="8.625" style="48" customWidth="1"/>
    <col min="5389" max="5389" width="6.25" style="48" customWidth="1"/>
    <col min="5390" max="5411" width="4.125" style="48" customWidth="1"/>
    <col min="5412" max="5412" width="17.75" style="48" customWidth="1"/>
    <col min="5413" max="5632" width="9" style="48"/>
    <col min="5633" max="5633" width="6.125" style="48" customWidth="1"/>
    <col min="5634" max="5634" width="5.5" style="48" customWidth="1"/>
    <col min="5635" max="5635" width="8.125" style="48" customWidth="1"/>
    <col min="5636" max="5636" width="14.875" style="48" customWidth="1"/>
    <col min="5637" max="5640" width="0" style="48" hidden="1" customWidth="1"/>
    <col min="5641" max="5642" width="6" style="48" customWidth="1"/>
    <col min="5643" max="5643" width="6.625" style="48" customWidth="1"/>
    <col min="5644" max="5644" width="8.625" style="48" customWidth="1"/>
    <col min="5645" max="5645" width="6.25" style="48" customWidth="1"/>
    <col min="5646" max="5667" width="4.125" style="48" customWidth="1"/>
    <col min="5668" max="5668" width="17.75" style="48" customWidth="1"/>
    <col min="5669" max="5888" width="9" style="48"/>
    <col min="5889" max="5889" width="6.125" style="48" customWidth="1"/>
    <col min="5890" max="5890" width="5.5" style="48" customWidth="1"/>
    <col min="5891" max="5891" width="8.125" style="48" customWidth="1"/>
    <col min="5892" max="5892" width="14.875" style="48" customWidth="1"/>
    <col min="5893" max="5896" width="0" style="48" hidden="1" customWidth="1"/>
    <col min="5897" max="5898" width="6" style="48" customWidth="1"/>
    <col min="5899" max="5899" width="6.625" style="48" customWidth="1"/>
    <col min="5900" max="5900" width="8.625" style="48" customWidth="1"/>
    <col min="5901" max="5901" width="6.25" style="48" customWidth="1"/>
    <col min="5902" max="5923" width="4.125" style="48" customWidth="1"/>
    <col min="5924" max="5924" width="17.75" style="48" customWidth="1"/>
    <col min="5925" max="6144" width="9" style="48"/>
    <col min="6145" max="6145" width="6.125" style="48" customWidth="1"/>
    <col min="6146" max="6146" width="5.5" style="48" customWidth="1"/>
    <col min="6147" max="6147" width="8.125" style="48" customWidth="1"/>
    <col min="6148" max="6148" width="14.875" style="48" customWidth="1"/>
    <col min="6149" max="6152" width="0" style="48" hidden="1" customWidth="1"/>
    <col min="6153" max="6154" width="6" style="48" customWidth="1"/>
    <col min="6155" max="6155" width="6.625" style="48" customWidth="1"/>
    <col min="6156" max="6156" width="8.625" style="48" customWidth="1"/>
    <col min="6157" max="6157" width="6.25" style="48" customWidth="1"/>
    <col min="6158" max="6179" width="4.125" style="48" customWidth="1"/>
    <col min="6180" max="6180" width="17.75" style="48" customWidth="1"/>
    <col min="6181" max="6400" width="9" style="48"/>
    <col min="6401" max="6401" width="6.125" style="48" customWidth="1"/>
    <col min="6402" max="6402" width="5.5" style="48" customWidth="1"/>
    <col min="6403" max="6403" width="8.125" style="48" customWidth="1"/>
    <col min="6404" max="6404" width="14.875" style="48" customWidth="1"/>
    <col min="6405" max="6408" width="0" style="48" hidden="1" customWidth="1"/>
    <col min="6409" max="6410" width="6" style="48" customWidth="1"/>
    <col min="6411" max="6411" width="6.625" style="48" customWidth="1"/>
    <col min="6412" max="6412" width="8.625" style="48" customWidth="1"/>
    <col min="6413" max="6413" width="6.25" style="48" customWidth="1"/>
    <col min="6414" max="6435" width="4.125" style="48" customWidth="1"/>
    <col min="6436" max="6436" width="17.75" style="48" customWidth="1"/>
    <col min="6437" max="6656" width="9" style="48"/>
    <col min="6657" max="6657" width="6.125" style="48" customWidth="1"/>
    <col min="6658" max="6658" width="5.5" style="48" customWidth="1"/>
    <col min="6659" max="6659" width="8.125" style="48" customWidth="1"/>
    <col min="6660" max="6660" width="14.875" style="48" customWidth="1"/>
    <col min="6661" max="6664" width="0" style="48" hidden="1" customWidth="1"/>
    <col min="6665" max="6666" width="6" style="48" customWidth="1"/>
    <col min="6667" max="6667" width="6.625" style="48" customWidth="1"/>
    <col min="6668" max="6668" width="8.625" style="48" customWidth="1"/>
    <col min="6669" max="6669" width="6.25" style="48" customWidth="1"/>
    <col min="6670" max="6691" width="4.125" style="48" customWidth="1"/>
    <col min="6692" max="6692" width="17.75" style="48" customWidth="1"/>
    <col min="6693" max="6912" width="9" style="48"/>
    <col min="6913" max="6913" width="6.125" style="48" customWidth="1"/>
    <col min="6914" max="6914" width="5.5" style="48" customWidth="1"/>
    <col min="6915" max="6915" width="8.125" style="48" customWidth="1"/>
    <col min="6916" max="6916" width="14.875" style="48" customWidth="1"/>
    <col min="6917" max="6920" width="0" style="48" hidden="1" customWidth="1"/>
    <col min="6921" max="6922" width="6" style="48" customWidth="1"/>
    <col min="6923" max="6923" width="6.625" style="48" customWidth="1"/>
    <col min="6924" max="6924" width="8.625" style="48" customWidth="1"/>
    <col min="6925" max="6925" width="6.25" style="48" customWidth="1"/>
    <col min="6926" max="6947" width="4.125" style="48" customWidth="1"/>
    <col min="6948" max="6948" width="17.75" style="48" customWidth="1"/>
    <col min="6949" max="7168" width="9" style="48"/>
    <col min="7169" max="7169" width="6.125" style="48" customWidth="1"/>
    <col min="7170" max="7170" width="5.5" style="48" customWidth="1"/>
    <col min="7171" max="7171" width="8.125" style="48" customWidth="1"/>
    <col min="7172" max="7172" width="14.875" style="48" customWidth="1"/>
    <col min="7173" max="7176" width="0" style="48" hidden="1" customWidth="1"/>
    <col min="7177" max="7178" width="6" style="48" customWidth="1"/>
    <col min="7179" max="7179" width="6.625" style="48" customWidth="1"/>
    <col min="7180" max="7180" width="8.625" style="48" customWidth="1"/>
    <col min="7181" max="7181" width="6.25" style="48" customWidth="1"/>
    <col min="7182" max="7203" width="4.125" style="48" customWidth="1"/>
    <col min="7204" max="7204" width="17.75" style="48" customWidth="1"/>
    <col min="7205" max="7424" width="9" style="48"/>
    <col min="7425" max="7425" width="6.125" style="48" customWidth="1"/>
    <col min="7426" max="7426" width="5.5" style="48" customWidth="1"/>
    <col min="7427" max="7427" width="8.125" style="48" customWidth="1"/>
    <col min="7428" max="7428" width="14.875" style="48" customWidth="1"/>
    <col min="7429" max="7432" width="0" style="48" hidden="1" customWidth="1"/>
    <col min="7433" max="7434" width="6" style="48" customWidth="1"/>
    <col min="7435" max="7435" width="6.625" style="48" customWidth="1"/>
    <col min="7436" max="7436" width="8.625" style="48" customWidth="1"/>
    <col min="7437" max="7437" width="6.25" style="48" customWidth="1"/>
    <col min="7438" max="7459" width="4.125" style="48" customWidth="1"/>
    <col min="7460" max="7460" width="17.75" style="48" customWidth="1"/>
    <col min="7461" max="7680" width="9" style="48"/>
    <col min="7681" max="7681" width="6.125" style="48" customWidth="1"/>
    <col min="7682" max="7682" width="5.5" style="48" customWidth="1"/>
    <col min="7683" max="7683" width="8.125" style="48" customWidth="1"/>
    <col min="7684" max="7684" width="14.875" style="48" customWidth="1"/>
    <col min="7685" max="7688" width="0" style="48" hidden="1" customWidth="1"/>
    <col min="7689" max="7690" width="6" style="48" customWidth="1"/>
    <col min="7691" max="7691" width="6.625" style="48" customWidth="1"/>
    <col min="7692" max="7692" width="8.625" style="48" customWidth="1"/>
    <col min="7693" max="7693" width="6.25" style="48" customWidth="1"/>
    <col min="7694" max="7715" width="4.125" style="48" customWidth="1"/>
    <col min="7716" max="7716" width="17.75" style="48" customWidth="1"/>
    <col min="7717" max="7936" width="9" style="48"/>
    <col min="7937" max="7937" width="6.125" style="48" customWidth="1"/>
    <col min="7938" max="7938" width="5.5" style="48" customWidth="1"/>
    <col min="7939" max="7939" width="8.125" style="48" customWidth="1"/>
    <col min="7940" max="7940" width="14.875" style="48" customWidth="1"/>
    <col min="7941" max="7944" width="0" style="48" hidden="1" customWidth="1"/>
    <col min="7945" max="7946" width="6" style="48" customWidth="1"/>
    <col min="7947" max="7947" width="6.625" style="48" customWidth="1"/>
    <col min="7948" max="7948" width="8.625" style="48" customWidth="1"/>
    <col min="7949" max="7949" width="6.25" style="48" customWidth="1"/>
    <col min="7950" max="7971" width="4.125" style="48" customWidth="1"/>
    <col min="7972" max="7972" width="17.75" style="48" customWidth="1"/>
    <col min="7973" max="8192" width="9" style="48"/>
    <col min="8193" max="8193" width="6.125" style="48" customWidth="1"/>
    <col min="8194" max="8194" width="5.5" style="48" customWidth="1"/>
    <col min="8195" max="8195" width="8.125" style="48" customWidth="1"/>
    <col min="8196" max="8196" width="14.875" style="48" customWidth="1"/>
    <col min="8197" max="8200" width="0" style="48" hidden="1" customWidth="1"/>
    <col min="8201" max="8202" width="6" style="48" customWidth="1"/>
    <col min="8203" max="8203" width="6.625" style="48" customWidth="1"/>
    <col min="8204" max="8204" width="8.625" style="48" customWidth="1"/>
    <col min="8205" max="8205" width="6.25" style="48" customWidth="1"/>
    <col min="8206" max="8227" width="4.125" style="48" customWidth="1"/>
    <col min="8228" max="8228" width="17.75" style="48" customWidth="1"/>
    <col min="8229" max="8448" width="9" style="48"/>
    <col min="8449" max="8449" width="6.125" style="48" customWidth="1"/>
    <col min="8450" max="8450" width="5.5" style="48" customWidth="1"/>
    <col min="8451" max="8451" width="8.125" style="48" customWidth="1"/>
    <col min="8452" max="8452" width="14.875" style="48" customWidth="1"/>
    <col min="8453" max="8456" width="0" style="48" hidden="1" customWidth="1"/>
    <col min="8457" max="8458" width="6" style="48" customWidth="1"/>
    <col min="8459" max="8459" width="6.625" style="48" customWidth="1"/>
    <col min="8460" max="8460" width="8.625" style="48" customWidth="1"/>
    <col min="8461" max="8461" width="6.25" style="48" customWidth="1"/>
    <col min="8462" max="8483" width="4.125" style="48" customWidth="1"/>
    <col min="8484" max="8484" width="17.75" style="48" customWidth="1"/>
    <col min="8485" max="8704" width="9" style="48"/>
    <col min="8705" max="8705" width="6.125" style="48" customWidth="1"/>
    <col min="8706" max="8706" width="5.5" style="48" customWidth="1"/>
    <col min="8707" max="8707" width="8.125" style="48" customWidth="1"/>
    <col min="8708" max="8708" width="14.875" style="48" customWidth="1"/>
    <col min="8709" max="8712" width="0" style="48" hidden="1" customWidth="1"/>
    <col min="8713" max="8714" width="6" style="48" customWidth="1"/>
    <col min="8715" max="8715" width="6.625" style="48" customWidth="1"/>
    <col min="8716" max="8716" width="8.625" style="48" customWidth="1"/>
    <col min="8717" max="8717" width="6.25" style="48" customWidth="1"/>
    <col min="8718" max="8739" width="4.125" style="48" customWidth="1"/>
    <col min="8740" max="8740" width="17.75" style="48" customWidth="1"/>
    <col min="8741" max="8960" width="9" style="48"/>
    <col min="8961" max="8961" width="6.125" style="48" customWidth="1"/>
    <col min="8962" max="8962" width="5.5" style="48" customWidth="1"/>
    <col min="8963" max="8963" width="8.125" style="48" customWidth="1"/>
    <col min="8964" max="8964" width="14.875" style="48" customWidth="1"/>
    <col min="8965" max="8968" width="0" style="48" hidden="1" customWidth="1"/>
    <col min="8969" max="8970" width="6" style="48" customWidth="1"/>
    <col min="8971" max="8971" width="6.625" style="48" customWidth="1"/>
    <col min="8972" max="8972" width="8.625" style="48" customWidth="1"/>
    <col min="8973" max="8973" width="6.25" style="48" customWidth="1"/>
    <col min="8974" max="8995" width="4.125" style="48" customWidth="1"/>
    <col min="8996" max="8996" width="17.75" style="48" customWidth="1"/>
    <col min="8997" max="9216" width="9" style="48"/>
    <col min="9217" max="9217" width="6.125" style="48" customWidth="1"/>
    <col min="9218" max="9218" width="5.5" style="48" customWidth="1"/>
    <col min="9219" max="9219" width="8.125" style="48" customWidth="1"/>
    <col min="9220" max="9220" width="14.875" style="48" customWidth="1"/>
    <col min="9221" max="9224" width="0" style="48" hidden="1" customWidth="1"/>
    <col min="9225" max="9226" width="6" style="48" customWidth="1"/>
    <col min="9227" max="9227" width="6.625" style="48" customWidth="1"/>
    <col min="9228" max="9228" width="8.625" style="48" customWidth="1"/>
    <col min="9229" max="9229" width="6.25" style="48" customWidth="1"/>
    <col min="9230" max="9251" width="4.125" style="48" customWidth="1"/>
    <col min="9252" max="9252" width="17.75" style="48" customWidth="1"/>
    <col min="9253" max="9472" width="9" style="48"/>
    <col min="9473" max="9473" width="6.125" style="48" customWidth="1"/>
    <col min="9474" max="9474" width="5.5" style="48" customWidth="1"/>
    <col min="9475" max="9475" width="8.125" style="48" customWidth="1"/>
    <col min="9476" max="9476" width="14.875" style="48" customWidth="1"/>
    <col min="9477" max="9480" width="0" style="48" hidden="1" customWidth="1"/>
    <col min="9481" max="9482" width="6" style="48" customWidth="1"/>
    <col min="9483" max="9483" width="6.625" style="48" customWidth="1"/>
    <col min="9484" max="9484" width="8.625" style="48" customWidth="1"/>
    <col min="9485" max="9485" width="6.25" style="48" customWidth="1"/>
    <col min="9486" max="9507" width="4.125" style="48" customWidth="1"/>
    <col min="9508" max="9508" width="17.75" style="48" customWidth="1"/>
    <col min="9509" max="9728" width="9" style="48"/>
    <col min="9729" max="9729" width="6.125" style="48" customWidth="1"/>
    <col min="9730" max="9730" width="5.5" style="48" customWidth="1"/>
    <col min="9731" max="9731" width="8.125" style="48" customWidth="1"/>
    <col min="9732" max="9732" width="14.875" style="48" customWidth="1"/>
    <col min="9733" max="9736" width="0" style="48" hidden="1" customWidth="1"/>
    <col min="9737" max="9738" width="6" style="48" customWidth="1"/>
    <col min="9739" max="9739" width="6.625" style="48" customWidth="1"/>
    <col min="9740" max="9740" width="8.625" style="48" customWidth="1"/>
    <col min="9741" max="9741" width="6.25" style="48" customWidth="1"/>
    <col min="9742" max="9763" width="4.125" style="48" customWidth="1"/>
    <col min="9764" max="9764" width="17.75" style="48" customWidth="1"/>
    <col min="9765" max="9984" width="9" style="48"/>
    <col min="9985" max="9985" width="6.125" style="48" customWidth="1"/>
    <col min="9986" max="9986" width="5.5" style="48" customWidth="1"/>
    <col min="9987" max="9987" width="8.125" style="48" customWidth="1"/>
    <col min="9988" max="9988" width="14.875" style="48" customWidth="1"/>
    <col min="9989" max="9992" width="0" style="48" hidden="1" customWidth="1"/>
    <col min="9993" max="9994" width="6" style="48" customWidth="1"/>
    <col min="9995" max="9995" width="6.625" style="48" customWidth="1"/>
    <col min="9996" max="9996" width="8.625" style="48" customWidth="1"/>
    <col min="9997" max="9997" width="6.25" style="48" customWidth="1"/>
    <col min="9998" max="10019" width="4.125" style="48" customWidth="1"/>
    <col min="10020" max="10020" width="17.75" style="48" customWidth="1"/>
    <col min="10021" max="10240" width="9" style="48"/>
    <col min="10241" max="10241" width="6.125" style="48" customWidth="1"/>
    <col min="10242" max="10242" width="5.5" style="48" customWidth="1"/>
    <col min="10243" max="10243" width="8.125" style="48" customWidth="1"/>
    <col min="10244" max="10244" width="14.875" style="48" customWidth="1"/>
    <col min="10245" max="10248" width="0" style="48" hidden="1" customWidth="1"/>
    <col min="10249" max="10250" width="6" style="48" customWidth="1"/>
    <col min="10251" max="10251" width="6.625" style="48" customWidth="1"/>
    <col min="10252" max="10252" width="8.625" style="48" customWidth="1"/>
    <col min="10253" max="10253" width="6.25" style="48" customWidth="1"/>
    <col min="10254" max="10275" width="4.125" style="48" customWidth="1"/>
    <col min="10276" max="10276" width="17.75" style="48" customWidth="1"/>
    <col min="10277" max="10496" width="9" style="48"/>
    <col min="10497" max="10497" width="6.125" style="48" customWidth="1"/>
    <col min="10498" max="10498" width="5.5" style="48" customWidth="1"/>
    <col min="10499" max="10499" width="8.125" style="48" customWidth="1"/>
    <col min="10500" max="10500" width="14.875" style="48" customWidth="1"/>
    <col min="10501" max="10504" width="0" style="48" hidden="1" customWidth="1"/>
    <col min="10505" max="10506" width="6" style="48" customWidth="1"/>
    <col min="10507" max="10507" width="6.625" style="48" customWidth="1"/>
    <col min="10508" max="10508" width="8.625" style="48" customWidth="1"/>
    <col min="10509" max="10509" width="6.25" style="48" customWidth="1"/>
    <col min="10510" max="10531" width="4.125" style="48" customWidth="1"/>
    <col min="10532" max="10532" width="17.75" style="48" customWidth="1"/>
    <col min="10533" max="10752" width="9" style="48"/>
    <col min="10753" max="10753" width="6.125" style="48" customWidth="1"/>
    <col min="10754" max="10754" width="5.5" style="48" customWidth="1"/>
    <col min="10755" max="10755" width="8.125" style="48" customWidth="1"/>
    <col min="10756" max="10756" width="14.875" style="48" customWidth="1"/>
    <col min="10757" max="10760" width="0" style="48" hidden="1" customWidth="1"/>
    <col min="10761" max="10762" width="6" style="48" customWidth="1"/>
    <col min="10763" max="10763" width="6.625" style="48" customWidth="1"/>
    <col min="10764" max="10764" width="8.625" style="48" customWidth="1"/>
    <col min="10765" max="10765" width="6.25" style="48" customWidth="1"/>
    <col min="10766" max="10787" width="4.125" style="48" customWidth="1"/>
    <col min="10788" max="10788" width="17.75" style="48" customWidth="1"/>
    <col min="10789" max="11008" width="9" style="48"/>
    <col min="11009" max="11009" width="6.125" style="48" customWidth="1"/>
    <col min="11010" max="11010" width="5.5" style="48" customWidth="1"/>
    <col min="11011" max="11011" width="8.125" style="48" customWidth="1"/>
    <col min="11012" max="11012" width="14.875" style="48" customWidth="1"/>
    <col min="11013" max="11016" width="0" style="48" hidden="1" customWidth="1"/>
    <col min="11017" max="11018" width="6" style="48" customWidth="1"/>
    <col min="11019" max="11019" width="6.625" style="48" customWidth="1"/>
    <col min="11020" max="11020" width="8.625" style="48" customWidth="1"/>
    <col min="11021" max="11021" width="6.25" style="48" customWidth="1"/>
    <col min="11022" max="11043" width="4.125" style="48" customWidth="1"/>
    <col min="11044" max="11044" width="17.75" style="48" customWidth="1"/>
    <col min="11045" max="11264" width="9" style="48"/>
    <col min="11265" max="11265" width="6.125" style="48" customWidth="1"/>
    <col min="11266" max="11266" width="5.5" style="48" customWidth="1"/>
    <col min="11267" max="11267" width="8.125" style="48" customWidth="1"/>
    <col min="11268" max="11268" width="14.875" style="48" customWidth="1"/>
    <col min="11269" max="11272" width="0" style="48" hidden="1" customWidth="1"/>
    <col min="11273" max="11274" width="6" style="48" customWidth="1"/>
    <col min="11275" max="11275" width="6.625" style="48" customWidth="1"/>
    <col min="11276" max="11276" width="8.625" style="48" customWidth="1"/>
    <col min="11277" max="11277" width="6.25" style="48" customWidth="1"/>
    <col min="11278" max="11299" width="4.125" style="48" customWidth="1"/>
    <col min="11300" max="11300" width="17.75" style="48" customWidth="1"/>
    <col min="11301" max="11520" width="9" style="48"/>
    <col min="11521" max="11521" width="6.125" style="48" customWidth="1"/>
    <col min="11522" max="11522" width="5.5" style="48" customWidth="1"/>
    <col min="11523" max="11523" width="8.125" style="48" customWidth="1"/>
    <col min="11524" max="11524" width="14.875" style="48" customWidth="1"/>
    <col min="11525" max="11528" width="0" style="48" hidden="1" customWidth="1"/>
    <col min="11529" max="11530" width="6" style="48" customWidth="1"/>
    <col min="11531" max="11531" width="6.625" style="48" customWidth="1"/>
    <col min="11532" max="11532" width="8.625" style="48" customWidth="1"/>
    <col min="11533" max="11533" width="6.25" style="48" customWidth="1"/>
    <col min="11534" max="11555" width="4.125" style="48" customWidth="1"/>
    <col min="11556" max="11556" width="17.75" style="48" customWidth="1"/>
    <col min="11557" max="11776" width="9" style="48"/>
    <col min="11777" max="11777" width="6.125" style="48" customWidth="1"/>
    <col min="11778" max="11778" width="5.5" style="48" customWidth="1"/>
    <col min="11779" max="11779" width="8.125" style="48" customWidth="1"/>
    <col min="11780" max="11780" width="14.875" style="48" customWidth="1"/>
    <col min="11781" max="11784" width="0" style="48" hidden="1" customWidth="1"/>
    <col min="11785" max="11786" width="6" style="48" customWidth="1"/>
    <col min="11787" max="11787" width="6.625" style="48" customWidth="1"/>
    <col min="11788" max="11788" width="8.625" style="48" customWidth="1"/>
    <col min="11789" max="11789" width="6.25" style="48" customWidth="1"/>
    <col min="11790" max="11811" width="4.125" style="48" customWidth="1"/>
    <col min="11812" max="11812" width="17.75" style="48" customWidth="1"/>
    <col min="11813" max="12032" width="9" style="48"/>
    <col min="12033" max="12033" width="6.125" style="48" customWidth="1"/>
    <col min="12034" max="12034" width="5.5" style="48" customWidth="1"/>
    <col min="12035" max="12035" width="8.125" style="48" customWidth="1"/>
    <col min="12036" max="12036" width="14.875" style="48" customWidth="1"/>
    <col min="12037" max="12040" width="0" style="48" hidden="1" customWidth="1"/>
    <col min="12041" max="12042" width="6" style="48" customWidth="1"/>
    <col min="12043" max="12043" width="6.625" style="48" customWidth="1"/>
    <col min="12044" max="12044" width="8.625" style="48" customWidth="1"/>
    <col min="12045" max="12045" width="6.25" style="48" customWidth="1"/>
    <col min="12046" max="12067" width="4.125" style="48" customWidth="1"/>
    <col min="12068" max="12068" width="17.75" style="48" customWidth="1"/>
    <col min="12069" max="12288" width="9" style="48"/>
    <col min="12289" max="12289" width="6.125" style="48" customWidth="1"/>
    <col min="12290" max="12290" width="5.5" style="48" customWidth="1"/>
    <col min="12291" max="12291" width="8.125" style="48" customWidth="1"/>
    <col min="12292" max="12292" width="14.875" style="48" customWidth="1"/>
    <col min="12293" max="12296" width="0" style="48" hidden="1" customWidth="1"/>
    <col min="12297" max="12298" width="6" style="48" customWidth="1"/>
    <col min="12299" max="12299" width="6.625" style="48" customWidth="1"/>
    <col min="12300" max="12300" width="8.625" style="48" customWidth="1"/>
    <col min="12301" max="12301" width="6.25" style="48" customWidth="1"/>
    <col min="12302" max="12323" width="4.125" style="48" customWidth="1"/>
    <col min="12324" max="12324" width="17.75" style="48" customWidth="1"/>
    <col min="12325" max="12544" width="9" style="48"/>
    <col min="12545" max="12545" width="6.125" style="48" customWidth="1"/>
    <col min="12546" max="12546" width="5.5" style="48" customWidth="1"/>
    <col min="12547" max="12547" width="8.125" style="48" customWidth="1"/>
    <col min="12548" max="12548" width="14.875" style="48" customWidth="1"/>
    <col min="12549" max="12552" width="0" style="48" hidden="1" customWidth="1"/>
    <col min="12553" max="12554" width="6" style="48" customWidth="1"/>
    <col min="12555" max="12555" width="6.625" style="48" customWidth="1"/>
    <col min="12556" max="12556" width="8.625" style="48" customWidth="1"/>
    <col min="12557" max="12557" width="6.25" style="48" customWidth="1"/>
    <col min="12558" max="12579" width="4.125" style="48" customWidth="1"/>
    <col min="12580" max="12580" width="17.75" style="48" customWidth="1"/>
    <col min="12581" max="12800" width="9" style="48"/>
    <col min="12801" max="12801" width="6.125" style="48" customWidth="1"/>
    <col min="12802" max="12802" width="5.5" style="48" customWidth="1"/>
    <col min="12803" max="12803" width="8.125" style="48" customWidth="1"/>
    <col min="12804" max="12804" width="14.875" style="48" customWidth="1"/>
    <col min="12805" max="12808" width="0" style="48" hidden="1" customWidth="1"/>
    <col min="12809" max="12810" width="6" style="48" customWidth="1"/>
    <col min="12811" max="12811" width="6.625" style="48" customWidth="1"/>
    <col min="12812" max="12812" width="8.625" style="48" customWidth="1"/>
    <col min="12813" max="12813" width="6.25" style="48" customWidth="1"/>
    <col min="12814" max="12835" width="4.125" style="48" customWidth="1"/>
    <col min="12836" max="12836" width="17.75" style="48" customWidth="1"/>
    <col min="12837" max="13056" width="9" style="48"/>
    <col min="13057" max="13057" width="6.125" style="48" customWidth="1"/>
    <col min="13058" max="13058" width="5.5" style="48" customWidth="1"/>
    <col min="13059" max="13059" width="8.125" style="48" customWidth="1"/>
    <col min="13060" max="13060" width="14.875" style="48" customWidth="1"/>
    <col min="13061" max="13064" width="0" style="48" hidden="1" customWidth="1"/>
    <col min="13065" max="13066" width="6" style="48" customWidth="1"/>
    <col min="13067" max="13067" width="6.625" style="48" customWidth="1"/>
    <col min="13068" max="13068" width="8.625" style="48" customWidth="1"/>
    <col min="13069" max="13069" width="6.25" style="48" customWidth="1"/>
    <col min="13070" max="13091" width="4.125" style="48" customWidth="1"/>
    <col min="13092" max="13092" width="17.75" style="48" customWidth="1"/>
    <col min="13093" max="13312" width="9" style="48"/>
    <col min="13313" max="13313" width="6.125" style="48" customWidth="1"/>
    <col min="13314" max="13314" width="5.5" style="48" customWidth="1"/>
    <col min="13315" max="13315" width="8.125" style="48" customWidth="1"/>
    <col min="13316" max="13316" width="14.875" style="48" customWidth="1"/>
    <col min="13317" max="13320" width="0" style="48" hidden="1" customWidth="1"/>
    <col min="13321" max="13322" width="6" style="48" customWidth="1"/>
    <col min="13323" max="13323" width="6.625" style="48" customWidth="1"/>
    <col min="13324" max="13324" width="8.625" style="48" customWidth="1"/>
    <col min="13325" max="13325" width="6.25" style="48" customWidth="1"/>
    <col min="13326" max="13347" width="4.125" style="48" customWidth="1"/>
    <col min="13348" max="13348" width="17.75" style="48" customWidth="1"/>
    <col min="13349" max="13568" width="9" style="48"/>
    <col min="13569" max="13569" width="6.125" style="48" customWidth="1"/>
    <col min="13570" max="13570" width="5.5" style="48" customWidth="1"/>
    <col min="13571" max="13571" width="8.125" style="48" customWidth="1"/>
    <col min="13572" max="13572" width="14.875" style="48" customWidth="1"/>
    <col min="13573" max="13576" width="0" style="48" hidden="1" customWidth="1"/>
    <col min="13577" max="13578" width="6" style="48" customWidth="1"/>
    <col min="13579" max="13579" width="6.625" style="48" customWidth="1"/>
    <col min="13580" max="13580" width="8.625" style="48" customWidth="1"/>
    <col min="13581" max="13581" width="6.25" style="48" customWidth="1"/>
    <col min="13582" max="13603" width="4.125" style="48" customWidth="1"/>
    <col min="13604" max="13604" width="17.75" style="48" customWidth="1"/>
    <col min="13605" max="13824" width="9" style="48"/>
    <col min="13825" max="13825" width="6.125" style="48" customWidth="1"/>
    <col min="13826" max="13826" width="5.5" style="48" customWidth="1"/>
    <col min="13827" max="13827" width="8.125" style="48" customWidth="1"/>
    <col min="13828" max="13828" width="14.875" style="48" customWidth="1"/>
    <col min="13829" max="13832" width="0" style="48" hidden="1" customWidth="1"/>
    <col min="13833" max="13834" width="6" style="48" customWidth="1"/>
    <col min="13835" max="13835" width="6.625" style="48" customWidth="1"/>
    <col min="13836" max="13836" width="8.625" style="48" customWidth="1"/>
    <col min="13837" max="13837" width="6.25" style="48" customWidth="1"/>
    <col min="13838" max="13859" width="4.125" style="48" customWidth="1"/>
    <col min="13860" max="13860" width="17.75" style="48" customWidth="1"/>
    <col min="13861" max="14080" width="9" style="48"/>
    <col min="14081" max="14081" width="6.125" style="48" customWidth="1"/>
    <col min="14082" max="14082" width="5.5" style="48" customWidth="1"/>
    <col min="14083" max="14083" width="8.125" style="48" customWidth="1"/>
    <col min="14084" max="14084" width="14.875" style="48" customWidth="1"/>
    <col min="14085" max="14088" width="0" style="48" hidden="1" customWidth="1"/>
    <col min="14089" max="14090" width="6" style="48" customWidth="1"/>
    <col min="14091" max="14091" width="6.625" style="48" customWidth="1"/>
    <col min="14092" max="14092" width="8.625" style="48" customWidth="1"/>
    <col min="14093" max="14093" width="6.25" style="48" customWidth="1"/>
    <col min="14094" max="14115" width="4.125" style="48" customWidth="1"/>
    <col min="14116" max="14116" width="17.75" style="48" customWidth="1"/>
    <col min="14117" max="14336" width="9" style="48"/>
    <col min="14337" max="14337" width="6.125" style="48" customWidth="1"/>
    <col min="14338" max="14338" width="5.5" style="48" customWidth="1"/>
    <col min="14339" max="14339" width="8.125" style="48" customWidth="1"/>
    <col min="14340" max="14340" width="14.875" style="48" customWidth="1"/>
    <col min="14341" max="14344" width="0" style="48" hidden="1" customWidth="1"/>
    <col min="14345" max="14346" width="6" style="48" customWidth="1"/>
    <col min="14347" max="14347" width="6.625" style="48" customWidth="1"/>
    <col min="14348" max="14348" width="8.625" style="48" customWidth="1"/>
    <col min="14349" max="14349" width="6.25" style="48" customWidth="1"/>
    <col min="14350" max="14371" width="4.125" style="48" customWidth="1"/>
    <col min="14372" max="14372" width="17.75" style="48" customWidth="1"/>
    <col min="14373" max="14592" width="9" style="48"/>
    <col min="14593" max="14593" width="6.125" style="48" customWidth="1"/>
    <col min="14594" max="14594" width="5.5" style="48" customWidth="1"/>
    <col min="14595" max="14595" width="8.125" style="48" customWidth="1"/>
    <col min="14596" max="14596" width="14.875" style="48" customWidth="1"/>
    <col min="14597" max="14600" width="0" style="48" hidden="1" customWidth="1"/>
    <col min="14601" max="14602" width="6" style="48" customWidth="1"/>
    <col min="14603" max="14603" width="6.625" style="48" customWidth="1"/>
    <col min="14604" max="14604" width="8.625" style="48" customWidth="1"/>
    <col min="14605" max="14605" width="6.25" style="48" customWidth="1"/>
    <col min="14606" max="14627" width="4.125" style="48" customWidth="1"/>
    <col min="14628" max="14628" width="17.75" style="48" customWidth="1"/>
    <col min="14629" max="14848" width="9" style="48"/>
    <col min="14849" max="14849" width="6.125" style="48" customWidth="1"/>
    <col min="14850" max="14850" width="5.5" style="48" customWidth="1"/>
    <col min="14851" max="14851" width="8.125" style="48" customWidth="1"/>
    <col min="14852" max="14852" width="14.875" style="48" customWidth="1"/>
    <col min="14853" max="14856" width="0" style="48" hidden="1" customWidth="1"/>
    <col min="14857" max="14858" width="6" style="48" customWidth="1"/>
    <col min="14859" max="14859" width="6.625" style="48" customWidth="1"/>
    <col min="14860" max="14860" width="8.625" style="48" customWidth="1"/>
    <col min="14861" max="14861" width="6.25" style="48" customWidth="1"/>
    <col min="14862" max="14883" width="4.125" style="48" customWidth="1"/>
    <col min="14884" max="14884" width="17.75" style="48" customWidth="1"/>
    <col min="14885" max="15104" width="9" style="48"/>
    <col min="15105" max="15105" width="6.125" style="48" customWidth="1"/>
    <col min="15106" max="15106" width="5.5" style="48" customWidth="1"/>
    <col min="15107" max="15107" width="8.125" style="48" customWidth="1"/>
    <col min="15108" max="15108" width="14.875" style="48" customWidth="1"/>
    <col min="15109" max="15112" width="0" style="48" hidden="1" customWidth="1"/>
    <col min="15113" max="15114" width="6" style="48" customWidth="1"/>
    <col min="15115" max="15115" width="6.625" style="48" customWidth="1"/>
    <col min="15116" max="15116" width="8.625" style="48" customWidth="1"/>
    <col min="15117" max="15117" width="6.25" style="48" customWidth="1"/>
    <col min="15118" max="15139" width="4.125" style="48" customWidth="1"/>
    <col min="15140" max="15140" width="17.75" style="48" customWidth="1"/>
    <col min="15141" max="15360" width="9" style="48"/>
    <col min="15361" max="15361" width="6.125" style="48" customWidth="1"/>
    <col min="15362" max="15362" width="5.5" style="48" customWidth="1"/>
    <col min="15363" max="15363" width="8.125" style="48" customWidth="1"/>
    <col min="15364" max="15364" width="14.875" style="48" customWidth="1"/>
    <col min="15365" max="15368" width="0" style="48" hidden="1" customWidth="1"/>
    <col min="15369" max="15370" width="6" style="48" customWidth="1"/>
    <col min="15371" max="15371" width="6.625" style="48" customWidth="1"/>
    <col min="15372" max="15372" width="8.625" style="48" customWidth="1"/>
    <col min="15373" max="15373" width="6.25" style="48" customWidth="1"/>
    <col min="15374" max="15395" width="4.125" style="48" customWidth="1"/>
    <col min="15396" max="15396" width="17.75" style="48" customWidth="1"/>
    <col min="15397" max="15616" width="9" style="48"/>
    <col min="15617" max="15617" width="6.125" style="48" customWidth="1"/>
    <col min="15618" max="15618" width="5.5" style="48" customWidth="1"/>
    <col min="15619" max="15619" width="8.125" style="48" customWidth="1"/>
    <col min="15620" max="15620" width="14.875" style="48" customWidth="1"/>
    <col min="15621" max="15624" width="0" style="48" hidden="1" customWidth="1"/>
    <col min="15625" max="15626" width="6" style="48" customWidth="1"/>
    <col min="15627" max="15627" width="6.625" style="48" customWidth="1"/>
    <col min="15628" max="15628" width="8.625" style="48" customWidth="1"/>
    <col min="15629" max="15629" width="6.25" style="48" customWidth="1"/>
    <col min="15630" max="15651" width="4.125" style="48" customWidth="1"/>
    <col min="15652" max="15652" width="17.75" style="48" customWidth="1"/>
    <col min="15653" max="15872" width="9" style="48"/>
    <col min="15873" max="15873" width="6.125" style="48" customWidth="1"/>
    <col min="15874" max="15874" width="5.5" style="48" customWidth="1"/>
    <col min="15875" max="15875" width="8.125" style="48" customWidth="1"/>
    <col min="15876" max="15876" width="14.875" style="48" customWidth="1"/>
    <col min="15877" max="15880" width="0" style="48" hidden="1" customWidth="1"/>
    <col min="15881" max="15882" width="6" style="48" customWidth="1"/>
    <col min="15883" max="15883" width="6.625" style="48" customWidth="1"/>
    <col min="15884" max="15884" width="8.625" style="48" customWidth="1"/>
    <col min="15885" max="15885" width="6.25" style="48" customWidth="1"/>
    <col min="15886" max="15907" width="4.125" style="48" customWidth="1"/>
    <col min="15908" max="15908" width="17.75" style="48" customWidth="1"/>
    <col min="15909" max="16128" width="9" style="48"/>
    <col min="16129" max="16129" width="6.125" style="48" customWidth="1"/>
    <col min="16130" max="16130" width="5.5" style="48" customWidth="1"/>
    <col min="16131" max="16131" width="8.125" style="48" customWidth="1"/>
    <col min="16132" max="16132" width="14.875" style="48" customWidth="1"/>
    <col min="16133" max="16136" width="0" style="48" hidden="1" customWidth="1"/>
    <col min="16137" max="16138" width="6" style="48" customWidth="1"/>
    <col min="16139" max="16139" width="6.625" style="48" customWidth="1"/>
    <col min="16140" max="16140" width="8.625" style="48" customWidth="1"/>
    <col min="16141" max="16141" width="6.25" style="48" customWidth="1"/>
    <col min="16142" max="16163" width="4.125" style="48" customWidth="1"/>
    <col min="16164" max="16164" width="17.75" style="48" customWidth="1"/>
    <col min="16165" max="16384" width="9" style="48"/>
  </cols>
  <sheetData>
    <row r="1" spans="1:36" s="28" customFormat="1" ht="32.25" x14ac:dyDescent="0.25">
      <c r="A1" s="120" t="s">
        <v>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</row>
    <row r="2" spans="1:36" s="28" customFormat="1" ht="21" x14ac:dyDescent="0.25">
      <c r="A2" s="29"/>
      <c r="D2" s="30"/>
      <c r="E2" s="30"/>
      <c r="F2" s="30"/>
      <c r="G2" s="30"/>
      <c r="H2" s="30"/>
      <c r="I2" s="31"/>
      <c r="J2" s="31"/>
      <c r="K2" s="32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 t="s">
        <v>48</v>
      </c>
    </row>
    <row r="3" spans="1:36" s="28" customFormat="1" ht="18" customHeight="1" x14ac:dyDescent="0.25">
      <c r="A3" s="121" t="s">
        <v>49</v>
      </c>
      <c r="B3" s="122" t="s">
        <v>50</v>
      </c>
      <c r="C3" s="123" t="s">
        <v>51</v>
      </c>
      <c r="D3" s="123" t="s">
        <v>52</v>
      </c>
      <c r="E3" s="125" t="s">
        <v>53</v>
      </c>
      <c r="F3" s="123" t="s">
        <v>54</v>
      </c>
      <c r="G3" s="125" t="s">
        <v>55</v>
      </c>
      <c r="H3" s="125" t="s">
        <v>56</v>
      </c>
      <c r="I3" s="126" t="s">
        <v>57</v>
      </c>
      <c r="J3" s="126"/>
      <c r="K3" s="126"/>
      <c r="L3" s="118" t="s">
        <v>58</v>
      </c>
      <c r="M3" s="118" t="s">
        <v>59</v>
      </c>
      <c r="N3" s="118" t="s">
        <v>58</v>
      </c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9" t="s">
        <v>60</v>
      </c>
    </row>
    <row r="4" spans="1:36" s="28" customFormat="1" ht="18" customHeight="1" x14ac:dyDescent="0.25">
      <c r="A4" s="121"/>
      <c r="B4" s="122"/>
      <c r="C4" s="123"/>
      <c r="D4" s="124"/>
      <c r="E4" s="125"/>
      <c r="F4" s="123"/>
      <c r="G4" s="125"/>
      <c r="H4" s="125"/>
      <c r="I4" s="34" t="s">
        <v>61</v>
      </c>
      <c r="J4" s="35" t="s">
        <v>62</v>
      </c>
      <c r="K4" s="36" t="s">
        <v>63</v>
      </c>
      <c r="L4" s="118"/>
      <c r="M4" s="118"/>
      <c r="N4" s="37">
        <v>1</v>
      </c>
      <c r="O4" s="37">
        <v>2</v>
      </c>
      <c r="P4" s="37">
        <v>3</v>
      </c>
      <c r="Q4" s="37">
        <v>4</v>
      </c>
      <c r="R4" s="37">
        <v>5</v>
      </c>
      <c r="S4" s="37">
        <v>6</v>
      </c>
      <c r="T4" s="37">
        <v>7</v>
      </c>
      <c r="U4" s="37">
        <v>8</v>
      </c>
      <c r="V4" s="37">
        <v>9</v>
      </c>
      <c r="W4" s="38" t="s">
        <v>61</v>
      </c>
      <c r="X4" s="37">
        <v>10</v>
      </c>
      <c r="Y4" s="37">
        <v>11</v>
      </c>
      <c r="Z4" s="37">
        <v>12</v>
      </c>
      <c r="AA4" s="37">
        <v>13</v>
      </c>
      <c r="AB4" s="37">
        <v>14</v>
      </c>
      <c r="AC4" s="37">
        <v>15</v>
      </c>
      <c r="AD4" s="37">
        <v>16</v>
      </c>
      <c r="AE4" s="37">
        <v>17</v>
      </c>
      <c r="AF4" s="37">
        <v>18</v>
      </c>
      <c r="AG4" s="38" t="s">
        <v>62</v>
      </c>
      <c r="AH4" s="38" t="s">
        <v>64</v>
      </c>
      <c r="AI4" s="38" t="s">
        <v>65</v>
      </c>
      <c r="AJ4" s="119"/>
    </row>
    <row r="5" spans="1:36" ht="24.75" customHeight="1" x14ac:dyDescent="0.25">
      <c r="A5" s="39" t="s">
        <v>66</v>
      </c>
      <c r="B5" s="40">
        <v>1</v>
      </c>
      <c r="C5" s="41" t="s">
        <v>67</v>
      </c>
      <c r="D5" s="41" t="s">
        <v>43</v>
      </c>
      <c r="E5" s="42" t="str">
        <f>IF(B5="","",VLOOKUP(B5,[1]球員資料表!$A$2:$N$350,5,FALSE))</f>
        <v>男</v>
      </c>
      <c r="F5" s="43">
        <f>IF(B5="","",VLOOKUP(B5,[1]球員資料表!$A$2:$N$350,6,FALSE))</f>
        <v>33141</v>
      </c>
      <c r="G5" s="44"/>
      <c r="H5" s="45">
        <f>IF(B5="","",VLOOKUP(B5,[1]球員資料表!$A$2:$N$350,7,FALSE))</f>
        <v>0</v>
      </c>
      <c r="I5" s="45">
        <f>W5</f>
        <v>39</v>
      </c>
      <c r="J5" s="45">
        <f>AG5</f>
        <v>45</v>
      </c>
      <c r="K5" s="46">
        <f>I5+J5</f>
        <v>84</v>
      </c>
      <c r="L5" s="46"/>
      <c r="M5" s="46">
        <f>K5+L5</f>
        <v>84</v>
      </c>
      <c r="N5" s="46">
        <v>4</v>
      </c>
      <c r="O5" s="46">
        <v>5</v>
      </c>
      <c r="P5" s="46">
        <v>4</v>
      </c>
      <c r="Q5" s="46">
        <v>5</v>
      </c>
      <c r="R5" s="46">
        <v>5</v>
      </c>
      <c r="S5" s="46">
        <v>3</v>
      </c>
      <c r="T5" s="46">
        <v>4</v>
      </c>
      <c r="U5" s="46">
        <v>4</v>
      </c>
      <c r="V5" s="46">
        <v>5</v>
      </c>
      <c r="W5" s="46">
        <f>SUM(N5:V5)</f>
        <v>39</v>
      </c>
      <c r="X5" s="46">
        <v>5</v>
      </c>
      <c r="Y5" s="46">
        <v>7</v>
      </c>
      <c r="Z5" s="46">
        <v>5</v>
      </c>
      <c r="AA5" s="46">
        <v>5</v>
      </c>
      <c r="AB5" s="46">
        <v>6</v>
      </c>
      <c r="AC5" s="46">
        <v>3</v>
      </c>
      <c r="AD5" s="46">
        <v>5</v>
      </c>
      <c r="AE5" s="46">
        <v>5</v>
      </c>
      <c r="AF5" s="46">
        <v>4</v>
      </c>
      <c r="AG5" s="46">
        <f>SUM(X5:AF5)</f>
        <v>45</v>
      </c>
      <c r="AH5" s="46">
        <f>SUM(AA5:AF5)</f>
        <v>28</v>
      </c>
      <c r="AI5" s="46">
        <f>SUM(AD5:AF5)</f>
        <v>14</v>
      </c>
      <c r="AJ5" s="47"/>
    </row>
    <row r="6" spans="1:36" s="55" customFormat="1" ht="24.75" customHeight="1" x14ac:dyDescent="0.25">
      <c r="A6" s="39" t="s">
        <v>66</v>
      </c>
      <c r="B6" s="40">
        <v>2</v>
      </c>
      <c r="C6" s="49" t="s">
        <v>68</v>
      </c>
      <c r="D6" s="49" t="s">
        <v>44</v>
      </c>
      <c r="E6" s="50" t="str">
        <f>IF(B6="","",VLOOKUP(B6,[1]球員資料表!$A$2:$N$350,5,FALSE))</f>
        <v>男</v>
      </c>
      <c r="F6" s="51">
        <f>IF(B6="","",VLOOKUP(B6,[1]球員資料表!$A$2:$N$350,6,FALSE))</f>
        <v>0</v>
      </c>
      <c r="G6" s="52"/>
      <c r="H6" s="53"/>
      <c r="I6" s="45">
        <f>W6</f>
        <v>44</v>
      </c>
      <c r="J6" s="45">
        <f>AG6</f>
        <v>42</v>
      </c>
      <c r="K6" s="46">
        <f>I6+J6</f>
        <v>86</v>
      </c>
      <c r="L6" s="46"/>
      <c r="M6" s="46">
        <f>K6+L6</f>
        <v>86</v>
      </c>
      <c r="N6" s="46">
        <v>5</v>
      </c>
      <c r="O6" s="46">
        <v>6</v>
      </c>
      <c r="P6" s="46">
        <v>3</v>
      </c>
      <c r="Q6" s="46">
        <v>5</v>
      </c>
      <c r="R6" s="46">
        <v>4</v>
      </c>
      <c r="S6" s="46">
        <v>5</v>
      </c>
      <c r="T6" s="46">
        <v>5</v>
      </c>
      <c r="U6" s="46">
        <v>4</v>
      </c>
      <c r="V6" s="46">
        <v>7</v>
      </c>
      <c r="W6" s="46">
        <f>SUM(N6:V6)</f>
        <v>44</v>
      </c>
      <c r="X6" s="46">
        <v>5</v>
      </c>
      <c r="Y6" s="46">
        <v>5</v>
      </c>
      <c r="Z6" s="46">
        <v>4</v>
      </c>
      <c r="AA6" s="46">
        <v>3</v>
      </c>
      <c r="AB6" s="46">
        <v>5</v>
      </c>
      <c r="AC6" s="46">
        <v>4</v>
      </c>
      <c r="AD6" s="46">
        <v>5</v>
      </c>
      <c r="AE6" s="46">
        <v>5</v>
      </c>
      <c r="AF6" s="46">
        <v>6</v>
      </c>
      <c r="AG6" s="46">
        <f>SUM(X6:AF6)</f>
        <v>42</v>
      </c>
      <c r="AH6" s="46">
        <f>SUM(AA6:AF6)</f>
        <v>28</v>
      </c>
      <c r="AI6" s="46">
        <f>SUM(AD6:AF6)</f>
        <v>16</v>
      </c>
      <c r="AJ6" s="54"/>
    </row>
    <row r="7" spans="1:36" s="55" customFormat="1" ht="24.75" customHeight="1" x14ac:dyDescent="0.25">
      <c r="A7" s="39"/>
      <c r="B7" s="56"/>
      <c r="C7" s="49"/>
      <c r="D7" s="49"/>
      <c r="E7" s="50"/>
      <c r="F7" s="51"/>
      <c r="G7" s="52"/>
      <c r="H7" s="53"/>
      <c r="I7" s="45">
        <f t="shared" ref="I7:I54" si="0">W7</f>
        <v>0</v>
      </c>
      <c r="J7" s="45">
        <f t="shared" ref="J7:J54" si="1">AG7</f>
        <v>0</v>
      </c>
      <c r="K7" s="46">
        <f t="shared" ref="K7:K54" si="2">I7+J7</f>
        <v>0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54"/>
    </row>
    <row r="8" spans="1:36" s="55" customFormat="1" ht="24.75" customHeight="1" x14ac:dyDescent="0.25">
      <c r="A8" s="39"/>
      <c r="B8" s="56"/>
      <c r="C8" s="49"/>
      <c r="D8" s="49"/>
      <c r="E8" s="50"/>
      <c r="F8" s="51"/>
      <c r="G8" s="52"/>
      <c r="H8" s="53"/>
      <c r="I8" s="45">
        <f t="shared" si="0"/>
        <v>0</v>
      </c>
      <c r="J8" s="45">
        <f t="shared" si="1"/>
        <v>0</v>
      </c>
      <c r="K8" s="46">
        <f t="shared" si="2"/>
        <v>0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54"/>
    </row>
    <row r="9" spans="1:36" ht="24.95" customHeight="1" x14ac:dyDescent="0.25">
      <c r="A9" s="39" t="s">
        <v>66</v>
      </c>
      <c r="B9" s="57">
        <v>7</v>
      </c>
      <c r="C9" s="58" t="s">
        <v>69</v>
      </c>
      <c r="D9" s="58" t="s">
        <v>6</v>
      </c>
      <c r="E9" s="59" t="str">
        <f>IF(B9="","",VLOOKUP(B9,[1]球員資料表!$A$2:$N$350,5,FALSE))</f>
        <v>男</v>
      </c>
      <c r="F9" s="60">
        <f>IF(B9="","",VLOOKUP(B9,[1]球員資料表!$A$2:$N$350,6,FALSE))</f>
        <v>32849</v>
      </c>
      <c r="G9" s="52"/>
      <c r="H9" s="61">
        <f>IF(B9="","",VLOOKUP(B9,[1]球員資料表!$A$2:$N$350,7,FALSE))</f>
        <v>0</v>
      </c>
      <c r="I9" s="45">
        <f t="shared" si="0"/>
        <v>38</v>
      </c>
      <c r="J9" s="45">
        <f t="shared" si="1"/>
        <v>36</v>
      </c>
      <c r="K9" s="46">
        <f t="shared" si="2"/>
        <v>74</v>
      </c>
      <c r="L9" s="46"/>
      <c r="M9" s="46">
        <f t="shared" ref="M9:M18" si="3">K9+L9</f>
        <v>74</v>
      </c>
      <c r="N9" s="46">
        <v>4</v>
      </c>
      <c r="O9" s="46">
        <v>5</v>
      </c>
      <c r="P9" s="46">
        <v>3</v>
      </c>
      <c r="Q9" s="46">
        <v>4</v>
      </c>
      <c r="R9" s="46">
        <v>4</v>
      </c>
      <c r="S9" s="46">
        <v>5</v>
      </c>
      <c r="T9" s="46">
        <v>4</v>
      </c>
      <c r="U9" s="46">
        <v>3</v>
      </c>
      <c r="V9" s="46">
        <v>6</v>
      </c>
      <c r="W9" s="46">
        <f t="shared" ref="W9:W18" si="4">SUM(N9:V9)</f>
        <v>38</v>
      </c>
      <c r="X9" s="46">
        <v>6</v>
      </c>
      <c r="Y9" s="46">
        <v>3</v>
      </c>
      <c r="Z9" s="46">
        <v>4</v>
      </c>
      <c r="AA9" s="46">
        <v>4</v>
      </c>
      <c r="AB9" s="46">
        <v>4</v>
      </c>
      <c r="AC9" s="46">
        <v>3</v>
      </c>
      <c r="AD9" s="46">
        <v>4</v>
      </c>
      <c r="AE9" s="46">
        <v>4</v>
      </c>
      <c r="AF9" s="46">
        <v>4</v>
      </c>
      <c r="AG9" s="46">
        <f t="shared" ref="AG9:AG18" si="5">SUM(X9:AF9)</f>
        <v>36</v>
      </c>
      <c r="AH9" s="46">
        <f t="shared" ref="AH9:AH18" si="6">SUM(AA9:AF9)</f>
        <v>23</v>
      </c>
      <c r="AI9" s="46">
        <f t="shared" ref="AI9:AI18" si="7">SUM(AD9:AF9)</f>
        <v>12</v>
      </c>
      <c r="AJ9" s="47"/>
    </row>
    <row r="10" spans="1:36" ht="24.95" customHeight="1" x14ac:dyDescent="0.25">
      <c r="A10" s="39" t="s">
        <v>70</v>
      </c>
      <c r="B10" s="57">
        <v>6</v>
      </c>
      <c r="C10" s="41" t="s">
        <v>69</v>
      </c>
      <c r="D10" s="41" t="s">
        <v>7</v>
      </c>
      <c r="E10" s="42" t="str">
        <f>IF(B10="","",VLOOKUP(B10,[1]球員資料表!$A$2:$N$350,5,FALSE))</f>
        <v>男</v>
      </c>
      <c r="F10" s="43">
        <f>IF(B10="","",VLOOKUP(B10,[1]球員資料表!$A$2:$N$350,6,FALSE))</f>
        <v>32247</v>
      </c>
      <c r="G10" s="52"/>
      <c r="H10" s="61"/>
      <c r="I10" s="45">
        <f t="shared" si="0"/>
        <v>39</v>
      </c>
      <c r="J10" s="45">
        <f t="shared" si="1"/>
        <v>38</v>
      </c>
      <c r="K10" s="46">
        <f t="shared" si="2"/>
        <v>77</v>
      </c>
      <c r="L10" s="46"/>
      <c r="M10" s="46">
        <f t="shared" si="3"/>
        <v>77</v>
      </c>
      <c r="N10" s="46">
        <v>5</v>
      </c>
      <c r="O10" s="46">
        <v>5</v>
      </c>
      <c r="P10" s="46">
        <v>3</v>
      </c>
      <c r="Q10" s="46">
        <v>4</v>
      </c>
      <c r="R10" s="46">
        <v>4</v>
      </c>
      <c r="S10" s="46">
        <v>4</v>
      </c>
      <c r="T10" s="46">
        <v>5</v>
      </c>
      <c r="U10" s="46">
        <v>4</v>
      </c>
      <c r="V10" s="46">
        <v>5</v>
      </c>
      <c r="W10" s="46">
        <f t="shared" si="4"/>
        <v>39</v>
      </c>
      <c r="X10" s="46">
        <v>6</v>
      </c>
      <c r="Y10" s="46">
        <v>3</v>
      </c>
      <c r="Z10" s="46">
        <v>4</v>
      </c>
      <c r="AA10" s="46">
        <v>4</v>
      </c>
      <c r="AB10" s="46">
        <v>4</v>
      </c>
      <c r="AC10" s="46">
        <v>3</v>
      </c>
      <c r="AD10" s="46">
        <v>5</v>
      </c>
      <c r="AE10" s="46">
        <v>4</v>
      </c>
      <c r="AF10" s="46">
        <v>5</v>
      </c>
      <c r="AG10" s="46">
        <f t="shared" si="5"/>
        <v>38</v>
      </c>
      <c r="AH10" s="46">
        <f t="shared" si="6"/>
        <v>25</v>
      </c>
      <c r="AI10" s="46">
        <f t="shared" si="7"/>
        <v>14</v>
      </c>
      <c r="AJ10" s="47"/>
    </row>
    <row r="11" spans="1:36" ht="24.95" customHeight="1" x14ac:dyDescent="0.25">
      <c r="A11" s="39" t="s">
        <v>71</v>
      </c>
      <c r="B11" s="57">
        <v>5</v>
      </c>
      <c r="C11" s="41" t="s">
        <v>69</v>
      </c>
      <c r="D11" s="41" t="s">
        <v>8</v>
      </c>
      <c r="E11" s="42" t="str">
        <f>IF(B11="","",VLOOKUP(B11,[1]球員資料表!$A$2:$N$350,5,FALSE))</f>
        <v>男</v>
      </c>
      <c r="F11" s="43">
        <f>IF(B11="","",VLOOKUP(B11,[1]球員資料表!$A$2:$N$384,6,FALSE))</f>
        <v>32151</v>
      </c>
      <c r="G11" s="44"/>
      <c r="H11" s="45">
        <f>IF(B11="","",VLOOKUP(B11,[1]球員資料表!$A$2:$N$350,7,FALSE))</f>
        <v>0</v>
      </c>
      <c r="I11" s="45">
        <f t="shared" si="0"/>
        <v>36</v>
      </c>
      <c r="J11" s="45">
        <f t="shared" si="1"/>
        <v>41</v>
      </c>
      <c r="K11" s="46">
        <f t="shared" si="2"/>
        <v>77</v>
      </c>
      <c r="L11" s="46"/>
      <c r="M11" s="46">
        <f t="shared" si="3"/>
        <v>77</v>
      </c>
      <c r="N11" s="46">
        <v>3</v>
      </c>
      <c r="O11" s="46">
        <v>5</v>
      </c>
      <c r="P11" s="46">
        <v>3</v>
      </c>
      <c r="Q11" s="46">
        <v>4</v>
      </c>
      <c r="R11" s="46">
        <v>4</v>
      </c>
      <c r="S11" s="46">
        <v>4</v>
      </c>
      <c r="T11" s="46">
        <v>4</v>
      </c>
      <c r="U11" s="46">
        <v>3</v>
      </c>
      <c r="V11" s="46">
        <v>6</v>
      </c>
      <c r="W11" s="46">
        <f t="shared" si="4"/>
        <v>36</v>
      </c>
      <c r="X11" s="46">
        <v>6</v>
      </c>
      <c r="Y11" s="46">
        <v>3</v>
      </c>
      <c r="Z11" s="46">
        <v>4</v>
      </c>
      <c r="AA11" s="46">
        <v>5</v>
      </c>
      <c r="AB11" s="46">
        <v>4</v>
      </c>
      <c r="AC11" s="46">
        <v>3</v>
      </c>
      <c r="AD11" s="46">
        <v>5</v>
      </c>
      <c r="AE11" s="46">
        <v>6</v>
      </c>
      <c r="AF11" s="46">
        <v>5</v>
      </c>
      <c r="AG11" s="46">
        <f t="shared" si="5"/>
        <v>41</v>
      </c>
      <c r="AH11" s="46">
        <f t="shared" si="6"/>
        <v>28</v>
      </c>
      <c r="AI11" s="46">
        <f t="shared" si="7"/>
        <v>16</v>
      </c>
      <c r="AJ11" s="47"/>
    </row>
    <row r="12" spans="1:36" ht="24.95" customHeight="1" x14ac:dyDescent="0.25">
      <c r="A12" s="39" t="s">
        <v>72</v>
      </c>
      <c r="B12" s="57">
        <v>8</v>
      </c>
      <c r="C12" s="41" t="s">
        <v>69</v>
      </c>
      <c r="D12" s="41" t="s">
        <v>9</v>
      </c>
      <c r="E12" s="42" t="str">
        <f>IF(B12="","",VLOOKUP(B12,[1]球員資料表!$A$2:$N$350,5,FALSE))</f>
        <v>男</v>
      </c>
      <c r="F12" s="43">
        <f>IF(B12="","",VLOOKUP(B12,[1]球員資料表!$A$2:$N$350,6,FALSE))</f>
        <v>32851</v>
      </c>
      <c r="G12" s="52"/>
      <c r="H12" s="61"/>
      <c r="I12" s="45">
        <f t="shared" si="0"/>
        <v>38</v>
      </c>
      <c r="J12" s="45">
        <f t="shared" si="1"/>
        <v>40</v>
      </c>
      <c r="K12" s="46">
        <f t="shared" si="2"/>
        <v>78</v>
      </c>
      <c r="L12" s="46"/>
      <c r="M12" s="46">
        <f t="shared" si="3"/>
        <v>78</v>
      </c>
      <c r="N12" s="46">
        <v>4</v>
      </c>
      <c r="O12" s="46">
        <v>5</v>
      </c>
      <c r="P12" s="46">
        <v>4</v>
      </c>
      <c r="Q12" s="46">
        <v>4</v>
      </c>
      <c r="R12" s="46">
        <v>4</v>
      </c>
      <c r="S12" s="46">
        <v>4</v>
      </c>
      <c r="T12" s="46">
        <v>5</v>
      </c>
      <c r="U12" s="46">
        <v>3</v>
      </c>
      <c r="V12" s="46">
        <v>5</v>
      </c>
      <c r="W12" s="46">
        <f t="shared" si="4"/>
        <v>38</v>
      </c>
      <c r="X12" s="46">
        <v>5</v>
      </c>
      <c r="Y12" s="46">
        <v>5</v>
      </c>
      <c r="Z12" s="46">
        <v>4</v>
      </c>
      <c r="AA12" s="46">
        <v>5</v>
      </c>
      <c r="AB12" s="46">
        <v>6</v>
      </c>
      <c r="AC12" s="46">
        <v>4</v>
      </c>
      <c r="AD12" s="46">
        <v>3</v>
      </c>
      <c r="AE12" s="46">
        <v>4</v>
      </c>
      <c r="AF12" s="46">
        <v>4</v>
      </c>
      <c r="AG12" s="46">
        <f t="shared" si="5"/>
        <v>40</v>
      </c>
      <c r="AH12" s="46">
        <f t="shared" si="6"/>
        <v>26</v>
      </c>
      <c r="AI12" s="46">
        <f t="shared" si="7"/>
        <v>11</v>
      </c>
      <c r="AJ12" s="47"/>
    </row>
    <row r="13" spans="1:36" ht="24.95" customHeight="1" x14ac:dyDescent="0.25">
      <c r="A13" s="39" t="s">
        <v>73</v>
      </c>
      <c r="B13" s="57">
        <v>4</v>
      </c>
      <c r="C13" s="41" t="s">
        <v>69</v>
      </c>
      <c r="D13" s="41" t="s">
        <v>10</v>
      </c>
      <c r="E13" s="42" t="str">
        <f>IF(B13="","",VLOOKUP(B13,[1]球員資料表!$A$2:$N$350,5,FALSE))</f>
        <v>男</v>
      </c>
      <c r="F13" s="43">
        <f>IF(B13="","",VLOOKUP(B13,[1]球員資料表!$A$2:$N$350,6,FALSE))</f>
        <v>0</v>
      </c>
      <c r="G13" s="52"/>
      <c r="H13" s="61"/>
      <c r="I13" s="45">
        <f t="shared" si="0"/>
        <v>40</v>
      </c>
      <c r="J13" s="45">
        <f t="shared" si="1"/>
        <v>40</v>
      </c>
      <c r="K13" s="46">
        <f t="shared" si="2"/>
        <v>80</v>
      </c>
      <c r="L13" s="46"/>
      <c r="M13" s="46">
        <f t="shared" si="3"/>
        <v>80</v>
      </c>
      <c r="N13" s="46">
        <v>5</v>
      </c>
      <c r="O13" s="46">
        <v>4</v>
      </c>
      <c r="P13" s="46">
        <v>5</v>
      </c>
      <c r="Q13" s="46">
        <v>3</v>
      </c>
      <c r="R13" s="46">
        <v>5</v>
      </c>
      <c r="S13" s="46">
        <v>4</v>
      </c>
      <c r="T13" s="46">
        <v>4</v>
      </c>
      <c r="U13" s="46">
        <v>3</v>
      </c>
      <c r="V13" s="46">
        <v>7</v>
      </c>
      <c r="W13" s="46">
        <f t="shared" si="4"/>
        <v>40</v>
      </c>
      <c r="X13" s="46">
        <v>5</v>
      </c>
      <c r="Y13" s="46">
        <v>4</v>
      </c>
      <c r="Z13" s="46">
        <v>5</v>
      </c>
      <c r="AA13" s="46">
        <v>5</v>
      </c>
      <c r="AB13" s="46">
        <v>5</v>
      </c>
      <c r="AC13" s="46">
        <v>3</v>
      </c>
      <c r="AD13" s="46">
        <v>5</v>
      </c>
      <c r="AE13" s="46">
        <v>4</v>
      </c>
      <c r="AF13" s="46">
        <v>4</v>
      </c>
      <c r="AG13" s="46">
        <f t="shared" si="5"/>
        <v>40</v>
      </c>
      <c r="AH13" s="46">
        <f t="shared" si="6"/>
        <v>26</v>
      </c>
      <c r="AI13" s="46">
        <f t="shared" si="7"/>
        <v>13</v>
      </c>
      <c r="AJ13" s="47"/>
    </row>
    <row r="14" spans="1:36" ht="24.95" customHeight="1" x14ac:dyDescent="0.25">
      <c r="A14" s="39" t="s">
        <v>74</v>
      </c>
      <c r="B14" s="57">
        <v>9</v>
      </c>
      <c r="C14" s="41" t="s">
        <v>69</v>
      </c>
      <c r="D14" s="41" t="s">
        <v>11</v>
      </c>
      <c r="E14" s="42" t="str">
        <f>IF(B14="","",VLOOKUP(B14,[1]球員資料表!$A$2:$N$350,5,FALSE))</f>
        <v>男</v>
      </c>
      <c r="F14" s="43">
        <f>IF(B14="","",VLOOKUP(B14,[1]球員資料表!$A$2:$N$350,6,FALSE))</f>
        <v>33055</v>
      </c>
      <c r="G14" s="44"/>
      <c r="H14" s="45"/>
      <c r="I14" s="45">
        <f t="shared" si="0"/>
        <v>37</v>
      </c>
      <c r="J14" s="45">
        <f t="shared" si="1"/>
        <v>43</v>
      </c>
      <c r="K14" s="46">
        <f t="shared" si="2"/>
        <v>80</v>
      </c>
      <c r="L14" s="46"/>
      <c r="M14" s="46">
        <f t="shared" si="3"/>
        <v>80</v>
      </c>
      <c r="N14" s="46">
        <v>4</v>
      </c>
      <c r="O14" s="46">
        <v>5</v>
      </c>
      <c r="P14" s="46">
        <v>2</v>
      </c>
      <c r="Q14" s="46">
        <v>3</v>
      </c>
      <c r="R14" s="46">
        <v>4</v>
      </c>
      <c r="S14" s="46">
        <v>4</v>
      </c>
      <c r="T14" s="46">
        <v>5</v>
      </c>
      <c r="U14" s="46">
        <v>4</v>
      </c>
      <c r="V14" s="46">
        <v>6</v>
      </c>
      <c r="W14" s="46">
        <f t="shared" si="4"/>
        <v>37</v>
      </c>
      <c r="X14" s="46">
        <v>5</v>
      </c>
      <c r="Y14" s="46">
        <v>4</v>
      </c>
      <c r="Z14" s="46">
        <v>5</v>
      </c>
      <c r="AA14" s="46">
        <v>5</v>
      </c>
      <c r="AB14" s="46">
        <v>5</v>
      </c>
      <c r="AC14" s="46">
        <v>3</v>
      </c>
      <c r="AD14" s="46">
        <v>6</v>
      </c>
      <c r="AE14" s="46">
        <v>5</v>
      </c>
      <c r="AF14" s="46">
        <v>5</v>
      </c>
      <c r="AG14" s="46">
        <f t="shared" si="5"/>
        <v>43</v>
      </c>
      <c r="AH14" s="46">
        <f t="shared" si="6"/>
        <v>29</v>
      </c>
      <c r="AI14" s="46">
        <f t="shared" si="7"/>
        <v>16</v>
      </c>
      <c r="AJ14" s="47"/>
    </row>
    <row r="15" spans="1:36" ht="24.95" customHeight="1" x14ac:dyDescent="0.25">
      <c r="A15" s="39" t="s">
        <v>75</v>
      </c>
      <c r="B15" s="57">
        <v>11</v>
      </c>
      <c r="C15" s="49" t="s">
        <v>69</v>
      </c>
      <c r="D15" s="49" t="s">
        <v>12</v>
      </c>
      <c r="E15" s="50" t="str">
        <f>IF(B15="","",VLOOKUP(B15,[1]球員資料表!$A$2:$N$350,5,FALSE))</f>
        <v>男</v>
      </c>
      <c r="F15" s="51">
        <f>IF(B15="","",VLOOKUP(B15,[1]球員資料表!$A$2:$N$350,6,FALSE))</f>
        <v>33274</v>
      </c>
      <c r="G15" s="44"/>
      <c r="H15" s="62"/>
      <c r="I15" s="45">
        <f t="shared" si="0"/>
        <v>40</v>
      </c>
      <c r="J15" s="45">
        <f t="shared" si="1"/>
        <v>44</v>
      </c>
      <c r="K15" s="46">
        <f t="shared" si="2"/>
        <v>84</v>
      </c>
      <c r="L15" s="46"/>
      <c r="M15" s="46">
        <f t="shared" si="3"/>
        <v>84</v>
      </c>
      <c r="N15" s="46">
        <v>5</v>
      </c>
      <c r="O15" s="46">
        <v>5</v>
      </c>
      <c r="P15" s="46">
        <v>5</v>
      </c>
      <c r="Q15" s="46">
        <v>4</v>
      </c>
      <c r="R15" s="46">
        <v>4</v>
      </c>
      <c r="S15" s="46">
        <v>5</v>
      </c>
      <c r="T15" s="46">
        <v>4</v>
      </c>
      <c r="U15" s="46">
        <v>3</v>
      </c>
      <c r="V15" s="46">
        <v>5</v>
      </c>
      <c r="W15" s="46">
        <f t="shared" si="4"/>
        <v>40</v>
      </c>
      <c r="X15" s="46">
        <v>6</v>
      </c>
      <c r="Y15" s="46">
        <v>4</v>
      </c>
      <c r="Z15" s="46">
        <v>5</v>
      </c>
      <c r="AA15" s="46">
        <v>6</v>
      </c>
      <c r="AB15" s="46">
        <v>6</v>
      </c>
      <c r="AC15" s="46">
        <v>3</v>
      </c>
      <c r="AD15" s="46">
        <v>5</v>
      </c>
      <c r="AE15" s="46">
        <v>4</v>
      </c>
      <c r="AF15" s="46">
        <v>5</v>
      </c>
      <c r="AG15" s="46">
        <f t="shared" si="5"/>
        <v>44</v>
      </c>
      <c r="AH15" s="46">
        <f t="shared" si="6"/>
        <v>29</v>
      </c>
      <c r="AI15" s="46">
        <f t="shared" si="7"/>
        <v>14</v>
      </c>
      <c r="AJ15" s="47"/>
    </row>
    <row r="16" spans="1:36" ht="24.95" customHeight="1" x14ac:dyDescent="0.25">
      <c r="A16" s="39" t="s">
        <v>76</v>
      </c>
      <c r="B16" s="57">
        <v>12</v>
      </c>
      <c r="C16" s="49" t="s">
        <v>69</v>
      </c>
      <c r="D16" s="41" t="s">
        <v>13</v>
      </c>
      <c r="E16" s="50"/>
      <c r="F16" s="51"/>
      <c r="G16" s="44"/>
      <c r="H16" s="62"/>
      <c r="I16" s="45">
        <f t="shared" si="0"/>
        <v>43</v>
      </c>
      <c r="J16" s="45">
        <f t="shared" si="1"/>
        <v>42</v>
      </c>
      <c r="K16" s="46">
        <f t="shared" si="2"/>
        <v>85</v>
      </c>
      <c r="L16" s="46"/>
      <c r="M16" s="46">
        <f t="shared" si="3"/>
        <v>85</v>
      </c>
      <c r="N16" s="46">
        <v>6</v>
      </c>
      <c r="O16" s="46">
        <v>6</v>
      </c>
      <c r="P16" s="46">
        <v>4</v>
      </c>
      <c r="Q16" s="46">
        <v>4</v>
      </c>
      <c r="R16" s="46">
        <v>5</v>
      </c>
      <c r="S16" s="46">
        <v>5</v>
      </c>
      <c r="T16" s="46">
        <v>5</v>
      </c>
      <c r="U16" s="46">
        <v>3</v>
      </c>
      <c r="V16" s="46">
        <v>5</v>
      </c>
      <c r="W16" s="46">
        <f t="shared" si="4"/>
        <v>43</v>
      </c>
      <c r="X16" s="46">
        <v>7</v>
      </c>
      <c r="Y16" s="46">
        <v>3</v>
      </c>
      <c r="Z16" s="46">
        <v>5</v>
      </c>
      <c r="AA16" s="46">
        <v>4</v>
      </c>
      <c r="AB16" s="46">
        <v>5</v>
      </c>
      <c r="AC16" s="46">
        <v>4</v>
      </c>
      <c r="AD16" s="46">
        <v>5</v>
      </c>
      <c r="AE16" s="46">
        <v>4</v>
      </c>
      <c r="AF16" s="46">
        <v>5</v>
      </c>
      <c r="AG16" s="46">
        <f t="shared" si="5"/>
        <v>42</v>
      </c>
      <c r="AH16" s="46">
        <f t="shared" si="6"/>
        <v>27</v>
      </c>
      <c r="AI16" s="46">
        <f t="shared" si="7"/>
        <v>14</v>
      </c>
      <c r="AJ16" s="47"/>
    </row>
    <row r="17" spans="1:36" s="55" customFormat="1" ht="21" customHeight="1" x14ac:dyDescent="0.25">
      <c r="A17" s="39" t="s">
        <v>77</v>
      </c>
      <c r="B17" s="57">
        <v>10</v>
      </c>
      <c r="C17" s="41" t="s">
        <v>69</v>
      </c>
      <c r="D17" s="41" t="s">
        <v>14</v>
      </c>
      <c r="E17" s="42" t="str">
        <f>IF(B17="","",VLOOKUP(B17,[1]球員資料表!$A$2:$N$350,5,FALSE))</f>
        <v>男</v>
      </c>
      <c r="F17" s="43">
        <f>IF(B17="","",VLOOKUP(B17,[1]球員資料表!$A$2:$N$350,6,FALSE))</f>
        <v>33171</v>
      </c>
      <c r="G17" s="44"/>
      <c r="H17" s="45"/>
      <c r="I17" s="45">
        <f t="shared" si="0"/>
        <v>46</v>
      </c>
      <c r="J17" s="45">
        <f t="shared" si="1"/>
        <v>41</v>
      </c>
      <c r="K17" s="46">
        <f t="shared" si="2"/>
        <v>87</v>
      </c>
      <c r="L17" s="46"/>
      <c r="M17" s="46">
        <f t="shared" si="3"/>
        <v>87</v>
      </c>
      <c r="N17" s="46">
        <v>8</v>
      </c>
      <c r="O17" s="46">
        <v>5</v>
      </c>
      <c r="P17" s="46">
        <v>4</v>
      </c>
      <c r="Q17" s="46">
        <v>4</v>
      </c>
      <c r="R17" s="46">
        <v>5</v>
      </c>
      <c r="S17" s="46">
        <v>5</v>
      </c>
      <c r="T17" s="46">
        <v>5</v>
      </c>
      <c r="U17" s="46">
        <v>5</v>
      </c>
      <c r="V17" s="46">
        <v>5</v>
      </c>
      <c r="W17" s="46">
        <f t="shared" si="4"/>
        <v>46</v>
      </c>
      <c r="X17" s="46">
        <v>6</v>
      </c>
      <c r="Y17" s="46">
        <v>3</v>
      </c>
      <c r="Z17" s="46">
        <v>5</v>
      </c>
      <c r="AA17" s="46">
        <v>4</v>
      </c>
      <c r="AB17" s="46">
        <v>5</v>
      </c>
      <c r="AC17" s="46">
        <v>3</v>
      </c>
      <c r="AD17" s="46">
        <v>5</v>
      </c>
      <c r="AE17" s="46">
        <v>4</v>
      </c>
      <c r="AF17" s="46">
        <v>6</v>
      </c>
      <c r="AG17" s="46">
        <f t="shared" si="5"/>
        <v>41</v>
      </c>
      <c r="AH17" s="46">
        <f t="shared" si="6"/>
        <v>27</v>
      </c>
      <c r="AI17" s="46">
        <f t="shared" si="7"/>
        <v>15</v>
      </c>
      <c r="AJ17" s="54"/>
    </row>
    <row r="18" spans="1:36" s="55" customFormat="1" ht="21" customHeight="1" x14ac:dyDescent="0.25">
      <c r="A18" s="39" t="s">
        <v>78</v>
      </c>
      <c r="B18" s="57">
        <v>3</v>
      </c>
      <c r="C18" s="41" t="s">
        <v>69</v>
      </c>
      <c r="D18" s="41" t="s">
        <v>15</v>
      </c>
      <c r="E18" s="42" t="str">
        <f>IF(B18="","",VLOOKUP(B18,[1]球員資料表!$A$2:$N$350,5,FALSE))</f>
        <v>男</v>
      </c>
      <c r="F18" s="43">
        <f>IF(B18="","",VLOOKUP(B18,[1]球員資料表!$A$2:$N$350,6,FALSE))</f>
        <v>0</v>
      </c>
      <c r="G18" s="44"/>
      <c r="H18" s="45"/>
      <c r="I18" s="45">
        <f t="shared" si="0"/>
        <v>47</v>
      </c>
      <c r="J18" s="45">
        <f t="shared" si="1"/>
        <v>42</v>
      </c>
      <c r="K18" s="46">
        <f t="shared" si="2"/>
        <v>89</v>
      </c>
      <c r="L18" s="63"/>
      <c r="M18" s="46">
        <f t="shared" si="3"/>
        <v>89</v>
      </c>
      <c r="N18" s="46">
        <v>5</v>
      </c>
      <c r="O18" s="46">
        <v>7</v>
      </c>
      <c r="P18" s="46">
        <v>3</v>
      </c>
      <c r="Q18" s="46">
        <v>5</v>
      </c>
      <c r="R18" s="46">
        <v>5</v>
      </c>
      <c r="S18" s="46">
        <v>5</v>
      </c>
      <c r="T18" s="46">
        <v>6</v>
      </c>
      <c r="U18" s="46">
        <v>5</v>
      </c>
      <c r="V18" s="46">
        <v>6</v>
      </c>
      <c r="W18" s="46">
        <f t="shared" si="4"/>
        <v>47</v>
      </c>
      <c r="X18" s="46">
        <v>6</v>
      </c>
      <c r="Y18" s="46">
        <v>4</v>
      </c>
      <c r="Z18" s="46">
        <v>3</v>
      </c>
      <c r="AA18" s="46">
        <v>5</v>
      </c>
      <c r="AB18" s="46">
        <v>5</v>
      </c>
      <c r="AC18" s="46">
        <v>4</v>
      </c>
      <c r="AD18" s="46">
        <v>5</v>
      </c>
      <c r="AE18" s="46">
        <v>5</v>
      </c>
      <c r="AF18" s="46">
        <v>5</v>
      </c>
      <c r="AG18" s="46">
        <f t="shared" si="5"/>
        <v>42</v>
      </c>
      <c r="AH18" s="46">
        <f t="shared" si="6"/>
        <v>29</v>
      </c>
      <c r="AI18" s="46">
        <f t="shared" si="7"/>
        <v>15</v>
      </c>
      <c r="AJ18" s="54"/>
    </row>
    <row r="19" spans="1:36" s="55" customFormat="1" ht="21" customHeight="1" x14ac:dyDescent="0.25">
      <c r="A19" s="64"/>
      <c r="B19" s="65"/>
      <c r="C19" s="49"/>
      <c r="D19" s="49"/>
      <c r="E19" s="50"/>
      <c r="F19" s="51"/>
      <c r="G19" s="44"/>
      <c r="H19" s="62"/>
      <c r="I19" s="45">
        <f t="shared" si="0"/>
        <v>0</v>
      </c>
      <c r="J19" s="45">
        <f t="shared" si="1"/>
        <v>0</v>
      </c>
      <c r="K19" s="46">
        <f t="shared" si="2"/>
        <v>0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54"/>
    </row>
    <row r="20" spans="1:36" ht="24.95" customHeight="1" x14ac:dyDescent="0.25">
      <c r="A20" s="39" t="s">
        <v>66</v>
      </c>
      <c r="B20" s="57">
        <v>23</v>
      </c>
      <c r="C20" s="41" t="s">
        <v>79</v>
      </c>
      <c r="D20" s="41" t="s">
        <v>16</v>
      </c>
      <c r="E20" s="42" t="str">
        <f>IF(B20="","",VLOOKUP(B20,[1]球員資料表!$A$2:$N$350,5,FALSE))</f>
        <v>男</v>
      </c>
      <c r="F20" s="43">
        <f>IF(B20="","",VLOOKUP(B20,[1]球員資料表!$A$2:$N$350,6,FALSE))</f>
        <v>33948</v>
      </c>
      <c r="G20" s="44"/>
      <c r="H20" s="45"/>
      <c r="I20" s="45">
        <f t="shared" si="0"/>
        <v>36</v>
      </c>
      <c r="J20" s="45">
        <f t="shared" si="1"/>
        <v>37</v>
      </c>
      <c r="K20" s="46">
        <f t="shared" si="2"/>
        <v>73</v>
      </c>
      <c r="L20" s="46"/>
      <c r="M20" s="46">
        <f t="shared" ref="M20:M30" si="8">K20+L20</f>
        <v>73</v>
      </c>
      <c r="N20" s="46">
        <v>6</v>
      </c>
      <c r="O20" s="46">
        <v>5</v>
      </c>
      <c r="P20" s="46">
        <v>2</v>
      </c>
      <c r="Q20" s="46">
        <v>4</v>
      </c>
      <c r="R20" s="46">
        <v>4</v>
      </c>
      <c r="S20" s="46">
        <v>3</v>
      </c>
      <c r="T20" s="46">
        <v>5</v>
      </c>
      <c r="U20" s="46">
        <v>2</v>
      </c>
      <c r="V20" s="46">
        <v>5</v>
      </c>
      <c r="W20" s="46">
        <f t="shared" ref="W20:W30" si="9">SUM(N20:V20)</f>
        <v>36</v>
      </c>
      <c r="X20" s="46">
        <v>5</v>
      </c>
      <c r="Y20" s="46">
        <v>3</v>
      </c>
      <c r="Z20" s="46">
        <v>6</v>
      </c>
      <c r="AA20" s="46">
        <v>4</v>
      </c>
      <c r="AB20" s="46">
        <v>4</v>
      </c>
      <c r="AC20" s="46">
        <v>2</v>
      </c>
      <c r="AD20" s="46">
        <v>5</v>
      </c>
      <c r="AE20" s="46">
        <v>5</v>
      </c>
      <c r="AF20" s="46">
        <v>3</v>
      </c>
      <c r="AG20" s="46">
        <f t="shared" ref="AG20:AG30" si="10">SUM(X20:AF20)</f>
        <v>37</v>
      </c>
      <c r="AH20" s="46">
        <f t="shared" ref="AH20:AH30" si="11">SUM(AA20:AF20)</f>
        <v>23</v>
      </c>
      <c r="AI20" s="46">
        <f t="shared" ref="AI20:AI30" si="12">SUM(AD20:AF20)</f>
        <v>13</v>
      </c>
      <c r="AJ20" s="47"/>
    </row>
    <row r="21" spans="1:36" ht="24.95" customHeight="1" x14ac:dyDescent="0.25">
      <c r="A21" s="39" t="s">
        <v>70</v>
      </c>
      <c r="B21" s="57">
        <v>19</v>
      </c>
      <c r="C21" s="41" t="s">
        <v>79</v>
      </c>
      <c r="D21" s="41" t="s">
        <v>17</v>
      </c>
      <c r="E21" s="42" t="str">
        <f>IF(B21="","",VLOOKUP(B21,[1]球員資料表!$A$2:$N$350,5,FALSE))</f>
        <v>男</v>
      </c>
      <c r="F21" s="43">
        <f>IF(B21="","",VLOOKUP(B21,[1]球員資料表!$A$2:$N$350,6,FALSE))</f>
        <v>33878</v>
      </c>
      <c r="G21" s="44"/>
      <c r="H21" s="45">
        <f>IF(B21="","",VLOOKUP(B21,[1]球員資料表!$A$2:$N$350,7,FALSE))</f>
        <v>0</v>
      </c>
      <c r="I21" s="45">
        <f t="shared" si="0"/>
        <v>39</v>
      </c>
      <c r="J21" s="45">
        <f t="shared" si="1"/>
        <v>39</v>
      </c>
      <c r="K21" s="46">
        <f t="shared" si="2"/>
        <v>78</v>
      </c>
      <c r="L21" s="46"/>
      <c r="M21" s="46">
        <f t="shared" si="8"/>
        <v>78</v>
      </c>
      <c r="N21" s="46">
        <v>5</v>
      </c>
      <c r="O21" s="46">
        <v>5</v>
      </c>
      <c r="P21" s="46">
        <v>3</v>
      </c>
      <c r="Q21" s="46">
        <v>5</v>
      </c>
      <c r="R21" s="46">
        <v>4</v>
      </c>
      <c r="S21" s="46">
        <v>4</v>
      </c>
      <c r="T21" s="46">
        <v>4</v>
      </c>
      <c r="U21" s="46">
        <v>4</v>
      </c>
      <c r="V21" s="46">
        <v>5</v>
      </c>
      <c r="W21" s="46">
        <f t="shared" si="9"/>
        <v>39</v>
      </c>
      <c r="X21" s="46">
        <v>5</v>
      </c>
      <c r="Y21" s="46">
        <v>3</v>
      </c>
      <c r="Z21" s="46">
        <v>5</v>
      </c>
      <c r="AA21" s="46">
        <v>4</v>
      </c>
      <c r="AB21" s="46">
        <v>4</v>
      </c>
      <c r="AC21" s="46">
        <v>4</v>
      </c>
      <c r="AD21" s="46">
        <v>4</v>
      </c>
      <c r="AE21" s="46">
        <v>5</v>
      </c>
      <c r="AF21" s="46">
        <v>5</v>
      </c>
      <c r="AG21" s="46">
        <f t="shared" si="10"/>
        <v>39</v>
      </c>
      <c r="AH21" s="46">
        <f t="shared" si="11"/>
        <v>26</v>
      </c>
      <c r="AI21" s="46">
        <f t="shared" si="12"/>
        <v>14</v>
      </c>
      <c r="AJ21" s="47"/>
    </row>
    <row r="22" spans="1:36" ht="24.95" customHeight="1" x14ac:dyDescent="0.25">
      <c r="A22" s="39" t="s">
        <v>71</v>
      </c>
      <c r="B22" s="57">
        <v>18</v>
      </c>
      <c r="C22" s="41" t="s">
        <v>79</v>
      </c>
      <c r="D22" s="41" t="s">
        <v>18</v>
      </c>
      <c r="E22" s="42" t="str">
        <f>IF(B22="","",VLOOKUP(B22,[1]球員資料表!$A$2:$N$350,5,FALSE))</f>
        <v>男</v>
      </c>
      <c r="F22" s="43">
        <f>IF(B22="","",VLOOKUP(B22,[1]球員資料表!$A$2:$N$350,6,FALSE))</f>
        <v>33757</v>
      </c>
      <c r="G22" s="44"/>
      <c r="H22" s="45">
        <f>IF(B22="","",VLOOKUP(B22,[1]球員資料表!$A$2:$N$350,7,FALSE))</f>
        <v>0</v>
      </c>
      <c r="I22" s="45">
        <f t="shared" si="0"/>
        <v>38</v>
      </c>
      <c r="J22" s="45">
        <f t="shared" si="1"/>
        <v>40</v>
      </c>
      <c r="K22" s="46">
        <f t="shared" si="2"/>
        <v>78</v>
      </c>
      <c r="L22" s="46"/>
      <c r="M22" s="46">
        <f t="shared" si="8"/>
        <v>78</v>
      </c>
      <c r="N22" s="46">
        <v>3</v>
      </c>
      <c r="O22" s="46">
        <v>5</v>
      </c>
      <c r="P22" s="46">
        <v>3</v>
      </c>
      <c r="Q22" s="46">
        <v>6</v>
      </c>
      <c r="R22" s="46">
        <v>4</v>
      </c>
      <c r="S22" s="46">
        <v>4</v>
      </c>
      <c r="T22" s="46">
        <v>3</v>
      </c>
      <c r="U22" s="46">
        <v>5</v>
      </c>
      <c r="V22" s="46">
        <v>5</v>
      </c>
      <c r="W22" s="46">
        <f t="shared" si="9"/>
        <v>38</v>
      </c>
      <c r="X22" s="46">
        <v>6</v>
      </c>
      <c r="Y22" s="46">
        <v>4</v>
      </c>
      <c r="Z22" s="46">
        <v>4</v>
      </c>
      <c r="AA22" s="46">
        <v>4</v>
      </c>
      <c r="AB22" s="46">
        <v>4</v>
      </c>
      <c r="AC22" s="46">
        <v>3</v>
      </c>
      <c r="AD22" s="46">
        <v>6</v>
      </c>
      <c r="AE22" s="46">
        <v>4</v>
      </c>
      <c r="AF22" s="46">
        <v>5</v>
      </c>
      <c r="AG22" s="46">
        <f t="shared" si="10"/>
        <v>40</v>
      </c>
      <c r="AH22" s="46">
        <f t="shared" si="11"/>
        <v>26</v>
      </c>
      <c r="AI22" s="46">
        <f t="shared" si="12"/>
        <v>15</v>
      </c>
      <c r="AJ22" s="47"/>
    </row>
    <row r="23" spans="1:36" ht="24.95" customHeight="1" x14ac:dyDescent="0.25">
      <c r="A23" s="39" t="s">
        <v>72</v>
      </c>
      <c r="B23" s="57">
        <v>20</v>
      </c>
      <c r="C23" s="41" t="s">
        <v>79</v>
      </c>
      <c r="D23" s="41" t="s">
        <v>19</v>
      </c>
      <c r="E23" s="42" t="str">
        <f>IF(B23="","",VLOOKUP(B23,[1]球員資料表!$A$2:$N$350,5,FALSE))</f>
        <v>男</v>
      </c>
      <c r="F23" s="43">
        <f>IF(B23="","",VLOOKUP(B23,[1]球員資料表!$A$2:$N$350,6,FALSE))</f>
        <v>33890</v>
      </c>
      <c r="G23" s="52"/>
      <c r="H23" s="61"/>
      <c r="I23" s="45">
        <f t="shared" si="0"/>
        <v>37</v>
      </c>
      <c r="J23" s="45">
        <f t="shared" si="1"/>
        <v>43</v>
      </c>
      <c r="K23" s="46">
        <f t="shared" si="2"/>
        <v>80</v>
      </c>
      <c r="L23" s="46"/>
      <c r="M23" s="46">
        <f t="shared" si="8"/>
        <v>80</v>
      </c>
      <c r="N23" s="46">
        <v>3</v>
      </c>
      <c r="O23" s="46">
        <v>4</v>
      </c>
      <c r="P23" s="46">
        <v>4</v>
      </c>
      <c r="Q23" s="46">
        <v>4</v>
      </c>
      <c r="R23" s="46">
        <v>5</v>
      </c>
      <c r="S23" s="46">
        <v>3</v>
      </c>
      <c r="T23" s="46">
        <v>4</v>
      </c>
      <c r="U23" s="46">
        <v>4</v>
      </c>
      <c r="V23" s="46">
        <v>6</v>
      </c>
      <c r="W23" s="46">
        <f t="shared" si="9"/>
        <v>37</v>
      </c>
      <c r="X23" s="46">
        <v>5</v>
      </c>
      <c r="Y23" s="46">
        <v>5</v>
      </c>
      <c r="Z23" s="46">
        <v>6</v>
      </c>
      <c r="AA23" s="46">
        <v>4</v>
      </c>
      <c r="AB23" s="46">
        <v>6</v>
      </c>
      <c r="AC23" s="46">
        <v>3</v>
      </c>
      <c r="AD23" s="46">
        <v>6</v>
      </c>
      <c r="AE23" s="46">
        <v>4</v>
      </c>
      <c r="AF23" s="46">
        <v>4</v>
      </c>
      <c r="AG23" s="46">
        <f t="shared" si="10"/>
        <v>43</v>
      </c>
      <c r="AH23" s="46">
        <f t="shared" si="11"/>
        <v>27</v>
      </c>
      <c r="AI23" s="46">
        <f t="shared" si="12"/>
        <v>14</v>
      </c>
      <c r="AJ23" s="47"/>
    </row>
    <row r="24" spans="1:36" ht="24.95" customHeight="1" x14ac:dyDescent="0.25">
      <c r="A24" s="39" t="s">
        <v>73</v>
      </c>
      <c r="B24" s="57">
        <v>22</v>
      </c>
      <c r="C24" s="41" t="s">
        <v>79</v>
      </c>
      <c r="D24" s="41" t="s">
        <v>20</v>
      </c>
      <c r="E24" s="42" t="str">
        <f>IF(B24="","",VLOOKUP(B24,[1]球員資料表!$A$2:$N$350,5,FALSE))</f>
        <v>男</v>
      </c>
      <c r="F24" s="43">
        <f>IF(B24="","",VLOOKUP(B24,[1]球員資料表!$A$2:$N$350,6,FALSE))</f>
        <v>0</v>
      </c>
      <c r="G24" s="44"/>
      <c r="H24" s="45">
        <f>IF(B24="","",VLOOKUP(B24,[1]球員資料表!$A$2:$N$350,7,FALSE))</f>
        <v>0</v>
      </c>
      <c r="I24" s="45">
        <f t="shared" si="0"/>
        <v>44</v>
      </c>
      <c r="J24" s="45">
        <f t="shared" si="1"/>
        <v>41</v>
      </c>
      <c r="K24" s="46">
        <f t="shared" si="2"/>
        <v>85</v>
      </c>
      <c r="L24" s="46"/>
      <c r="M24" s="46">
        <f t="shared" si="8"/>
        <v>85</v>
      </c>
      <c r="N24" s="46">
        <v>4</v>
      </c>
      <c r="O24" s="46">
        <v>7</v>
      </c>
      <c r="P24" s="46">
        <v>4</v>
      </c>
      <c r="Q24" s="46">
        <v>6</v>
      </c>
      <c r="R24" s="46">
        <v>6</v>
      </c>
      <c r="S24" s="46">
        <v>5</v>
      </c>
      <c r="T24" s="46">
        <v>4</v>
      </c>
      <c r="U24" s="46">
        <v>3</v>
      </c>
      <c r="V24" s="46">
        <v>5</v>
      </c>
      <c r="W24" s="46">
        <f t="shared" si="9"/>
        <v>44</v>
      </c>
      <c r="X24" s="46">
        <v>4</v>
      </c>
      <c r="Y24" s="46">
        <v>3</v>
      </c>
      <c r="Z24" s="46">
        <v>5</v>
      </c>
      <c r="AA24" s="46">
        <v>6</v>
      </c>
      <c r="AB24" s="46">
        <v>4</v>
      </c>
      <c r="AC24" s="46">
        <v>5</v>
      </c>
      <c r="AD24" s="46">
        <v>5</v>
      </c>
      <c r="AE24" s="46">
        <v>4</v>
      </c>
      <c r="AF24" s="46">
        <v>5</v>
      </c>
      <c r="AG24" s="46">
        <f t="shared" si="10"/>
        <v>41</v>
      </c>
      <c r="AH24" s="46">
        <f t="shared" si="11"/>
        <v>29</v>
      </c>
      <c r="AI24" s="46">
        <f t="shared" si="12"/>
        <v>14</v>
      </c>
      <c r="AJ24" s="47"/>
    </row>
    <row r="25" spans="1:36" ht="24.95" customHeight="1" x14ac:dyDescent="0.25">
      <c r="A25" s="39" t="s">
        <v>74</v>
      </c>
      <c r="B25" s="57">
        <v>14</v>
      </c>
      <c r="C25" s="41" t="s">
        <v>79</v>
      </c>
      <c r="D25" s="41" t="s">
        <v>21</v>
      </c>
      <c r="E25" s="42" t="str">
        <f>IF(B25="","",VLOOKUP(B25,[1]球員資料表!$A$2:$N$350,5,FALSE))</f>
        <v>男</v>
      </c>
      <c r="F25" s="43">
        <f>IF(B25="","",VLOOKUP(B25,[1]球員資料表!$A$2:$N$350,6,FALSE))</f>
        <v>33432</v>
      </c>
      <c r="G25" s="52"/>
      <c r="H25" s="61"/>
      <c r="I25" s="45">
        <f t="shared" si="0"/>
        <v>43</v>
      </c>
      <c r="J25" s="45">
        <f t="shared" si="1"/>
        <v>42</v>
      </c>
      <c r="K25" s="46">
        <f t="shared" si="2"/>
        <v>85</v>
      </c>
      <c r="L25" s="46"/>
      <c r="M25" s="46">
        <f t="shared" si="8"/>
        <v>85</v>
      </c>
      <c r="N25" s="46">
        <v>7</v>
      </c>
      <c r="O25" s="46">
        <v>6</v>
      </c>
      <c r="P25" s="46">
        <v>5</v>
      </c>
      <c r="Q25" s="46">
        <v>5</v>
      </c>
      <c r="R25" s="46">
        <v>4</v>
      </c>
      <c r="S25" s="46">
        <v>3</v>
      </c>
      <c r="T25" s="46">
        <v>4</v>
      </c>
      <c r="U25" s="46">
        <v>3</v>
      </c>
      <c r="V25" s="46">
        <v>6</v>
      </c>
      <c r="W25" s="46">
        <f t="shared" si="9"/>
        <v>43</v>
      </c>
      <c r="X25" s="46">
        <v>6</v>
      </c>
      <c r="Y25" s="46">
        <v>5</v>
      </c>
      <c r="Z25" s="46">
        <v>4</v>
      </c>
      <c r="AA25" s="46">
        <v>5</v>
      </c>
      <c r="AB25" s="46">
        <v>5</v>
      </c>
      <c r="AC25" s="46">
        <v>3</v>
      </c>
      <c r="AD25" s="46">
        <v>5</v>
      </c>
      <c r="AE25" s="46">
        <v>4</v>
      </c>
      <c r="AF25" s="46">
        <v>5</v>
      </c>
      <c r="AG25" s="46">
        <f t="shared" si="10"/>
        <v>42</v>
      </c>
      <c r="AH25" s="46">
        <f t="shared" si="11"/>
        <v>27</v>
      </c>
      <c r="AI25" s="46">
        <f t="shared" si="12"/>
        <v>14</v>
      </c>
      <c r="AJ25" s="47"/>
    </row>
    <row r="26" spans="1:36" ht="24.95" customHeight="1" x14ac:dyDescent="0.25">
      <c r="A26" s="39" t="s">
        <v>75</v>
      </c>
      <c r="B26" s="57">
        <v>13</v>
      </c>
      <c r="C26" s="41" t="s">
        <v>79</v>
      </c>
      <c r="D26" s="41" t="s">
        <v>22</v>
      </c>
      <c r="E26" s="42" t="str">
        <f>IF(B26="","",VLOOKUP(B26,[1]球員資料表!$A$2:$N$350,5,FALSE))</f>
        <v>男</v>
      </c>
      <c r="F26" s="43">
        <f>IF(B26="","",VLOOKUP(B26,[1]球員資料表!$A$2:$N$350,6,FALSE))</f>
        <v>33351</v>
      </c>
      <c r="G26" s="52"/>
      <c r="H26" s="61"/>
      <c r="I26" s="45">
        <f t="shared" si="0"/>
        <v>42</v>
      </c>
      <c r="J26" s="45">
        <f t="shared" si="1"/>
        <v>44</v>
      </c>
      <c r="K26" s="46">
        <f t="shared" si="2"/>
        <v>86</v>
      </c>
      <c r="L26" s="46"/>
      <c r="M26" s="46">
        <f t="shared" si="8"/>
        <v>86</v>
      </c>
      <c r="N26" s="46">
        <v>4</v>
      </c>
      <c r="O26" s="46">
        <v>6</v>
      </c>
      <c r="P26" s="46">
        <v>3</v>
      </c>
      <c r="Q26" s="46">
        <v>4</v>
      </c>
      <c r="R26" s="46">
        <v>5</v>
      </c>
      <c r="S26" s="46">
        <v>4</v>
      </c>
      <c r="T26" s="46">
        <v>6</v>
      </c>
      <c r="U26" s="46">
        <v>4</v>
      </c>
      <c r="V26" s="46">
        <v>6</v>
      </c>
      <c r="W26" s="46">
        <f t="shared" si="9"/>
        <v>42</v>
      </c>
      <c r="X26" s="46">
        <v>6</v>
      </c>
      <c r="Y26" s="46">
        <v>4</v>
      </c>
      <c r="Z26" s="46">
        <v>4</v>
      </c>
      <c r="AA26" s="46">
        <v>5</v>
      </c>
      <c r="AB26" s="46">
        <v>5</v>
      </c>
      <c r="AC26" s="46">
        <v>4</v>
      </c>
      <c r="AD26" s="46">
        <v>6</v>
      </c>
      <c r="AE26" s="46">
        <v>6</v>
      </c>
      <c r="AF26" s="46">
        <v>4</v>
      </c>
      <c r="AG26" s="46">
        <f t="shared" si="10"/>
        <v>44</v>
      </c>
      <c r="AH26" s="46">
        <f t="shared" si="11"/>
        <v>30</v>
      </c>
      <c r="AI26" s="46">
        <f t="shared" si="12"/>
        <v>16</v>
      </c>
      <c r="AJ26" s="47"/>
    </row>
    <row r="27" spans="1:36" ht="24.95" customHeight="1" x14ac:dyDescent="0.25">
      <c r="A27" s="39" t="s">
        <v>76</v>
      </c>
      <c r="B27" s="57">
        <v>21</v>
      </c>
      <c r="C27" s="41" t="s">
        <v>79</v>
      </c>
      <c r="D27" s="41" t="s">
        <v>23</v>
      </c>
      <c r="E27" s="42" t="str">
        <f>IF(B27="","",VLOOKUP(B27,[1]球員資料表!$A$2:$N$350,5,FALSE))</f>
        <v>男</v>
      </c>
      <c r="F27" s="43">
        <f>IF(B27="","",VLOOKUP(B27,[1]球員資料表!$A$2:$N$350,6,FALSE))</f>
        <v>0</v>
      </c>
      <c r="G27" s="52"/>
      <c r="H27" s="61"/>
      <c r="I27" s="45">
        <f t="shared" si="0"/>
        <v>42</v>
      </c>
      <c r="J27" s="45">
        <f t="shared" si="1"/>
        <v>44</v>
      </c>
      <c r="K27" s="46">
        <f t="shared" si="2"/>
        <v>86</v>
      </c>
      <c r="L27" s="46"/>
      <c r="M27" s="46">
        <f t="shared" si="8"/>
        <v>86</v>
      </c>
      <c r="N27" s="46">
        <v>4</v>
      </c>
      <c r="O27" s="46">
        <v>6</v>
      </c>
      <c r="P27" s="46">
        <v>5</v>
      </c>
      <c r="Q27" s="46">
        <v>5</v>
      </c>
      <c r="R27" s="46">
        <v>5</v>
      </c>
      <c r="S27" s="46">
        <v>4</v>
      </c>
      <c r="T27" s="46">
        <v>5</v>
      </c>
      <c r="U27" s="46">
        <v>3</v>
      </c>
      <c r="V27" s="46">
        <v>5</v>
      </c>
      <c r="W27" s="46">
        <f t="shared" si="9"/>
        <v>42</v>
      </c>
      <c r="X27" s="46">
        <v>7</v>
      </c>
      <c r="Y27" s="46">
        <v>4</v>
      </c>
      <c r="Z27" s="46">
        <v>5</v>
      </c>
      <c r="AA27" s="46">
        <v>6</v>
      </c>
      <c r="AB27" s="46">
        <v>4</v>
      </c>
      <c r="AC27" s="46">
        <v>3</v>
      </c>
      <c r="AD27" s="46">
        <v>6</v>
      </c>
      <c r="AE27" s="46">
        <v>4</v>
      </c>
      <c r="AF27" s="46">
        <v>5</v>
      </c>
      <c r="AG27" s="46">
        <f t="shared" si="10"/>
        <v>44</v>
      </c>
      <c r="AH27" s="46">
        <f t="shared" si="11"/>
        <v>28</v>
      </c>
      <c r="AI27" s="46">
        <f t="shared" si="12"/>
        <v>15</v>
      </c>
      <c r="AJ27" s="47"/>
    </row>
    <row r="28" spans="1:36" ht="24.95" customHeight="1" x14ac:dyDescent="0.25">
      <c r="A28" s="39" t="s">
        <v>77</v>
      </c>
      <c r="B28" s="57">
        <v>16</v>
      </c>
      <c r="C28" s="41" t="s">
        <v>79</v>
      </c>
      <c r="D28" s="41" t="s">
        <v>24</v>
      </c>
      <c r="E28" s="42" t="str">
        <f>IF(B28="","",VLOOKUP(B28,[1]球員資料表!$A$2:$N$350,5,FALSE))</f>
        <v>男</v>
      </c>
      <c r="F28" s="43">
        <f>IF(B28="","",VLOOKUP(B28,[1]球員資料表!$A$2:$N$350,6,FALSE))</f>
        <v>33580</v>
      </c>
      <c r="G28" s="44"/>
      <c r="H28" s="45"/>
      <c r="I28" s="45">
        <f t="shared" si="0"/>
        <v>47</v>
      </c>
      <c r="J28" s="45">
        <f t="shared" si="1"/>
        <v>47</v>
      </c>
      <c r="K28" s="46">
        <f t="shared" si="2"/>
        <v>94</v>
      </c>
      <c r="L28" s="46"/>
      <c r="M28" s="46">
        <f t="shared" si="8"/>
        <v>94</v>
      </c>
      <c r="N28" s="46">
        <v>7</v>
      </c>
      <c r="O28" s="46">
        <v>6</v>
      </c>
      <c r="P28" s="46">
        <v>5</v>
      </c>
      <c r="Q28" s="46">
        <v>4</v>
      </c>
      <c r="R28" s="46">
        <v>5</v>
      </c>
      <c r="S28" s="46">
        <v>5</v>
      </c>
      <c r="T28" s="46">
        <v>5</v>
      </c>
      <c r="U28" s="46">
        <v>4</v>
      </c>
      <c r="V28" s="46">
        <v>6</v>
      </c>
      <c r="W28" s="46">
        <f t="shared" si="9"/>
        <v>47</v>
      </c>
      <c r="X28" s="46">
        <v>7</v>
      </c>
      <c r="Y28" s="46">
        <v>4</v>
      </c>
      <c r="Z28" s="46">
        <v>6</v>
      </c>
      <c r="AA28" s="46">
        <v>5</v>
      </c>
      <c r="AB28" s="46">
        <v>5</v>
      </c>
      <c r="AC28" s="46">
        <v>4</v>
      </c>
      <c r="AD28" s="46">
        <v>6</v>
      </c>
      <c r="AE28" s="46">
        <v>5</v>
      </c>
      <c r="AF28" s="46">
        <v>5</v>
      </c>
      <c r="AG28" s="46">
        <f t="shared" si="10"/>
        <v>47</v>
      </c>
      <c r="AH28" s="46">
        <f t="shared" si="11"/>
        <v>30</v>
      </c>
      <c r="AI28" s="46">
        <f t="shared" si="12"/>
        <v>16</v>
      </c>
      <c r="AJ28" s="47"/>
    </row>
    <row r="29" spans="1:36" ht="24.95" customHeight="1" x14ac:dyDescent="0.25">
      <c r="A29" s="39" t="s">
        <v>78</v>
      </c>
      <c r="B29" s="57">
        <v>17</v>
      </c>
      <c r="C29" s="41" t="s">
        <v>79</v>
      </c>
      <c r="D29" s="41" t="s">
        <v>25</v>
      </c>
      <c r="E29" s="42" t="str">
        <f>IF(B29="","",VLOOKUP(B29,[1]球員資料表!$A$2:$N$350,5,FALSE))</f>
        <v>男</v>
      </c>
      <c r="F29" s="43">
        <f>IF(B29="","",VLOOKUP(B29,[1]球員資料表!$A$2:$N$350,6,FALSE))</f>
        <v>33664</v>
      </c>
      <c r="G29" s="44"/>
      <c r="H29" s="45">
        <f>IF(B29="","",VLOOKUP(B29,[1]球員資料表!$A$2:$N$350,7,FALSE))</f>
        <v>0</v>
      </c>
      <c r="I29" s="45">
        <f t="shared" si="0"/>
        <v>46</v>
      </c>
      <c r="J29" s="45">
        <f t="shared" si="1"/>
        <v>49</v>
      </c>
      <c r="K29" s="46">
        <f t="shared" si="2"/>
        <v>95</v>
      </c>
      <c r="L29" s="46"/>
      <c r="M29" s="46">
        <f t="shared" si="8"/>
        <v>95</v>
      </c>
      <c r="N29" s="46">
        <v>5</v>
      </c>
      <c r="O29" s="46">
        <v>7</v>
      </c>
      <c r="P29" s="46">
        <v>6</v>
      </c>
      <c r="Q29" s="46">
        <v>6</v>
      </c>
      <c r="R29" s="46">
        <v>3</v>
      </c>
      <c r="S29" s="46">
        <v>6</v>
      </c>
      <c r="T29" s="46">
        <v>4</v>
      </c>
      <c r="U29" s="46">
        <v>4</v>
      </c>
      <c r="V29" s="46">
        <v>5</v>
      </c>
      <c r="W29" s="46">
        <f t="shared" si="9"/>
        <v>46</v>
      </c>
      <c r="X29" s="46">
        <v>5</v>
      </c>
      <c r="Y29" s="46">
        <v>5</v>
      </c>
      <c r="Z29" s="46">
        <v>6</v>
      </c>
      <c r="AA29" s="46">
        <v>7</v>
      </c>
      <c r="AB29" s="46">
        <v>6</v>
      </c>
      <c r="AC29" s="46">
        <v>5</v>
      </c>
      <c r="AD29" s="46">
        <v>6</v>
      </c>
      <c r="AE29" s="46">
        <v>4</v>
      </c>
      <c r="AF29" s="46">
        <v>5</v>
      </c>
      <c r="AG29" s="46">
        <f t="shared" si="10"/>
        <v>49</v>
      </c>
      <c r="AH29" s="46">
        <f t="shared" si="11"/>
        <v>33</v>
      </c>
      <c r="AI29" s="46">
        <f t="shared" si="12"/>
        <v>15</v>
      </c>
      <c r="AJ29" s="47"/>
    </row>
    <row r="30" spans="1:36" ht="24.95" customHeight="1" x14ac:dyDescent="0.25">
      <c r="A30" s="39" t="s">
        <v>80</v>
      </c>
      <c r="B30" s="57">
        <v>15</v>
      </c>
      <c r="C30" s="41" t="s">
        <v>79</v>
      </c>
      <c r="D30" s="41" t="s">
        <v>26</v>
      </c>
      <c r="E30" s="42" t="str">
        <f>IF(B30="","",VLOOKUP(B30,[1]球員資料表!$A$2:$N$350,5,FALSE))</f>
        <v>男</v>
      </c>
      <c r="F30" s="43">
        <f>IF(B30="","",VLOOKUP(B30,[1]球員資料表!$A$2:$N$350,6,FALSE))</f>
        <v>33567</v>
      </c>
      <c r="G30" s="44"/>
      <c r="H30" s="45">
        <f>IF(B30="","",VLOOKUP(B30,[1]球員資料表!$A$2:$N$350,7,FALSE))</f>
        <v>0</v>
      </c>
      <c r="I30" s="45">
        <f t="shared" si="0"/>
        <v>50</v>
      </c>
      <c r="J30" s="45">
        <f t="shared" si="1"/>
        <v>64</v>
      </c>
      <c r="K30" s="46">
        <f t="shared" si="2"/>
        <v>114</v>
      </c>
      <c r="L30" s="46"/>
      <c r="M30" s="46">
        <f t="shared" si="8"/>
        <v>114</v>
      </c>
      <c r="N30" s="46">
        <v>5</v>
      </c>
      <c r="O30" s="46">
        <v>7</v>
      </c>
      <c r="P30" s="46">
        <v>4</v>
      </c>
      <c r="Q30" s="46">
        <v>8</v>
      </c>
      <c r="R30" s="46">
        <v>5</v>
      </c>
      <c r="S30" s="46">
        <v>4</v>
      </c>
      <c r="T30" s="46">
        <v>6</v>
      </c>
      <c r="U30" s="46">
        <v>4</v>
      </c>
      <c r="V30" s="46">
        <v>7</v>
      </c>
      <c r="W30" s="46">
        <f t="shared" si="9"/>
        <v>50</v>
      </c>
      <c r="X30" s="46">
        <v>8</v>
      </c>
      <c r="Y30" s="46">
        <v>6</v>
      </c>
      <c r="Z30" s="46">
        <v>6</v>
      </c>
      <c r="AA30" s="46">
        <v>6</v>
      </c>
      <c r="AB30" s="46">
        <v>10</v>
      </c>
      <c r="AC30" s="46">
        <v>3</v>
      </c>
      <c r="AD30" s="46">
        <v>7</v>
      </c>
      <c r="AE30" s="46">
        <v>8</v>
      </c>
      <c r="AF30" s="46">
        <v>10</v>
      </c>
      <c r="AG30" s="46">
        <f t="shared" si="10"/>
        <v>64</v>
      </c>
      <c r="AH30" s="46">
        <f t="shared" si="11"/>
        <v>44</v>
      </c>
      <c r="AI30" s="46">
        <f t="shared" si="12"/>
        <v>25</v>
      </c>
      <c r="AJ30" s="47"/>
    </row>
    <row r="31" spans="1:36" ht="24.75" customHeight="1" x14ac:dyDescent="0.25">
      <c r="A31" s="39"/>
      <c r="B31" s="57"/>
      <c r="C31" s="41"/>
      <c r="D31" s="41"/>
      <c r="E31" s="42"/>
      <c r="F31" s="43"/>
      <c r="G31" s="52"/>
      <c r="H31" s="61"/>
      <c r="I31" s="45">
        <f t="shared" si="0"/>
        <v>0</v>
      </c>
      <c r="J31" s="45">
        <f t="shared" si="1"/>
        <v>0</v>
      </c>
      <c r="K31" s="46">
        <f t="shared" si="2"/>
        <v>0</v>
      </c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7"/>
    </row>
    <row r="32" spans="1:36" ht="24.75" customHeight="1" x14ac:dyDescent="0.25">
      <c r="A32" s="39"/>
      <c r="B32" s="57"/>
      <c r="C32" s="41"/>
      <c r="D32" s="41"/>
      <c r="E32" s="42"/>
      <c r="F32" s="43"/>
      <c r="G32" s="52"/>
      <c r="H32" s="61"/>
      <c r="I32" s="45">
        <f t="shared" si="0"/>
        <v>0</v>
      </c>
      <c r="J32" s="45">
        <f t="shared" si="1"/>
        <v>0</v>
      </c>
      <c r="K32" s="46">
        <f t="shared" si="2"/>
        <v>0</v>
      </c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24.95" customHeight="1" x14ac:dyDescent="0.25">
      <c r="A33" s="39" t="s">
        <v>66</v>
      </c>
      <c r="B33" s="57">
        <v>26</v>
      </c>
      <c r="C33" s="41" t="s">
        <v>81</v>
      </c>
      <c r="D33" s="58" t="s">
        <v>45</v>
      </c>
      <c r="E33" s="59" t="str">
        <f>IF(B33="","",VLOOKUP(B33,[1]球員資料表!$A$2:$N$350,5,FALSE))</f>
        <v>男</v>
      </c>
      <c r="F33" s="60">
        <f>IF(B33="","",VLOOKUP(B33,[1]球員資料表!$A$2:$N$350,6,FALSE))</f>
        <v>34306</v>
      </c>
      <c r="G33" s="52"/>
      <c r="H33" s="61"/>
      <c r="I33" s="45">
        <f t="shared" si="0"/>
        <v>47</v>
      </c>
      <c r="J33" s="45">
        <f t="shared" si="1"/>
        <v>48</v>
      </c>
      <c r="K33" s="46">
        <f t="shared" si="2"/>
        <v>95</v>
      </c>
      <c r="L33" s="46"/>
      <c r="M33" s="46">
        <f>K33+L33</f>
        <v>95</v>
      </c>
      <c r="N33" s="46">
        <v>6</v>
      </c>
      <c r="O33" s="46">
        <v>5</v>
      </c>
      <c r="P33" s="46">
        <v>5</v>
      </c>
      <c r="Q33" s="46">
        <v>5</v>
      </c>
      <c r="R33" s="46">
        <v>5</v>
      </c>
      <c r="S33" s="46">
        <v>5</v>
      </c>
      <c r="T33" s="46">
        <v>5</v>
      </c>
      <c r="U33" s="46">
        <v>5</v>
      </c>
      <c r="V33" s="46">
        <v>6</v>
      </c>
      <c r="W33" s="46">
        <f>SUM(N33:V33)</f>
        <v>47</v>
      </c>
      <c r="X33" s="46">
        <v>7</v>
      </c>
      <c r="Y33" s="46">
        <v>5</v>
      </c>
      <c r="Z33" s="46">
        <v>5</v>
      </c>
      <c r="AA33" s="46">
        <v>5</v>
      </c>
      <c r="AB33" s="46">
        <v>6</v>
      </c>
      <c r="AC33" s="46">
        <v>4</v>
      </c>
      <c r="AD33" s="46">
        <v>5</v>
      </c>
      <c r="AE33" s="46">
        <v>5</v>
      </c>
      <c r="AF33" s="46">
        <v>6</v>
      </c>
      <c r="AG33" s="46">
        <f>SUM(X33:AF33)</f>
        <v>48</v>
      </c>
      <c r="AH33" s="46">
        <f>SUM(AA33:AF33)</f>
        <v>31</v>
      </c>
      <c r="AI33" s="46">
        <f>SUM(AD33:AF33)</f>
        <v>16</v>
      </c>
      <c r="AJ33" s="66"/>
    </row>
    <row r="34" spans="1:36" ht="24.95" customHeight="1" x14ac:dyDescent="0.25">
      <c r="A34" s="39" t="s">
        <v>70</v>
      </c>
      <c r="B34" s="57">
        <v>25</v>
      </c>
      <c r="C34" s="41" t="s">
        <v>81</v>
      </c>
      <c r="D34" s="41" t="s">
        <v>46</v>
      </c>
      <c r="E34" s="42" t="str">
        <f>IF(B34="","",VLOOKUP(B34,[1]球員資料表!$A$2:$N$350,5,FALSE))</f>
        <v>男</v>
      </c>
      <c r="F34" s="43">
        <f>IF(B34="","",VLOOKUP(B34,[1]球員資料表!$A$2:$N$350,6,FALSE))</f>
        <v>34253</v>
      </c>
      <c r="G34" s="52"/>
      <c r="H34" s="61"/>
      <c r="I34" s="45">
        <f t="shared" si="0"/>
        <v>49</v>
      </c>
      <c r="J34" s="45">
        <f t="shared" si="1"/>
        <v>47</v>
      </c>
      <c r="K34" s="46">
        <f t="shared" si="2"/>
        <v>96</v>
      </c>
      <c r="L34" s="46"/>
      <c r="M34" s="46">
        <f>K34+L34</f>
        <v>96</v>
      </c>
      <c r="N34" s="46">
        <v>5</v>
      </c>
      <c r="O34" s="46">
        <v>6</v>
      </c>
      <c r="P34" s="46">
        <v>5</v>
      </c>
      <c r="Q34" s="46">
        <v>8</v>
      </c>
      <c r="R34" s="46">
        <v>4</v>
      </c>
      <c r="S34" s="46">
        <v>5</v>
      </c>
      <c r="T34" s="46">
        <v>4</v>
      </c>
      <c r="U34" s="46">
        <v>6</v>
      </c>
      <c r="V34" s="46">
        <v>6</v>
      </c>
      <c r="W34" s="46">
        <f>SUM(N34:V34)</f>
        <v>49</v>
      </c>
      <c r="X34" s="46">
        <v>7</v>
      </c>
      <c r="Y34" s="46">
        <v>3</v>
      </c>
      <c r="Z34" s="46">
        <v>5</v>
      </c>
      <c r="AA34" s="46">
        <v>5</v>
      </c>
      <c r="AB34" s="46">
        <v>5</v>
      </c>
      <c r="AC34" s="46">
        <v>2</v>
      </c>
      <c r="AD34" s="46">
        <v>9</v>
      </c>
      <c r="AE34" s="46">
        <v>5</v>
      </c>
      <c r="AF34" s="46">
        <v>6</v>
      </c>
      <c r="AG34" s="46">
        <f>SUM(X34:AF34)</f>
        <v>47</v>
      </c>
      <c r="AH34" s="46">
        <f>SUM(AA34:AF34)</f>
        <v>32</v>
      </c>
      <c r="AI34" s="46">
        <f>SUM(AD34:AF34)</f>
        <v>20</v>
      </c>
      <c r="AJ34" s="47"/>
    </row>
    <row r="35" spans="1:36" ht="24.95" customHeight="1" x14ac:dyDescent="0.25">
      <c r="A35" s="39" t="s">
        <v>71</v>
      </c>
      <c r="B35" s="57">
        <v>24</v>
      </c>
      <c r="C35" s="41" t="s">
        <v>81</v>
      </c>
      <c r="D35" s="67" t="s">
        <v>47</v>
      </c>
      <c r="E35" s="68" t="str">
        <f>IF(B35="","",VLOOKUP(B35,[1]球員資料表!$A$2:$N$350,5,FALSE))</f>
        <v>男</v>
      </c>
      <c r="F35" s="69">
        <f>IF(B35="","",VLOOKUP(B35,[1]球員資料表!$A$2:$N$350,6,FALSE))</f>
        <v>34141</v>
      </c>
      <c r="G35" s="70"/>
      <c r="H35" s="71">
        <f>IF(B35="","",VLOOKUP(B35,[1]球員資料表!$A$2:$N$350,7,FALSE))</f>
        <v>0</v>
      </c>
      <c r="I35" s="45">
        <f t="shared" si="0"/>
        <v>78</v>
      </c>
      <c r="J35" s="45">
        <f t="shared" si="1"/>
        <v>78</v>
      </c>
      <c r="K35" s="46">
        <f t="shared" si="2"/>
        <v>156</v>
      </c>
      <c r="L35" s="46"/>
      <c r="M35" s="72">
        <f>K35+L35</f>
        <v>156</v>
      </c>
      <c r="N35" s="72">
        <v>8</v>
      </c>
      <c r="O35" s="72">
        <v>8</v>
      </c>
      <c r="P35" s="72">
        <v>6</v>
      </c>
      <c r="Q35" s="72">
        <v>12</v>
      </c>
      <c r="R35" s="72">
        <v>11</v>
      </c>
      <c r="S35" s="72">
        <v>8</v>
      </c>
      <c r="T35" s="72">
        <v>9</v>
      </c>
      <c r="U35" s="72">
        <v>7</v>
      </c>
      <c r="V35" s="72">
        <v>9</v>
      </c>
      <c r="W35" s="72">
        <f>SUM(N35:V35)</f>
        <v>78</v>
      </c>
      <c r="X35" s="72">
        <v>11</v>
      </c>
      <c r="Y35" s="72">
        <v>9</v>
      </c>
      <c r="Z35" s="72">
        <v>10</v>
      </c>
      <c r="AA35" s="72">
        <v>9</v>
      </c>
      <c r="AB35" s="72">
        <v>9</v>
      </c>
      <c r="AC35" s="72">
        <v>5</v>
      </c>
      <c r="AD35" s="72">
        <v>8</v>
      </c>
      <c r="AE35" s="72">
        <v>9</v>
      </c>
      <c r="AF35" s="72">
        <v>8</v>
      </c>
      <c r="AG35" s="72">
        <f>SUM(X35:AF35)</f>
        <v>78</v>
      </c>
      <c r="AH35" s="72">
        <f>SUM(AA35:AF35)</f>
        <v>48</v>
      </c>
      <c r="AI35" s="72">
        <f>SUM(AD35:AF35)</f>
        <v>25</v>
      </c>
      <c r="AJ35" s="73"/>
    </row>
    <row r="36" spans="1:36" ht="24.95" customHeight="1" x14ac:dyDescent="0.25">
      <c r="A36" s="74"/>
      <c r="B36" s="75"/>
      <c r="C36" s="41"/>
      <c r="D36" s="76"/>
      <c r="E36" s="77"/>
      <c r="F36" s="78"/>
      <c r="G36" s="79"/>
      <c r="H36" s="80"/>
      <c r="I36" s="45">
        <f t="shared" si="0"/>
        <v>0</v>
      </c>
      <c r="J36" s="45">
        <f t="shared" si="1"/>
        <v>0</v>
      </c>
      <c r="K36" s="46">
        <f t="shared" si="2"/>
        <v>0</v>
      </c>
      <c r="L36" s="46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3"/>
    </row>
    <row r="37" spans="1:36" ht="24.95" customHeight="1" x14ac:dyDescent="0.25">
      <c r="A37" s="74"/>
      <c r="B37" s="75"/>
      <c r="C37" s="41"/>
      <c r="D37" s="76"/>
      <c r="E37" s="77"/>
      <c r="F37" s="78"/>
      <c r="G37" s="79"/>
      <c r="H37" s="80"/>
      <c r="I37" s="45">
        <f t="shared" si="0"/>
        <v>0</v>
      </c>
      <c r="J37" s="45">
        <f t="shared" si="1"/>
        <v>0</v>
      </c>
      <c r="K37" s="46">
        <f t="shared" si="2"/>
        <v>0</v>
      </c>
      <c r="L37" s="46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3"/>
    </row>
    <row r="38" spans="1:36" ht="24.95" customHeight="1" x14ac:dyDescent="0.25">
      <c r="A38" s="74" t="s">
        <v>66</v>
      </c>
      <c r="B38" s="57">
        <v>36</v>
      </c>
      <c r="C38" s="58" t="s">
        <v>82</v>
      </c>
      <c r="D38" s="58" t="s">
        <v>27</v>
      </c>
      <c r="E38" s="59" t="str">
        <f>IF(B38="","",VLOOKUP(B38,[1]球員資料表!$A$2:$N$350,5,FALSE))</f>
        <v>男</v>
      </c>
      <c r="F38" s="60">
        <f>IF(B38="","",VLOOKUP(B38,[1]球員資料表!$A$2:$N$350,6,FALSE))</f>
        <v>34640</v>
      </c>
      <c r="G38" s="52"/>
      <c r="H38" s="61"/>
      <c r="I38" s="45">
        <f t="shared" si="0"/>
        <v>36</v>
      </c>
      <c r="J38" s="45">
        <f t="shared" si="1"/>
        <v>38</v>
      </c>
      <c r="K38" s="46">
        <f t="shared" si="2"/>
        <v>74</v>
      </c>
      <c r="L38" s="46"/>
      <c r="M38" s="46">
        <f t="shared" ref="M38:M56" si="13">K38+L38</f>
        <v>74</v>
      </c>
      <c r="N38" s="46">
        <v>4</v>
      </c>
      <c r="O38" s="46">
        <v>5</v>
      </c>
      <c r="P38" s="46">
        <v>4</v>
      </c>
      <c r="Q38" s="46">
        <v>4</v>
      </c>
      <c r="R38" s="46">
        <v>4</v>
      </c>
      <c r="S38" s="46">
        <v>3</v>
      </c>
      <c r="T38" s="46">
        <v>4</v>
      </c>
      <c r="U38" s="46">
        <v>3</v>
      </c>
      <c r="V38" s="46">
        <v>5</v>
      </c>
      <c r="W38" s="46">
        <f t="shared" ref="W38:W56" si="14">SUM(N38:V38)</f>
        <v>36</v>
      </c>
      <c r="X38" s="46">
        <v>5</v>
      </c>
      <c r="Y38" s="46">
        <v>4</v>
      </c>
      <c r="Z38" s="46">
        <v>4</v>
      </c>
      <c r="AA38" s="46">
        <v>5</v>
      </c>
      <c r="AB38" s="46">
        <v>4</v>
      </c>
      <c r="AC38" s="46">
        <v>3</v>
      </c>
      <c r="AD38" s="46">
        <v>5</v>
      </c>
      <c r="AE38" s="46">
        <v>4</v>
      </c>
      <c r="AF38" s="46">
        <v>4</v>
      </c>
      <c r="AG38" s="46">
        <f t="shared" ref="AG38:AG56" si="15">SUM(X38:AF38)</f>
        <v>38</v>
      </c>
      <c r="AH38" s="46">
        <f t="shared" ref="AH38:AH56" si="16">SUM(AA38:AF38)</f>
        <v>25</v>
      </c>
      <c r="AI38" s="46">
        <f t="shared" ref="AI38:AI56" si="17">SUM(AD38:AF38)</f>
        <v>13</v>
      </c>
      <c r="AJ38" s="47"/>
    </row>
    <row r="39" spans="1:36" ht="24.95" customHeight="1" x14ac:dyDescent="0.25">
      <c r="A39" s="74" t="s">
        <v>70</v>
      </c>
      <c r="B39" s="57">
        <v>29</v>
      </c>
      <c r="C39" s="58" t="s">
        <v>82</v>
      </c>
      <c r="D39" s="58" t="s">
        <v>28</v>
      </c>
      <c r="E39" s="59" t="str">
        <f>IF(B39="","",VLOOKUP(B39,[1]球員資料表!$A$2:$N$350,5,FALSE))</f>
        <v>男</v>
      </c>
      <c r="F39" s="60">
        <f>IF(B39="","",VLOOKUP(B39,[1]球員資料表!$A$2:$N$350,6,FALSE))</f>
        <v>34459</v>
      </c>
      <c r="G39" s="52"/>
      <c r="H39" s="61"/>
      <c r="I39" s="45">
        <f t="shared" si="0"/>
        <v>32</v>
      </c>
      <c r="J39" s="45">
        <f t="shared" si="1"/>
        <v>42</v>
      </c>
      <c r="K39" s="46">
        <f t="shared" si="2"/>
        <v>74</v>
      </c>
      <c r="L39" s="46"/>
      <c r="M39" s="46">
        <f t="shared" si="13"/>
        <v>74</v>
      </c>
      <c r="N39" s="46">
        <v>3</v>
      </c>
      <c r="O39" s="46">
        <v>4</v>
      </c>
      <c r="P39" s="46">
        <v>3</v>
      </c>
      <c r="Q39" s="46">
        <v>3</v>
      </c>
      <c r="R39" s="46">
        <v>4</v>
      </c>
      <c r="S39" s="46">
        <v>3</v>
      </c>
      <c r="T39" s="46">
        <v>4</v>
      </c>
      <c r="U39" s="46">
        <v>3</v>
      </c>
      <c r="V39" s="46">
        <v>5</v>
      </c>
      <c r="W39" s="46">
        <f t="shared" si="14"/>
        <v>32</v>
      </c>
      <c r="X39" s="46">
        <v>7</v>
      </c>
      <c r="Y39" s="46">
        <v>4</v>
      </c>
      <c r="Z39" s="46">
        <v>5</v>
      </c>
      <c r="AA39" s="46">
        <v>4</v>
      </c>
      <c r="AB39" s="46">
        <v>5</v>
      </c>
      <c r="AC39" s="46">
        <v>4</v>
      </c>
      <c r="AD39" s="46">
        <v>4</v>
      </c>
      <c r="AE39" s="46">
        <v>4</v>
      </c>
      <c r="AF39" s="46">
        <v>5</v>
      </c>
      <c r="AG39" s="46">
        <f t="shared" si="15"/>
        <v>42</v>
      </c>
      <c r="AH39" s="46">
        <f t="shared" si="16"/>
        <v>26</v>
      </c>
      <c r="AI39" s="46">
        <f t="shared" si="17"/>
        <v>13</v>
      </c>
      <c r="AJ39" s="81"/>
    </row>
    <row r="40" spans="1:36" ht="24.95" customHeight="1" x14ac:dyDescent="0.25">
      <c r="A40" s="74" t="s">
        <v>71</v>
      </c>
      <c r="B40" s="57">
        <v>42</v>
      </c>
      <c r="C40" s="58" t="s">
        <v>82</v>
      </c>
      <c r="D40" s="58" t="s">
        <v>29</v>
      </c>
      <c r="E40" s="59" t="str">
        <f>IF(B40="","",VLOOKUP(B40,[1]球員資料表!$A$2:$N$350,5,FALSE))</f>
        <v>男</v>
      </c>
      <c r="F40" s="60">
        <f>IF(B40="","",VLOOKUP(B40,[1]球員資料表!$A$2:$N$350,6,FALSE))</f>
        <v>34685</v>
      </c>
      <c r="G40" s="52"/>
      <c r="H40" s="61"/>
      <c r="I40" s="45">
        <f t="shared" si="0"/>
        <v>36</v>
      </c>
      <c r="J40" s="45">
        <f t="shared" si="1"/>
        <v>39</v>
      </c>
      <c r="K40" s="46">
        <f t="shared" si="2"/>
        <v>75</v>
      </c>
      <c r="L40" s="46"/>
      <c r="M40" s="46">
        <f t="shared" si="13"/>
        <v>75</v>
      </c>
      <c r="N40" s="46">
        <v>4</v>
      </c>
      <c r="O40" s="46">
        <v>4</v>
      </c>
      <c r="P40" s="46">
        <v>3</v>
      </c>
      <c r="Q40" s="46">
        <v>5</v>
      </c>
      <c r="R40" s="46">
        <v>3</v>
      </c>
      <c r="S40" s="46">
        <v>4</v>
      </c>
      <c r="T40" s="46">
        <v>4</v>
      </c>
      <c r="U40" s="46">
        <v>4</v>
      </c>
      <c r="V40" s="46">
        <v>5</v>
      </c>
      <c r="W40" s="46">
        <f t="shared" si="14"/>
        <v>36</v>
      </c>
      <c r="X40" s="46">
        <v>4</v>
      </c>
      <c r="Y40" s="46">
        <v>4</v>
      </c>
      <c r="Z40" s="46">
        <v>5</v>
      </c>
      <c r="AA40" s="46">
        <v>4</v>
      </c>
      <c r="AB40" s="46">
        <v>4</v>
      </c>
      <c r="AC40" s="46">
        <v>4</v>
      </c>
      <c r="AD40" s="46">
        <v>6</v>
      </c>
      <c r="AE40" s="46">
        <v>4</v>
      </c>
      <c r="AF40" s="46">
        <v>4</v>
      </c>
      <c r="AG40" s="46">
        <f t="shared" si="15"/>
        <v>39</v>
      </c>
      <c r="AH40" s="46">
        <f t="shared" si="16"/>
        <v>26</v>
      </c>
      <c r="AI40" s="46">
        <f t="shared" si="17"/>
        <v>14</v>
      </c>
      <c r="AJ40" s="47"/>
    </row>
    <row r="41" spans="1:36" ht="24.95" customHeight="1" x14ac:dyDescent="0.25">
      <c r="A41" s="74" t="s">
        <v>72</v>
      </c>
      <c r="B41" s="57">
        <v>38</v>
      </c>
      <c r="C41" s="58" t="s">
        <v>82</v>
      </c>
      <c r="D41" s="58" t="s">
        <v>30</v>
      </c>
      <c r="E41" s="59" t="str">
        <f>IF(B41="","",VLOOKUP(B41,[1]球員資料表!$A$2:$N$350,5,FALSE))</f>
        <v>男</v>
      </c>
      <c r="F41" s="60">
        <f>IF(B41="","",VLOOKUP(B41,[1]球員資料表!$A$2:$N$350,6,FALSE))</f>
        <v>34671</v>
      </c>
      <c r="G41" s="82"/>
      <c r="H41" s="83" t="str">
        <f>IF(B41="","",VLOOKUP(B41,[1]球員資料表!$A$2:$N$350,7,FALSE))</f>
        <v>永安球場</v>
      </c>
      <c r="I41" s="45">
        <f t="shared" si="0"/>
        <v>37</v>
      </c>
      <c r="J41" s="45">
        <f t="shared" si="1"/>
        <v>39</v>
      </c>
      <c r="K41" s="46">
        <f t="shared" si="2"/>
        <v>76</v>
      </c>
      <c r="L41" s="46"/>
      <c r="M41" s="46">
        <f t="shared" si="13"/>
        <v>76</v>
      </c>
      <c r="N41" s="46">
        <v>4</v>
      </c>
      <c r="O41" s="46">
        <v>4</v>
      </c>
      <c r="P41" s="46">
        <v>3</v>
      </c>
      <c r="Q41" s="46">
        <v>4</v>
      </c>
      <c r="R41" s="46">
        <v>5</v>
      </c>
      <c r="S41" s="46">
        <v>4</v>
      </c>
      <c r="T41" s="46">
        <v>5</v>
      </c>
      <c r="U41" s="46">
        <v>3</v>
      </c>
      <c r="V41" s="46">
        <v>5</v>
      </c>
      <c r="W41" s="46">
        <f t="shared" si="14"/>
        <v>37</v>
      </c>
      <c r="X41" s="46">
        <v>5</v>
      </c>
      <c r="Y41" s="46">
        <v>3</v>
      </c>
      <c r="Z41" s="46">
        <v>4</v>
      </c>
      <c r="AA41" s="46">
        <v>6</v>
      </c>
      <c r="AB41" s="46">
        <v>4</v>
      </c>
      <c r="AC41" s="46">
        <v>3</v>
      </c>
      <c r="AD41" s="46">
        <v>5</v>
      </c>
      <c r="AE41" s="46">
        <v>5</v>
      </c>
      <c r="AF41" s="46">
        <v>4</v>
      </c>
      <c r="AG41" s="46">
        <f t="shared" si="15"/>
        <v>39</v>
      </c>
      <c r="AH41" s="46">
        <f t="shared" si="16"/>
        <v>27</v>
      </c>
      <c r="AI41" s="46">
        <f t="shared" si="17"/>
        <v>14</v>
      </c>
      <c r="AJ41" s="47"/>
    </row>
    <row r="42" spans="1:36" ht="24.95" customHeight="1" x14ac:dyDescent="0.25">
      <c r="A42" s="74" t="s">
        <v>73</v>
      </c>
      <c r="B42" s="57">
        <v>32</v>
      </c>
      <c r="C42" s="58" t="s">
        <v>82</v>
      </c>
      <c r="D42" s="58" t="s">
        <v>31</v>
      </c>
      <c r="E42" s="59" t="str">
        <f>IF(B42="","",VLOOKUP(B42,[1]球員資料表!$A$2:$N$350,5,FALSE))</f>
        <v>男</v>
      </c>
      <c r="F42" s="60">
        <f>IF(B42="","",VLOOKUP(B42,[1]球員資料表!$A$2:$N$350,6,FALSE))</f>
        <v>34530</v>
      </c>
      <c r="G42" s="52"/>
      <c r="H42" s="61">
        <f>IF(B42="","",VLOOKUP(B42,[1]球員資料表!$A$2:$N$350,7,FALSE))</f>
        <v>0</v>
      </c>
      <c r="I42" s="45">
        <f t="shared" si="0"/>
        <v>36</v>
      </c>
      <c r="J42" s="45">
        <f t="shared" si="1"/>
        <v>40</v>
      </c>
      <c r="K42" s="46">
        <f t="shared" si="2"/>
        <v>76</v>
      </c>
      <c r="L42" s="46"/>
      <c r="M42" s="46">
        <f t="shared" si="13"/>
        <v>76</v>
      </c>
      <c r="N42" s="46">
        <v>3</v>
      </c>
      <c r="O42" s="46">
        <v>5</v>
      </c>
      <c r="P42" s="46">
        <v>3</v>
      </c>
      <c r="Q42" s="46">
        <v>5</v>
      </c>
      <c r="R42" s="46">
        <v>4</v>
      </c>
      <c r="S42" s="46">
        <v>4</v>
      </c>
      <c r="T42" s="46">
        <v>5</v>
      </c>
      <c r="U42" s="46">
        <v>3</v>
      </c>
      <c r="V42" s="46">
        <v>4</v>
      </c>
      <c r="W42" s="46">
        <f t="shared" si="14"/>
        <v>36</v>
      </c>
      <c r="X42" s="46">
        <v>6</v>
      </c>
      <c r="Y42" s="46">
        <v>3</v>
      </c>
      <c r="Z42" s="46">
        <v>3</v>
      </c>
      <c r="AA42" s="46">
        <v>4</v>
      </c>
      <c r="AB42" s="46">
        <v>5</v>
      </c>
      <c r="AC42" s="46">
        <v>4</v>
      </c>
      <c r="AD42" s="46">
        <v>6</v>
      </c>
      <c r="AE42" s="46">
        <v>4</v>
      </c>
      <c r="AF42" s="46">
        <v>5</v>
      </c>
      <c r="AG42" s="46">
        <f t="shared" si="15"/>
        <v>40</v>
      </c>
      <c r="AH42" s="46">
        <f t="shared" si="16"/>
        <v>28</v>
      </c>
      <c r="AI42" s="46">
        <f t="shared" si="17"/>
        <v>15</v>
      </c>
      <c r="AJ42" s="81"/>
    </row>
    <row r="43" spans="1:36" ht="24.95" customHeight="1" x14ac:dyDescent="0.25">
      <c r="A43" s="74" t="s">
        <v>74</v>
      </c>
      <c r="B43" s="57">
        <v>43</v>
      </c>
      <c r="C43" s="58" t="s">
        <v>82</v>
      </c>
      <c r="D43" s="58" t="s">
        <v>32</v>
      </c>
      <c r="E43" s="59" t="str">
        <f>IF(B43="","",VLOOKUP(B43,[1]球員資料表!$A$2:$N$350,5,FALSE))</f>
        <v>男</v>
      </c>
      <c r="F43" s="60">
        <f>IF(B43="","",VLOOKUP(B43,[1]球員資料表!$A$2:$N$350,6,FALSE))</f>
        <v>0</v>
      </c>
      <c r="G43" s="52"/>
      <c r="H43" s="61"/>
      <c r="I43" s="45">
        <f t="shared" si="0"/>
        <v>37</v>
      </c>
      <c r="J43" s="45">
        <f t="shared" si="1"/>
        <v>41</v>
      </c>
      <c r="K43" s="46">
        <f t="shared" si="2"/>
        <v>78</v>
      </c>
      <c r="L43" s="46"/>
      <c r="M43" s="46">
        <f t="shared" si="13"/>
        <v>78</v>
      </c>
      <c r="N43" s="46">
        <v>5</v>
      </c>
      <c r="O43" s="46">
        <v>4</v>
      </c>
      <c r="P43" s="46">
        <v>2</v>
      </c>
      <c r="Q43" s="46">
        <v>6</v>
      </c>
      <c r="R43" s="46">
        <v>4</v>
      </c>
      <c r="S43" s="46">
        <v>4</v>
      </c>
      <c r="T43" s="46">
        <v>4</v>
      </c>
      <c r="U43" s="46">
        <v>3</v>
      </c>
      <c r="V43" s="46">
        <v>5</v>
      </c>
      <c r="W43" s="46">
        <f t="shared" si="14"/>
        <v>37</v>
      </c>
      <c r="X43" s="46">
        <v>4</v>
      </c>
      <c r="Y43" s="46">
        <v>3</v>
      </c>
      <c r="Z43" s="46">
        <v>6</v>
      </c>
      <c r="AA43" s="46">
        <v>4</v>
      </c>
      <c r="AB43" s="46">
        <v>4</v>
      </c>
      <c r="AC43" s="46">
        <v>4</v>
      </c>
      <c r="AD43" s="46">
        <v>5</v>
      </c>
      <c r="AE43" s="46">
        <v>7</v>
      </c>
      <c r="AF43" s="46">
        <v>4</v>
      </c>
      <c r="AG43" s="46">
        <f t="shared" si="15"/>
        <v>41</v>
      </c>
      <c r="AH43" s="46">
        <f t="shared" si="16"/>
        <v>28</v>
      </c>
      <c r="AI43" s="46">
        <f t="shared" si="17"/>
        <v>16</v>
      </c>
      <c r="AJ43" s="47"/>
    </row>
    <row r="44" spans="1:36" ht="24.95" customHeight="1" x14ac:dyDescent="0.25">
      <c r="A44" s="74" t="s">
        <v>75</v>
      </c>
      <c r="B44" s="57">
        <v>35</v>
      </c>
      <c r="C44" s="58" t="s">
        <v>82</v>
      </c>
      <c r="D44" s="58" t="s">
        <v>33</v>
      </c>
      <c r="E44" s="59" t="str">
        <f>IF(B44="","",VLOOKUP(B44,[1]球員資料表!$A$2:$N$350,5,FALSE))</f>
        <v>男</v>
      </c>
      <c r="F44" s="60">
        <f>IF(B44="","",VLOOKUP(B44,[1]球員資料表!$A$2:$N$350,6,FALSE))</f>
        <v>34637</v>
      </c>
      <c r="G44" s="82"/>
      <c r="H44" s="83"/>
      <c r="I44" s="45">
        <f t="shared" si="0"/>
        <v>34</v>
      </c>
      <c r="J44" s="45">
        <f t="shared" si="1"/>
        <v>45</v>
      </c>
      <c r="K44" s="46">
        <f t="shared" si="2"/>
        <v>79</v>
      </c>
      <c r="L44" s="46"/>
      <c r="M44" s="46">
        <f t="shared" si="13"/>
        <v>79</v>
      </c>
      <c r="N44" s="46">
        <v>4</v>
      </c>
      <c r="O44" s="46">
        <v>4</v>
      </c>
      <c r="P44" s="46">
        <v>3</v>
      </c>
      <c r="Q44" s="46">
        <v>4</v>
      </c>
      <c r="R44" s="46">
        <v>4</v>
      </c>
      <c r="S44" s="46">
        <v>3</v>
      </c>
      <c r="T44" s="46">
        <v>5</v>
      </c>
      <c r="U44" s="46">
        <v>3</v>
      </c>
      <c r="V44" s="46">
        <v>4</v>
      </c>
      <c r="W44" s="46">
        <f t="shared" si="14"/>
        <v>34</v>
      </c>
      <c r="X44" s="46">
        <v>6</v>
      </c>
      <c r="Y44" s="46">
        <v>4</v>
      </c>
      <c r="Z44" s="46">
        <v>3</v>
      </c>
      <c r="AA44" s="46">
        <v>7</v>
      </c>
      <c r="AB44" s="46">
        <v>5</v>
      </c>
      <c r="AC44" s="46">
        <v>4</v>
      </c>
      <c r="AD44" s="46">
        <v>5</v>
      </c>
      <c r="AE44" s="46">
        <v>7</v>
      </c>
      <c r="AF44" s="46">
        <v>4</v>
      </c>
      <c r="AG44" s="46">
        <f t="shared" si="15"/>
        <v>45</v>
      </c>
      <c r="AH44" s="46">
        <f t="shared" si="16"/>
        <v>32</v>
      </c>
      <c r="AI44" s="46">
        <f t="shared" si="17"/>
        <v>16</v>
      </c>
      <c r="AJ44" s="47"/>
    </row>
    <row r="45" spans="1:36" ht="24.95" customHeight="1" x14ac:dyDescent="0.25">
      <c r="A45" s="74" t="s">
        <v>76</v>
      </c>
      <c r="B45" s="57">
        <v>41</v>
      </c>
      <c r="C45" s="58" t="s">
        <v>82</v>
      </c>
      <c r="D45" s="58" t="s">
        <v>34</v>
      </c>
      <c r="E45" s="59" t="str">
        <f>IF(B45="","",VLOOKUP(B45,[1]球員資料表!$A$2:$N$350,5,FALSE))</f>
        <v>男</v>
      </c>
      <c r="F45" s="60">
        <f>IF(B45="","",VLOOKUP(B45,[1]球員資料表!$A$2:$N$350,6,FALSE))</f>
        <v>34685</v>
      </c>
      <c r="G45" s="52"/>
      <c r="H45" s="61"/>
      <c r="I45" s="45">
        <f t="shared" si="0"/>
        <v>40</v>
      </c>
      <c r="J45" s="45">
        <f t="shared" si="1"/>
        <v>43</v>
      </c>
      <c r="K45" s="46">
        <f t="shared" si="2"/>
        <v>83</v>
      </c>
      <c r="L45" s="46"/>
      <c r="M45" s="46">
        <f t="shared" si="13"/>
        <v>83</v>
      </c>
      <c r="N45" s="46">
        <v>6</v>
      </c>
      <c r="O45" s="46">
        <v>6</v>
      </c>
      <c r="P45" s="46">
        <v>3</v>
      </c>
      <c r="Q45" s="46">
        <v>5</v>
      </c>
      <c r="R45" s="46">
        <v>4</v>
      </c>
      <c r="S45" s="46">
        <v>4</v>
      </c>
      <c r="T45" s="46">
        <v>4</v>
      </c>
      <c r="U45" s="46">
        <v>4</v>
      </c>
      <c r="V45" s="46">
        <v>4</v>
      </c>
      <c r="W45" s="46">
        <f t="shared" si="14"/>
        <v>40</v>
      </c>
      <c r="X45" s="46">
        <v>6</v>
      </c>
      <c r="Y45" s="46">
        <v>4</v>
      </c>
      <c r="Z45" s="46">
        <v>5</v>
      </c>
      <c r="AA45" s="46">
        <v>4</v>
      </c>
      <c r="AB45" s="46">
        <v>6</v>
      </c>
      <c r="AC45" s="46">
        <v>3</v>
      </c>
      <c r="AD45" s="46">
        <v>5</v>
      </c>
      <c r="AE45" s="46">
        <v>6</v>
      </c>
      <c r="AF45" s="46">
        <v>4</v>
      </c>
      <c r="AG45" s="46">
        <f t="shared" si="15"/>
        <v>43</v>
      </c>
      <c r="AH45" s="46">
        <f t="shared" si="16"/>
        <v>28</v>
      </c>
      <c r="AI45" s="46">
        <f t="shared" si="17"/>
        <v>15</v>
      </c>
      <c r="AJ45" s="47"/>
    </row>
    <row r="46" spans="1:36" ht="24.95" customHeight="1" x14ac:dyDescent="0.25">
      <c r="A46" s="74" t="s">
        <v>77</v>
      </c>
      <c r="B46" s="57">
        <v>33</v>
      </c>
      <c r="C46" s="58" t="s">
        <v>82</v>
      </c>
      <c r="D46" s="58" t="s">
        <v>35</v>
      </c>
      <c r="E46" s="59" t="str">
        <f>IF(B46="","",VLOOKUP(B46,[1]球員資料表!$A$2:$N$350,5,FALSE))</f>
        <v>男</v>
      </c>
      <c r="F46" s="60">
        <f>IF(B46="","",VLOOKUP(B46,[1]球員資料表!$A$2:$N$350,6,FALSE))</f>
        <v>34598</v>
      </c>
      <c r="G46" s="52"/>
      <c r="H46" s="61">
        <f>IF(B46="","",VLOOKUP(B46,[1]球員資料表!$A$2:$N$350,7,FALSE))</f>
        <v>0</v>
      </c>
      <c r="I46" s="45">
        <f t="shared" si="0"/>
        <v>40</v>
      </c>
      <c r="J46" s="45">
        <f t="shared" si="1"/>
        <v>43</v>
      </c>
      <c r="K46" s="46">
        <f t="shared" si="2"/>
        <v>83</v>
      </c>
      <c r="L46" s="46"/>
      <c r="M46" s="46">
        <f t="shared" si="13"/>
        <v>83</v>
      </c>
      <c r="N46" s="46">
        <v>4</v>
      </c>
      <c r="O46" s="46">
        <v>6</v>
      </c>
      <c r="P46" s="46">
        <v>3</v>
      </c>
      <c r="Q46" s="46">
        <v>4</v>
      </c>
      <c r="R46" s="46">
        <v>4</v>
      </c>
      <c r="S46" s="46">
        <v>5</v>
      </c>
      <c r="T46" s="46">
        <v>5</v>
      </c>
      <c r="U46" s="46">
        <v>3</v>
      </c>
      <c r="V46" s="46">
        <v>6</v>
      </c>
      <c r="W46" s="46">
        <f t="shared" si="14"/>
        <v>40</v>
      </c>
      <c r="X46" s="46">
        <v>7</v>
      </c>
      <c r="Y46" s="46">
        <v>3</v>
      </c>
      <c r="Z46" s="46">
        <v>5</v>
      </c>
      <c r="AA46" s="46">
        <v>5</v>
      </c>
      <c r="AB46" s="46">
        <v>5</v>
      </c>
      <c r="AC46" s="46">
        <v>3</v>
      </c>
      <c r="AD46" s="46">
        <v>6</v>
      </c>
      <c r="AE46" s="46">
        <v>4</v>
      </c>
      <c r="AF46" s="46">
        <v>5</v>
      </c>
      <c r="AG46" s="46">
        <f t="shared" si="15"/>
        <v>43</v>
      </c>
      <c r="AH46" s="46">
        <f t="shared" si="16"/>
        <v>28</v>
      </c>
      <c r="AI46" s="46">
        <f t="shared" si="17"/>
        <v>15</v>
      </c>
      <c r="AJ46" s="47"/>
    </row>
    <row r="47" spans="1:36" ht="24.95" customHeight="1" x14ac:dyDescent="0.25">
      <c r="A47" s="74" t="s">
        <v>78</v>
      </c>
      <c r="B47" s="57">
        <v>39</v>
      </c>
      <c r="C47" s="58" t="s">
        <v>82</v>
      </c>
      <c r="D47" s="58" t="s">
        <v>36</v>
      </c>
      <c r="E47" s="59" t="str">
        <f>IF(B47="","",VLOOKUP(B47,[1]球員資料表!$A$2:$N$350,5,FALSE))</f>
        <v>男</v>
      </c>
      <c r="F47" s="60">
        <f>IF(B47="","",VLOOKUP(B47,[1]球員資料表!$A$2:$N$350,6,FALSE))</f>
        <v>34672</v>
      </c>
      <c r="G47" s="52"/>
      <c r="H47" s="61"/>
      <c r="I47" s="45">
        <f t="shared" si="0"/>
        <v>41</v>
      </c>
      <c r="J47" s="45">
        <f t="shared" si="1"/>
        <v>43</v>
      </c>
      <c r="K47" s="46">
        <f t="shared" si="2"/>
        <v>84</v>
      </c>
      <c r="L47" s="46"/>
      <c r="M47" s="46">
        <f t="shared" si="13"/>
        <v>84</v>
      </c>
      <c r="N47" s="46">
        <v>4</v>
      </c>
      <c r="O47" s="46">
        <v>5</v>
      </c>
      <c r="P47" s="46">
        <v>2</v>
      </c>
      <c r="Q47" s="46">
        <v>5</v>
      </c>
      <c r="R47" s="46">
        <v>6</v>
      </c>
      <c r="S47" s="46">
        <v>5</v>
      </c>
      <c r="T47" s="46">
        <v>5</v>
      </c>
      <c r="U47" s="46">
        <v>3</v>
      </c>
      <c r="V47" s="46">
        <v>6</v>
      </c>
      <c r="W47" s="46">
        <f t="shared" si="14"/>
        <v>41</v>
      </c>
      <c r="X47" s="46">
        <v>6</v>
      </c>
      <c r="Y47" s="46">
        <v>5</v>
      </c>
      <c r="Z47" s="46">
        <v>4</v>
      </c>
      <c r="AA47" s="46">
        <v>4</v>
      </c>
      <c r="AB47" s="46">
        <v>7</v>
      </c>
      <c r="AC47" s="46">
        <v>3</v>
      </c>
      <c r="AD47" s="46">
        <v>5</v>
      </c>
      <c r="AE47" s="46">
        <v>4</v>
      </c>
      <c r="AF47" s="46">
        <v>5</v>
      </c>
      <c r="AG47" s="46">
        <f t="shared" si="15"/>
        <v>43</v>
      </c>
      <c r="AH47" s="46">
        <f t="shared" si="16"/>
        <v>28</v>
      </c>
      <c r="AI47" s="46">
        <f t="shared" si="17"/>
        <v>14</v>
      </c>
      <c r="AJ47" s="47"/>
    </row>
    <row r="48" spans="1:36" ht="24.95" customHeight="1" x14ac:dyDescent="0.25">
      <c r="A48" s="74" t="s">
        <v>80</v>
      </c>
      <c r="B48" s="57">
        <v>27</v>
      </c>
      <c r="C48" s="58" t="s">
        <v>82</v>
      </c>
      <c r="D48" s="58" t="s">
        <v>37</v>
      </c>
      <c r="E48" s="59" t="str">
        <f>IF(B48="","",VLOOKUP(B48,[1]球員資料表!$A$2:$N$350,5,FALSE))</f>
        <v>男</v>
      </c>
      <c r="F48" s="60">
        <f>IF(B48="","",VLOOKUP(B48,[1]球員資料表!$A$2:$N$350,6,FALSE))</f>
        <v>34335</v>
      </c>
      <c r="G48" s="52"/>
      <c r="H48" s="61">
        <f>IF(B48="","",VLOOKUP(B48,[1]球員資料表!$A$2:$N$350,7,FALSE))</f>
        <v>0</v>
      </c>
      <c r="I48" s="45">
        <f t="shared" si="0"/>
        <v>43</v>
      </c>
      <c r="J48" s="45">
        <f t="shared" si="1"/>
        <v>43</v>
      </c>
      <c r="K48" s="46">
        <f t="shared" si="2"/>
        <v>86</v>
      </c>
      <c r="L48" s="46"/>
      <c r="M48" s="46">
        <f t="shared" si="13"/>
        <v>86</v>
      </c>
      <c r="N48" s="46">
        <v>5</v>
      </c>
      <c r="O48" s="46">
        <v>5</v>
      </c>
      <c r="P48" s="46">
        <v>4</v>
      </c>
      <c r="Q48" s="46">
        <v>4</v>
      </c>
      <c r="R48" s="46">
        <v>5</v>
      </c>
      <c r="S48" s="46">
        <v>5</v>
      </c>
      <c r="T48" s="46">
        <v>5</v>
      </c>
      <c r="U48" s="46">
        <v>4</v>
      </c>
      <c r="V48" s="46">
        <v>6</v>
      </c>
      <c r="W48" s="46">
        <f t="shared" si="14"/>
        <v>43</v>
      </c>
      <c r="X48" s="46">
        <v>5</v>
      </c>
      <c r="Y48" s="46">
        <v>3</v>
      </c>
      <c r="Z48" s="46">
        <v>7</v>
      </c>
      <c r="AA48" s="46">
        <v>5</v>
      </c>
      <c r="AB48" s="46">
        <v>5</v>
      </c>
      <c r="AC48" s="46">
        <v>4</v>
      </c>
      <c r="AD48" s="46">
        <v>5</v>
      </c>
      <c r="AE48" s="46">
        <v>4</v>
      </c>
      <c r="AF48" s="46">
        <v>5</v>
      </c>
      <c r="AG48" s="46">
        <f t="shared" si="15"/>
        <v>43</v>
      </c>
      <c r="AH48" s="46">
        <f t="shared" si="16"/>
        <v>28</v>
      </c>
      <c r="AI48" s="46">
        <f t="shared" si="17"/>
        <v>14</v>
      </c>
      <c r="AJ48" s="47"/>
    </row>
    <row r="49" spans="1:36" ht="24.95" customHeight="1" x14ac:dyDescent="0.25">
      <c r="A49" s="74" t="s">
        <v>83</v>
      </c>
      <c r="B49" s="57">
        <v>34</v>
      </c>
      <c r="C49" s="58" t="s">
        <v>82</v>
      </c>
      <c r="D49" s="58" t="s">
        <v>84</v>
      </c>
      <c r="E49" s="59" t="str">
        <f>IF(B49="","",VLOOKUP(B49,[1]球員資料表!$A$2:$N$350,5,FALSE))</f>
        <v>男</v>
      </c>
      <c r="F49" s="60">
        <f>IF(B49="","",VLOOKUP(B49,[1]球員資料表!$A$2:$N$350,6,FALSE))</f>
        <v>34615</v>
      </c>
      <c r="G49" s="52"/>
      <c r="H49" s="61"/>
      <c r="I49" s="45">
        <f t="shared" si="0"/>
        <v>42</v>
      </c>
      <c r="J49" s="45">
        <f t="shared" si="1"/>
        <v>44</v>
      </c>
      <c r="K49" s="46">
        <f t="shared" si="2"/>
        <v>86</v>
      </c>
      <c r="L49" s="46"/>
      <c r="M49" s="46">
        <f t="shared" si="13"/>
        <v>86</v>
      </c>
      <c r="N49" s="46">
        <v>5</v>
      </c>
      <c r="O49" s="46">
        <v>5</v>
      </c>
      <c r="P49" s="46">
        <v>4</v>
      </c>
      <c r="Q49" s="46">
        <v>4</v>
      </c>
      <c r="R49" s="46">
        <v>4</v>
      </c>
      <c r="S49" s="46">
        <v>4</v>
      </c>
      <c r="T49" s="46">
        <v>6</v>
      </c>
      <c r="U49" s="46">
        <v>4</v>
      </c>
      <c r="V49" s="46">
        <v>6</v>
      </c>
      <c r="W49" s="46">
        <f t="shared" si="14"/>
        <v>42</v>
      </c>
      <c r="X49" s="46">
        <v>5</v>
      </c>
      <c r="Y49" s="46">
        <v>4</v>
      </c>
      <c r="Z49" s="46">
        <v>4</v>
      </c>
      <c r="AA49" s="46">
        <v>4</v>
      </c>
      <c r="AB49" s="46">
        <v>6</v>
      </c>
      <c r="AC49" s="46">
        <v>4</v>
      </c>
      <c r="AD49" s="46">
        <v>7</v>
      </c>
      <c r="AE49" s="46">
        <v>6</v>
      </c>
      <c r="AF49" s="46">
        <v>4</v>
      </c>
      <c r="AG49" s="46">
        <f t="shared" si="15"/>
        <v>44</v>
      </c>
      <c r="AH49" s="46">
        <f t="shared" si="16"/>
        <v>31</v>
      </c>
      <c r="AI49" s="46">
        <f t="shared" si="17"/>
        <v>17</v>
      </c>
      <c r="AJ49" s="47"/>
    </row>
    <row r="50" spans="1:36" ht="24.95" customHeight="1" x14ac:dyDescent="0.25">
      <c r="A50" s="74" t="s">
        <v>85</v>
      </c>
      <c r="B50" s="57">
        <v>31</v>
      </c>
      <c r="C50" s="58" t="s">
        <v>82</v>
      </c>
      <c r="D50" s="58" t="s">
        <v>38</v>
      </c>
      <c r="E50" s="59" t="str">
        <f>IF(B50="","",VLOOKUP(B50,[1]球員資料表!$A$2:$N$350,5,FALSE))</f>
        <v>男</v>
      </c>
      <c r="F50" s="60">
        <f>IF(B50="","",VLOOKUP(B50,[1]球員資料表!$A$2:$N$350,6,FALSE))</f>
        <v>34520</v>
      </c>
      <c r="G50" s="52"/>
      <c r="H50" s="61" t="str">
        <f>IF(B50="","",VLOOKUP(B50,[1]球員資料表!$A$2:$N$350,7,FALSE))</f>
        <v>信誼球場</v>
      </c>
      <c r="I50" s="45">
        <f t="shared" si="0"/>
        <v>41</v>
      </c>
      <c r="J50" s="45">
        <f t="shared" si="1"/>
        <v>45</v>
      </c>
      <c r="K50" s="46">
        <f t="shared" si="2"/>
        <v>86</v>
      </c>
      <c r="L50" s="46"/>
      <c r="M50" s="46">
        <f t="shared" si="13"/>
        <v>86</v>
      </c>
      <c r="N50" s="46">
        <v>5</v>
      </c>
      <c r="O50" s="46">
        <v>6</v>
      </c>
      <c r="P50" s="46">
        <v>3</v>
      </c>
      <c r="Q50" s="46">
        <v>3</v>
      </c>
      <c r="R50" s="46">
        <v>6</v>
      </c>
      <c r="S50" s="46">
        <v>5</v>
      </c>
      <c r="T50" s="46">
        <v>4</v>
      </c>
      <c r="U50" s="46">
        <v>3</v>
      </c>
      <c r="V50" s="46">
        <v>6</v>
      </c>
      <c r="W50" s="46">
        <f t="shared" si="14"/>
        <v>41</v>
      </c>
      <c r="X50" s="46">
        <v>5</v>
      </c>
      <c r="Y50" s="46">
        <v>3</v>
      </c>
      <c r="Z50" s="46">
        <v>6</v>
      </c>
      <c r="AA50" s="46">
        <v>4</v>
      </c>
      <c r="AB50" s="46">
        <v>8</v>
      </c>
      <c r="AC50" s="46">
        <v>2</v>
      </c>
      <c r="AD50" s="46">
        <v>6</v>
      </c>
      <c r="AE50" s="46">
        <v>5</v>
      </c>
      <c r="AF50" s="46">
        <v>6</v>
      </c>
      <c r="AG50" s="46">
        <f t="shared" si="15"/>
        <v>45</v>
      </c>
      <c r="AH50" s="46">
        <f t="shared" si="16"/>
        <v>31</v>
      </c>
      <c r="AI50" s="46">
        <f t="shared" si="17"/>
        <v>17</v>
      </c>
      <c r="AJ50" s="47"/>
    </row>
    <row r="51" spans="1:36" ht="24.95" customHeight="1" x14ac:dyDescent="0.25">
      <c r="A51" s="74" t="s">
        <v>86</v>
      </c>
      <c r="B51" s="57">
        <v>40</v>
      </c>
      <c r="C51" s="58" t="s">
        <v>82</v>
      </c>
      <c r="D51" s="58" t="s">
        <v>39</v>
      </c>
      <c r="E51" s="59" t="str">
        <f>IF(B51="","",VLOOKUP(B51,[1]球員資料表!$A$2:$N$350,5,FALSE))</f>
        <v>男</v>
      </c>
      <c r="F51" s="60">
        <f>IF(B51="","",VLOOKUP(B51,[1]球員資料表!$A$2:$N$350,6,FALSE))</f>
        <v>34675</v>
      </c>
      <c r="G51" s="52"/>
      <c r="H51" s="61">
        <f>IF(B51="","",VLOOKUP(B51,[1]球員資料表!$A$2:$N$350,7,FALSE))</f>
        <v>0</v>
      </c>
      <c r="I51" s="45">
        <f t="shared" si="0"/>
        <v>43</v>
      </c>
      <c r="J51" s="45">
        <f t="shared" si="1"/>
        <v>45</v>
      </c>
      <c r="K51" s="46">
        <f t="shared" si="2"/>
        <v>88</v>
      </c>
      <c r="L51" s="46"/>
      <c r="M51" s="46">
        <f t="shared" si="13"/>
        <v>88</v>
      </c>
      <c r="N51" s="46">
        <v>5</v>
      </c>
      <c r="O51" s="46">
        <v>7</v>
      </c>
      <c r="P51" s="46">
        <v>3</v>
      </c>
      <c r="Q51" s="46">
        <v>5</v>
      </c>
      <c r="R51" s="46">
        <v>4</v>
      </c>
      <c r="S51" s="46">
        <v>4</v>
      </c>
      <c r="T51" s="46">
        <v>6</v>
      </c>
      <c r="U51" s="46">
        <v>4</v>
      </c>
      <c r="V51" s="46">
        <v>5</v>
      </c>
      <c r="W51" s="46">
        <f t="shared" si="14"/>
        <v>43</v>
      </c>
      <c r="X51" s="46">
        <v>8</v>
      </c>
      <c r="Y51" s="46">
        <v>3</v>
      </c>
      <c r="Z51" s="46">
        <v>5</v>
      </c>
      <c r="AA51" s="46">
        <v>4</v>
      </c>
      <c r="AB51" s="46">
        <v>6</v>
      </c>
      <c r="AC51" s="46">
        <v>4</v>
      </c>
      <c r="AD51" s="46">
        <v>6</v>
      </c>
      <c r="AE51" s="46">
        <v>5</v>
      </c>
      <c r="AF51" s="46">
        <v>4</v>
      </c>
      <c r="AG51" s="46">
        <f t="shared" si="15"/>
        <v>45</v>
      </c>
      <c r="AH51" s="46">
        <f t="shared" si="16"/>
        <v>29</v>
      </c>
      <c r="AI51" s="46">
        <f t="shared" si="17"/>
        <v>15</v>
      </c>
      <c r="AJ51" s="47"/>
    </row>
    <row r="52" spans="1:36" ht="24.95" customHeight="1" x14ac:dyDescent="0.25">
      <c r="A52" s="74" t="s">
        <v>87</v>
      </c>
      <c r="B52" s="57">
        <v>37</v>
      </c>
      <c r="C52" s="76" t="s">
        <v>82</v>
      </c>
      <c r="D52" s="76" t="s">
        <v>40</v>
      </c>
      <c r="E52" s="77" t="str">
        <f>IF(B52="","",VLOOKUP(B52,[1]球員資料表!$A$2:$N$350,5,FALSE))</f>
        <v>男</v>
      </c>
      <c r="F52" s="78">
        <f>IF(B52="","",VLOOKUP(B52,[1]球員資料表!$A$2:$N$350,6,FALSE))</f>
        <v>34668</v>
      </c>
      <c r="G52" s="84"/>
      <c r="H52" s="85" t="str">
        <f>IF(B52="","",VLOOKUP(B52,[1]球員資料表!$A$2:$N$350,7,FALSE))</f>
        <v>無</v>
      </c>
      <c r="I52" s="45">
        <f t="shared" si="0"/>
        <v>43</v>
      </c>
      <c r="J52" s="45">
        <f t="shared" si="1"/>
        <v>45</v>
      </c>
      <c r="K52" s="46">
        <f t="shared" si="2"/>
        <v>88</v>
      </c>
      <c r="L52" s="46"/>
      <c r="M52" s="72">
        <f t="shared" si="13"/>
        <v>88</v>
      </c>
      <c r="N52" s="72">
        <v>4</v>
      </c>
      <c r="O52" s="72">
        <v>6</v>
      </c>
      <c r="P52" s="72">
        <v>4</v>
      </c>
      <c r="Q52" s="72">
        <v>6</v>
      </c>
      <c r="R52" s="72">
        <v>4</v>
      </c>
      <c r="S52" s="72">
        <v>4</v>
      </c>
      <c r="T52" s="72">
        <v>5</v>
      </c>
      <c r="U52" s="72">
        <v>4</v>
      </c>
      <c r="V52" s="72">
        <v>6</v>
      </c>
      <c r="W52" s="72">
        <f t="shared" si="14"/>
        <v>43</v>
      </c>
      <c r="X52" s="72">
        <v>5</v>
      </c>
      <c r="Y52" s="72">
        <v>4</v>
      </c>
      <c r="Z52" s="72">
        <v>4</v>
      </c>
      <c r="AA52" s="72">
        <v>7</v>
      </c>
      <c r="AB52" s="72">
        <v>5</v>
      </c>
      <c r="AC52" s="72">
        <v>4</v>
      </c>
      <c r="AD52" s="72">
        <v>5</v>
      </c>
      <c r="AE52" s="72">
        <v>6</v>
      </c>
      <c r="AF52" s="72">
        <v>5</v>
      </c>
      <c r="AG52" s="72">
        <f t="shared" si="15"/>
        <v>45</v>
      </c>
      <c r="AH52" s="72">
        <f t="shared" si="16"/>
        <v>32</v>
      </c>
      <c r="AI52" s="72">
        <f t="shared" si="17"/>
        <v>16</v>
      </c>
      <c r="AJ52" s="86"/>
    </row>
    <row r="53" spans="1:36" ht="24.95" customHeight="1" x14ac:dyDescent="0.25">
      <c r="A53" s="74" t="s">
        <v>88</v>
      </c>
      <c r="B53" s="57">
        <v>28</v>
      </c>
      <c r="C53" s="58" t="s">
        <v>82</v>
      </c>
      <c r="D53" s="58" t="s">
        <v>41</v>
      </c>
      <c r="E53" s="59" t="str">
        <f>IF(B53="","",VLOOKUP(B53,[1]球員資料表!$A$2:$N$350,5,FALSE))</f>
        <v>男</v>
      </c>
      <c r="F53" s="60">
        <f>IF(B53="","",VLOOKUP(B53,[1]球員資料表!$A$2:$N$350,6,FALSE))</f>
        <v>34452</v>
      </c>
      <c r="G53" s="52"/>
      <c r="H53" s="61"/>
      <c r="I53" s="45">
        <f t="shared" si="0"/>
        <v>47</v>
      </c>
      <c r="J53" s="45">
        <f t="shared" si="1"/>
        <v>47</v>
      </c>
      <c r="K53" s="46">
        <f t="shared" si="2"/>
        <v>94</v>
      </c>
      <c r="L53" s="46"/>
      <c r="M53" s="46">
        <f t="shared" si="13"/>
        <v>94</v>
      </c>
      <c r="N53" s="46">
        <v>4</v>
      </c>
      <c r="O53" s="46">
        <v>6</v>
      </c>
      <c r="P53" s="46">
        <v>5</v>
      </c>
      <c r="Q53" s="46">
        <v>6</v>
      </c>
      <c r="R53" s="46">
        <v>5</v>
      </c>
      <c r="S53" s="46">
        <v>5</v>
      </c>
      <c r="T53" s="46">
        <v>5</v>
      </c>
      <c r="U53" s="46">
        <v>6</v>
      </c>
      <c r="V53" s="46">
        <v>5</v>
      </c>
      <c r="W53" s="46">
        <f t="shared" si="14"/>
        <v>47</v>
      </c>
      <c r="X53" s="46">
        <v>8</v>
      </c>
      <c r="Y53" s="46">
        <v>5</v>
      </c>
      <c r="Z53" s="46">
        <v>4</v>
      </c>
      <c r="AA53" s="46">
        <v>5</v>
      </c>
      <c r="AB53" s="46">
        <v>7</v>
      </c>
      <c r="AC53" s="46">
        <v>3</v>
      </c>
      <c r="AD53" s="46">
        <v>6</v>
      </c>
      <c r="AE53" s="46">
        <v>4</v>
      </c>
      <c r="AF53" s="46">
        <v>5</v>
      </c>
      <c r="AG53" s="72">
        <f t="shared" si="15"/>
        <v>47</v>
      </c>
      <c r="AH53" s="46">
        <f t="shared" si="16"/>
        <v>30</v>
      </c>
      <c r="AI53" s="46">
        <f t="shared" si="17"/>
        <v>15</v>
      </c>
      <c r="AJ53" s="81"/>
    </row>
    <row r="54" spans="1:36" ht="24.95" customHeight="1" x14ac:dyDescent="0.25">
      <c r="A54" s="74" t="s">
        <v>89</v>
      </c>
      <c r="B54" s="57">
        <v>30</v>
      </c>
      <c r="C54" s="58" t="s">
        <v>82</v>
      </c>
      <c r="D54" s="58" t="s">
        <v>42</v>
      </c>
      <c r="E54" s="59" t="str">
        <f>IF(B54="","",VLOOKUP(B54,[1]球員資料表!$A$2:$N$350,5,FALSE))</f>
        <v>男</v>
      </c>
      <c r="F54" s="60">
        <f>IF(B54="","",VLOOKUP(B54,[1]球員資料表!$A$2:$N$350,6,FALSE))</f>
        <v>34503</v>
      </c>
      <c r="G54" s="52"/>
      <c r="H54" s="61">
        <f>IF(B54="","",VLOOKUP(B54,[1]球員資料表!$A$2:$N$350,7,FALSE))</f>
        <v>0</v>
      </c>
      <c r="I54" s="45">
        <f t="shared" si="0"/>
        <v>56</v>
      </c>
      <c r="J54" s="45">
        <f t="shared" si="1"/>
        <v>64</v>
      </c>
      <c r="K54" s="46">
        <f t="shared" si="2"/>
        <v>120</v>
      </c>
      <c r="L54" s="46"/>
      <c r="M54" s="46">
        <f t="shared" si="13"/>
        <v>120</v>
      </c>
      <c r="N54" s="46">
        <v>5</v>
      </c>
      <c r="O54" s="46">
        <v>5</v>
      </c>
      <c r="P54" s="46">
        <v>6</v>
      </c>
      <c r="Q54" s="46">
        <v>6</v>
      </c>
      <c r="R54" s="46">
        <v>5</v>
      </c>
      <c r="S54" s="46">
        <v>6</v>
      </c>
      <c r="T54" s="46">
        <v>7</v>
      </c>
      <c r="U54" s="46">
        <v>8</v>
      </c>
      <c r="V54" s="46">
        <v>8</v>
      </c>
      <c r="W54" s="46">
        <f t="shared" si="14"/>
        <v>56</v>
      </c>
      <c r="X54" s="46">
        <v>9</v>
      </c>
      <c r="Y54" s="46">
        <v>5</v>
      </c>
      <c r="Z54" s="46">
        <v>8</v>
      </c>
      <c r="AA54" s="46">
        <v>7</v>
      </c>
      <c r="AB54" s="46">
        <v>7</v>
      </c>
      <c r="AC54" s="46">
        <v>5</v>
      </c>
      <c r="AD54" s="46">
        <v>10</v>
      </c>
      <c r="AE54" s="46">
        <v>6</v>
      </c>
      <c r="AF54" s="46">
        <v>7</v>
      </c>
      <c r="AG54" s="46">
        <f t="shared" si="15"/>
        <v>64</v>
      </c>
      <c r="AH54" s="46">
        <f t="shared" si="16"/>
        <v>42</v>
      </c>
      <c r="AI54" s="46">
        <f t="shared" si="17"/>
        <v>23</v>
      </c>
      <c r="AJ54" s="81"/>
    </row>
    <row r="55" spans="1:36" ht="24.95" customHeight="1" x14ac:dyDescent="0.25">
      <c r="A55" s="87"/>
      <c r="B55" s="56"/>
      <c r="C55" s="58" t="str">
        <f>IF(B55="","",VLOOKUP(B55,[1]球員資料表!$A$2:$N$350,2,FALSE))</f>
        <v/>
      </c>
      <c r="D55" s="58" t="str">
        <f>IF(B55="","",VLOOKUP(B55,[1]球員資料表!$A$2:$N$350,3,FALSE))</f>
        <v/>
      </c>
      <c r="E55" s="59" t="str">
        <f>IF(B55="","",VLOOKUP(B55,[1]球員資料表!$A$2:$N$350,5,FALSE))</f>
        <v/>
      </c>
      <c r="F55" s="60" t="str">
        <f>IF(B55="","",VLOOKUP(B55,[1]球員資料表!$A$2:$N$350,6,FALSE))</f>
        <v/>
      </c>
      <c r="G55" s="52"/>
      <c r="H55" s="61"/>
      <c r="I55" s="45"/>
      <c r="J55" s="45"/>
      <c r="K55" s="46"/>
      <c r="L55" s="46">
        <f t="shared" ref="L55:L58" si="18">W55+AG55</f>
        <v>0</v>
      </c>
      <c r="M55" s="46">
        <f t="shared" si="13"/>
        <v>0</v>
      </c>
      <c r="N55" s="46"/>
      <c r="O55" s="46"/>
      <c r="P55" s="46"/>
      <c r="Q55" s="46"/>
      <c r="R55" s="46"/>
      <c r="S55" s="46"/>
      <c r="T55" s="46"/>
      <c r="U55" s="46"/>
      <c r="V55" s="46"/>
      <c r="W55" s="46">
        <f t="shared" si="14"/>
        <v>0</v>
      </c>
      <c r="X55" s="46"/>
      <c r="Y55" s="46"/>
      <c r="Z55" s="46"/>
      <c r="AA55" s="46"/>
      <c r="AB55" s="46"/>
      <c r="AC55" s="46"/>
      <c r="AD55" s="46"/>
      <c r="AE55" s="46"/>
      <c r="AF55" s="46"/>
      <c r="AG55" s="46">
        <f t="shared" si="15"/>
        <v>0</v>
      </c>
      <c r="AH55" s="46">
        <f t="shared" si="16"/>
        <v>0</v>
      </c>
      <c r="AI55" s="46">
        <f t="shared" si="17"/>
        <v>0</v>
      </c>
      <c r="AJ55" s="81"/>
    </row>
    <row r="56" spans="1:36" ht="24.95" customHeight="1" x14ac:dyDescent="0.25">
      <c r="A56" s="87"/>
      <c r="B56" s="56"/>
      <c r="C56" s="58" t="str">
        <f>IF(B56="","",VLOOKUP(B56,[1]球員資料表!$A$2:$N$350,2,FALSE))</f>
        <v/>
      </c>
      <c r="D56" s="58" t="str">
        <f>IF(B56="","",VLOOKUP(B56,[1]球員資料表!$A$2:$N$350,3,FALSE))</f>
        <v/>
      </c>
      <c r="E56" s="59" t="str">
        <f>IF(B56="","",VLOOKUP(B56,[1]球員資料表!$A$2:$N$350,5,FALSE))</f>
        <v/>
      </c>
      <c r="F56" s="60" t="str">
        <f>IF(B56="","",VLOOKUP(B56,[1]球員資料表!$A$2:$N$350,6,FALSE))</f>
        <v/>
      </c>
      <c r="G56" s="52"/>
      <c r="H56" s="61"/>
      <c r="I56" s="45">
        <v>0</v>
      </c>
      <c r="J56" s="45">
        <v>0</v>
      </c>
      <c r="K56" s="46"/>
      <c r="L56" s="46">
        <f t="shared" si="18"/>
        <v>0</v>
      </c>
      <c r="M56" s="46">
        <f t="shared" si="13"/>
        <v>0</v>
      </c>
      <c r="N56" s="46"/>
      <c r="O56" s="46"/>
      <c r="P56" s="46"/>
      <c r="Q56" s="46"/>
      <c r="R56" s="46"/>
      <c r="S56" s="46"/>
      <c r="T56" s="46"/>
      <c r="U56" s="46"/>
      <c r="V56" s="46"/>
      <c r="W56" s="46">
        <f t="shared" si="14"/>
        <v>0</v>
      </c>
      <c r="X56" s="46"/>
      <c r="Y56" s="46"/>
      <c r="Z56" s="46"/>
      <c r="AA56" s="46"/>
      <c r="AB56" s="46"/>
      <c r="AC56" s="46"/>
      <c r="AD56" s="46"/>
      <c r="AE56" s="46"/>
      <c r="AF56" s="46"/>
      <c r="AG56" s="46">
        <f t="shared" si="15"/>
        <v>0</v>
      </c>
      <c r="AH56" s="46">
        <f t="shared" si="16"/>
        <v>0</v>
      </c>
      <c r="AI56" s="46">
        <f t="shared" si="17"/>
        <v>0</v>
      </c>
      <c r="AJ56" s="81"/>
    </row>
    <row r="57" spans="1:36" ht="24.95" customHeight="1" x14ac:dyDescent="0.25">
      <c r="A57" s="88"/>
      <c r="B57" s="89"/>
      <c r="C57" s="76"/>
      <c r="D57" s="76"/>
      <c r="E57" s="77"/>
      <c r="F57" s="78"/>
      <c r="G57" s="79"/>
      <c r="H57" s="80"/>
      <c r="I57" s="45">
        <v>0</v>
      </c>
      <c r="J57" s="45">
        <v>0</v>
      </c>
      <c r="K57" s="46">
        <v>0</v>
      </c>
      <c r="L57" s="46">
        <f t="shared" si="18"/>
        <v>0</v>
      </c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86"/>
    </row>
    <row r="58" spans="1:36" ht="24.95" customHeight="1" x14ac:dyDescent="0.25">
      <c r="A58" s="88"/>
      <c r="B58" s="89"/>
      <c r="C58" s="76"/>
      <c r="D58" s="76"/>
      <c r="E58" s="77"/>
      <c r="F58" s="78"/>
      <c r="G58" s="79"/>
      <c r="H58" s="80"/>
      <c r="I58" s="45"/>
      <c r="J58" s="45">
        <v>0</v>
      </c>
      <c r="K58" s="46">
        <v>0</v>
      </c>
      <c r="L58" s="46">
        <f t="shared" si="18"/>
        <v>0</v>
      </c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86"/>
    </row>
    <row r="59" spans="1:36" s="90" customFormat="1" ht="24.95" customHeight="1" x14ac:dyDescent="0.25"/>
    <row r="60" spans="1:36" s="90" customFormat="1" ht="24.95" customHeight="1" x14ac:dyDescent="0.25"/>
    <row r="61" spans="1:36" s="90" customFormat="1" ht="24.95" customHeight="1" x14ac:dyDescent="0.25"/>
    <row r="62" spans="1:36" s="90" customFormat="1" ht="24.95" customHeight="1" x14ac:dyDescent="0.25"/>
    <row r="63" spans="1:36" s="90" customFormat="1" ht="24.95" customHeight="1" x14ac:dyDescent="0.25"/>
    <row r="64" spans="1:36" s="90" customFormat="1" ht="24.95" customHeight="1" x14ac:dyDescent="0.25"/>
    <row r="65" s="90" customFormat="1" ht="24.95" customHeight="1" x14ac:dyDescent="0.25"/>
    <row r="66" s="90" customFormat="1" ht="24.95" customHeight="1" x14ac:dyDescent="0.25"/>
    <row r="67" s="90" customFormat="1" ht="24.95" customHeight="1" x14ac:dyDescent="0.25"/>
    <row r="68" s="90" customFormat="1" ht="24.95" customHeight="1" x14ac:dyDescent="0.25"/>
    <row r="69" s="90" customFormat="1" ht="24.95" customHeight="1" x14ac:dyDescent="0.25"/>
    <row r="70" s="90" customFormat="1" ht="24.95" customHeight="1" x14ac:dyDescent="0.25"/>
    <row r="71" s="90" customFormat="1" ht="24.95" customHeight="1" x14ac:dyDescent="0.25"/>
    <row r="72" s="90" customFormat="1" ht="24.95" customHeight="1" x14ac:dyDescent="0.25"/>
    <row r="73" s="90" customFormat="1" ht="24.95" customHeight="1" x14ac:dyDescent="0.25"/>
    <row r="74" s="90" customFormat="1" ht="24.95" customHeight="1" x14ac:dyDescent="0.25"/>
    <row r="75" s="90" customFormat="1" ht="24.95" customHeight="1" x14ac:dyDescent="0.25"/>
    <row r="76" s="90" customFormat="1" ht="24.95" customHeight="1" x14ac:dyDescent="0.25"/>
    <row r="77" s="90" customFormat="1" ht="24.95" customHeight="1" x14ac:dyDescent="0.25"/>
    <row r="78" s="90" customFormat="1" ht="24.95" customHeight="1" x14ac:dyDescent="0.25"/>
    <row r="79" s="90" customFormat="1" ht="24.95" customHeight="1" x14ac:dyDescent="0.25"/>
    <row r="80" s="90" customFormat="1" ht="24.95" customHeight="1" x14ac:dyDescent="0.25"/>
    <row r="81" s="90" customFormat="1" ht="24.75" customHeight="1" x14ac:dyDescent="0.25"/>
    <row r="82" s="90" customFormat="1" ht="24.75" customHeight="1" x14ac:dyDescent="0.25"/>
    <row r="83" s="90" customFormat="1" ht="24.95" customHeight="1" x14ac:dyDescent="0.25"/>
    <row r="84" s="90" customFormat="1" ht="24.95" customHeight="1" x14ac:dyDescent="0.25"/>
    <row r="85" s="90" customFormat="1" ht="24.95" customHeight="1" x14ac:dyDescent="0.25"/>
    <row r="86" s="90" customFormat="1" ht="24.95" customHeight="1" x14ac:dyDescent="0.25"/>
    <row r="87" s="90" customFormat="1" ht="24.95" customHeight="1" x14ac:dyDescent="0.25"/>
    <row r="88" s="90" customFormat="1" ht="24.95" customHeight="1" x14ac:dyDescent="0.25"/>
    <row r="89" s="90" customFormat="1" ht="24.95" customHeight="1" x14ac:dyDescent="0.25"/>
    <row r="90" s="90" customFormat="1" ht="24.95" customHeight="1" x14ac:dyDescent="0.25"/>
    <row r="91" s="90" customFormat="1" ht="24.95" customHeight="1" x14ac:dyDescent="0.25"/>
    <row r="92" s="90" customFormat="1" ht="24.95" customHeight="1" x14ac:dyDescent="0.25"/>
    <row r="93" s="90" customFormat="1" ht="24.95" customHeight="1" x14ac:dyDescent="0.25"/>
    <row r="94" s="90" customFormat="1" ht="24.95" customHeigh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</sheetData>
  <mergeCells count="14">
    <mergeCell ref="L3:L4"/>
    <mergeCell ref="M3:M4"/>
    <mergeCell ref="N3:AI3"/>
    <mergeCell ref="AJ3:AJ4"/>
    <mergeCell ref="A1:AJ1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honeticPr fontId="1" type="noConversion"/>
  <printOptions horizontalCentered="1"/>
  <pageMargins left="0.15748031496062992" right="0.15748031496062992" top="0.59055118110236227" bottom="0" header="0.39370078740157483" footer="0.19685039370078741"/>
  <pageSetup paperSize="9" scale="71" fitToWidth="2" fitToHeight="2" orientation="landscape" horizontalDpi="360" verticalDpi="36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編組表2</vt:lpstr>
      <vt:lpstr>成績表</vt:lpstr>
      <vt:lpstr>成績表!Print_Area</vt:lpstr>
      <vt:lpstr>成績表!Print_Titles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2014-03-20T06:36:49Z</dcterms:modified>
</cp:coreProperties>
</file>