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65" windowWidth="19395" windowHeight="7695" firstSheet="3" activeTab="3"/>
  </bookViews>
  <sheets>
    <sheet name="R1" sheetId="1" state="hidden" r:id="rId1"/>
    <sheet name="R2" sheetId="3" state="hidden" r:id="rId2"/>
    <sheet name="R3" sheetId="4" state="hidden" r:id="rId3"/>
    <sheet name="編組" sheetId="7" r:id="rId4"/>
    <sheet name="擊球速度" sheetId="8" r:id="rId5"/>
  </sheets>
  <definedNames>
    <definedName name="女子名次">#REF!</definedName>
    <definedName name="名單">#REF!</definedName>
    <definedName name="男子名次">#REF!</definedName>
  </definedNames>
  <calcPr calcId="145621"/>
</workbook>
</file>

<file path=xl/calcChain.xml><?xml version="1.0" encoding="utf-8"?>
<calcChain xmlns="http://schemas.openxmlformats.org/spreadsheetml/2006/main">
  <c r="E35" i="3" l="1"/>
  <c r="E15" i="3"/>
  <c r="Q5" i="3" l="1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P15" i="1" l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M5" i="3" l="1"/>
  <c r="L8" i="4" l="1"/>
  <c r="L11" i="4" s="1"/>
  <c r="L14" i="4" s="1"/>
  <c r="L17" i="4" s="1"/>
  <c r="L20" i="4" s="1"/>
  <c r="L23" i="4" s="1"/>
  <c r="L26" i="4" s="1"/>
  <c r="L29" i="4" s="1"/>
  <c r="L32" i="4" s="1"/>
  <c r="B8" i="4"/>
  <c r="B11" i="4" s="1"/>
  <c r="B14" i="4" s="1"/>
  <c r="B17" i="4" s="1"/>
  <c r="B20" i="4" s="1"/>
  <c r="B23" i="4" s="1"/>
  <c r="B26" i="4" s="1"/>
  <c r="B29" i="4" s="1"/>
  <c r="B32" i="4" s="1"/>
  <c r="B35" i="4" s="1"/>
  <c r="M8" i="3" l="1"/>
  <c r="M11" i="3" s="1"/>
  <c r="M14" i="3" s="1"/>
  <c r="M17" i="3" s="1"/>
  <c r="M20" i="3" s="1"/>
  <c r="M23" i="3" s="1"/>
  <c r="M26" i="3" s="1"/>
  <c r="M29" i="3" s="1"/>
  <c r="M32" i="3" s="1"/>
  <c r="M35" i="3" s="1"/>
  <c r="M38" i="3" s="1"/>
  <c r="M41" i="3" s="1"/>
  <c r="M44" i="3" s="1"/>
  <c r="L8" i="3"/>
  <c r="L11" i="3" s="1"/>
  <c r="L14" i="3" s="1"/>
  <c r="L17" i="3" s="1"/>
  <c r="L20" i="3" s="1"/>
  <c r="L23" i="3" s="1"/>
  <c r="L26" i="3" s="1"/>
  <c r="L29" i="3" s="1"/>
  <c r="L32" i="3" s="1"/>
  <c r="L35" i="3" s="1"/>
  <c r="L38" i="3" s="1"/>
  <c r="L41" i="3" s="1"/>
  <c r="L44" i="3" s="1"/>
  <c r="B8" i="3"/>
  <c r="B11" i="3" s="1"/>
  <c r="B14" i="3" s="1"/>
  <c r="B17" i="3" s="1"/>
  <c r="B20" i="3" s="1"/>
  <c r="B23" i="3" s="1"/>
  <c r="B26" i="3" s="1"/>
  <c r="B29" i="3" s="1"/>
  <c r="B32" i="3" s="1"/>
  <c r="B35" i="3" s="1"/>
  <c r="B38" i="3" s="1"/>
  <c r="B41" i="3" s="1"/>
  <c r="B44" i="3" s="1"/>
  <c r="C5" i="3"/>
  <c r="C8" i="3" s="1"/>
  <c r="C11" i="3" s="1"/>
  <c r="C14" i="3" s="1"/>
  <c r="C17" i="3" s="1"/>
  <c r="C20" i="3" s="1"/>
  <c r="C23" i="3" s="1"/>
  <c r="C26" i="3" s="1"/>
  <c r="C29" i="3" s="1"/>
  <c r="C32" i="3" s="1"/>
  <c r="C35" i="3" s="1"/>
  <c r="C38" i="3" s="1"/>
  <c r="C41" i="3" s="1"/>
  <c r="C44" i="3" s="1"/>
  <c r="L8" i="1"/>
  <c r="L11" i="1" s="1"/>
  <c r="L14" i="1" s="1"/>
  <c r="L17" i="1" s="1"/>
  <c r="L20" i="1" s="1"/>
  <c r="L23" i="1" s="1"/>
  <c r="L26" i="1" s="1"/>
  <c r="L29" i="1" s="1"/>
  <c r="L32" i="1" s="1"/>
  <c r="L35" i="1" s="1"/>
  <c r="L38" i="1" s="1"/>
  <c r="L41" i="1" s="1"/>
  <c r="L44" i="1" s="1"/>
  <c r="B8" i="1"/>
  <c r="B11" i="1" s="1"/>
  <c r="B14" i="1" s="1"/>
  <c r="B17" i="1" s="1"/>
  <c r="B20" i="1" s="1"/>
  <c r="B23" i="1" s="1"/>
  <c r="B26" i="1" s="1"/>
  <c r="B29" i="1" s="1"/>
  <c r="B32" i="1" s="1"/>
  <c r="B35" i="1" s="1"/>
  <c r="B38" i="1" s="1"/>
  <c r="B41" i="1" s="1"/>
  <c r="B44" i="1" s="1"/>
  <c r="M5" i="1"/>
  <c r="M8" i="1" s="1"/>
  <c r="M11" i="1" s="1"/>
  <c r="M14" i="1" s="1"/>
  <c r="M17" i="1" s="1"/>
  <c r="M20" i="1" s="1"/>
  <c r="M23" i="1" s="1"/>
  <c r="M26" i="1" s="1"/>
  <c r="M29" i="1" s="1"/>
  <c r="M32" i="1" s="1"/>
  <c r="M35" i="1" s="1"/>
  <c r="M38" i="1" s="1"/>
  <c r="M41" i="1" s="1"/>
  <c r="M44" i="1" s="1"/>
  <c r="C5" i="1"/>
  <c r="C8" i="1" s="1"/>
  <c r="C11" i="1" s="1"/>
  <c r="C14" i="1" s="1"/>
  <c r="C17" i="1" s="1"/>
  <c r="C20" i="1" s="1"/>
  <c r="C23" i="1" s="1"/>
  <c r="C26" i="1" s="1"/>
  <c r="C29" i="1" s="1"/>
  <c r="C32" i="1" s="1"/>
  <c r="C35" i="1" s="1"/>
  <c r="C38" i="1" s="1"/>
  <c r="C41" i="1" s="1"/>
  <c r="C44" i="1" s="1"/>
  <c r="D36" i="4" l="1"/>
  <c r="G36" i="4" s="1"/>
  <c r="D6" i="1"/>
  <c r="N32" i="4"/>
  <c r="N33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D35" i="4"/>
  <c r="F35" i="4" s="1"/>
  <c r="D38" i="4"/>
  <c r="E38" i="4" s="1"/>
  <c r="D39" i="4"/>
  <c r="F39" i="4" s="1"/>
  <c r="D40" i="4"/>
  <c r="G40" i="4" s="1"/>
  <c r="D41" i="4"/>
  <c r="H41" i="4" s="1"/>
  <c r="D42" i="4"/>
  <c r="E42" i="4" s="1"/>
  <c r="D43" i="4"/>
  <c r="F43" i="4" s="1"/>
  <c r="D44" i="4"/>
  <c r="G44" i="4" s="1"/>
  <c r="D45" i="4"/>
  <c r="H45" i="4" s="1"/>
  <c r="D46" i="4"/>
  <c r="E46" i="4" s="1"/>
  <c r="D47" i="4"/>
  <c r="F47" i="4" s="1"/>
  <c r="D48" i="4"/>
  <c r="G48" i="4" s="1"/>
  <c r="D49" i="4"/>
  <c r="H49" i="4" s="1"/>
  <c r="F5" i="1"/>
  <c r="E5" i="1"/>
  <c r="N13" i="4" l="1"/>
  <c r="E8" i="1"/>
  <c r="D32" i="4"/>
  <c r="G32" i="4" s="1"/>
  <c r="N34" i="4"/>
  <c r="R34" i="4" s="1"/>
  <c r="N29" i="4"/>
  <c r="P29" i="4" s="1"/>
  <c r="R48" i="4"/>
  <c r="Q48" i="4"/>
  <c r="P48" i="4"/>
  <c r="O48" i="4"/>
  <c r="R40" i="4"/>
  <c r="Q40" i="4"/>
  <c r="O40" i="4"/>
  <c r="P40" i="4"/>
  <c r="R32" i="4"/>
  <c r="O32" i="4"/>
  <c r="Q32" i="4"/>
  <c r="P32" i="4"/>
  <c r="R45" i="4"/>
  <c r="O45" i="4"/>
  <c r="Q45" i="4"/>
  <c r="P45" i="4"/>
  <c r="R37" i="4"/>
  <c r="P37" i="4"/>
  <c r="O37" i="4"/>
  <c r="Q37" i="4"/>
  <c r="R47" i="4"/>
  <c r="O47" i="4"/>
  <c r="Q47" i="4"/>
  <c r="P47" i="4"/>
  <c r="R43" i="4"/>
  <c r="O43" i="4"/>
  <c r="Q43" i="4"/>
  <c r="P43" i="4"/>
  <c r="R39" i="4"/>
  <c r="P39" i="4"/>
  <c r="O39" i="4"/>
  <c r="Q39" i="4"/>
  <c r="R35" i="4"/>
  <c r="P35" i="4"/>
  <c r="O35" i="4"/>
  <c r="Q35" i="4"/>
  <c r="R44" i="4"/>
  <c r="Q44" i="4"/>
  <c r="P44" i="4"/>
  <c r="O44" i="4"/>
  <c r="R36" i="4"/>
  <c r="O36" i="4"/>
  <c r="Q36" i="4"/>
  <c r="P36" i="4"/>
  <c r="R49" i="4"/>
  <c r="O49" i="4"/>
  <c r="Q49" i="4"/>
  <c r="P49" i="4"/>
  <c r="R41" i="4"/>
  <c r="O41" i="4"/>
  <c r="Q41" i="4"/>
  <c r="P41" i="4"/>
  <c r="R33" i="4"/>
  <c r="P33" i="4"/>
  <c r="O33" i="4"/>
  <c r="Q33" i="4"/>
  <c r="Q46" i="4"/>
  <c r="P46" i="4"/>
  <c r="O46" i="4"/>
  <c r="R46" i="4"/>
  <c r="R42" i="4"/>
  <c r="Q42" i="4"/>
  <c r="P42" i="4"/>
  <c r="O42" i="4"/>
  <c r="R38" i="4"/>
  <c r="Q38" i="4"/>
  <c r="O38" i="4"/>
  <c r="P38" i="4"/>
  <c r="F41" i="4"/>
  <c r="F6" i="1"/>
  <c r="E6" i="1"/>
  <c r="G49" i="4"/>
  <c r="E48" i="4"/>
  <c r="E44" i="4"/>
  <c r="G38" i="4"/>
  <c r="H38" i="4"/>
  <c r="F49" i="4"/>
  <c r="H46" i="4"/>
  <c r="G45" i="4"/>
  <c r="E40" i="4"/>
  <c r="E36" i="4"/>
  <c r="G42" i="4"/>
  <c r="G46" i="4"/>
  <c r="F45" i="4"/>
  <c r="H42" i="4"/>
  <c r="G41" i="4"/>
  <c r="D9" i="1"/>
  <c r="D10" i="1" s="1"/>
  <c r="H47" i="4"/>
  <c r="H43" i="4"/>
  <c r="H39" i="4"/>
  <c r="H35" i="4"/>
  <c r="F40" i="4"/>
  <c r="E39" i="4"/>
  <c r="E49" i="4"/>
  <c r="H48" i="4"/>
  <c r="G47" i="4"/>
  <c r="F46" i="4"/>
  <c r="E45" i="4"/>
  <c r="H44" i="4"/>
  <c r="G43" i="4"/>
  <c r="F42" i="4"/>
  <c r="E41" i="4"/>
  <c r="H40" i="4"/>
  <c r="J40" i="4" s="1"/>
  <c r="G39" i="4"/>
  <c r="F38" i="4"/>
  <c r="H36" i="4"/>
  <c r="J36" i="4" s="1"/>
  <c r="G35" i="4"/>
  <c r="F48" i="4"/>
  <c r="E47" i="4"/>
  <c r="F44" i="4"/>
  <c r="E43" i="4"/>
  <c r="F36" i="4"/>
  <c r="E35" i="4"/>
  <c r="H32" i="4" l="1"/>
  <c r="J32" i="4" s="1"/>
  <c r="F32" i="4"/>
  <c r="D11" i="1"/>
  <c r="F8" i="1"/>
  <c r="E10" i="1"/>
  <c r="F10" i="1"/>
  <c r="E32" i="4"/>
  <c r="O34" i="4"/>
  <c r="P34" i="4"/>
  <c r="Q34" i="4"/>
  <c r="T34" i="4" s="1"/>
  <c r="O29" i="4"/>
  <c r="R29" i="4"/>
  <c r="Q29" i="4"/>
  <c r="D37" i="4"/>
  <c r="N26" i="4"/>
  <c r="N30" i="4"/>
  <c r="D33" i="4"/>
  <c r="D29" i="4"/>
  <c r="T44" i="4"/>
  <c r="T32" i="4"/>
  <c r="T41" i="4"/>
  <c r="T46" i="4"/>
  <c r="T42" i="4"/>
  <c r="J48" i="4"/>
  <c r="T48" i="4"/>
  <c r="J44" i="4"/>
  <c r="J49" i="4"/>
  <c r="T39" i="4"/>
  <c r="T43" i="4"/>
  <c r="T38" i="4"/>
  <c r="J47" i="4"/>
  <c r="T37" i="4"/>
  <c r="J38" i="4"/>
  <c r="T45" i="4"/>
  <c r="J46" i="4"/>
  <c r="J39" i="4"/>
  <c r="T36" i="4"/>
  <c r="T35" i="4"/>
  <c r="J45" i="4"/>
  <c r="T47" i="4"/>
  <c r="T33" i="4"/>
  <c r="T49" i="4"/>
  <c r="J35" i="4"/>
  <c r="J43" i="4"/>
  <c r="J41" i="4"/>
  <c r="J42" i="4"/>
  <c r="T40" i="4"/>
  <c r="D30" i="4"/>
  <c r="D26" i="4"/>
  <c r="E9" i="1"/>
  <c r="F9" i="1"/>
  <c r="N11" i="4" l="1"/>
  <c r="N12" i="4"/>
  <c r="D12" i="1"/>
  <c r="T29" i="4"/>
  <c r="P26" i="4"/>
  <c r="Q26" i="4"/>
  <c r="O26" i="4"/>
  <c r="R26" i="4"/>
  <c r="N31" i="4"/>
  <c r="N27" i="4"/>
  <c r="H29" i="4"/>
  <c r="F29" i="4"/>
  <c r="G29" i="4"/>
  <c r="E29" i="4"/>
  <c r="D34" i="4"/>
  <c r="H37" i="4"/>
  <c r="F37" i="4"/>
  <c r="E37" i="4"/>
  <c r="G37" i="4"/>
  <c r="H33" i="4"/>
  <c r="G33" i="4"/>
  <c r="E33" i="4"/>
  <c r="F33" i="4"/>
  <c r="P30" i="4"/>
  <c r="Q30" i="4"/>
  <c r="O30" i="4"/>
  <c r="R30" i="4"/>
  <c r="N23" i="4"/>
  <c r="E26" i="4"/>
  <c r="G26" i="4"/>
  <c r="F26" i="4"/>
  <c r="H26" i="4"/>
  <c r="E30" i="4"/>
  <c r="F30" i="4"/>
  <c r="H30" i="4"/>
  <c r="G30" i="4"/>
  <c r="D27" i="4"/>
  <c r="D31" i="4"/>
  <c r="D23" i="4"/>
  <c r="D13" i="1" l="1"/>
  <c r="D14" i="1" s="1"/>
  <c r="J29" i="4"/>
  <c r="T30" i="4"/>
  <c r="N24" i="4"/>
  <c r="Q31" i="4"/>
  <c r="O31" i="4"/>
  <c r="P31" i="4"/>
  <c r="R31" i="4"/>
  <c r="N20" i="4"/>
  <c r="N28" i="4"/>
  <c r="J33" i="4"/>
  <c r="T26" i="4"/>
  <c r="Q23" i="4"/>
  <c r="O23" i="4"/>
  <c r="P23" i="4"/>
  <c r="R23" i="4"/>
  <c r="E34" i="4"/>
  <c r="G34" i="4"/>
  <c r="F34" i="4"/>
  <c r="H34" i="4"/>
  <c r="Q27" i="4"/>
  <c r="O27" i="4"/>
  <c r="P27" i="4"/>
  <c r="R27" i="4"/>
  <c r="J37" i="4"/>
  <c r="J26" i="4"/>
  <c r="J30" i="4"/>
  <c r="D20" i="4"/>
  <c r="D24" i="4"/>
  <c r="F23" i="4"/>
  <c r="G23" i="4"/>
  <c r="H23" i="4"/>
  <c r="E23" i="4"/>
  <c r="D28" i="4"/>
  <c r="F27" i="4"/>
  <c r="G27" i="4"/>
  <c r="H27" i="4"/>
  <c r="E27" i="4"/>
  <c r="F31" i="4"/>
  <c r="G31" i="4"/>
  <c r="E31" i="4"/>
  <c r="H31" i="4"/>
  <c r="E12" i="1"/>
  <c r="F12" i="1"/>
  <c r="F11" i="1"/>
  <c r="E11" i="1"/>
  <c r="D15" i="1" l="1"/>
  <c r="T23" i="4"/>
  <c r="T27" i="4"/>
  <c r="T31" i="4"/>
  <c r="J34" i="4"/>
  <c r="N21" i="4"/>
  <c r="N25" i="4"/>
  <c r="N17" i="4"/>
  <c r="P20" i="4"/>
  <c r="O20" i="4"/>
  <c r="R20" i="4"/>
  <c r="Q20" i="4"/>
  <c r="P24" i="4"/>
  <c r="O24" i="4"/>
  <c r="R24" i="4"/>
  <c r="Q24" i="4"/>
  <c r="P28" i="4"/>
  <c r="O28" i="4"/>
  <c r="R28" i="4"/>
  <c r="Q28" i="4"/>
  <c r="J27" i="4"/>
  <c r="J31" i="4"/>
  <c r="J23" i="4"/>
  <c r="D21" i="4"/>
  <c r="G24" i="4"/>
  <c r="E24" i="4"/>
  <c r="F24" i="4"/>
  <c r="H24" i="4"/>
  <c r="D17" i="4"/>
  <c r="G20" i="4"/>
  <c r="E20" i="4"/>
  <c r="H20" i="4"/>
  <c r="F20" i="4"/>
  <c r="D25" i="4"/>
  <c r="G28" i="4"/>
  <c r="E28" i="4"/>
  <c r="H28" i="4"/>
  <c r="F28" i="4"/>
  <c r="E13" i="1"/>
  <c r="F13" i="1"/>
  <c r="C5" i="4" l="1"/>
  <c r="M5" i="4"/>
  <c r="D16" i="1"/>
  <c r="D17" i="1" s="1"/>
  <c r="T28" i="4"/>
  <c r="Q25" i="4"/>
  <c r="P25" i="4"/>
  <c r="R25" i="4"/>
  <c r="O25" i="4"/>
  <c r="N14" i="4"/>
  <c r="N18" i="4"/>
  <c r="Q21" i="4"/>
  <c r="O21" i="4"/>
  <c r="P21" i="4"/>
  <c r="R21" i="4"/>
  <c r="T24" i="4"/>
  <c r="T20" i="4"/>
  <c r="P17" i="4"/>
  <c r="O17" i="4"/>
  <c r="R17" i="4"/>
  <c r="Q17" i="4"/>
  <c r="N22" i="4"/>
  <c r="J28" i="4"/>
  <c r="J20" i="4"/>
  <c r="J24" i="4"/>
  <c r="D14" i="4"/>
  <c r="D18" i="4"/>
  <c r="H25" i="4"/>
  <c r="G25" i="4"/>
  <c r="E25" i="4"/>
  <c r="F25" i="4"/>
  <c r="H17" i="4"/>
  <c r="F17" i="4"/>
  <c r="G17" i="4"/>
  <c r="E17" i="4"/>
  <c r="H21" i="4"/>
  <c r="F21" i="4"/>
  <c r="E21" i="4"/>
  <c r="G21" i="4"/>
  <c r="D22" i="4"/>
  <c r="E14" i="1"/>
  <c r="F14" i="1"/>
  <c r="D18" i="1" l="1"/>
  <c r="T25" i="4"/>
  <c r="T21" i="4"/>
  <c r="N19" i="4"/>
  <c r="N15" i="4"/>
  <c r="P18" i="4"/>
  <c r="Q18" i="4"/>
  <c r="O18" i="4"/>
  <c r="R18" i="4"/>
  <c r="P14" i="4"/>
  <c r="Q14" i="4"/>
  <c r="O14" i="4"/>
  <c r="R14" i="4"/>
  <c r="T17" i="4"/>
  <c r="P22" i="4"/>
  <c r="Q22" i="4"/>
  <c r="O22" i="4"/>
  <c r="R22" i="4"/>
  <c r="J21" i="4"/>
  <c r="J17" i="4"/>
  <c r="J25" i="4"/>
  <c r="E22" i="4"/>
  <c r="F22" i="4"/>
  <c r="G22" i="4"/>
  <c r="H22" i="4"/>
  <c r="E14" i="4"/>
  <c r="F14" i="4"/>
  <c r="G14" i="4"/>
  <c r="H14" i="4"/>
  <c r="E18" i="4"/>
  <c r="G18" i="4"/>
  <c r="F18" i="4"/>
  <c r="H18" i="4"/>
  <c r="D15" i="4"/>
  <c r="D19" i="4"/>
  <c r="F15" i="1"/>
  <c r="E15" i="1"/>
  <c r="C8" i="4" l="1"/>
  <c r="D19" i="1"/>
  <c r="D20" i="1" s="1"/>
  <c r="N5" i="4"/>
  <c r="T22" i="4"/>
  <c r="N16" i="4"/>
  <c r="T14" i="4"/>
  <c r="T18" i="4"/>
  <c r="Q19" i="4"/>
  <c r="O19" i="4"/>
  <c r="P19" i="4"/>
  <c r="R19" i="4"/>
  <c r="P11" i="4"/>
  <c r="O11" i="4"/>
  <c r="Q11" i="4"/>
  <c r="R11" i="4"/>
  <c r="P15" i="4"/>
  <c r="Q15" i="4"/>
  <c r="O15" i="4"/>
  <c r="R15" i="4"/>
  <c r="J14" i="4"/>
  <c r="J18" i="4"/>
  <c r="J22" i="4"/>
  <c r="D16" i="4"/>
  <c r="F15" i="4"/>
  <c r="G15" i="4"/>
  <c r="E15" i="4"/>
  <c r="H15" i="4"/>
  <c r="F19" i="4"/>
  <c r="H19" i="4"/>
  <c r="G19" i="4"/>
  <c r="E19" i="4"/>
  <c r="D8" i="4"/>
  <c r="E16" i="1"/>
  <c r="F16" i="1"/>
  <c r="C11" i="4" l="1"/>
  <c r="D11" i="4"/>
  <c r="D21" i="1"/>
  <c r="D22" i="1" s="1"/>
  <c r="N6" i="4"/>
  <c r="R5" i="4"/>
  <c r="P5" i="4"/>
  <c r="Q5" i="4"/>
  <c r="O5" i="4"/>
  <c r="T11" i="4"/>
  <c r="T15" i="4"/>
  <c r="T19" i="4"/>
  <c r="P12" i="4"/>
  <c r="Q12" i="4"/>
  <c r="O12" i="4"/>
  <c r="R12" i="4"/>
  <c r="Q16" i="4"/>
  <c r="P16" i="4"/>
  <c r="R16" i="4"/>
  <c r="O16" i="4"/>
  <c r="J15" i="4"/>
  <c r="J19" i="4"/>
  <c r="D9" i="4"/>
  <c r="G16" i="4"/>
  <c r="H16" i="4"/>
  <c r="F16" i="4"/>
  <c r="E16" i="4"/>
  <c r="D5" i="4"/>
  <c r="D13" i="4"/>
  <c r="G8" i="4"/>
  <c r="H8" i="4"/>
  <c r="F8" i="4"/>
  <c r="E8" i="4"/>
  <c r="F17" i="1"/>
  <c r="E17" i="1"/>
  <c r="M8" i="4" l="1"/>
  <c r="N10" i="4"/>
  <c r="R10" i="4" s="1"/>
  <c r="F11" i="4"/>
  <c r="E11" i="4"/>
  <c r="G11" i="4"/>
  <c r="H11" i="4"/>
  <c r="D12" i="4"/>
  <c r="D23" i="1"/>
  <c r="D24" i="1" s="1"/>
  <c r="D25" i="1" s="1"/>
  <c r="P13" i="4"/>
  <c r="R13" i="4"/>
  <c r="O13" i="4"/>
  <c r="Q13" i="4"/>
  <c r="N7" i="4"/>
  <c r="R6" i="4"/>
  <c r="Q6" i="4"/>
  <c r="O6" i="4"/>
  <c r="P6" i="4"/>
  <c r="T5" i="4"/>
  <c r="T16" i="4"/>
  <c r="T12" i="4"/>
  <c r="J8" i="4"/>
  <c r="J16" i="4"/>
  <c r="D6" i="4"/>
  <c r="H9" i="4"/>
  <c r="F9" i="4"/>
  <c r="G9" i="4"/>
  <c r="E9" i="4"/>
  <c r="H5" i="4"/>
  <c r="E5" i="4"/>
  <c r="G5" i="4"/>
  <c r="F5" i="4"/>
  <c r="D10" i="4"/>
  <c r="H13" i="4"/>
  <c r="E13" i="4"/>
  <c r="F13" i="4"/>
  <c r="G13" i="4"/>
  <c r="F18" i="1"/>
  <c r="E18" i="1"/>
  <c r="C14" i="4" l="1"/>
  <c r="P10" i="4"/>
  <c r="J11" i="4"/>
  <c r="O10" i="4"/>
  <c r="Q10" i="4"/>
  <c r="T10" i="4" s="1"/>
  <c r="M11" i="4"/>
  <c r="F12" i="4"/>
  <c r="H12" i="4"/>
  <c r="E12" i="4"/>
  <c r="G12" i="4"/>
  <c r="N8" i="4"/>
  <c r="D26" i="1"/>
  <c r="T13" i="4"/>
  <c r="T6" i="4"/>
  <c r="O7" i="4"/>
  <c r="R7" i="4"/>
  <c r="P7" i="4"/>
  <c r="Q7" i="4"/>
  <c r="D7" i="4"/>
  <c r="J9" i="4"/>
  <c r="J5" i="4"/>
  <c r="J13" i="4"/>
  <c r="E10" i="4"/>
  <c r="F10" i="4"/>
  <c r="G10" i="4"/>
  <c r="H10" i="4"/>
  <c r="E6" i="4"/>
  <c r="H6" i="4"/>
  <c r="F6" i="4"/>
  <c r="G6" i="4"/>
  <c r="F19" i="1"/>
  <c r="E19" i="1"/>
  <c r="C17" i="4" l="1"/>
  <c r="J12" i="4"/>
  <c r="M14" i="4"/>
  <c r="N9" i="4"/>
  <c r="R8" i="4"/>
  <c r="P8" i="4"/>
  <c r="Q8" i="4"/>
  <c r="O8" i="4"/>
  <c r="D27" i="1"/>
  <c r="D28" i="1" s="1"/>
  <c r="T7" i="4"/>
  <c r="F7" i="4"/>
  <c r="H7" i="4"/>
  <c r="E7" i="4"/>
  <c r="G7" i="4"/>
  <c r="J6" i="4"/>
  <c r="J10" i="4"/>
  <c r="F37" i="3"/>
  <c r="G37" i="3"/>
  <c r="J37" i="3" s="1"/>
  <c r="E37" i="3"/>
  <c r="E20" i="1"/>
  <c r="F20" i="1"/>
  <c r="D29" i="1" l="1"/>
  <c r="D30" i="1" s="1"/>
  <c r="D31" i="1" s="1"/>
  <c r="C20" i="4"/>
  <c r="T8" i="4"/>
  <c r="M17" i="4"/>
  <c r="Q9" i="4"/>
  <c r="O9" i="4"/>
  <c r="R9" i="4"/>
  <c r="P9" i="4"/>
  <c r="J7" i="4"/>
  <c r="F40" i="3"/>
  <c r="E40" i="3"/>
  <c r="G40" i="3"/>
  <c r="J40" i="3" s="1"/>
  <c r="F21" i="1"/>
  <c r="E21" i="1"/>
  <c r="D32" i="1" l="1"/>
  <c r="D33" i="1" s="1"/>
  <c r="D34" i="1" s="1"/>
  <c r="C23" i="4"/>
  <c r="M20" i="4"/>
  <c r="T9" i="4"/>
  <c r="F22" i="1"/>
  <c r="E22" i="1"/>
  <c r="C26" i="4" l="1"/>
  <c r="M23" i="4"/>
  <c r="D35" i="1"/>
  <c r="D36" i="1" s="1"/>
  <c r="E23" i="1"/>
  <c r="F23" i="1"/>
  <c r="C29" i="4" l="1"/>
  <c r="M26" i="4"/>
  <c r="D37" i="1"/>
  <c r="D38" i="1"/>
  <c r="D39" i="1" s="1"/>
  <c r="D40" i="1" s="1"/>
  <c r="F24" i="1"/>
  <c r="E24" i="1"/>
  <c r="C32" i="4" l="1"/>
  <c r="M29" i="4"/>
  <c r="D41" i="1"/>
  <c r="E25" i="1"/>
  <c r="F25" i="1"/>
  <c r="C35" i="4" l="1"/>
  <c r="M32" i="4"/>
  <c r="D42" i="1"/>
  <c r="D43" i="1" s="1"/>
  <c r="D44" i="1"/>
  <c r="F26" i="1"/>
  <c r="E26" i="1"/>
  <c r="M35" i="4" l="1"/>
  <c r="D45" i="1"/>
  <c r="D46" i="1" s="1"/>
  <c r="E27" i="1"/>
  <c r="F27" i="1"/>
  <c r="M38" i="4" l="1"/>
  <c r="F28" i="1"/>
  <c r="E28" i="1"/>
  <c r="M41" i="4" l="1"/>
  <c r="F29" i="1"/>
  <c r="E29" i="1"/>
  <c r="M44" i="4" l="1"/>
  <c r="F30" i="1"/>
  <c r="E30" i="1"/>
  <c r="M47" i="4" l="1"/>
  <c r="O5" i="1"/>
  <c r="P5" i="1"/>
  <c r="F31" i="1"/>
  <c r="E31" i="1"/>
  <c r="O6" i="1" l="1"/>
  <c r="P6" i="1"/>
  <c r="E32" i="1"/>
  <c r="F32" i="1"/>
  <c r="O7" i="1" l="1"/>
  <c r="P7" i="1"/>
  <c r="F33" i="1"/>
  <c r="E33" i="1"/>
  <c r="P8" i="1" l="1"/>
  <c r="O8" i="1"/>
  <c r="F34" i="1"/>
  <c r="E34" i="1"/>
  <c r="O9" i="1" l="1"/>
  <c r="P9" i="1"/>
  <c r="E35" i="1"/>
  <c r="F35" i="1"/>
  <c r="P11" i="1" l="1"/>
  <c r="O11" i="1"/>
  <c r="P10" i="1"/>
  <c r="O10" i="1"/>
  <c r="F36" i="1"/>
  <c r="E36" i="1"/>
  <c r="P12" i="1" l="1"/>
  <c r="O12" i="1"/>
  <c r="E37" i="1"/>
  <c r="F37" i="1"/>
  <c r="P13" i="1" l="1"/>
  <c r="O13" i="1"/>
  <c r="F38" i="1"/>
  <c r="E38" i="1"/>
  <c r="O14" i="1" l="1"/>
  <c r="P14" i="1"/>
  <c r="E39" i="1"/>
  <c r="F39" i="1"/>
  <c r="E40" i="1" l="1"/>
  <c r="F40" i="1"/>
  <c r="F41" i="1" l="1"/>
  <c r="E41" i="1"/>
  <c r="F42" i="1" l="1"/>
  <c r="E42" i="1"/>
  <c r="F43" i="1" l="1"/>
  <c r="E43" i="1"/>
  <c r="F44" i="1" l="1"/>
  <c r="E44" i="1"/>
  <c r="F45" i="1" l="1"/>
  <c r="E45" i="1"/>
  <c r="F46" i="1" l="1"/>
  <c r="E46" i="1"/>
  <c r="S44" i="3" l="1"/>
  <c r="O44" i="3"/>
  <c r="P44" i="3"/>
  <c r="T44" i="3" l="1"/>
  <c r="S45" i="3"/>
  <c r="T45" i="3" s="1"/>
  <c r="P45" i="3"/>
  <c r="O45" i="3"/>
  <c r="O46" i="3" l="1"/>
  <c r="P46" i="3"/>
  <c r="S46" i="3"/>
  <c r="T46" i="3" l="1"/>
  <c r="P41" i="3"/>
  <c r="S41" i="3"/>
  <c r="T41" i="3" s="1"/>
  <c r="O41" i="3"/>
  <c r="S42" i="3" l="1"/>
  <c r="O42" i="3"/>
  <c r="P42" i="3"/>
  <c r="T42" i="3" l="1"/>
  <c r="O43" i="3"/>
  <c r="S43" i="3"/>
  <c r="P43" i="3"/>
  <c r="P38" i="3" l="1"/>
  <c r="O38" i="3"/>
  <c r="S38" i="3"/>
  <c r="T43" i="3"/>
  <c r="T38" i="3" l="1"/>
  <c r="O39" i="3"/>
  <c r="S39" i="3"/>
  <c r="P39" i="3"/>
  <c r="T39" i="3" l="1"/>
  <c r="P40" i="3"/>
  <c r="O40" i="3"/>
  <c r="S40" i="3"/>
  <c r="P35" i="3" l="1"/>
  <c r="O35" i="3"/>
  <c r="S35" i="3"/>
  <c r="T40" i="3"/>
  <c r="T35" i="3" l="1"/>
  <c r="O36" i="3"/>
  <c r="P36" i="3"/>
  <c r="S36" i="3"/>
  <c r="T36" i="3" l="1"/>
  <c r="S37" i="3"/>
  <c r="T37" i="3" s="1"/>
  <c r="O37" i="3"/>
  <c r="P37" i="3"/>
  <c r="S32" i="3" l="1"/>
  <c r="O32" i="3"/>
  <c r="P32" i="3"/>
  <c r="T32" i="3" l="1"/>
  <c r="O33" i="3"/>
  <c r="P33" i="3"/>
  <c r="S33" i="3"/>
  <c r="T33" i="3" l="1"/>
  <c r="O34" i="3"/>
  <c r="P34" i="3"/>
  <c r="S34" i="3"/>
  <c r="T34" i="3" s="1"/>
  <c r="P29" i="3" l="1"/>
  <c r="O29" i="3"/>
  <c r="S29" i="3"/>
  <c r="T29" i="3" l="1"/>
  <c r="S30" i="3"/>
  <c r="O30" i="3"/>
  <c r="P30" i="3"/>
  <c r="T30" i="3" l="1"/>
  <c r="O31" i="3"/>
  <c r="P31" i="3"/>
  <c r="S31" i="3"/>
  <c r="T31" i="3" l="1"/>
  <c r="P26" i="3"/>
  <c r="O26" i="3"/>
  <c r="S26" i="3"/>
  <c r="T26" i="3" l="1"/>
  <c r="O27" i="3"/>
  <c r="S27" i="3"/>
  <c r="P27" i="3"/>
  <c r="T27" i="3" l="1"/>
  <c r="O28" i="3"/>
  <c r="P28" i="3"/>
  <c r="S28" i="3"/>
  <c r="T28" i="3" l="1"/>
  <c r="S23" i="3"/>
  <c r="T23" i="3" s="1"/>
  <c r="P23" i="3"/>
  <c r="O23" i="3"/>
  <c r="S24" i="3" l="1"/>
  <c r="T24" i="3" s="1"/>
  <c r="O24" i="3"/>
  <c r="P24" i="3"/>
  <c r="S25" i="3" l="1"/>
  <c r="T25" i="3" s="1"/>
  <c r="O25" i="3"/>
  <c r="P25" i="3"/>
  <c r="S20" i="3" l="1"/>
  <c r="P20" i="3"/>
  <c r="O20" i="3"/>
  <c r="T20" i="3" l="1"/>
  <c r="S21" i="3"/>
  <c r="T21" i="3" s="1"/>
  <c r="O21" i="3"/>
  <c r="P21" i="3"/>
  <c r="S22" i="3" l="1"/>
  <c r="P22" i="3"/>
  <c r="O22" i="3"/>
  <c r="T22" i="3" l="1"/>
  <c r="S17" i="3"/>
  <c r="T17" i="3" s="1"/>
  <c r="P17" i="3"/>
  <c r="O17" i="3"/>
  <c r="O18" i="3" l="1"/>
  <c r="P18" i="3"/>
  <c r="S18" i="3"/>
  <c r="T18" i="3" l="1"/>
  <c r="P19" i="3"/>
  <c r="S19" i="3"/>
  <c r="O19" i="3"/>
  <c r="T19" i="3" l="1"/>
  <c r="S14" i="3"/>
  <c r="T14" i="3" s="1"/>
  <c r="P14" i="3"/>
  <c r="O14" i="3"/>
  <c r="S15" i="3" l="1"/>
  <c r="T15" i="3" s="1"/>
  <c r="O15" i="3"/>
  <c r="P15" i="3"/>
  <c r="S11" i="3" l="1"/>
  <c r="O11" i="3"/>
  <c r="P11" i="3"/>
  <c r="S16" i="3"/>
  <c r="O16" i="3"/>
  <c r="P16" i="3"/>
  <c r="T11" i="3" l="1"/>
  <c r="T16" i="3"/>
  <c r="P12" i="3"/>
  <c r="S12" i="3"/>
  <c r="O12" i="3"/>
  <c r="T12" i="3" l="1"/>
  <c r="P13" i="3"/>
  <c r="O13" i="3"/>
  <c r="S13" i="3"/>
  <c r="P8" i="3" l="1"/>
  <c r="S8" i="3"/>
  <c r="O8" i="3"/>
  <c r="T13" i="3"/>
  <c r="T8" i="3" l="1"/>
  <c r="O9" i="3"/>
  <c r="P9" i="3"/>
  <c r="S9" i="3"/>
  <c r="T9" i="3" l="1"/>
  <c r="O10" i="3"/>
  <c r="P10" i="3"/>
  <c r="S10" i="3"/>
  <c r="T10" i="3" s="1"/>
  <c r="O5" i="3" l="1"/>
  <c r="P5" i="3"/>
  <c r="S5" i="3"/>
  <c r="T5" i="3" l="1"/>
  <c r="O6" i="3"/>
  <c r="P6" i="3"/>
  <c r="S6" i="3"/>
  <c r="T6" i="3" l="1"/>
  <c r="S7" i="3"/>
  <c r="T7" i="3" s="1"/>
  <c r="O7" i="3"/>
  <c r="P7" i="3"/>
  <c r="E44" i="3" l="1"/>
  <c r="F44" i="3"/>
  <c r="G44" i="3"/>
  <c r="J44" i="3" s="1"/>
  <c r="F45" i="3" l="1"/>
  <c r="G45" i="3"/>
  <c r="J45" i="3" s="1"/>
  <c r="E45" i="3"/>
  <c r="F46" i="3" l="1"/>
  <c r="G46" i="3"/>
  <c r="J46" i="3" s="1"/>
  <c r="E46" i="3"/>
  <c r="G41" i="3" l="1"/>
  <c r="J41" i="3" s="1"/>
  <c r="F41" i="3"/>
  <c r="E41" i="3"/>
  <c r="E42" i="3" l="1"/>
  <c r="F42" i="3"/>
  <c r="G42" i="3"/>
  <c r="J42" i="3" s="1"/>
  <c r="F43" i="3" l="1"/>
  <c r="G43" i="3"/>
  <c r="J43" i="3" s="1"/>
  <c r="E43" i="3"/>
  <c r="G38" i="3" l="1"/>
  <c r="J38" i="3" s="1"/>
  <c r="F38" i="3"/>
  <c r="E38" i="3"/>
  <c r="G35" i="3" l="1"/>
  <c r="J35" i="3" s="1"/>
  <c r="F35" i="3"/>
  <c r="F39" i="3"/>
  <c r="E39" i="3"/>
  <c r="G39" i="3"/>
  <c r="J39" i="3" s="1"/>
  <c r="E32" i="3" l="1"/>
  <c r="G32" i="3"/>
  <c r="J32" i="3" s="1"/>
  <c r="F32" i="3"/>
  <c r="F36" i="3"/>
  <c r="E36" i="3"/>
  <c r="G36" i="3"/>
  <c r="J36" i="3" s="1"/>
  <c r="G33" i="3" l="1"/>
  <c r="J33" i="3" s="1"/>
  <c r="F33" i="3"/>
  <c r="E33" i="3"/>
  <c r="G34" i="3" l="1"/>
  <c r="J34" i="3" s="1"/>
  <c r="F34" i="3"/>
  <c r="E34" i="3"/>
  <c r="F29" i="3" l="1"/>
  <c r="G29" i="3"/>
  <c r="J29" i="3" s="1"/>
  <c r="E29" i="3"/>
  <c r="F30" i="3" l="1"/>
  <c r="G30" i="3"/>
  <c r="J30" i="3" s="1"/>
  <c r="E30" i="3"/>
  <c r="E31" i="3" l="1"/>
  <c r="F31" i="3"/>
  <c r="G31" i="3"/>
  <c r="J31" i="3" s="1"/>
  <c r="G26" i="3" l="1"/>
  <c r="J26" i="3" s="1"/>
  <c r="E26" i="3"/>
  <c r="F26" i="3"/>
  <c r="G27" i="3" l="1"/>
  <c r="J27" i="3" s="1"/>
  <c r="F27" i="3"/>
  <c r="E27" i="3"/>
  <c r="E28" i="3" l="1"/>
  <c r="F28" i="3"/>
  <c r="G28" i="3"/>
  <c r="J28" i="3" s="1"/>
  <c r="G23" i="3" l="1"/>
  <c r="J23" i="3" s="1"/>
  <c r="E23" i="3"/>
  <c r="F23" i="3"/>
  <c r="E24" i="3" l="1"/>
  <c r="F24" i="3"/>
  <c r="G24" i="3"/>
  <c r="J24" i="3" s="1"/>
  <c r="F25" i="3" l="1"/>
  <c r="E25" i="3"/>
  <c r="G25" i="3"/>
  <c r="J25" i="3" s="1"/>
  <c r="E20" i="3" l="1"/>
  <c r="F20" i="3"/>
  <c r="G20" i="3"/>
  <c r="J20" i="3" s="1"/>
  <c r="G21" i="3" l="1"/>
  <c r="J21" i="3" s="1"/>
  <c r="F21" i="3"/>
  <c r="E21" i="3"/>
  <c r="G22" i="3" l="1"/>
  <c r="J22" i="3" s="1"/>
  <c r="E22" i="3"/>
  <c r="F22" i="3"/>
  <c r="F17" i="3" l="1"/>
  <c r="G17" i="3"/>
  <c r="J17" i="3" s="1"/>
  <c r="E17" i="3"/>
  <c r="F18" i="3" l="1"/>
  <c r="G18" i="3"/>
  <c r="J18" i="3" s="1"/>
  <c r="E18" i="3"/>
  <c r="F19" i="3" l="1"/>
  <c r="E19" i="3"/>
  <c r="G19" i="3"/>
  <c r="J19" i="3" s="1"/>
  <c r="E14" i="3" l="1"/>
  <c r="F14" i="3"/>
  <c r="G14" i="3"/>
  <c r="J14" i="3" s="1"/>
  <c r="F15" i="3" l="1"/>
  <c r="G15" i="3"/>
  <c r="J15" i="3" s="1"/>
  <c r="G16" i="3" l="1"/>
  <c r="J16" i="3" s="1"/>
  <c r="E16" i="3"/>
  <c r="F16" i="3"/>
  <c r="G11" i="3" l="1"/>
  <c r="J11" i="3" s="1"/>
  <c r="E11" i="3"/>
  <c r="F11" i="3"/>
  <c r="F12" i="3" l="1"/>
  <c r="G12" i="3"/>
  <c r="J12" i="3" s="1"/>
  <c r="E12" i="3"/>
  <c r="G13" i="3" l="1"/>
  <c r="J13" i="3" s="1"/>
  <c r="F13" i="3"/>
  <c r="E13" i="3"/>
  <c r="G8" i="3" l="1"/>
  <c r="J8" i="3" s="1"/>
  <c r="F8" i="3"/>
  <c r="E8" i="3"/>
  <c r="G9" i="3" l="1"/>
  <c r="J9" i="3" s="1"/>
  <c r="E9" i="3"/>
  <c r="F9" i="3"/>
  <c r="G10" i="3" l="1"/>
  <c r="J10" i="3" s="1"/>
  <c r="E10" i="3"/>
  <c r="F10" i="3"/>
  <c r="G5" i="3" l="1"/>
  <c r="J5" i="3" s="1"/>
  <c r="E5" i="3"/>
  <c r="F5" i="3"/>
  <c r="F6" i="3" l="1"/>
  <c r="E6" i="3"/>
  <c r="G6" i="3"/>
  <c r="J6" i="3" s="1"/>
  <c r="F7" i="3" l="1"/>
  <c r="E7" i="3"/>
  <c r="G7" i="3"/>
  <c r="J7" i="3" s="1"/>
</calcChain>
</file>

<file path=xl/sharedStrings.xml><?xml version="1.0" encoding="utf-8"?>
<sst xmlns="http://schemas.openxmlformats.org/spreadsheetml/2006/main" count="538" uniqueCount="144">
  <si>
    <t>～請於開球前10分鐘向出發梯台報到 Please sign in at the starter 10 minutes prior to the tee-off time.  Thank you!!～</t>
  </si>
  <si>
    <t>地點：揚昇高爾夫鄉村俱樂部 Sunrise Golf &amp; Country Club</t>
    <phoneticPr fontId="3" type="noConversion"/>
  </si>
  <si>
    <t>OUT   (NO.  1   TEE)</t>
    <phoneticPr fontId="9" type="noConversion"/>
  </si>
  <si>
    <t>IN   (NO.  10   TEE)</t>
    <phoneticPr fontId="3" type="noConversion"/>
  </si>
  <si>
    <t>MEN'S</t>
    <phoneticPr fontId="9" type="noConversion"/>
  </si>
  <si>
    <t>第一回合出發時間編組表 /  DRAW &amp; TEE-OFF  - FIRST ROUND</t>
    <phoneticPr fontId="3" type="noConversion"/>
  </si>
  <si>
    <t>MEN'S</t>
  </si>
  <si>
    <t>第二回合出發時間編組表 /  DRAW &amp; TEE-OFF  - SECOND ROUND</t>
    <phoneticPr fontId="3" type="noConversion"/>
  </si>
  <si>
    <t>LADIES'</t>
    <phoneticPr fontId="2" type="noConversion"/>
  </si>
  <si>
    <t>MEN'S</t>
    <phoneticPr fontId="9" type="noConversion"/>
  </si>
  <si>
    <t>地點：揚昇高爾夫鄉村俱樂部 Sunrise Golf &amp; Country Club</t>
    <phoneticPr fontId="3" type="noConversion"/>
  </si>
  <si>
    <t>NO.  1</t>
    <phoneticPr fontId="9" type="noConversion"/>
  </si>
  <si>
    <t>NO.  10</t>
    <phoneticPr fontId="3" type="noConversion"/>
  </si>
  <si>
    <t>第三回合出發時間編組表 /  DRAW SHEET  -   THIRD ROUND</t>
    <phoneticPr fontId="3" type="noConversion"/>
  </si>
  <si>
    <t>ROC</t>
  </si>
  <si>
    <t>Hsiu-Chi Chang 張修齊</t>
  </si>
  <si>
    <t>Jui-Lung Wu 吳瑞隆</t>
  </si>
  <si>
    <t>Chun-Yu Shih 施俊宇</t>
  </si>
  <si>
    <t>Yi-Tong Chen 陳裔東</t>
  </si>
  <si>
    <t>Wen-Yang Wang 王文暘</t>
  </si>
  <si>
    <t>Yu-Wei Chan 詹昱韋</t>
  </si>
  <si>
    <t>Wei-Hsuan Wang 王偉軒</t>
  </si>
  <si>
    <t>Yi-Hsiu Weng 翁一修</t>
  </si>
  <si>
    <t>Wei-Cheng Shen 沈威成</t>
  </si>
  <si>
    <t>Yu-Cheng Ho 何祐誠</t>
  </si>
  <si>
    <t>Cheng-Yu Lin 林晟毓</t>
  </si>
  <si>
    <t>Che-Hung Tsai 蔡哲弘</t>
  </si>
  <si>
    <t>Chun-Chieh Yang 楊浚頡</t>
  </si>
  <si>
    <t>Kai-Jen Tsai 蔡凱任</t>
  </si>
  <si>
    <t>Chieh-Sheng Chen 陳傑生</t>
  </si>
  <si>
    <t>Wei-Jie Lin 林煒傑</t>
  </si>
  <si>
    <t>Wei-Ting Liu 劉威廷</t>
  </si>
  <si>
    <t>Yung-Hua Liu 劉永華</t>
  </si>
  <si>
    <t>Lawrence Ting 丁子軒</t>
  </si>
  <si>
    <t>Chang-Heng Lin 林張恆</t>
  </si>
  <si>
    <t>Shu-Ya Huang 黃書亞</t>
  </si>
  <si>
    <t>Muhammad Afif Bin Muhd Razif</t>
  </si>
  <si>
    <t>Chan Tuck Soon</t>
  </si>
  <si>
    <t>MAS</t>
  </si>
  <si>
    <t>PHI</t>
  </si>
  <si>
    <t>Kristoffer Arevalo</t>
  </si>
  <si>
    <t>Marc Ong</t>
  </si>
  <si>
    <t>SIN</t>
  </si>
  <si>
    <t>Johnson Poh</t>
  </si>
  <si>
    <t>Wei-Lun Wang 王偉倫</t>
  </si>
  <si>
    <t>Abdul Hadi</t>
  </si>
  <si>
    <t>Gregory Foo</t>
  </si>
  <si>
    <t>Ervin Chang</t>
  </si>
  <si>
    <t>Leon Philip D’Souza</t>
  </si>
  <si>
    <t>Jeffrey Wang</t>
  </si>
  <si>
    <t>Jack Tsai 蔡政宏</t>
  </si>
  <si>
    <t>Chia-I Lai 賴嘉一</t>
  </si>
  <si>
    <t>Fu-Tung Tseng 曾豐棟</t>
  </si>
  <si>
    <t>Yu-Jui Liu 劉又睿</t>
  </si>
  <si>
    <t>Ting-Chia Chang 張庭嘉</t>
  </si>
  <si>
    <t>Koh Sock Hwee</t>
  </si>
  <si>
    <t>Amanda Tan</t>
  </si>
  <si>
    <t>Nur Durriyah Damian</t>
  </si>
  <si>
    <t>Dianne Luke</t>
  </si>
  <si>
    <t>Chia-Pei Lee 李佳霈</t>
  </si>
  <si>
    <t>Jie-En Lin 林婕恩</t>
  </si>
  <si>
    <t>Cheryl Lo</t>
  </si>
  <si>
    <t>Yi-Han Wang 王薏涵</t>
  </si>
  <si>
    <t>Tzu-Yi Chang 張子怡</t>
  </si>
  <si>
    <t>Chih-Min Chen 陳之敏</t>
  </si>
  <si>
    <t>Yin-Chen Lo 羅尹楨</t>
  </si>
  <si>
    <t>Chien-Ting Wen 溫茜婷</t>
  </si>
  <si>
    <t>Yun-Chu Huang 黃筠筑</t>
  </si>
  <si>
    <t>Hsin-En Tsai 蔡欣恩</t>
  </si>
  <si>
    <t>Yi-Ching Wu 伍以晴</t>
  </si>
  <si>
    <t>Tzu-Yu Chou 周咨佑</t>
  </si>
  <si>
    <t>Hsiao-Han Huang 黃筱涵</t>
  </si>
  <si>
    <t>Yi-Ting Lai 賴怡廷</t>
  </si>
  <si>
    <t>Chiao-Yi Chang 章巧宜</t>
  </si>
  <si>
    <t>Kuan-Yu Lin 林冠妤</t>
  </si>
  <si>
    <t>Jou-Yu Shih 施柔羽</t>
  </si>
  <si>
    <t>Yin-Jou Chen 陳寅柔</t>
  </si>
  <si>
    <t>LADIES'</t>
  </si>
  <si>
    <t>2014年08月20日(星期三) Aug. 20, 2014 (Wed.)</t>
    <phoneticPr fontId="3" type="noConversion"/>
  </si>
  <si>
    <t>2014年08月19日(星期二) Aug. 19, 2014 (TUE.)</t>
    <phoneticPr fontId="3" type="noConversion"/>
  </si>
  <si>
    <r>
      <rPr>
        <sz val="14"/>
        <color indexed="8"/>
        <rFont val="細明體"/>
        <family val="3"/>
        <charset val="136"/>
      </rPr>
      <t>　　</t>
    </r>
    <r>
      <rPr>
        <sz val="14"/>
        <color indexed="8"/>
        <rFont val="Times New Roman"/>
        <family val="1"/>
      </rPr>
      <t>2014</t>
    </r>
    <r>
      <rPr>
        <sz val="14"/>
        <color indexed="8"/>
        <rFont val="細明體"/>
        <family val="3"/>
        <charset val="136"/>
      </rPr>
      <t>年台灣業餘高爾夫錦標賽</t>
    </r>
    <r>
      <rPr>
        <sz val="14"/>
        <color indexed="8"/>
        <rFont val="Times New Roman"/>
        <family val="1"/>
      </rPr>
      <t xml:space="preserve"> /2014 TAIWAN  AMATEUR GOLF CHAMPIONSHIP  </t>
    </r>
    <phoneticPr fontId="3" type="noConversion"/>
  </si>
  <si>
    <r>
      <rPr>
        <sz val="14"/>
        <color indexed="8"/>
        <rFont val="細明體"/>
        <family val="3"/>
        <charset val="136"/>
      </rPr>
      <t>　　</t>
    </r>
    <r>
      <rPr>
        <sz val="14"/>
        <color indexed="8"/>
        <rFont val="Times New Roman"/>
        <family val="1"/>
      </rPr>
      <t>2014</t>
    </r>
    <r>
      <rPr>
        <sz val="14"/>
        <color indexed="8"/>
        <rFont val="細明體"/>
        <family val="3"/>
        <charset val="136"/>
      </rPr>
      <t>年台灣業餘高爾夫錦標賽</t>
    </r>
    <r>
      <rPr>
        <sz val="14"/>
        <color indexed="8"/>
        <rFont val="Times New Roman"/>
        <family val="1"/>
      </rPr>
      <t xml:space="preserve"> /2014 TAIWAN  AMATEUR GOLF CHAMPIONSHIP  </t>
    </r>
    <phoneticPr fontId="3" type="noConversion"/>
  </si>
  <si>
    <t>2014年08月21日(星期四) Aug. 21, 2014 (Thu.)</t>
    <phoneticPr fontId="3" type="noConversion"/>
  </si>
  <si>
    <t>2014年08月22日(星期五) Aug. 22, 2014 (Fri.)</t>
    <phoneticPr fontId="3" type="noConversion"/>
  </si>
  <si>
    <r>
      <rPr>
        <sz val="14"/>
        <color indexed="8"/>
        <rFont val="細明體"/>
        <family val="3"/>
        <charset val="136"/>
      </rPr>
      <t>　　</t>
    </r>
    <r>
      <rPr>
        <sz val="14"/>
        <color indexed="8"/>
        <rFont val="Times New Roman"/>
        <family val="1"/>
      </rPr>
      <t>2014</t>
    </r>
    <r>
      <rPr>
        <sz val="14"/>
        <color indexed="8"/>
        <rFont val="細明體"/>
        <family val="3"/>
        <charset val="136"/>
      </rPr>
      <t>年台灣業餘高爾夫錦標賽</t>
    </r>
    <r>
      <rPr>
        <sz val="14"/>
        <color indexed="8"/>
        <rFont val="Times New Roman"/>
        <family val="1"/>
      </rPr>
      <t xml:space="preserve"> /2014 TAIWAN  AMATEUR GOLF CHAMPIONSHIP  </t>
    </r>
    <phoneticPr fontId="3" type="noConversion"/>
  </si>
  <si>
    <t>Hole</t>
    <phoneticPr fontId="3" type="noConversion"/>
  </si>
  <si>
    <t>In開球</t>
    <phoneticPr fontId="3" type="noConversion"/>
  </si>
  <si>
    <t>HKG</t>
  </si>
  <si>
    <t/>
  </si>
  <si>
    <t>Teng Kao 高　藤</t>
  </si>
  <si>
    <t xml:space="preserve">　　2014年台灣業餘高爾夫錦標賽 /2014 TAIWAN  AMATEUR GOLF CHAMPIONSHIP  </t>
    <phoneticPr fontId="3" type="noConversion"/>
  </si>
  <si>
    <t>第四回合出發時間編組表 /  DRAW SHEET  -   FOURTH ROUND</t>
    <phoneticPr fontId="3" type="noConversion"/>
  </si>
  <si>
    <t>2014年台灣業餘高爾夫錦標賽</t>
  </si>
  <si>
    <t>揚昇高爾夫鄉村俱樂部</t>
  </si>
  <si>
    <t>施俊宇</t>
  </si>
  <si>
    <t>詹昱韋</t>
  </si>
  <si>
    <t>翁一修</t>
  </si>
  <si>
    <t>吳瑞隆</t>
  </si>
  <si>
    <t>張庭嘉</t>
  </si>
  <si>
    <t>劉威廷</t>
  </si>
  <si>
    <t>羅尹楨</t>
  </si>
  <si>
    <t>陳寅柔</t>
  </si>
  <si>
    <t>林冠妤</t>
  </si>
  <si>
    <t>周咨佑</t>
  </si>
  <si>
    <t>張子怡</t>
  </si>
  <si>
    <t>黃筠筑</t>
  </si>
  <si>
    <t>溫茜婷</t>
  </si>
  <si>
    <t>黃筱涵</t>
  </si>
  <si>
    <t>章巧宜</t>
  </si>
  <si>
    <t>施柔羽</t>
  </si>
  <si>
    <t>蔡欣恩</t>
  </si>
  <si>
    <t>賴怡廷</t>
  </si>
  <si>
    <t>王薏涵</t>
  </si>
  <si>
    <t>林婕恩</t>
  </si>
  <si>
    <t>伍以晴</t>
  </si>
  <si>
    <t>陳傑生</t>
  </si>
  <si>
    <t>曾豐棟</t>
  </si>
  <si>
    <t>蔡政宏</t>
  </si>
  <si>
    <t>何祐誠</t>
  </si>
  <si>
    <t>林煒傑</t>
  </si>
  <si>
    <t>陳裔東</t>
  </si>
  <si>
    <t>王文暘</t>
  </si>
  <si>
    <t>賴嘉一</t>
  </si>
  <si>
    <t>林張恆</t>
  </si>
  <si>
    <t>楊浚頡</t>
  </si>
  <si>
    <t>林晟毓</t>
  </si>
  <si>
    <t>蔡哲弘</t>
  </si>
  <si>
    <t>王偉軒</t>
  </si>
  <si>
    <t>劉永華</t>
  </si>
  <si>
    <t>黃書亞</t>
  </si>
  <si>
    <t>蔡凱任</t>
  </si>
  <si>
    <t>張修齊</t>
  </si>
  <si>
    <t>劉又睿</t>
  </si>
  <si>
    <t>沈威成</t>
  </si>
  <si>
    <t>王偉倫</t>
  </si>
  <si>
    <t>高　藤</t>
  </si>
  <si>
    <t>丁子軒</t>
  </si>
  <si>
    <t>Par</t>
    <phoneticPr fontId="3" type="noConversion"/>
  </si>
  <si>
    <t>揚昇高爾夫鄉村俱樂部</t>
    <phoneticPr fontId="2" type="noConversion"/>
  </si>
  <si>
    <t>Out開球</t>
    <phoneticPr fontId="3" type="noConversion"/>
  </si>
  <si>
    <t>李佳霈</t>
    <phoneticPr fontId="2" type="noConversion"/>
  </si>
  <si>
    <t>陳之敏</t>
    <phoneticPr fontId="2" type="noConversion"/>
  </si>
  <si>
    <t>李佳霈</t>
    <phoneticPr fontId="2" type="noConversion"/>
  </si>
  <si>
    <t>陳之敏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</si>
</sst>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;;;@"/>
    <numFmt numFmtId="177" formatCode="0;;;"/>
    <numFmt numFmtId="178" formatCode="&quot;Round  &quot;0"/>
    <numFmt numFmtId="179" formatCode="yyyy/mm/dd"/>
    <numFmt numFmtId="180" formatCode="&quot;Start #&quot;0"/>
    <numFmt numFmtId="181" formatCode="h:mm"/>
  </numFmts>
  <fonts count="23" x14ac:knownFonts="1">
    <font>
      <sz val="12"/>
      <color theme="1"/>
      <name val="新細明體"/>
      <family val="2"/>
      <charset val="136"/>
      <scheme val="minor"/>
    </font>
    <font>
      <sz val="14"/>
      <color indexed="8"/>
      <name val="Times New Roman"/>
      <family val="1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4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8"/>
      <color indexed="8"/>
      <name val="Times New Roman"/>
      <family val="1"/>
    </font>
    <font>
      <sz val="9"/>
      <name val="細明體"/>
      <family val="3"/>
      <charset val="136"/>
    </font>
    <font>
      <sz val="12"/>
      <color indexed="8"/>
      <name val="Times New Roman"/>
      <family val="1"/>
    </font>
    <font>
      <b/>
      <sz val="12"/>
      <color indexed="8"/>
      <name val="新細明體"/>
      <family val="1"/>
      <charset val="136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14"/>
      <color indexed="8"/>
      <name val="細明體"/>
      <family val="3"/>
      <charset val="136"/>
    </font>
    <font>
      <sz val="10"/>
      <name val="Times New Roman"/>
      <family val="1"/>
    </font>
    <font>
      <sz val="12"/>
      <name val="標楷體"/>
      <family val="4"/>
      <charset val="136"/>
    </font>
    <font>
      <sz val="10.5"/>
      <color indexed="8"/>
      <name val="標楷體"/>
      <family val="4"/>
      <charset val="136"/>
    </font>
    <font>
      <sz val="10"/>
      <color theme="1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FF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FF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/>
      <diagonal/>
    </border>
    <border>
      <left/>
      <right style="thin">
        <color rgb="FFFF0000"/>
      </right>
      <top style="thin">
        <color indexed="64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quotePrefix="1" applyFont="1" applyAlignment="1">
      <alignment vertical="center"/>
    </xf>
    <xf numFmtId="0" fontId="7" fillId="0" borderId="0" xfId="0" applyFont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20" fontId="7" fillId="0" borderId="3" xfId="0" applyNumberFormat="1" applyFont="1" applyBorder="1" applyAlignment="1">
      <alignment horizontal="center" vertical="center" wrapText="1"/>
    </xf>
    <xf numFmtId="1" fontId="1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 wrapText="1"/>
    </xf>
    <xf numFmtId="177" fontId="12" fillId="0" borderId="3" xfId="0" applyNumberFormat="1" applyFont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center" vertical="center"/>
    </xf>
    <xf numFmtId="177" fontId="12" fillId="0" borderId="4" xfId="0" applyNumberFormat="1" applyFont="1" applyFill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12" fillId="0" borderId="7" xfId="0" applyNumberFormat="1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176" fontId="14" fillId="0" borderId="7" xfId="0" applyNumberFormat="1" applyFont="1" applyBorder="1" applyAlignment="1">
      <alignment horizontal="center" vertical="center" wrapText="1"/>
    </xf>
    <xf numFmtId="177" fontId="12" fillId="0" borderId="7" xfId="0" applyNumberFormat="1" applyFont="1" applyBorder="1" applyAlignment="1">
      <alignment horizontal="center" vertical="center"/>
    </xf>
    <xf numFmtId="177" fontId="12" fillId="0" borderId="7" xfId="0" applyNumberFormat="1" applyFont="1" applyFill="1" applyBorder="1" applyAlignment="1">
      <alignment horizontal="center" vertical="center"/>
    </xf>
    <xf numFmtId="177" fontId="12" fillId="0" borderId="9" xfId="0" applyNumberFormat="1" applyFont="1" applyFill="1" applyBorder="1" applyAlignment="1">
      <alignment horizontal="center" vertical="center"/>
    </xf>
    <xf numFmtId="1" fontId="7" fillId="0" borderId="10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" fontId="12" fillId="0" borderId="11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76" fontId="14" fillId="0" borderId="11" xfId="0" applyNumberFormat="1" applyFont="1" applyBorder="1" applyAlignment="1">
      <alignment horizontal="center" vertical="center" wrapText="1"/>
    </xf>
    <xf numFmtId="177" fontId="12" fillId="0" borderId="11" xfId="0" applyNumberFormat="1" applyFont="1" applyBorder="1" applyAlignment="1">
      <alignment horizontal="center" vertical="center"/>
    </xf>
    <xf numFmtId="177" fontId="12" fillId="0" borderId="11" xfId="0" applyNumberFormat="1" applyFont="1" applyFill="1" applyBorder="1" applyAlignment="1">
      <alignment horizontal="center" vertical="center"/>
    </xf>
    <xf numFmtId="177" fontId="12" fillId="0" borderId="13" xfId="0" applyNumberFormat="1" applyFont="1" applyFill="1" applyBorder="1" applyAlignment="1">
      <alignment horizontal="center" vertical="center"/>
    </xf>
    <xf numFmtId="1" fontId="7" fillId="0" borderId="14" xfId="0" applyNumberFormat="1" applyFont="1" applyBorder="1" applyAlignment="1">
      <alignment horizontal="center" vertical="center" wrapText="1"/>
    </xf>
    <xf numFmtId="20" fontId="7" fillId="0" borderId="15" xfId="0" applyNumberFormat="1" applyFont="1" applyBorder="1" applyAlignment="1">
      <alignment horizontal="center" vertical="center" wrapText="1"/>
    </xf>
    <xf numFmtId="1" fontId="12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6" fontId="14" fillId="0" borderId="15" xfId="0" applyNumberFormat="1" applyFont="1" applyBorder="1" applyAlignment="1">
      <alignment horizontal="center" vertical="center" wrapText="1"/>
    </xf>
    <xf numFmtId="177" fontId="12" fillId="0" borderId="15" xfId="0" applyNumberFormat="1" applyFont="1" applyBorder="1" applyAlignment="1">
      <alignment horizontal="center" vertical="center"/>
    </xf>
    <xf numFmtId="177" fontId="12" fillId="0" borderId="15" xfId="0" applyNumberFormat="1" applyFont="1" applyFill="1" applyBorder="1" applyAlignment="1">
      <alignment horizontal="center" vertical="center"/>
    </xf>
    <xf numFmtId="177" fontId="12" fillId="0" borderId="17" xfId="0" applyNumberFormat="1" applyFont="1" applyFill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vertical="center" textRotation="255"/>
    </xf>
    <xf numFmtId="176" fontId="13" fillId="0" borderId="3" xfId="0" applyNumberFormat="1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176" fontId="13" fillId="0" borderId="8" xfId="0" applyNumberFormat="1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7" xfId="0" applyNumberFormat="1" applyFont="1" applyFill="1" applyBorder="1" applyAlignment="1">
      <alignment horizontal="center" vertical="center"/>
    </xf>
    <xf numFmtId="176" fontId="12" fillId="0" borderId="9" xfId="0" applyNumberFormat="1" applyFont="1" applyFill="1" applyBorder="1" applyAlignment="1">
      <alignment horizontal="center" vertical="center"/>
    </xf>
    <xf numFmtId="176" fontId="13" fillId="0" borderId="12" xfId="0" applyNumberFormat="1" applyFont="1" applyBorder="1" applyAlignment="1">
      <alignment horizontal="center" vertical="center"/>
    </xf>
    <xf numFmtId="176" fontId="12" fillId="0" borderId="11" xfId="0" applyNumberFormat="1" applyFont="1" applyBorder="1" applyAlignment="1">
      <alignment horizontal="center" vertical="center"/>
    </xf>
    <xf numFmtId="176" fontId="12" fillId="0" borderId="11" xfId="0" applyNumberFormat="1" applyFont="1" applyFill="1" applyBorder="1" applyAlignment="1">
      <alignment horizontal="center" vertical="center"/>
    </xf>
    <xf numFmtId="176" fontId="12" fillId="0" borderId="13" xfId="0" applyNumberFormat="1" applyFont="1" applyFill="1" applyBorder="1" applyAlignment="1">
      <alignment horizontal="center" vertical="center"/>
    </xf>
    <xf numFmtId="176" fontId="13" fillId="0" borderId="16" xfId="0" applyNumberFormat="1" applyFont="1" applyBorder="1" applyAlignment="1">
      <alignment horizontal="center" vertical="center"/>
    </xf>
    <xf numFmtId="176" fontId="12" fillId="0" borderId="15" xfId="0" applyNumberFormat="1" applyFont="1" applyBorder="1" applyAlignment="1">
      <alignment horizontal="center" vertical="center"/>
    </xf>
    <xf numFmtId="176" fontId="12" fillId="0" borderId="15" xfId="0" applyNumberFormat="1" applyFont="1" applyFill="1" applyBorder="1" applyAlignment="1">
      <alignment horizontal="center" vertical="center"/>
    </xf>
    <xf numFmtId="176" fontId="12" fillId="0" borderId="17" xfId="0" applyNumberFormat="1" applyFont="1" applyFill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6" xfId="0" applyNumberFormat="1" applyFont="1" applyBorder="1" applyAlignment="1">
      <alignment horizontal="center" vertical="center" wrapText="1"/>
    </xf>
    <xf numFmtId="177" fontId="7" fillId="0" borderId="10" xfId="0" applyNumberFormat="1" applyFont="1" applyBorder="1" applyAlignment="1">
      <alignment horizontal="center" vertical="center" wrapText="1"/>
    </xf>
    <xf numFmtId="177" fontId="7" fillId="0" borderId="14" xfId="0" applyNumberFormat="1" applyFont="1" applyBorder="1" applyAlignment="1">
      <alignment horizontal="center" vertical="center" wrapText="1"/>
    </xf>
    <xf numFmtId="177" fontId="13" fillId="0" borderId="3" xfId="0" applyNumberFormat="1" applyFont="1" applyBorder="1" applyAlignment="1">
      <alignment horizontal="center" vertical="center"/>
    </xf>
    <xf numFmtId="177" fontId="13" fillId="0" borderId="8" xfId="0" applyNumberFormat="1" applyFont="1" applyBorder="1" applyAlignment="1">
      <alignment horizontal="center" vertical="center"/>
    </xf>
    <xf numFmtId="177" fontId="13" fillId="0" borderId="12" xfId="0" applyNumberFormat="1" applyFont="1" applyBorder="1" applyAlignment="1">
      <alignment horizontal="center" vertical="center"/>
    </xf>
    <xf numFmtId="177" fontId="13" fillId="0" borderId="16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76" fontId="14" fillId="0" borderId="23" xfId="0" applyNumberFormat="1" applyFont="1" applyBorder="1" applyAlignment="1">
      <alignment horizontal="center" vertical="center" wrapText="1"/>
    </xf>
    <xf numFmtId="1" fontId="12" fillId="0" borderId="20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76" fontId="14" fillId="0" borderId="20" xfId="0" applyNumberFormat="1" applyFont="1" applyBorder="1" applyAlignment="1">
      <alignment horizontal="center" vertical="center" wrapText="1"/>
    </xf>
    <xf numFmtId="177" fontId="13" fillId="0" borderId="24" xfId="0" applyNumberFormat="1" applyFont="1" applyBorder="1" applyAlignment="1">
      <alignment horizontal="center" vertical="center"/>
    </xf>
    <xf numFmtId="177" fontId="12" fillId="0" borderId="20" xfId="0" applyNumberFormat="1" applyFont="1" applyBorder="1" applyAlignment="1">
      <alignment horizontal="center" vertical="center"/>
    </xf>
    <xf numFmtId="177" fontId="12" fillId="0" borderId="20" xfId="0" applyNumberFormat="1" applyFont="1" applyFill="1" applyBorder="1" applyAlignment="1">
      <alignment horizontal="center" vertical="center"/>
    </xf>
    <xf numFmtId="176" fontId="12" fillId="0" borderId="21" xfId="0" applyNumberFormat="1" applyFont="1" applyFill="1" applyBorder="1" applyAlignment="1">
      <alignment horizontal="center" vertical="center"/>
    </xf>
    <xf numFmtId="176" fontId="13" fillId="0" borderId="24" xfId="0" applyNumberFormat="1" applyFont="1" applyBorder="1" applyAlignment="1">
      <alignment horizontal="center" vertical="center"/>
    </xf>
    <xf numFmtId="176" fontId="12" fillId="0" borderId="20" xfId="0" applyNumberFormat="1" applyFont="1" applyBorder="1" applyAlignment="1">
      <alignment horizontal="center" vertical="center"/>
    </xf>
    <xf numFmtId="176" fontId="12" fillId="0" borderId="20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178" fontId="19" fillId="0" borderId="0" xfId="0" applyNumberFormat="1" applyFont="1" applyAlignment="1">
      <alignment vertical="center"/>
    </xf>
    <xf numFmtId="0" fontId="19" fillId="3" borderId="29" xfId="0" applyFont="1" applyFill="1" applyBorder="1" applyAlignment="1">
      <alignment horizontal="center" vertical="center"/>
    </xf>
    <xf numFmtId="180" fontId="19" fillId="0" borderId="30" xfId="0" applyNumberFormat="1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176" fontId="19" fillId="0" borderId="31" xfId="0" applyNumberFormat="1" applyFont="1" applyBorder="1" applyAlignment="1">
      <alignment horizontal="center" vertical="center"/>
    </xf>
    <xf numFmtId="176" fontId="20" fillId="0" borderId="32" xfId="0" applyNumberFormat="1" applyFont="1" applyBorder="1">
      <alignment vertical="center"/>
    </xf>
    <xf numFmtId="176" fontId="20" fillId="0" borderId="33" xfId="0" applyNumberFormat="1" applyFont="1" applyBorder="1">
      <alignment vertical="center"/>
    </xf>
    <xf numFmtId="176" fontId="20" fillId="0" borderId="34" xfId="0" applyNumberFormat="1" applyFont="1" applyBorder="1">
      <alignment vertical="center"/>
    </xf>
    <xf numFmtId="181" fontId="19" fillId="0" borderId="35" xfId="0" applyNumberFormat="1" applyFont="1" applyBorder="1" applyAlignment="1">
      <alignment horizontal="left" vertical="center"/>
    </xf>
    <xf numFmtId="181" fontId="19" fillId="0" borderId="27" xfId="0" applyNumberFormat="1" applyFont="1" applyBorder="1" applyAlignment="1">
      <alignment horizontal="left" vertical="center"/>
    </xf>
    <xf numFmtId="181" fontId="19" fillId="0" borderId="31" xfId="0" applyNumberFormat="1" applyFont="1" applyBorder="1" applyAlignment="1">
      <alignment horizontal="left" vertical="center"/>
    </xf>
    <xf numFmtId="176" fontId="19" fillId="0" borderId="36" xfId="0" applyNumberFormat="1" applyFont="1" applyBorder="1" applyAlignment="1">
      <alignment horizontal="center" vertical="center"/>
    </xf>
    <xf numFmtId="176" fontId="20" fillId="0" borderId="37" xfId="0" applyNumberFormat="1" applyFont="1" applyBorder="1">
      <alignment vertical="center"/>
    </xf>
    <xf numFmtId="176" fontId="20" fillId="0" borderId="0" xfId="0" applyNumberFormat="1" applyFont="1" applyBorder="1">
      <alignment vertical="center"/>
    </xf>
    <xf numFmtId="176" fontId="20" fillId="0" borderId="38" xfId="0" applyNumberFormat="1" applyFont="1" applyBorder="1">
      <alignment vertical="center"/>
    </xf>
    <xf numFmtId="181" fontId="19" fillId="0" borderId="0" xfId="0" applyNumberFormat="1" applyFont="1" applyBorder="1" applyAlignment="1">
      <alignment horizontal="left" vertical="center"/>
    </xf>
    <xf numFmtId="181" fontId="19" fillId="0" borderId="26" xfId="0" applyNumberFormat="1" applyFont="1" applyBorder="1" applyAlignment="1">
      <alignment horizontal="left" vertical="center"/>
    </xf>
    <xf numFmtId="181" fontId="19" fillId="0" borderId="36" xfId="0" applyNumberFormat="1" applyFont="1" applyBorder="1" applyAlignment="1">
      <alignment horizontal="left" vertical="center"/>
    </xf>
    <xf numFmtId="176" fontId="19" fillId="0" borderId="39" xfId="0" applyNumberFormat="1" applyFont="1" applyBorder="1" applyAlignment="1">
      <alignment horizontal="center" vertical="center"/>
    </xf>
    <xf numFmtId="176" fontId="20" fillId="0" borderId="40" xfId="0" applyNumberFormat="1" applyFont="1" applyBorder="1">
      <alignment vertical="center"/>
    </xf>
    <xf numFmtId="176" fontId="20" fillId="0" borderId="41" xfId="0" applyNumberFormat="1" applyFont="1" applyBorder="1">
      <alignment vertical="center"/>
    </xf>
    <xf numFmtId="176" fontId="20" fillId="0" borderId="42" xfId="0" applyNumberFormat="1" applyFont="1" applyBorder="1">
      <alignment vertical="center"/>
    </xf>
    <xf numFmtId="181" fontId="19" fillId="0" borderId="41" xfId="0" applyNumberFormat="1" applyFont="1" applyBorder="1" applyAlignment="1">
      <alignment horizontal="left" vertical="center"/>
    </xf>
    <xf numFmtId="181" fontId="19" fillId="0" borderId="43" xfId="0" applyNumberFormat="1" applyFont="1" applyBorder="1" applyAlignment="1">
      <alignment horizontal="left" vertical="center"/>
    </xf>
    <xf numFmtId="181" fontId="19" fillId="0" borderId="39" xfId="0" applyNumberFormat="1" applyFont="1" applyBorder="1" applyAlignment="1">
      <alignment horizontal="left" vertical="center"/>
    </xf>
    <xf numFmtId="176" fontId="20" fillId="0" borderId="44" xfId="0" applyNumberFormat="1" applyFont="1" applyBorder="1">
      <alignment vertical="center"/>
    </xf>
    <xf numFmtId="176" fontId="20" fillId="0" borderId="35" xfId="0" applyNumberFormat="1" applyFont="1" applyBorder="1">
      <alignment vertical="center"/>
    </xf>
    <xf numFmtId="176" fontId="20" fillId="0" borderId="45" xfId="0" applyNumberFormat="1" applyFont="1" applyBorder="1">
      <alignment vertical="center"/>
    </xf>
    <xf numFmtId="176" fontId="20" fillId="0" borderId="46" xfId="0" applyNumberFormat="1" applyFont="1" applyBorder="1">
      <alignment vertical="center"/>
    </xf>
    <xf numFmtId="176" fontId="20" fillId="0" borderId="47" xfId="0" applyNumberFormat="1" applyFont="1" applyBorder="1">
      <alignment vertical="center"/>
    </xf>
    <xf numFmtId="176" fontId="20" fillId="0" borderId="48" xfId="0" applyNumberFormat="1" applyFont="1" applyBorder="1">
      <alignment vertical="center"/>
    </xf>
    <xf numFmtId="178" fontId="19" fillId="0" borderId="0" xfId="0" applyNumberFormat="1" applyFont="1" applyBorder="1" applyAlignment="1">
      <alignment vertical="center"/>
    </xf>
    <xf numFmtId="176" fontId="19" fillId="0" borderId="30" xfId="0" applyNumberFormat="1" applyFont="1" applyBorder="1" applyAlignment="1">
      <alignment horizontal="center" vertical="center"/>
    </xf>
    <xf numFmtId="176" fontId="20" fillId="0" borderId="27" xfId="0" applyNumberFormat="1" applyFont="1" applyBorder="1">
      <alignment vertical="center"/>
    </xf>
    <xf numFmtId="176" fontId="19" fillId="0" borderId="49" xfId="0" applyNumberFormat="1" applyFont="1" applyBorder="1" applyAlignment="1">
      <alignment horizontal="center" vertical="center"/>
    </xf>
    <xf numFmtId="176" fontId="20" fillId="0" borderId="26" xfId="0" applyNumberFormat="1" applyFont="1" applyBorder="1">
      <alignment vertical="center"/>
    </xf>
    <xf numFmtId="176" fontId="19" fillId="0" borderId="50" xfId="0" applyNumberFormat="1" applyFont="1" applyBorder="1" applyAlignment="1">
      <alignment horizontal="center" vertical="center"/>
    </xf>
    <xf numFmtId="176" fontId="20" fillId="0" borderId="43" xfId="0" applyNumberFormat="1" applyFont="1" applyBorder="1">
      <alignment vertical="center"/>
    </xf>
    <xf numFmtId="179" fontId="19" fillId="2" borderId="0" xfId="0" applyNumberFormat="1" applyFont="1" applyFill="1" applyAlignment="1">
      <alignment horizontal="left" vertical="center"/>
    </xf>
    <xf numFmtId="179" fontId="19" fillId="0" borderId="0" xfId="0" applyNumberFormat="1" applyFont="1" applyBorder="1" applyAlignment="1">
      <alignment horizontal="left" vertical="center"/>
    </xf>
    <xf numFmtId="181" fontId="19" fillId="0" borderId="30" xfId="0" applyNumberFormat="1" applyFont="1" applyBorder="1" applyAlignment="1">
      <alignment horizontal="left" vertical="center"/>
    </xf>
    <xf numFmtId="181" fontId="19" fillId="0" borderId="49" xfId="0" applyNumberFormat="1" applyFont="1" applyBorder="1" applyAlignment="1">
      <alignment horizontal="left" vertical="center"/>
    </xf>
    <xf numFmtId="181" fontId="19" fillId="0" borderId="50" xfId="0" applyNumberFormat="1" applyFont="1" applyBorder="1" applyAlignment="1">
      <alignment horizontal="left" vertical="center"/>
    </xf>
    <xf numFmtId="1" fontId="7" fillId="0" borderId="5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textRotation="255"/>
    </xf>
    <xf numFmtId="0" fontId="11" fillId="0" borderId="5" xfId="0" applyFont="1" applyBorder="1" applyAlignment="1">
      <alignment vertical="center" textRotation="255"/>
    </xf>
    <xf numFmtId="0" fontId="11" fillId="0" borderId="25" xfId="0" applyFont="1" applyBorder="1" applyAlignment="1">
      <alignment vertical="center" textRotation="255"/>
    </xf>
    <xf numFmtId="0" fontId="11" fillId="0" borderId="52" xfId="0" applyFont="1" applyBorder="1" applyAlignment="1">
      <alignment vertical="center" textRotation="255"/>
    </xf>
    <xf numFmtId="1" fontId="21" fillId="0" borderId="7" xfId="0" applyNumberFormat="1" applyFont="1" applyBorder="1" applyAlignment="1">
      <alignment horizontal="center" vertical="center"/>
    </xf>
    <xf numFmtId="1" fontId="22" fillId="0" borderId="15" xfId="0" applyNumberFormat="1" applyFont="1" applyBorder="1" applyAlignment="1">
      <alignment horizontal="center" vertical="center"/>
    </xf>
    <xf numFmtId="1" fontId="22" fillId="0" borderId="7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 textRotation="255"/>
    </xf>
    <xf numFmtId="0" fontId="11" fillId="0" borderId="5" xfId="0" applyFont="1" applyBorder="1" applyAlignment="1">
      <alignment horizontal="center" vertical="center" textRotation="255"/>
    </xf>
    <xf numFmtId="0" fontId="11" fillId="0" borderId="27" xfId="0" applyFont="1" applyBorder="1" applyAlignment="1">
      <alignment horizontal="center" vertical="center" textRotation="255"/>
    </xf>
    <xf numFmtId="0" fontId="11" fillId="0" borderId="26" xfId="0" applyFont="1" applyBorder="1" applyAlignment="1">
      <alignment horizontal="center" vertical="center" textRotation="255"/>
    </xf>
    <xf numFmtId="0" fontId="11" fillId="0" borderId="28" xfId="0" applyFont="1" applyBorder="1" applyAlignment="1">
      <alignment horizontal="center" vertical="center" textRotation="255"/>
    </xf>
    <xf numFmtId="0" fontId="11" fillId="0" borderId="25" xfId="0" applyFont="1" applyBorder="1" applyAlignment="1">
      <alignment horizontal="center" vertical="center" textRotation="255"/>
    </xf>
    <xf numFmtId="0" fontId="11" fillId="0" borderId="52" xfId="0" applyFont="1" applyBorder="1" applyAlignment="1">
      <alignment horizontal="center" vertical="center" textRotation="255"/>
    </xf>
    <xf numFmtId="178" fontId="19" fillId="0" borderId="0" xfId="0" applyNumberFormat="1" applyFont="1" applyFill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0" fillId="0" borderId="29" xfId="0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26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</cellXfs>
  <cellStyles count="1">
    <cellStyle name="一般" xfId="0" builtinId="0"/>
  </cellStyles>
  <dxfs count="26"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57150</xdr:rowOff>
    </xdr:from>
    <xdr:to>
      <xdr:col>4</xdr:col>
      <xdr:colOff>85725</xdr:colOff>
      <xdr:row>2</xdr:row>
      <xdr:rowOff>9525</xdr:rowOff>
    </xdr:to>
    <xdr:grpSp>
      <xdr:nvGrpSpPr>
        <xdr:cNvPr id="10" name="群組 9"/>
        <xdr:cNvGrpSpPr/>
      </xdr:nvGrpSpPr>
      <xdr:grpSpPr>
        <a:xfrm>
          <a:off x="257175" y="57150"/>
          <a:ext cx="1085850" cy="561975"/>
          <a:chOff x="180975" y="19050"/>
          <a:chExt cx="1085850" cy="561975"/>
        </a:xfrm>
      </xdr:grpSpPr>
      <xdr:pic>
        <xdr:nvPicPr>
          <xdr:cNvPr id="5" name="圖片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0768" y="19050"/>
            <a:ext cx="506057" cy="5619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圖片 8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0975" y="38100"/>
            <a:ext cx="447675" cy="536378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38100</xdr:rowOff>
    </xdr:from>
    <xdr:to>
      <xdr:col>4</xdr:col>
      <xdr:colOff>132682</xdr:colOff>
      <xdr:row>1</xdr:row>
      <xdr:rowOff>294181</xdr:rowOff>
    </xdr:to>
    <xdr:pic>
      <xdr:nvPicPr>
        <xdr:cNvPr id="6" name="圖片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0" y="38100"/>
          <a:ext cx="1085182" cy="5608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28575</xdr:rowOff>
    </xdr:from>
    <xdr:to>
      <xdr:col>4</xdr:col>
      <xdr:colOff>123157</xdr:colOff>
      <xdr:row>1</xdr:row>
      <xdr:rowOff>284656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" y="28575"/>
          <a:ext cx="1085182" cy="5608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opLeftCell="A7" workbookViewId="0">
      <selection activeCell="F38" sqref="F38"/>
    </sheetView>
  </sheetViews>
  <sheetFormatPr defaultRowHeight="16.5" x14ac:dyDescent="0.25"/>
  <cols>
    <col min="1" max="1" width="2.875" customWidth="1"/>
    <col min="2" max="2" width="3.375" customWidth="1"/>
    <col min="3" max="3" width="6.625" customWidth="1"/>
    <col min="4" max="4" width="3.625" customWidth="1"/>
    <col min="5" max="5" width="20.625" customWidth="1"/>
    <col min="6" max="6" width="7.625" customWidth="1"/>
    <col min="7" max="9" width="3.875" customWidth="1"/>
    <col min="10" max="10" width="4.5" customWidth="1"/>
    <col min="11" max="11" width="2.875" customWidth="1"/>
    <col min="12" max="12" width="3.375" customWidth="1"/>
    <col min="13" max="13" width="6.625" customWidth="1"/>
    <col min="14" max="14" width="3.625" customWidth="1"/>
    <col min="15" max="15" width="20.625" customWidth="1"/>
    <col min="16" max="16" width="6.625" customWidth="1"/>
    <col min="17" max="19" width="3.875" customWidth="1"/>
    <col min="20" max="20" width="4.5" customWidth="1"/>
  </cols>
  <sheetData>
    <row r="1" spans="1:20" ht="24" customHeight="1" x14ac:dyDescent="0.25">
      <c r="A1" s="135" t="s">
        <v>84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24" customHeight="1" x14ac:dyDescent="0.25">
      <c r="A2" s="136" t="s">
        <v>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</row>
    <row r="3" spans="1:20" x14ac:dyDescent="0.25">
      <c r="A3" s="137" t="s">
        <v>79</v>
      </c>
      <c r="B3" s="137"/>
      <c r="C3" s="137"/>
      <c r="D3" s="137"/>
      <c r="E3" s="137"/>
      <c r="F3" s="137"/>
      <c r="G3" s="137"/>
      <c r="H3" s="1"/>
      <c r="I3" s="2"/>
      <c r="J3" s="3"/>
      <c r="K3" s="3"/>
      <c r="L3" s="138" t="s">
        <v>1</v>
      </c>
      <c r="M3" s="138"/>
      <c r="N3" s="138"/>
      <c r="O3" s="138"/>
      <c r="P3" s="138"/>
      <c r="Q3" s="138"/>
      <c r="R3" s="138"/>
      <c r="S3" s="138"/>
      <c r="T3" s="2"/>
    </row>
    <row r="4" spans="1:20" ht="17.25" thickBot="1" x14ac:dyDescent="0.3">
      <c r="A4" s="2"/>
      <c r="B4" s="139" t="s">
        <v>2</v>
      </c>
      <c r="C4" s="139"/>
      <c r="D4" s="139"/>
      <c r="E4" s="139"/>
      <c r="F4" s="4"/>
      <c r="G4" s="5"/>
      <c r="H4" s="6"/>
      <c r="I4" s="6"/>
      <c r="J4" s="2"/>
      <c r="K4" s="7"/>
      <c r="L4" s="140" t="s">
        <v>3</v>
      </c>
      <c r="M4" s="140"/>
      <c r="N4" s="140"/>
      <c r="O4" s="140"/>
      <c r="P4" s="8"/>
      <c r="Q4" s="8"/>
      <c r="R4" s="6"/>
      <c r="S4" s="6"/>
      <c r="T4" s="6"/>
    </row>
    <row r="5" spans="1:20" ht="16.5" customHeight="1" x14ac:dyDescent="0.25">
      <c r="A5" s="127" t="s">
        <v>9</v>
      </c>
      <c r="B5" s="9">
        <v>1</v>
      </c>
      <c r="C5" s="10" t="e">
        <f>#REF!</f>
        <v>#REF!</v>
      </c>
      <c r="D5" s="11">
        <v>1</v>
      </c>
      <c r="E5" s="12" t="e">
        <f t="shared" ref="E5:E16" si="0">VLOOKUP(D5,名單,2,FALSE)</f>
        <v>#REF!</v>
      </c>
      <c r="F5" s="13" t="e">
        <f t="shared" ref="F5:F16" si="1">VLOOKUP(D5,名單,3,FALSE)</f>
        <v>#REF!</v>
      </c>
      <c r="G5" s="65"/>
      <c r="H5" s="14"/>
      <c r="I5" s="15"/>
      <c r="J5" s="16"/>
      <c r="K5" s="127" t="s">
        <v>4</v>
      </c>
      <c r="L5" s="9">
        <v>2</v>
      </c>
      <c r="M5" s="10" t="e">
        <f>#REF!</f>
        <v>#REF!</v>
      </c>
      <c r="N5" s="35">
        <v>3</v>
      </c>
      <c r="O5" s="12" t="e">
        <f t="shared" ref="O5:O14" si="2">VLOOKUP(N5,名單,2,FALSE)</f>
        <v>#REF!</v>
      </c>
      <c r="P5" s="13" t="e">
        <f t="shared" ref="P5:P14" si="3">VLOOKUP(N5,名單,3,FALSE)</f>
        <v>#REF!</v>
      </c>
      <c r="Q5" s="65"/>
      <c r="R5" s="14"/>
      <c r="S5" s="15"/>
      <c r="T5" s="16"/>
    </row>
    <row r="6" spans="1:20" x14ac:dyDescent="0.25">
      <c r="A6" s="128"/>
      <c r="B6" s="17"/>
      <c r="C6" s="18"/>
      <c r="D6" s="19">
        <f t="shared" ref="D6:D46" si="4">D5+1</f>
        <v>2</v>
      </c>
      <c r="E6" s="20" t="e">
        <f t="shared" si="0"/>
        <v>#REF!</v>
      </c>
      <c r="F6" s="21" t="e">
        <f t="shared" si="1"/>
        <v>#REF!</v>
      </c>
      <c r="G6" s="66"/>
      <c r="H6" s="22"/>
      <c r="I6" s="23"/>
      <c r="J6" s="24"/>
      <c r="K6" s="128"/>
      <c r="L6" s="17"/>
      <c r="M6" s="18"/>
      <c r="N6" s="19">
        <v>4</v>
      </c>
      <c r="O6" s="20" t="e">
        <f t="shared" si="2"/>
        <v>#REF!</v>
      </c>
      <c r="P6" s="21" t="e">
        <f t="shared" si="3"/>
        <v>#REF!</v>
      </c>
      <c r="Q6" s="66"/>
      <c r="R6" s="22"/>
      <c r="S6" s="23"/>
      <c r="T6" s="24"/>
    </row>
    <row r="7" spans="1:20" x14ac:dyDescent="0.25">
      <c r="A7" s="128"/>
      <c r="B7" s="25"/>
      <c r="C7" s="26"/>
      <c r="D7" s="27"/>
      <c r="E7" s="28"/>
      <c r="F7" s="29"/>
      <c r="G7" s="67"/>
      <c r="H7" s="30"/>
      <c r="I7" s="31"/>
      <c r="J7" s="32"/>
      <c r="K7" s="128"/>
      <c r="L7" s="25"/>
      <c r="M7" s="26"/>
      <c r="N7" s="27">
        <v>5</v>
      </c>
      <c r="O7" s="28" t="e">
        <f t="shared" si="2"/>
        <v>#REF!</v>
      </c>
      <c r="P7" s="29" t="e">
        <f t="shared" si="3"/>
        <v>#REF!</v>
      </c>
      <c r="Q7" s="67"/>
      <c r="R7" s="30"/>
      <c r="S7" s="31"/>
      <c r="T7" s="32"/>
    </row>
    <row r="8" spans="1:20" x14ac:dyDescent="0.25">
      <c r="A8" s="128"/>
      <c r="B8" s="33">
        <f>B5+2</f>
        <v>3</v>
      </c>
      <c r="C8" s="34" t="e">
        <f>C5+#REF!/60/24</f>
        <v>#REF!</v>
      </c>
      <c r="D8" s="35">
        <v>6</v>
      </c>
      <c r="E8" s="36" t="e">
        <f t="shared" si="0"/>
        <v>#REF!</v>
      </c>
      <c r="F8" s="37" t="e">
        <f t="shared" si="1"/>
        <v>#REF!</v>
      </c>
      <c r="G8" s="68"/>
      <c r="H8" s="38"/>
      <c r="I8" s="39"/>
      <c r="J8" s="40"/>
      <c r="K8" s="128"/>
      <c r="L8" s="33">
        <f>L5+2</f>
        <v>4</v>
      </c>
      <c r="M8" s="34" t="e">
        <f>M5+#REF!/60/24</f>
        <v>#REF!</v>
      </c>
      <c r="N8" s="35">
        <v>45</v>
      </c>
      <c r="O8" s="36" t="e">
        <f t="shared" si="2"/>
        <v>#REF!</v>
      </c>
      <c r="P8" s="37" t="e">
        <f t="shared" si="3"/>
        <v>#REF!</v>
      </c>
      <c r="Q8" s="68"/>
      <c r="R8" s="38"/>
      <c r="S8" s="39"/>
      <c r="T8" s="40"/>
    </row>
    <row r="9" spans="1:20" x14ac:dyDescent="0.25">
      <c r="A9" s="128"/>
      <c r="B9" s="17"/>
      <c r="C9" s="18"/>
      <c r="D9" s="19">
        <f t="shared" si="4"/>
        <v>7</v>
      </c>
      <c r="E9" s="20" t="e">
        <f t="shared" si="0"/>
        <v>#REF!</v>
      </c>
      <c r="F9" s="21" t="e">
        <f t="shared" si="1"/>
        <v>#REF!</v>
      </c>
      <c r="G9" s="66"/>
      <c r="H9" s="22"/>
      <c r="I9" s="23"/>
      <c r="J9" s="24"/>
      <c r="K9" s="128"/>
      <c r="L9" s="17"/>
      <c r="M9" s="18"/>
      <c r="N9" s="19">
        <v>46</v>
      </c>
      <c r="O9" s="20" t="e">
        <f t="shared" si="2"/>
        <v>#REF!</v>
      </c>
      <c r="P9" s="21" t="e">
        <f t="shared" si="3"/>
        <v>#REF!</v>
      </c>
      <c r="Q9" s="66"/>
      <c r="R9" s="22"/>
      <c r="S9" s="23"/>
      <c r="T9" s="24"/>
    </row>
    <row r="10" spans="1:20" x14ac:dyDescent="0.25">
      <c r="A10" s="128"/>
      <c r="B10" s="25"/>
      <c r="C10" s="26"/>
      <c r="D10" s="27">
        <f t="shared" si="4"/>
        <v>8</v>
      </c>
      <c r="E10" s="28" t="e">
        <f t="shared" si="0"/>
        <v>#REF!</v>
      </c>
      <c r="F10" s="29" t="e">
        <f t="shared" si="1"/>
        <v>#REF!</v>
      </c>
      <c r="G10" s="67"/>
      <c r="H10" s="30"/>
      <c r="I10" s="31"/>
      <c r="J10" s="32"/>
      <c r="K10" s="128"/>
      <c r="L10" s="25"/>
      <c r="M10" s="26"/>
      <c r="N10" s="27">
        <v>47</v>
      </c>
      <c r="O10" s="28" t="e">
        <f t="shared" si="2"/>
        <v>#REF!</v>
      </c>
      <c r="P10" s="29" t="e">
        <f t="shared" si="3"/>
        <v>#REF!</v>
      </c>
      <c r="Q10" s="67"/>
      <c r="R10" s="30"/>
      <c r="S10" s="31"/>
      <c r="T10" s="32"/>
    </row>
    <row r="11" spans="1:20" ht="16.5" customHeight="1" x14ac:dyDescent="0.25">
      <c r="A11" s="128"/>
      <c r="B11" s="33">
        <f>B8+2</f>
        <v>5</v>
      </c>
      <c r="C11" s="34" t="e">
        <f>C8+#REF!/60/24</f>
        <v>#REF!</v>
      </c>
      <c r="D11" s="35">
        <f>MAX(D8:D10)+1</f>
        <v>9</v>
      </c>
      <c r="E11" s="36" t="e">
        <f t="shared" si="0"/>
        <v>#REF!</v>
      </c>
      <c r="F11" s="37" t="e">
        <f t="shared" si="1"/>
        <v>#REF!</v>
      </c>
      <c r="G11" s="68"/>
      <c r="H11" s="38"/>
      <c r="I11" s="39"/>
      <c r="J11" s="40"/>
      <c r="K11" s="128"/>
      <c r="L11" s="33">
        <f>L8+2</f>
        <v>6</v>
      </c>
      <c r="M11" s="34" t="e">
        <f>M8+#REF!/60/24</f>
        <v>#REF!</v>
      </c>
      <c r="N11" s="35">
        <v>48</v>
      </c>
      <c r="O11" s="36" t="e">
        <f t="shared" ref="O11:O13" si="5">VLOOKUP(N11,名單,2,FALSE)</f>
        <v>#REF!</v>
      </c>
      <c r="P11" s="37" t="e">
        <f t="shared" ref="P11:P13" si="6">VLOOKUP(N11,名單,3,FALSE)</f>
        <v>#REF!</v>
      </c>
      <c r="Q11" s="68"/>
      <c r="R11" s="38"/>
      <c r="S11" s="39"/>
      <c r="T11" s="40"/>
    </row>
    <row r="12" spans="1:20" x14ac:dyDescent="0.25">
      <c r="A12" s="128"/>
      <c r="B12" s="41"/>
      <c r="C12" s="18"/>
      <c r="D12" s="19">
        <f t="shared" si="4"/>
        <v>10</v>
      </c>
      <c r="E12" s="20" t="e">
        <f t="shared" si="0"/>
        <v>#REF!</v>
      </c>
      <c r="F12" s="21" t="e">
        <f t="shared" si="1"/>
        <v>#REF!</v>
      </c>
      <c r="G12" s="66"/>
      <c r="H12" s="22"/>
      <c r="I12" s="23"/>
      <c r="J12" s="24"/>
      <c r="K12" s="128"/>
      <c r="L12" s="41"/>
      <c r="M12" s="18"/>
      <c r="N12" s="19">
        <v>49</v>
      </c>
      <c r="O12" s="20" t="e">
        <f t="shared" si="5"/>
        <v>#REF!</v>
      </c>
      <c r="P12" s="21" t="e">
        <f t="shared" si="6"/>
        <v>#REF!</v>
      </c>
      <c r="Q12" s="66"/>
      <c r="R12" s="22"/>
      <c r="S12" s="23"/>
      <c r="T12" s="24"/>
    </row>
    <row r="13" spans="1:20" x14ac:dyDescent="0.25">
      <c r="A13" s="128"/>
      <c r="B13" s="17"/>
      <c r="C13" s="26"/>
      <c r="D13" s="27">
        <f t="shared" si="4"/>
        <v>11</v>
      </c>
      <c r="E13" s="20" t="e">
        <f t="shared" si="0"/>
        <v>#REF!</v>
      </c>
      <c r="F13" s="21" t="e">
        <f t="shared" si="1"/>
        <v>#REF!</v>
      </c>
      <c r="G13" s="66"/>
      <c r="H13" s="22"/>
      <c r="I13" s="23"/>
      <c r="J13" s="24"/>
      <c r="K13" s="128"/>
      <c r="L13" s="17"/>
      <c r="M13" s="26"/>
      <c r="N13" s="27">
        <v>50</v>
      </c>
      <c r="O13" s="28" t="e">
        <f t="shared" si="5"/>
        <v>#REF!</v>
      </c>
      <c r="P13" s="29" t="e">
        <f t="shared" si="6"/>
        <v>#REF!</v>
      </c>
      <c r="Q13" s="66"/>
      <c r="R13" s="22"/>
      <c r="S13" s="23"/>
      <c r="T13" s="24"/>
    </row>
    <row r="14" spans="1:20" ht="16.5" customHeight="1" x14ac:dyDescent="0.25">
      <c r="A14" s="128"/>
      <c r="B14" s="33">
        <f>B11+2</f>
        <v>7</v>
      </c>
      <c r="C14" s="34" t="e">
        <f>C11+#REF!/60/24</f>
        <v>#REF!</v>
      </c>
      <c r="D14" s="35">
        <f>MAX(D11:D13)+1</f>
        <v>12</v>
      </c>
      <c r="E14" s="36" t="e">
        <f t="shared" si="0"/>
        <v>#REF!</v>
      </c>
      <c r="F14" s="37" t="e">
        <f t="shared" si="1"/>
        <v>#REF!</v>
      </c>
      <c r="G14" s="68"/>
      <c r="H14" s="38"/>
      <c r="I14" s="39"/>
      <c r="J14" s="40"/>
      <c r="K14" s="128"/>
      <c r="L14" s="33">
        <f>L11+2</f>
        <v>8</v>
      </c>
      <c r="M14" s="34" t="e">
        <f>M11+#REF!/60/24</f>
        <v>#REF!</v>
      </c>
      <c r="N14" s="35">
        <v>51</v>
      </c>
      <c r="O14" s="36" t="e">
        <f t="shared" si="2"/>
        <v>#REF!</v>
      </c>
      <c r="P14" s="37" t="e">
        <f t="shared" si="3"/>
        <v>#REF!</v>
      </c>
      <c r="Q14" s="68"/>
      <c r="R14" s="38"/>
      <c r="S14" s="39"/>
      <c r="T14" s="40"/>
    </row>
    <row r="15" spans="1:20" x14ac:dyDescent="0.25">
      <c r="A15" s="128"/>
      <c r="B15" s="17"/>
      <c r="C15" s="18"/>
      <c r="D15" s="19">
        <f t="shared" si="4"/>
        <v>13</v>
      </c>
      <c r="E15" s="20" t="e">
        <f t="shared" si="0"/>
        <v>#REF!</v>
      </c>
      <c r="F15" s="21" t="e">
        <f t="shared" si="1"/>
        <v>#REF!</v>
      </c>
      <c r="G15" s="66"/>
      <c r="H15" s="22"/>
      <c r="I15" s="23"/>
      <c r="J15" s="24"/>
      <c r="K15" s="128"/>
      <c r="L15" s="17"/>
      <c r="M15" s="18"/>
      <c r="N15" s="19">
        <v>52</v>
      </c>
      <c r="O15" s="20" t="e">
        <f t="shared" ref="O15:O46" si="7">VLOOKUP(N15,名單,2,FALSE)</f>
        <v>#REF!</v>
      </c>
      <c r="P15" s="21" t="e">
        <f t="shared" ref="P15:P46" si="8">VLOOKUP(N15,名單,3,FALSE)</f>
        <v>#REF!</v>
      </c>
      <c r="Q15" s="66"/>
      <c r="R15" s="22"/>
      <c r="S15" s="23"/>
      <c r="T15" s="24"/>
    </row>
    <row r="16" spans="1:20" x14ac:dyDescent="0.25">
      <c r="A16" s="128"/>
      <c r="B16" s="25"/>
      <c r="C16" s="26"/>
      <c r="D16" s="27">
        <f t="shared" si="4"/>
        <v>14</v>
      </c>
      <c r="E16" s="28" t="e">
        <f t="shared" si="0"/>
        <v>#REF!</v>
      </c>
      <c r="F16" s="29" t="e">
        <f t="shared" si="1"/>
        <v>#REF!</v>
      </c>
      <c r="G16" s="67"/>
      <c r="H16" s="30"/>
      <c r="I16" s="31"/>
      <c r="J16" s="32"/>
      <c r="K16" s="129"/>
      <c r="L16" s="25"/>
      <c r="M16" s="26"/>
      <c r="N16" s="27">
        <v>53</v>
      </c>
      <c r="O16" s="28" t="e">
        <f t="shared" si="7"/>
        <v>#REF!</v>
      </c>
      <c r="P16" s="29" t="e">
        <f t="shared" si="8"/>
        <v>#REF!</v>
      </c>
      <c r="Q16" s="67"/>
      <c r="R16" s="30"/>
      <c r="S16" s="31"/>
      <c r="T16" s="32"/>
    </row>
    <row r="17" spans="1:20" ht="16.5" customHeight="1" x14ac:dyDescent="0.25">
      <c r="A17" s="128"/>
      <c r="B17" s="33">
        <f>B14+2</f>
        <v>9</v>
      </c>
      <c r="C17" s="34" t="e">
        <f>C14+#REF!/60/24</f>
        <v>#REF!</v>
      </c>
      <c r="D17" s="35">
        <f>MAX(D14:D16)+1</f>
        <v>15</v>
      </c>
      <c r="E17" s="36" t="e">
        <f t="shared" ref="E17:E46" si="9">VLOOKUP(D17,名單,2,FALSE)</f>
        <v>#REF!</v>
      </c>
      <c r="F17" s="37" t="e">
        <f t="shared" ref="F17:F46" si="10">VLOOKUP(D17,名單,3,FALSE)</f>
        <v>#REF!</v>
      </c>
      <c r="G17" s="68"/>
      <c r="H17" s="38"/>
      <c r="I17" s="39"/>
      <c r="J17" s="40"/>
      <c r="K17" s="130" t="s">
        <v>77</v>
      </c>
      <c r="L17" s="33">
        <f>L14+2</f>
        <v>10</v>
      </c>
      <c r="M17" s="34" t="e">
        <f>M14+#REF!/60/24</f>
        <v>#REF!</v>
      </c>
      <c r="N17" s="35">
        <v>54</v>
      </c>
      <c r="O17" s="36" t="e">
        <f t="shared" si="7"/>
        <v>#REF!</v>
      </c>
      <c r="P17" s="37" t="e">
        <f t="shared" si="8"/>
        <v>#REF!</v>
      </c>
      <c r="Q17" s="68"/>
      <c r="R17" s="38"/>
      <c r="S17" s="39"/>
      <c r="T17" s="40"/>
    </row>
    <row r="18" spans="1:20" x14ac:dyDescent="0.25">
      <c r="A18" s="128"/>
      <c r="B18" s="41"/>
      <c r="C18" s="18"/>
      <c r="D18" s="19">
        <f t="shared" si="4"/>
        <v>16</v>
      </c>
      <c r="E18" s="20" t="e">
        <f t="shared" si="9"/>
        <v>#REF!</v>
      </c>
      <c r="F18" s="21" t="e">
        <f t="shared" si="10"/>
        <v>#REF!</v>
      </c>
      <c r="G18" s="66"/>
      <c r="H18" s="22"/>
      <c r="I18" s="23"/>
      <c r="J18" s="24"/>
      <c r="K18" s="128"/>
      <c r="L18" s="41"/>
      <c r="M18" s="18"/>
      <c r="N18" s="19">
        <v>55</v>
      </c>
      <c r="O18" s="20" t="e">
        <f t="shared" si="7"/>
        <v>#REF!</v>
      </c>
      <c r="P18" s="21" t="e">
        <f t="shared" si="8"/>
        <v>#REF!</v>
      </c>
      <c r="Q18" s="66"/>
      <c r="R18" s="22"/>
      <c r="S18" s="23"/>
      <c r="T18" s="24"/>
    </row>
    <row r="19" spans="1:20" x14ac:dyDescent="0.25">
      <c r="A19" s="128"/>
      <c r="B19" s="17"/>
      <c r="C19" s="26"/>
      <c r="D19" s="27">
        <f t="shared" si="4"/>
        <v>17</v>
      </c>
      <c r="E19" s="28" t="e">
        <f t="shared" si="9"/>
        <v>#REF!</v>
      </c>
      <c r="F19" s="29" t="e">
        <f t="shared" si="10"/>
        <v>#REF!</v>
      </c>
      <c r="G19" s="67"/>
      <c r="H19" s="30"/>
      <c r="I19" s="31"/>
      <c r="J19" s="32"/>
      <c r="K19" s="128"/>
      <c r="L19" s="17"/>
      <c r="M19" s="26"/>
      <c r="N19" s="27">
        <v>78</v>
      </c>
      <c r="O19" s="28" t="e">
        <f t="shared" si="7"/>
        <v>#REF!</v>
      </c>
      <c r="P19" s="29" t="e">
        <f t="shared" si="8"/>
        <v>#REF!</v>
      </c>
      <c r="Q19" s="67"/>
      <c r="R19" s="30"/>
      <c r="S19" s="31"/>
      <c r="T19" s="32"/>
    </row>
    <row r="20" spans="1:20" x14ac:dyDescent="0.25">
      <c r="A20" s="128"/>
      <c r="B20" s="33">
        <f>B17+2</f>
        <v>11</v>
      </c>
      <c r="C20" s="34" t="e">
        <f>C17+#REF!/60/24</f>
        <v>#REF!</v>
      </c>
      <c r="D20" s="35">
        <f>MAX(D17:D19)+1</f>
        <v>18</v>
      </c>
      <c r="E20" s="36" t="e">
        <f t="shared" si="9"/>
        <v>#REF!</v>
      </c>
      <c r="F20" s="37" t="e">
        <f t="shared" si="10"/>
        <v>#REF!</v>
      </c>
      <c r="G20" s="68"/>
      <c r="H20" s="38"/>
      <c r="I20" s="39"/>
      <c r="J20" s="40"/>
      <c r="K20" s="128"/>
      <c r="L20" s="33">
        <f>L17+2</f>
        <v>12</v>
      </c>
      <c r="M20" s="34" t="e">
        <f>M17+#REF!/60/24</f>
        <v>#REF!</v>
      </c>
      <c r="N20" s="35">
        <v>56</v>
      </c>
      <c r="O20" s="36" t="e">
        <f t="shared" si="7"/>
        <v>#REF!</v>
      </c>
      <c r="P20" s="37" t="e">
        <f t="shared" si="8"/>
        <v>#REF!</v>
      </c>
      <c r="Q20" s="68"/>
      <c r="R20" s="38"/>
      <c r="S20" s="39"/>
      <c r="T20" s="40"/>
    </row>
    <row r="21" spans="1:20" x14ac:dyDescent="0.25">
      <c r="A21" s="128"/>
      <c r="B21" s="17"/>
      <c r="C21" s="18"/>
      <c r="D21" s="19">
        <f t="shared" si="4"/>
        <v>19</v>
      </c>
      <c r="E21" s="20" t="e">
        <f t="shared" si="9"/>
        <v>#REF!</v>
      </c>
      <c r="F21" s="21" t="e">
        <f t="shared" si="10"/>
        <v>#REF!</v>
      </c>
      <c r="G21" s="66"/>
      <c r="H21" s="22"/>
      <c r="I21" s="23"/>
      <c r="J21" s="24"/>
      <c r="K21" s="128"/>
      <c r="L21" s="17"/>
      <c r="M21" s="18"/>
      <c r="N21" s="19">
        <v>57</v>
      </c>
      <c r="O21" s="20" t="e">
        <f t="shared" si="7"/>
        <v>#REF!</v>
      </c>
      <c r="P21" s="21" t="e">
        <f t="shared" si="8"/>
        <v>#REF!</v>
      </c>
      <c r="Q21" s="66"/>
      <c r="R21" s="22"/>
      <c r="S21" s="23"/>
      <c r="T21" s="24"/>
    </row>
    <row r="22" spans="1:20" x14ac:dyDescent="0.25">
      <c r="A22" s="128"/>
      <c r="B22" s="25"/>
      <c r="C22" s="26"/>
      <c r="D22" s="27">
        <f t="shared" si="4"/>
        <v>20</v>
      </c>
      <c r="E22" s="28" t="e">
        <f t="shared" si="9"/>
        <v>#REF!</v>
      </c>
      <c r="F22" s="29" t="e">
        <f t="shared" si="10"/>
        <v>#REF!</v>
      </c>
      <c r="G22" s="67"/>
      <c r="H22" s="30"/>
      <c r="I22" s="31"/>
      <c r="J22" s="32"/>
      <c r="K22" s="128"/>
      <c r="L22" s="25"/>
      <c r="M22" s="26"/>
      <c r="N22" s="27">
        <v>81</v>
      </c>
      <c r="O22" s="28" t="e">
        <f t="shared" si="7"/>
        <v>#REF!</v>
      </c>
      <c r="P22" s="29" t="e">
        <f t="shared" si="8"/>
        <v>#REF!</v>
      </c>
      <c r="Q22" s="67"/>
      <c r="R22" s="30"/>
      <c r="S22" s="31"/>
      <c r="T22" s="32"/>
    </row>
    <row r="23" spans="1:20" x14ac:dyDescent="0.25">
      <c r="A23" s="128"/>
      <c r="B23" s="33">
        <f>B20+2</f>
        <v>13</v>
      </c>
      <c r="C23" s="34" t="e">
        <f>C20+#REF!/60/24</f>
        <v>#REF!</v>
      </c>
      <c r="D23" s="35">
        <f>MAX(D20:D22)+1</f>
        <v>21</v>
      </c>
      <c r="E23" s="36" t="e">
        <f t="shared" si="9"/>
        <v>#REF!</v>
      </c>
      <c r="F23" s="37" t="e">
        <f t="shared" si="10"/>
        <v>#REF!</v>
      </c>
      <c r="G23" s="68"/>
      <c r="H23" s="38"/>
      <c r="I23" s="39"/>
      <c r="J23" s="40"/>
      <c r="K23" s="128"/>
      <c r="L23" s="33">
        <f>L20+2</f>
        <v>14</v>
      </c>
      <c r="M23" s="34" t="e">
        <f>M20+#REF!/60/24</f>
        <v>#REF!</v>
      </c>
      <c r="N23" s="35">
        <v>58</v>
      </c>
      <c r="O23" s="36" t="e">
        <f t="shared" si="7"/>
        <v>#REF!</v>
      </c>
      <c r="P23" s="37" t="e">
        <f t="shared" si="8"/>
        <v>#REF!</v>
      </c>
      <c r="Q23" s="68"/>
      <c r="R23" s="38"/>
      <c r="S23" s="39"/>
      <c r="T23" s="40"/>
    </row>
    <row r="24" spans="1:20" x14ac:dyDescent="0.25">
      <c r="A24" s="128"/>
      <c r="B24" s="41"/>
      <c r="C24" s="18"/>
      <c r="D24" s="19">
        <f t="shared" si="4"/>
        <v>22</v>
      </c>
      <c r="E24" s="20" t="e">
        <f t="shared" si="9"/>
        <v>#REF!</v>
      </c>
      <c r="F24" s="21" t="e">
        <f t="shared" si="10"/>
        <v>#REF!</v>
      </c>
      <c r="G24" s="66"/>
      <c r="H24" s="22"/>
      <c r="I24" s="23"/>
      <c r="J24" s="24"/>
      <c r="K24" s="128"/>
      <c r="L24" s="41"/>
      <c r="M24" s="18"/>
      <c r="N24" s="19">
        <v>59</v>
      </c>
      <c r="O24" s="20" t="e">
        <f t="shared" si="7"/>
        <v>#REF!</v>
      </c>
      <c r="P24" s="21" t="e">
        <f t="shared" si="8"/>
        <v>#REF!</v>
      </c>
      <c r="Q24" s="66"/>
      <c r="R24" s="22"/>
      <c r="S24" s="23"/>
      <c r="T24" s="24"/>
    </row>
    <row r="25" spans="1:20" x14ac:dyDescent="0.25">
      <c r="A25" s="128"/>
      <c r="B25" s="17"/>
      <c r="C25" s="26"/>
      <c r="D25" s="27">
        <f t="shared" si="4"/>
        <v>23</v>
      </c>
      <c r="E25" s="28" t="e">
        <f t="shared" si="9"/>
        <v>#REF!</v>
      </c>
      <c r="F25" s="29" t="e">
        <f t="shared" si="10"/>
        <v>#REF!</v>
      </c>
      <c r="G25" s="67"/>
      <c r="H25" s="30"/>
      <c r="I25" s="31"/>
      <c r="J25" s="32"/>
      <c r="K25" s="128"/>
      <c r="L25" s="17"/>
      <c r="M25" s="26"/>
      <c r="N25" s="27">
        <v>60</v>
      </c>
      <c r="O25" s="28" t="e">
        <f t="shared" si="7"/>
        <v>#REF!</v>
      </c>
      <c r="P25" s="29" t="e">
        <f t="shared" si="8"/>
        <v>#REF!</v>
      </c>
      <c r="Q25" s="67"/>
      <c r="R25" s="30"/>
      <c r="S25" s="31"/>
      <c r="T25" s="32"/>
    </row>
    <row r="26" spans="1:20" ht="16.5" customHeight="1" x14ac:dyDescent="0.25">
      <c r="A26" s="128"/>
      <c r="B26" s="33">
        <f>B23+2</f>
        <v>15</v>
      </c>
      <c r="C26" s="34" t="e">
        <f>C23+#REF!/60/24</f>
        <v>#REF!</v>
      </c>
      <c r="D26" s="35">
        <f>MAX(D23:D25)+1</f>
        <v>24</v>
      </c>
      <c r="E26" s="36" t="e">
        <f t="shared" si="9"/>
        <v>#REF!</v>
      </c>
      <c r="F26" s="37" t="e">
        <f t="shared" si="10"/>
        <v>#REF!</v>
      </c>
      <c r="G26" s="68"/>
      <c r="H26" s="38"/>
      <c r="I26" s="39"/>
      <c r="J26" s="40"/>
      <c r="K26" s="128"/>
      <c r="L26" s="33">
        <f>L23+2</f>
        <v>16</v>
      </c>
      <c r="M26" s="34" t="e">
        <f>M23+#REF!/60/24</f>
        <v>#REF!</v>
      </c>
      <c r="N26" s="35">
        <v>61</v>
      </c>
      <c r="O26" s="36" t="e">
        <f t="shared" si="7"/>
        <v>#REF!</v>
      </c>
      <c r="P26" s="37" t="e">
        <f t="shared" si="8"/>
        <v>#REF!</v>
      </c>
      <c r="Q26" s="68"/>
      <c r="R26" s="38"/>
      <c r="S26" s="39"/>
      <c r="T26" s="40"/>
    </row>
    <row r="27" spans="1:20" x14ac:dyDescent="0.25">
      <c r="A27" s="128"/>
      <c r="B27" s="17"/>
      <c r="C27" s="18"/>
      <c r="D27" s="19">
        <f t="shared" si="4"/>
        <v>25</v>
      </c>
      <c r="E27" s="20" t="e">
        <f t="shared" si="9"/>
        <v>#REF!</v>
      </c>
      <c r="F27" s="21" t="e">
        <f t="shared" si="10"/>
        <v>#REF!</v>
      </c>
      <c r="G27" s="66"/>
      <c r="H27" s="22"/>
      <c r="I27" s="23"/>
      <c r="J27" s="24"/>
      <c r="K27" s="128"/>
      <c r="L27" s="17"/>
      <c r="M27" s="18"/>
      <c r="N27" s="19">
        <v>62</v>
      </c>
      <c r="O27" s="20" t="e">
        <f t="shared" si="7"/>
        <v>#REF!</v>
      </c>
      <c r="P27" s="21" t="e">
        <f t="shared" si="8"/>
        <v>#REF!</v>
      </c>
      <c r="Q27" s="66"/>
      <c r="R27" s="22"/>
      <c r="S27" s="23"/>
      <c r="T27" s="24"/>
    </row>
    <row r="28" spans="1:20" x14ac:dyDescent="0.25">
      <c r="A28" s="128"/>
      <c r="B28" s="25"/>
      <c r="C28" s="26"/>
      <c r="D28" s="27">
        <f t="shared" si="4"/>
        <v>26</v>
      </c>
      <c r="E28" s="20" t="e">
        <f t="shared" si="9"/>
        <v>#REF!</v>
      </c>
      <c r="F28" s="21" t="e">
        <f t="shared" si="10"/>
        <v>#REF!</v>
      </c>
      <c r="G28" s="66"/>
      <c r="H28" s="22"/>
      <c r="I28" s="23"/>
      <c r="J28" s="24"/>
      <c r="K28" s="128"/>
      <c r="L28" s="25"/>
      <c r="M28" s="26"/>
      <c r="N28" s="27">
        <v>63</v>
      </c>
      <c r="O28" s="20" t="e">
        <f t="shared" si="7"/>
        <v>#REF!</v>
      </c>
      <c r="P28" s="21" t="e">
        <f t="shared" si="8"/>
        <v>#REF!</v>
      </c>
      <c r="Q28" s="66"/>
      <c r="R28" s="22"/>
      <c r="S28" s="23"/>
      <c r="T28" s="24"/>
    </row>
    <row r="29" spans="1:20" x14ac:dyDescent="0.25">
      <c r="A29" s="128"/>
      <c r="B29" s="33">
        <f>B26+2</f>
        <v>17</v>
      </c>
      <c r="C29" s="34" t="e">
        <f>C26+#REF!/60/24</f>
        <v>#REF!</v>
      </c>
      <c r="D29" s="35">
        <f>MAX(D26:D28)+1</f>
        <v>27</v>
      </c>
      <c r="E29" s="36" t="e">
        <f t="shared" si="9"/>
        <v>#REF!</v>
      </c>
      <c r="F29" s="37" t="e">
        <f t="shared" si="10"/>
        <v>#REF!</v>
      </c>
      <c r="G29" s="68"/>
      <c r="H29" s="38"/>
      <c r="I29" s="39"/>
      <c r="J29" s="40"/>
      <c r="K29" s="128"/>
      <c r="L29" s="33">
        <f>L26+2</f>
        <v>18</v>
      </c>
      <c r="M29" s="34" t="e">
        <f>M26+#REF!/60/24</f>
        <v>#REF!</v>
      </c>
      <c r="N29" s="35">
        <v>64</v>
      </c>
      <c r="O29" s="36" t="e">
        <f t="shared" si="7"/>
        <v>#REF!</v>
      </c>
      <c r="P29" s="37" t="e">
        <f t="shared" si="8"/>
        <v>#REF!</v>
      </c>
      <c r="Q29" s="68"/>
      <c r="R29" s="38"/>
      <c r="S29" s="39"/>
      <c r="T29" s="40"/>
    </row>
    <row r="30" spans="1:20" x14ac:dyDescent="0.25">
      <c r="A30" s="128"/>
      <c r="B30" s="41"/>
      <c r="C30" s="18"/>
      <c r="D30" s="19">
        <f t="shared" si="4"/>
        <v>28</v>
      </c>
      <c r="E30" s="20" t="e">
        <f t="shared" si="9"/>
        <v>#REF!</v>
      </c>
      <c r="F30" s="21" t="e">
        <f t="shared" si="10"/>
        <v>#REF!</v>
      </c>
      <c r="G30" s="66"/>
      <c r="H30" s="22"/>
      <c r="I30" s="23"/>
      <c r="J30" s="24"/>
      <c r="K30" s="128"/>
      <c r="L30" s="41"/>
      <c r="M30" s="18"/>
      <c r="N30" s="19">
        <v>84</v>
      </c>
      <c r="O30" s="20" t="e">
        <f t="shared" si="7"/>
        <v>#REF!</v>
      </c>
      <c r="P30" s="21" t="e">
        <f t="shared" si="8"/>
        <v>#REF!</v>
      </c>
      <c r="Q30" s="66"/>
      <c r="R30" s="22"/>
      <c r="S30" s="23"/>
      <c r="T30" s="24"/>
    </row>
    <row r="31" spans="1:20" x14ac:dyDescent="0.25">
      <c r="A31" s="128"/>
      <c r="B31" s="17"/>
      <c r="C31" s="26"/>
      <c r="D31" s="27">
        <f t="shared" si="4"/>
        <v>29</v>
      </c>
      <c r="E31" s="28" t="e">
        <f t="shared" si="9"/>
        <v>#REF!</v>
      </c>
      <c r="F31" s="29" t="e">
        <f t="shared" si="10"/>
        <v>#REF!</v>
      </c>
      <c r="G31" s="67"/>
      <c r="H31" s="30"/>
      <c r="I31" s="31"/>
      <c r="J31" s="32"/>
      <c r="K31" s="128"/>
      <c r="L31" s="17"/>
      <c r="M31" s="26"/>
      <c r="N31" s="27">
        <v>66</v>
      </c>
      <c r="O31" s="28" t="e">
        <f t="shared" si="7"/>
        <v>#REF!</v>
      </c>
      <c r="P31" s="29" t="e">
        <f t="shared" si="8"/>
        <v>#REF!</v>
      </c>
      <c r="Q31" s="67"/>
      <c r="R31" s="30"/>
      <c r="S31" s="31"/>
      <c r="T31" s="32"/>
    </row>
    <row r="32" spans="1:20" x14ac:dyDescent="0.25">
      <c r="A32" s="128"/>
      <c r="B32" s="33">
        <f>B29+2</f>
        <v>19</v>
      </c>
      <c r="C32" s="34" t="e">
        <f>C29+#REF!/60/24</f>
        <v>#REF!</v>
      </c>
      <c r="D32" s="35">
        <f>MAX(D29:D31)+1</f>
        <v>30</v>
      </c>
      <c r="E32" s="36" t="e">
        <f t="shared" si="9"/>
        <v>#REF!</v>
      </c>
      <c r="F32" s="37" t="e">
        <f t="shared" si="10"/>
        <v>#REF!</v>
      </c>
      <c r="G32" s="68"/>
      <c r="H32" s="38"/>
      <c r="I32" s="39"/>
      <c r="J32" s="40"/>
      <c r="K32" s="128"/>
      <c r="L32" s="33">
        <f>L29+2</f>
        <v>20</v>
      </c>
      <c r="M32" s="34" t="e">
        <f>M29+#REF!/60/24</f>
        <v>#REF!</v>
      </c>
      <c r="N32" s="35">
        <v>67</v>
      </c>
      <c r="O32" s="36" t="e">
        <f t="shared" si="7"/>
        <v>#REF!</v>
      </c>
      <c r="P32" s="37" t="e">
        <f t="shared" si="8"/>
        <v>#REF!</v>
      </c>
      <c r="Q32" s="68"/>
      <c r="R32" s="38"/>
      <c r="S32" s="39"/>
      <c r="T32" s="40"/>
    </row>
    <row r="33" spans="1:20" x14ac:dyDescent="0.25">
      <c r="A33" s="128"/>
      <c r="B33" s="17"/>
      <c r="C33" s="18"/>
      <c r="D33" s="19">
        <f t="shared" si="4"/>
        <v>31</v>
      </c>
      <c r="E33" s="20" t="e">
        <f t="shared" si="9"/>
        <v>#REF!</v>
      </c>
      <c r="F33" s="21" t="e">
        <f t="shared" si="10"/>
        <v>#REF!</v>
      </c>
      <c r="G33" s="66"/>
      <c r="H33" s="22"/>
      <c r="I33" s="23"/>
      <c r="J33" s="24"/>
      <c r="K33" s="128"/>
      <c r="L33" s="17"/>
      <c r="M33" s="18"/>
      <c r="N33" s="19">
        <v>87</v>
      </c>
      <c r="O33" s="20" t="e">
        <f t="shared" si="7"/>
        <v>#REF!</v>
      </c>
      <c r="P33" s="21" t="e">
        <f t="shared" si="8"/>
        <v>#REF!</v>
      </c>
      <c r="Q33" s="66"/>
      <c r="R33" s="22"/>
      <c r="S33" s="23"/>
      <c r="T33" s="24"/>
    </row>
    <row r="34" spans="1:20" x14ac:dyDescent="0.25">
      <c r="A34" s="128"/>
      <c r="B34" s="25"/>
      <c r="C34" s="26"/>
      <c r="D34" s="27">
        <f t="shared" si="4"/>
        <v>32</v>
      </c>
      <c r="E34" s="28" t="e">
        <f t="shared" si="9"/>
        <v>#REF!</v>
      </c>
      <c r="F34" s="29" t="e">
        <f t="shared" si="10"/>
        <v>#REF!</v>
      </c>
      <c r="G34" s="67"/>
      <c r="H34" s="30"/>
      <c r="I34" s="31"/>
      <c r="J34" s="32"/>
      <c r="K34" s="128"/>
      <c r="L34" s="25"/>
      <c r="M34" s="26"/>
      <c r="N34" s="27">
        <v>69</v>
      </c>
      <c r="O34" s="28" t="e">
        <f t="shared" si="7"/>
        <v>#REF!</v>
      </c>
      <c r="P34" s="29" t="e">
        <f t="shared" si="8"/>
        <v>#REF!</v>
      </c>
      <c r="Q34" s="67"/>
      <c r="R34" s="30"/>
      <c r="S34" s="31"/>
      <c r="T34" s="32"/>
    </row>
    <row r="35" spans="1:20" x14ac:dyDescent="0.25">
      <c r="A35" s="128"/>
      <c r="B35" s="33">
        <f>B32+2</f>
        <v>21</v>
      </c>
      <c r="C35" s="34" t="e">
        <f>C32+#REF!/60/24</f>
        <v>#REF!</v>
      </c>
      <c r="D35" s="35">
        <f>MAX(D32:D34)+1</f>
        <v>33</v>
      </c>
      <c r="E35" s="36" t="e">
        <f t="shared" si="9"/>
        <v>#REF!</v>
      </c>
      <c r="F35" s="37" t="e">
        <f t="shared" si="10"/>
        <v>#REF!</v>
      </c>
      <c r="G35" s="68"/>
      <c r="H35" s="38"/>
      <c r="I35" s="39"/>
      <c r="J35" s="40"/>
      <c r="K35" s="128"/>
      <c r="L35" s="33">
        <f>L32+2</f>
        <v>22</v>
      </c>
      <c r="M35" s="34" t="e">
        <f>M32+#REF!/60/24</f>
        <v>#REF!</v>
      </c>
      <c r="N35" s="35">
        <v>70</v>
      </c>
      <c r="O35" s="36" t="e">
        <f t="shared" si="7"/>
        <v>#REF!</v>
      </c>
      <c r="P35" s="37" t="e">
        <f t="shared" si="8"/>
        <v>#REF!</v>
      </c>
      <c r="Q35" s="68"/>
      <c r="R35" s="38"/>
      <c r="S35" s="39"/>
      <c r="T35" s="40"/>
    </row>
    <row r="36" spans="1:20" x14ac:dyDescent="0.25">
      <c r="A36" s="128"/>
      <c r="B36" s="41"/>
      <c r="C36" s="18"/>
      <c r="D36" s="19">
        <f t="shared" si="4"/>
        <v>34</v>
      </c>
      <c r="E36" s="42" t="e">
        <f t="shared" si="9"/>
        <v>#REF!</v>
      </c>
      <c r="F36" s="21" t="e">
        <f t="shared" si="10"/>
        <v>#REF!</v>
      </c>
      <c r="G36" s="66"/>
      <c r="H36" s="22"/>
      <c r="I36" s="23"/>
      <c r="J36" s="24"/>
      <c r="K36" s="128"/>
      <c r="L36" s="41"/>
      <c r="M36" s="18"/>
      <c r="N36" s="19">
        <v>71</v>
      </c>
      <c r="O36" s="42" t="e">
        <f t="shared" si="7"/>
        <v>#REF!</v>
      </c>
      <c r="P36" s="21" t="e">
        <f t="shared" si="8"/>
        <v>#REF!</v>
      </c>
      <c r="Q36" s="66"/>
      <c r="R36" s="22"/>
      <c r="S36" s="23"/>
      <c r="T36" s="24"/>
    </row>
    <row r="37" spans="1:20" x14ac:dyDescent="0.25">
      <c r="A37" s="128"/>
      <c r="B37" s="17"/>
      <c r="C37" s="26"/>
      <c r="D37" s="27">
        <f t="shared" si="4"/>
        <v>35</v>
      </c>
      <c r="E37" s="28" t="e">
        <f t="shared" si="9"/>
        <v>#REF!</v>
      </c>
      <c r="F37" s="29" t="e">
        <f t="shared" si="10"/>
        <v>#REF!</v>
      </c>
      <c r="G37" s="67"/>
      <c r="H37" s="30"/>
      <c r="I37" s="31"/>
      <c r="J37" s="32"/>
      <c r="K37" s="128"/>
      <c r="L37" s="17"/>
      <c r="M37" s="26"/>
      <c r="N37" s="27">
        <v>72</v>
      </c>
      <c r="O37" s="28" t="e">
        <f t="shared" si="7"/>
        <v>#REF!</v>
      </c>
      <c r="P37" s="29" t="e">
        <f t="shared" si="8"/>
        <v>#REF!</v>
      </c>
      <c r="Q37" s="67"/>
      <c r="R37" s="30"/>
      <c r="S37" s="31"/>
      <c r="T37" s="32"/>
    </row>
    <row r="38" spans="1:20" x14ac:dyDescent="0.25">
      <c r="A38" s="128"/>
      <c r="B38" s="33">
        <f>B35+2</f>
        <v>23</v>
      </c>
      <c r="C38" s="34" t="e">
        <f>C35+#REF!/60/24</f>
        <v>#REF!</v>
      </c>
      <c r="D38" s="35">
        <f>MAX(D35:D37)+1</f>
        <v>36</v>
      </c>
      <c r="E38" s="81" t="e">
        <f t="shared" si="9"/>
        <v>#REF!</v>
      </c>
      <c r="F38" s="37" t="e">
        <f t="shared" si="10"/>
        <v>#REF!</v>
      </c>
      <c r="G38" s="68"/>
      <c r="H38" s="38"/>
      <c r="I38" s="39"/>
      <c r="J38" s="40"/>
      <c r="K38" s="128"/>
      <c r="L38" s="33">
        <f>L35+2</f>
        <v>24</v>
      </c>
      <c r="M38" s="34" t="e">
        <f>M35+#REF!/60/24</f>
        <v>#REF!</v>
      </c>
      <c r="N38" s="35">
        <v>73</v>
      </c>
      <c r="O38" s="36" t="e">
        <f t="shared" si="7"/>
        <v>#REF!</v>
      </c>
      <c r="P38" s="37" t="e">
        <f t="shared" si="8"/>
        <v>#REF!</v>
      </c>
      <c r="Q38" s="68"/>
      <c r="R38" s="38"/>
      <c r="S38" s="39"/>
      <c r="T38" s="40"/>
    </row>
    <row r="39" spans="1:20" x14ac:dyDescent="0.25">
      <c r="A39" s="128"/>
      <c r="B39" s="17"/>
      <c r="C39" s="18"/>
      <c r="D39" s="19">
        <f t="shared" si="4"/>
        <v>37</v>
      </c>
      <c r="E39" s="42" t="e">
        <f t="shared" si="9"/>
        <v>#REF!</v>
      </c>
      <c r="F39" s="43" t="e">
        <f t="shared" si="10"/>
        <v>#REF!</v>
      </c>
      <c r="G39" s="66"/>
      <c r="H39" s="22"/>
      <c r="I39" s="23"/>
      <c r="J39" s="24"/>
      <c r="K39" s="128"/>
      <c r="L39" s="17"/>
      <c r="M39" s="18"/>
      <c r="N39" s="19">
        <v>74</v>
      </c>
      <c r="O39" s="20" t="e">
        <f t="shared" si="7"/>
        <v>#REF!</v>
      </c>
      <c r="P39" s="21" t="e">
        <f t="shared" si="8"/>
        <v>#REF!</v>
      </c>
      <c r="Q39" s="66"/>
      <c r="R39" s="22"/>
      <c r="S39" s="23"/>
      <c r="T39" s="24"/>
    </row>
    <row r="40" spans="1:20" x14ac:dyDescent="0.25">
      <c r="A40" s="128"/>
      <c r="B40" s="25"/>
      <c r="C40" s="26"/>
      <c r="D40" s="27">
        <f t="shared" si="4"/>
        <v>38</v>
      </c>
      <c r="E40" s="28" t="e">
        <f t="shared" si="9"/>
        <v>#REF!</v>
      </c>
      <c r="F40" s="29" t="e">
        <f t="shared" si="10"/>
        <v>#REF!</v>
      </c>
      <c r="G40" s="67"/>
      <c r="H40" s="30"/>
      <c r="I40" s="31"/>
      <c r="J40" s="32"/>
      <c r="K40" s="128"/>
      <c r="L40" s="25"/>
      <c r="M40" s="26"/>
      <c r="N40" s="27">
        <v>75</v>
      </c>
      <c r="O40" s="28" t="e">
        <f t="shared" si="7"/>
        <v>#REF!</v>
      </c>
      <c r="P40" s="29" t="e">
        <f t="shared" si="8"/>
        <v>#REF!</v>
      </c>
      <c r="Q40" s="67"/>
      <c r="R40" s="30"/>
      <c r="S40" s="31"/>
      <c r="T40" s="32"/>
    </row>
    <row r="41" spans="1:20" x14ac:dyDescent="0.25">
      <c r="A41" s="128"/>
      <c r="B41" s="33">
        <f>B38+2</f>
        <v>25</v>
      </c>
      <c r="C41" s="34" t="e">
        <f>C38+#REF!/60/24</f>
        <v>#REF!</v>
      </c>
      <c r="D41" s="35">
        <f>MAX(D38:D40)+1</f>
        <v>39</v>
      </c>
      <c r="E41" s="36" t="e">
        <f t="shared" si="9"/>
        <v>#REF!</v>
      </c>
      <c r="F41" s="37" t="e">
        <f t="shared" si="10"/>
        <v>#REF!</v>
      </c>
      <c r="G41" s="68"/>
      <c r="H41" s="38"/>
      <c r="I41" s="39"/>
      <c r="J41" s="40"/>
      <c r="K41" s="128"/>
      <c r="L41" s="33">
        <f>L38+2</f>
        <v>26</v>
      </c>
      <c r="M41" s="34" t="e">
        <f>M38+#REF!/60/24</f>
        <v>#REF!</v>
      </c>
      <c r="N41" s="35">
        <v>76</v>
      </c>
      <c r="O41" s="36" t="e">
        <f t="shared" si="7"/>
        <v>#REF!</v>
      </c>
      <c r="P41" s="37" t="e">
        <f t="shared" si="8"/>
        <v>#REF!</v>
      </c>
      <c r="Q41" s="68"/>
      <c r="R41" s="38"/>
      <c r="S41" s="39"/>
      <c r="T41" s="40"/>
    </row>
    <row r="42" spans="1:20" x14ac:dyDescent="0.25">
      <c r="A42" s="128"/>
      <c r="B42" s="17"/>
      <c r="C42" s="18"/>
      <c r="D42" s="19">
        <f t="shared" si="4"/>
        <v>40</v>
      </c>
      <c r="E42" s="20" t="e">
        <f t="shared" si="9"/>
        <v>#REF!</v>
      </c>
      <c r="F42" s="21" t="e">
        <f t="shared" si="10"/>
        <v>#REF!</v>
      </c>
      <c r="G42" s="66"/>
      <c r="H42" s="22"/>
      <c r="I42" s="23"/>
      <c r="J42" s="24"/>
      <c r="K42" s="128"/>
      <c r="L42" s="17"/>
      <c r="M42" s="18"/>
      <c r="N42" s="19">
        <v>83</v>
      </c>
      <c r="O42" s="20" t="e">
        <f t="shared" si="7"/>
        <v>#REF!</v>
      </c>
      <c r="P42" s="21" t="e">
        <f t="shared" si="8"/>
        <v>#REF!</v>
      </c>
      <c r="Q42" s="66"/>
      <c r="R42" s="22"/>
      <c r="S42" s="23"/>
      <c r="T42" s="24"/>
    </row>
    <row r="43" spans="1:20" x14ac:dyDescent="0.25">
      <c r="A43" s="128"/>
      <c r="B43" s="25"/>
      <c r="C43" s="26"/>
      <c r="D43" s="27">
        <f t="shared" si="4"/>
        <v>41</v>
      </c>
      <c r="E43" s="28" t="e">
        <f t="shared" si="9"/>
        <v>#REF!</v>
      </c>
      <c r="F43" s="29" t="e">
        <f t="shared" si="10"/>
        <v>#REF!</v>
      </c>
      <c r="G43" s="67"/>
      <c r="H43" s="30"/>
      <c r="I43" s="31"/>
      <c r="J43" s="32"/>
      <c r="K43" s="128"/>
      <c r="L43" s="25"/>
      <c r="M43" s="26"/>
      <c r="N43" s="27">
        <v>77</v>
      </c>
      <c r="O43" s="28" t="e">
        <f t="shared" si="7"/>
        <v>#REF!</v>
      </c>
      <c r="P43" s="29" t="e">
        <f t="shared" si="8"/>
        <v>#REF!</v>
      </c>
      <c r="Q43" s="67"/>
      <c r="R43" s="30"/>
      <c r="S43" s="31"/>
      <c r="T43" s="32"/>
    </row>
    <row r="44" spans="1:20" x14ac:dyDescent="0.25">
      <c r="A44" s="128"/>
      <c r="B44" s="33">
        <f>B41+2</f>
        <v>27</v>
      </c>
      <c r="C44" s="34" t="e">
        <f>C41+#REF!/60/24</f>
        <v>#REF!</v>
      </c>
      <c r="D44" s="35">
        <f>MAX(D41:D43)+1</f>
        <v>42</v>
      </c>
      <c r="E44" s="36" t="e">
        <f t="shared" si="9"/>
        <v>#REF!</v>
      </c>
      <c r="F44" s="37" t="e">
        <f t="shared" si="10"/>
        <v>#REF!</v>
      </c>
      <c r="G44" s="68"/>
      <c r="H44" s="38"/>
      <c r="I44" s="39"/>
      <c r="J44" s="40"/>
      <c r="K44" s="128"/>
      <c r="L44" s="33">
        <f>L41+2</f>
        <v>28</v>
      </c>
      <c r="M44" s="34" t="e">
        <f>M41+#REF!/60/24</f>
        <v>#REF!</v>
      </c>
      <c r="N44" s="35">
        <v>79</v>
      </c>
      <c r="O44" s="36" t="e">
        <f t="shared" si="7"/>
        <v>#REF!</v>
      </c>
      <c r="P44" s="37" t="e">
        <f t="shared" si="8"/>
        <v>#REF!</v>
      </c>
      <c r="Q44" s="68"/>
      <c r="R44" s="38"/>
      <c r="S44" s="39"/>
      <c r="T44" s="40"/>
    </row>
    <row r="45" spans="1:20" x14ac:dyDescent="0.25">
      <c r="A45" s="128"/>
      <c r="B45" s="41"/>
      <c r="C45" s="18"/>
      <c r="D45" s="19">
        <f t="shared" si="4"/>
        <v>43</v>
      </c>
      <c r="E45" s="20" t="e">
        <f t="shared" si="9"/>
        <v>#REF!</v>
      </c>
      <c r="F45" s="21" t="e">
        <f t="shared" si="10"/>
        <v>#REF!</v>
      </c>
      <c r="G45" s="66"/>
      <c r="H45" s="22"/>
      <c r="I45" s="23"/>
      <c r="J45" s="24"/>
      <c r="K45" s="128"/>
      <c r="L45" s="17"/>
      <c r="M45" s="18"/>
      <c r="N45" s="19">
        <v>86</v>
      </c>
      <c r="O45" s="20" t="e">
        <f t="shared" si="7"/>
        <v>#REF!</v>
      </c>
      <c r="P45" s="21" t="e">
        <f t="shared" si="8"/>
        <v>#REF!</v>
      </c>
      <c r="Q45" s="66"/>
      <c r="R45" s="22"/>
      <c r="S45" s="23"/>
      <c r="T45" s="24"/>
    </row>
    <row r="46" spans="1:20" x14ac:dyDescent="0.25">
      <c r="A46" s="128"/>
      <c r="B46" s="17"/>
      <c r="C46" s="26"/>
      <c r="D46" s="27">
        <f t="shared" si="4"/>
        <v>44</v>
      </c>
      <c r="E46" s="28" t="e">
        <f t="shared" si="9"/>
        <v>#REF!</v>
      </c>
      <c r="F46" s="29" t="e">
        <f t="shared" si="10"/>
        <v>#REF!</v>
      </c>
      <c r="G46" s="67"/>
      <c r="H46" s="30"/>
      <c r="I46" s="31"/>
      <c r="J46" s="32"/>
      <c r="K46" s="128"/>
      <c r="L46" s="25"/>
      <c r="M46" s="26"/>
      <c r="N46" s="27">
        <v>80</v>
      </c>
      <c r="O46" s="28" t="e">
        <f t="shared" si="7"/>
        <v>#REF!</v>
      </c>
      <c r="P46" s="29" t="e">
        <f t="shared" si="8"/>
        <v>#REF!</v>
      </c>
      <c r="Q46" s="67"/>
      <c r="R46" s="30"/>
      <c r="S46" s="31"/>
      <c r="T46" s="32"/>
    </row>
    <row r="47" spans="1:20" x14ac:dyDescent="0.25">
      <c r="A47" s="128"/>
      <c r="B47" s="33"/>
      <c r="C47" s="34"/>
      <c r="D47" s="35"/>
      <c r="E47" s="36"/>
      <c r="F47" s="37"/>
      <c r="G47" s="68"/>
      <c r="H47" s="38"/>
      <c r="I47" s="39"/>
      <c r="J47" s="40"/>
      <c r="K47" s="128"/>
      <c r="L47" s="33"/>
      <c r="M47" s="34"/>
      <c r="N47" s="35"/>
      <c r="O47" s="36"/>
      <c r="P47" s="37"/>
      <c r="Q47" s="68"/>
      <c r="R47" s="38"/>
      <c r="S47" s="39"/>
      <c r="T47" s="40"/>
    </row>
    <row r="48" spans="1:20" x14ac:dyDescent="0.25">
      <c r="A48" s="128"/>
      <c r="B48" s="41"/>
      <c r="C48" s="18"/>
      <c r="D48" s="19"/>
      <c r="E48" s="20"/>
      <c r="F48" s="21"/>
      <c r="G48" s="66"/>
      <c r="H48" s="22"/>
      <c r="I48" s="23"/>
      <c r="J48" s="24"/>
      <c r="K48" s="128"/>
      <c r="L48" s="17"/>
      <c r="M48" s="18"/>
      <c r="N48" s="19"/>
      <c r="O48" s="20"/>
      <c r="P48" s="21"/>
      <c r="Q48" s="66"/>
      <c r="R48" s="22"/>
      <c r="S48" s="23"/>
      <c r="T48" s="24"/>
    </row>
    <row r="49" spans="1:20" ht="17.25" thickBot="1" x14ac:dyDescent="0.3">
      <c r="A49" s="45"/>
      <c r="B49" s="17"/>
      <c r="C49" s="26"/>
      <c r="D49" s="27"/>
      <c r="E49" s="28"/>
      <c r="F49" s="29"/>
      <c r="G49" s="67"/>
      <c r="H49" s="30"/>
      <c r="I49" s="31"/>
      <c r="J49" s="32"/>
      <c r="K49" s="45"/>
      <c r="L49" s="25"/>
      <c r="M49" s="26"/>
      <c r="N49" s="27"/>
      <c r="O49" s="28"/>
      <c r="P49" s="29"/>
      <c r="Q49" s="67"/>
      <c r="R49" s="30"/>
      <c r="S49" s="31"/>
      <c r="T49" s="32"/>
    </row>
    <row r="50" spans="1:20" x14ac:dyDescent="0.25">
      <c r="A50" s="134" t="s">
        <v>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</row>
  </sheetData>
  <mergeCells count="7">
    <mergeCell ref="A50:T50"/>
    <mergeCell ref="A1:T1"/>
    <mergeCell ref="A2:T2"/>
    <mergeCell ref="A3:G3"/>
    <mergeCell ref="L3:S3"/>
    <mergeCell ref="B4:E4"/>
    <mergeCell ref="L4:O4"/>
  </mergeCells>
  <phoneticPr fontId="2" type="noConversion"/>
  <conditionalFormatting sqref="Q5:T43 G5:J49">
    <cfRule type="cellIs" dxfId="25" priority="7" operator="lessThan">
      <formula>72</formula>
    </cfRule>
    <cfRule type="cellIs" dxfId="24" priority="8" operator="equal">
      <formula>72</formula>
    </cfRule>
  </conditionalFormatting>
  <conditionalFormatting sqref="Q44:T46">
    <cfRule type="cellIs" dxfId="23" priority="5" operator="lessThan">
      <formula>72</formula>
    </cfRule>
    <cfRule type="cellIs" dxfId="22" priority="6" operator="equal">
      <formula>72</formula>
    </cfRule>
  </conditionalFormatting>
  <conditionalFormatting sqref="Q47:T49">
    <cfRule type="cellIs" dxfId="21" priority="1" operator="lessThan">
      <formula>72</formula>
    </cfRule>
    <cfRule type="cellIs" dxfId="20" priority="2" operator="equal">
      <formula>72</formula>
    </cfRule>
  </conditionalFormatting>
  <printOptions horizontalCentered="1"/>
  <pageMargins left="0" right="0" top="0.74803149606299213" bottom="0.74803149606299213" header="0.31496062992125984" footer="0.31496062992125984"/>
  <pageSetup paperSize="9" scale="80" orientation="portrait" horizontalDpi="4294967293" verticalDpi="4294967293" r:id="rId1"/>
  <ignoredErrors>
    <ignoredError sqref="D11:D46" formula="1"/>
    <ignoredError sqref="O44:O46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opLeftCell="A4" workbookViewId="0">
      <selection activeCell="E26" sqref="E26"/>
    </sheetView>
  </sheetViews>
  <sheetFormatPr defaultRowHeight="16.5" x14ac:dyDescent="0.25"/>
  <cols>
    <col min="1" max="1" width="2.875" customWidth="1"/>
    <col min="2" max="2" width="3.375" customWidth="1"/>
    <col min="3" max="3" width="6.625" customWidth="1"/>
    <col min="4" max="4" width="3.625" customWidth="1"/>
    <col min="5" max="5" width="20.625" customWidth="1"/>
    <col min="6" max="6" width="7.625" customWidth="1"/>
    <col min="7" max="9" width="3.875" customWidth="1"/>
    <col min="10" max="10" width="4.5" customWidth="1"/>
    <col min="11" max="11" width="2.875" customWidth="1"/>
    <col min="12" max="12" width="3.375" customWidth="1"/>
    <col min="13" max="13" width="6.625" customWidth="1"/>
    <col min="14" max="14" width="3.625" customWidth="1"/>
    <col min="15" max="15" width="20.625" customWidth="1"/>
    <col min="16" max="16" width="6.625" customWidth="1"/>
    <col min="17" max="19" width="3.875" customWidth="1"/>
    <col min="20" max="20" width="4.5" customWidth="1"/>
  </cols>
  <sheetData>
    <row r="1" spans="1:20" ht="24" customHeight="1" x14ac:dyDescent="0.25">
      <c r="A1" s="135" t="s">
        <v>80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24" customHeight="1" x14ac:dyDescent="0.25">
      <c r="A2" s="136" t="s">
        <v>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</row>
    <row r="3" spans="1:20" x14ac:dyDescent="0.25">
      <c r="A3" s="137" t="s">
        <v>78</v>
      </c>
      <c r="B3" s="137"/>
      <c r="C3" s="137"/>
      <c r="D3" s="137"/>
      <c r="E3" s="137"/>
      <c r="F3" s="137"/>
      <c r="G3" s="137"/>
      <c r="H3" s="1"/>
      <c r="I3" s="2"/>
      <c r="J3" s="3"/>
      <c r="K3" s="3"/>
      <c r="L3" s="138" t="s">
        <v>10</v>
      </c>
      <c r="M3" s="138"/>
      <c r="N3" s="138"/>
      <c r="O3" s="138"/>
      <c r="P3" s="138"/>
      <c r="Q3" s="138"/>
      <c r="R3" s="138"/>
      <c r="S3" s="138"/>
      <c r="T3" s="2"/>
    </row>
    <row r="4" spans="1:20" ht="17.25" thickBot="1" x14ac:dyDescent="0.3">
      <c r="A4" s="2"/>
      <c r="B4" s="139" t="s">
        <v>2</v>
      </c>
      <c r="C4" s="139"/>
      <c r="D4" s="139"/>
      <c r="E4" s="139"/>
      <c r="F4" s="4"/>
      <c r="G4" s="5"/>
      <c r="H4" s="6"/>
      <c r="I4" s="6"/>
      <c r="J4" s="2"/>
      <c r="K4" s="7"/>
      <c r="L4" s="140" t="s">
        <v>3</v>
      </c>
      <c r="M4" s="140"/>
      <c r="N4" s="140"/>
      <c r="O4" s="140"/>
      <c r="P4" s="8"/>
      <c r="Q4" s="8"/>
      <c r="R4" s="6"/>
      <c r="S4" s="6"/>
      <c r="T4" s="6"/>
    </row>
    <row r="5" spans="1:20" ht="16.5" customHeight="1" x14ac:dyDescent="0.25">
      <c r="A5" s="141" t="s">
        <v>8</v>
      </c>
      <c r="B5" s="9">
        <v>1</v>
      </c>
      <c r="C5" s="10" t="e">
        <f>#REF!</f>
        <v>#REF!</v>
      </c>
      <c r="D5" s="11">
        <v>79</v>
      </c>
      <c r="E5" s="12" t="e">
        <f t="shared" ref="E5:G14" si="0">IF($D5="","",VLOOKUP($D5,名單,COLUMN()-3,FALSE))</f>
        <v>#REF!</v>
      </c>
      <c r="F5" s="13" t="e">
        <f t="shared" si="0"/>
        <v>#REF!</v>
      </c>
      <c r="G5" s="65" t="e">
        <f t="shared" si="0"/>
        <v>#REF!</v>
      </c>
      <c r="H5" s="14"/>
      <c r="I5" s="15"/>
      <c r="J5" s="48" t="e">
        <f t="shared" ref="J5:J46" si="1">SUM(G5:I5)</f>
        <v>#REF!</v>
      </c>
      <c r="K5" s="141" t="s">
        <v>4</v>
      </c>
      <c r="L5" s="9">
        <v>2</v>
      </c>
      <c r="M5" s="10" t="e">
        <f>#REF!</f>
        <v>#REF!</v>
      </c>
      <c r="N5" s="11">
        <v>42</v>
      </c>
      <c r="O5" s="12" t="e">
        <f t="shared" ref="O5:P24" si="2">IF($N5="","",VLOOKUP($N5,名單,COLUMN()-13,FALSE))</f>
        <v>#REF!</v>
      </c>
      <c r="P5" s="13" t="e">
        <f t="shared" si="2"/>
        <v>#REF!</v>
      </c>
      <c r="Q5" s="65" t="e">
        <f t="shared" ref="Q5:Q46" si="3">IF($N5="","",VLOOKUP($N5,名單,COLUMN()-13,FALSE))</f>
        <v>#REF!</v>
      </c>
      <c r="R5" s="14"/>
      <c r="S5" s="15" t="e">
        <f t="shared" ref="S5:S46" si="4">IF($N5="","",VLOOKUP($N5,名單,COLUMN()-14,FALSE))</f>
        <v>#REF!</v>
      </c>
      <c r="T5" s="48" t="e">
        <f t="shared" ref="T5:T46" si="5">SUM(Q5:S5)</f>
        <v>#REF!</v>
      </c>
    </row>
    <row r="6" spans="1:20" ht="16.5" customHeight="1" x14ac:dyDescent="0.25">
      <c r="A6" s="142"/>
      <c r="B6" s="17"/>
      <c r="C6" s="18"/>
      <c r="D6" s="19">
        <v>86</v>
      </c>
      <c r="E6" s="20" t="e">
        <f t="shared" si="0"/>
        <v>#REF!</v>
      </c>
      <c r="F6" s="21" t="e">
        <f t="shared" si="0"/>
        <v>#REF!</v>
      </c>
      <c r="G6" s="66" t="e">
        <f t="shared" si="0"/>
        <v>#REF!</v>
      </c>
      <c r="H6" s="22"/>
      <c r="I6" s="23"/>
      <c r="J6" s="52" t="e">
        <f t="shared" si="1"/>
        <v>#REF!</v>
      </c>
      <c r="K6" s="142"/>
      <c r="L6" s="17"/>
      <c r="M6" s="18"/>
      <c r="N6" s="19">
        <v>43</v>
      </c>
      <c r="O6" s="20" t="e">
        <f t="shared" si="2"/>
        <v>#REF!</v>
      </c>
      <c r="P6" s="21" t="e">
        <f t="shared" si="2"/>
        <v>#REF!</v>
      </c>
      <c r="Q6" s="66" t="e">
        <f t="shared" si="3"/>
        <v>#REF!</v>
      </c>
      <c r="R6" s="22"/>
      <c r="S6" s="23" t="e">
        <f t="shared" si="4"/>
        <v>#REF!</v>
      </c>
      <c r="T6" s="52" t="e">
        <f t="shared" si="5"/>
        <v>#REF!</v>
      </c>
    </row>
    <row r="7" spans="1:20" ht="16.5" customHeight="1" x14ac:dyDescent="0.25">
      <c r="A7" s="142"/>
      <c r="B7" s="25"/>
      <c r="C7" s="26"/>
      <c r="D7" s="27">
        <v>80</v>
      </c>
      <c r="E7" s="28" t="e">
        <f t="shared" si="0"/>
        <v>#REF!</v>
      </c>
      <c r="F7" s="29" t="e">
        <f t="shared" si="0"/>
        <v>#REF!</v>
      </c>
      <c r="G7" s="67" t="e">
        <f t="shared" si="0"/>
        <v>#REF!</v>
      </c>
      <c r="H7" s="30"/>
      <c r="I7" s="31"/>
      <c r="J7" s="56" t="e">
        <f t="shared" si="1"/>
        <v>#REF!</v>
      </c>
      <c r="K7" s="142"/>
      <c r="L7" s="25"/>
      <c r="M7" s="26"/>
      <c r="N7" s="27">
        <v>44</v>
      </c>
      <c r="O7" s="28" t="e">
        <f t="shared" si="2"/>
        <v>#REF!</v>
      </c>
      <c r="P7" s="29" t="e">
        <f t="shared" si="2"/>
        <v>#REF!</v>
      </c>
      <c r="Q7" s="67" t="e">
        <f t="shared" si="3"/>
        <v>#REF!</v>
      </c>
      <c r="R7" s="30"/>
      <c r="S7" s="31" t="e">
        <f t="shared" si="4"/>
        <v>#REF!</v>
      </c>
      <c r="T7" s="56" t="e">
        <f t="shared" si="5"/>
        <v>#REF!</v>
      </c>
    </row>
    <row r="8" spans="1:20" ht="16.5" customHeight="1" x14ac:dyDescent="0.25">
      <c r="A8" s="142"/>
      <c r="B8" s="33">
        <f>B5+2</f>
        <v>3</v>
      </c>
      <c r="C8" s="34" t="e">
        <f>C5+#REF!/60/24</f>
        <v>#REF!</v>
      </c>
      <c r="D8" s="35">
        <v>76</v>
      </c>
      <c r="E8" s="36" t="e">
        <f t="shared" si="0"/>
        <v>#REF!</v>
      </c>
      <c r="F8" s="37" t="e">
        <f t="shared" si="0"/>
        <v>#REF!</v>
      </c>
      <c r="G8" s="68" t="e">
        <f t="shared" si="0"/>
        <v>#REF!</v>
      </c>
      <c r="H8" s="38"/>
      <c r="I8" s="39"/>
      <c r="J8" s="60" t="e">
        <f t="shared" si="1"/>
        <v>#REF!</v>
      </c>
      <c r="K8" s="142"/>
      <c r="L8" s="33">
        <f>L5+2</f>
        <v>4</v>
      </c>
      <c r="M8" s="34" t="e">
        <f>M5+#REF!/60/24</f>
        <v>#REF!</v>
      </c>
      <c r="N8" s="35">
        <v>39</v>
      </c>
      <c r="O8" s="36" t="e">
        <f t="shared" si="2"/>
        <v>#REF!</v>
      </c>
      <c r="P8" s="37" t="e">
        <f t="shared" si="2"/>
        <v>#REF!</v>
      </c>
      <c r="Q8" s="68" t="e">
        <f t="shared" si="3"/>
        <v>#REF!</v>
      </c>
      <c r="R8" s="38"/>
      <c r="S8" s="39" t="e">
        <f t="shared" si="4"/>
        <v>#REF!</v>
      </c>
      <c r="T8" s="60" t="e">
        <f t="shared" si="5"/>
        <v>#REF!</v>
      </c>
    </row>
    <row r="9" spans="1:20" ht="16.5" customHeight="1" x14ac:dyDescent="0.25">
      <c r="A9" s="142"/>
      <c r="B9" s="17"/>
      <c r="C9" s="18"/>
      <c r="D9" s="19">
        <v>83</v>
      </c>
      <c r="E9" s="20" t="e">
        <f t="shared" si="0"/>
        <v>#REF!</v>
      </c>
      <c r="F9" s="21" t="e">
        <f t="shared" si="0"/>
        <v>#REF!</v>
      </c>
      <c r="G9" s="66" t="e">
        <f t="shared" si="0"/>
        <v>#REF!</v>
      </c>
      <c r="H9" s="22"/>
      <c r="I9" s="23"/>
      <c r="J9" s="52" t="e">
        <f t="shared" si="1"/>
        <v>#REF!</v>
      </c>
      <c r="K9" s="142"/>
      <c r="L9" s="17"/>
      <c r="M9" s="18"/>
      <c r="N9" s="19">
        <v>40</v>
      </c>
      <c r="O9" s="20" t="e">
        <f t="shared" si="2"/>
        <v>#REF!</v>
      </c>
      <c r="P9" s="21" t="e">
        <f t="shared" si="2"/>
        <v>#REF!</v>
      </c>
      <c r="Q9" s="66" t="e">
        <f t="shared" si="3"/>
        <v>#REF!</v>
      </c>
      <c r="R9" s="22"/>
      <c r="S9" s="23" t="e">
        <f t="shared" si="4"/>
        <v>#REF!</v>
      </c>
      <c r="T9" s="52" t="e">
        <f t="shared" si="5"/>
        <v>#REF!</v>
      </c>
    </row>
    <row r="10" spans="1:20" ht="16.5" customHeight="1" x14ac:dyDescent="0.25">
      <c r="A10" s="142"/>
      <c r="B10" s="25"/>
      <c r="C10" s="26"/>
      <c r="D10" s="27">
        <v>77</v>
      </c>
      <c r="E10" s="28" t="e">
        <f t="shared" si="0"/>
        <v>#REF!</v>
      </c>
      <c r="F10" s="29" t="e">
        <f t="shared" si="0"/>
        <v>#REF!</v>
      </c>
      <c r="G10" s="67" t="e">
        <f t="shared" si="0"/>
        <v>#REF!</v>
      </c>
      <c r="H10" s="30"/>
      <c r="I10" s="31"/>
      <c r="J10" s="56" t="e">
        <f t="shared" si="1"/>
        <v>#REF!</v>
      </c>
      <c r="K10" s="142"/>
      <c r="L10" s="25"/>
      <c r="M10" s="26"/>
      <c r="N10" s="27">
        <v>41</v>
      </c>
      <c r="O10" s="28" t="e">
        <f t="shared" si="2"/>
        <v>#REF!</v>
      </c>
      <c r="P10" s="29" t="e">
        <f t="shared" si="2"/>
        <v>#REF!</v>
      </c>
      <c r="Q10" s="67" t="e">
        <f t="shared" si="3"/>
        <v>#REF!</v>
      </c>
      <c r="R10" s="30"/>
      <c r="S10" s="31" t="e">
        <f t="shared" si="4"/>
        <v>#REF!</v>
      </c>
      <c r="T10" s="56" t="e">
        <f t="shared" si="5"/>
        <v>#REF!</v>
      </c>
    </row>
    <row r="11" spans="1:20" ht="16.5" customHeight="1" x14ac:dyDescent="0.25">
      <c r="A11" s="142"/>
      <c r="B11" s="33">
        <f>B8+2</f>
        <v>5</v>
      </c>
      <c r="C11" s="34" t="e">
        <f>C8+#REF!/60/24</f>
        <v>#REF!</v>
      </c>
      <c r="D11" s="35">
        <v>73</v>
      </c>
      <c r="E11" s="36" t="e">
        <f t="shared" si="0"/>
        <v>#REF!</v>
      </c>
      <c r="F11" s="37" t="e">
        <f t="shared" si="0"/>
        <v>#REF!</v>
      </c>
      <c r="G11" s="68" t="e">
        <f t="shared" si="0"/>
        <v>#REF!</v>
      </c>
      <c r="H11" s="38"/>
      <c r="I11" s="39"/>
      <c r="J11" s="60" t="e">
        <f t="shared" si="1"/>
        <v>#REF!</v>
      </c>
      <c r="K11" s="142"/>
      <c r="L11" s="33">
        <f>L8+2</f>
        <v>6</v>
      </c>
      <c r="M11" s="34" t="e">
        <f>M8+#REF!/60/24</f>
        <v>#REF!</v>
      </c>
      <c r="N11" s="35">
        <v>36</v>
      </c>
      <c r="O11" s="36" t="e">
        <f t="shared" si="2"/>
        <v>#REF!</v>
      </c>
      <c r="P11" s="37" t="e">
        <f t="shared" si="2"/>
        <v>#REF!</v>
      </c>
      <c r="Q11" s="68" t="e">
        <f t="shared" si="3"/>
        <v>#REF!</v>
      </c>
      <c r="R11" s="38"/>
      <c r="S11" s="39" t="e">
        <f t="shared" si="4"/>
        <v>#REF!</v>
      </c>
      <c r="T11" s="60" t="e">
        <f t="shared" si="5"/>
        <v>#REF!</v>
      </c>
    </row>
    <row r="12" spans="1:20" ht="16.5" customHeight="1" x14ac:dyDescent="0.25">
      <c r="A12" s="142"/>
      <c r="B12" s="41"/>
      <c r="C12" s="18"/>
      <c r="D12" s="19">
        <v>74</v>
      </c>
      <c r="E12" s="20" t="e">
        <f t="shared" si="0"/>
        <v>#REF!</v>
      </c>
      <c r="F12" s="21" t="e">
        <f t="shared" si="0"/>
        <v>#REF!</v>
      </c>
      <c r="G12" s="66" t="e">
        <f t="shared" si="0"/>
        <v>#REF!</v>
      </c>
      <c r="H12" s="22"/>
      <c r="I12" s="23"/>
      <c r="J12" s="52" t="e">
        <f t="shared" si="1"/>
        <v>#REF!</v>
      </c>
      <c r="K12" s="142"/>
      <c r="L12" s="41"/>
      <c r="M12" s="18"/>
      <c r="N12" s="19">
        <v>37</v>
      </c>
      <c r="O12" s="20" t="e">
        <f t="shared" si="2"/>
        <v>#REF!</v>
      </c>
      <c r="P12" s="21" t="e">
        <f t="shared" si="2"/>
        <v>#REF!</v>
      </c>
      <c r="Q12" s="66" t="e">
        <f t="shared" si="3"/>
        <v>#REF!</v>
      </c>
      <c r="R12" s="22"/>
      <c r="S12" s="23" t="e">
        <f t="shared" si="4"/>
        <v>#REF!</v>
      </c>
      <c r="T12" s="52" t="e">
        <f t="shared" si="5"/>
        <v>#REF!</v>
      </c>
    </row>
    <row r="13" spans="1:20" ht="16.5" customHeight="1" x14ac:dyDescent="0.25">
      <c r="A13" s="142"/>
      <c r="B13" s="17"/>
      <c r="C13" s="26"/>
      <c r="D13" s="27">
        <v>75</v>
      </c>
      <c r="E13" s="20" t="e">
        <f t="shared" si="0"/>
        <v>#REF!</v>
      </c>
      <c r="F13" s="21" t="e">
        <f t="shared" si="0"/>
        <v>#REF!</v>
      </c>
      <c r="G13" s="66" t="e">
        <f t="shared" si="0"/>
        <v>#REF!</v>
      </c>
      <c r="H13" s="22"/>
      <c r="I13" s="23"/>
      <c r="J13" s="52" t="e">
        <f t="shared" si="1"/>
        <v>#REF!</v>
      </c>
      <c r="K13" s="142"/>
      <c r="L13" s="17"/>
      <c r="M13" s="26"/>
      <c r="N13" s="27">
        <v>38</v>
      </c>
      <c r="O13" s="20" t="e">
        <f t="shared" si="2"/>
        <v>#REF!</v>
      </c>
      <c r="P13" s="21" t="e">
        <f t="shared" si="2"/>
        <v>#REF!</v>
      </c>
      <c r="Q13" s="66" t="e">
        <f t="shared" si="3"/>
        <v>#REF!</v>
      </c>
      <c r="R13" s="22"/>
      <c r="S13" s="23" t="e">
        <f t="shared" si="4"/>
        <v>#REF!</v>
      </c>
      <c r="T13" s="52" t="e">
        <f t="shared" si="5"/>
        <v>#REF!</v>
      </c>
    </row>
    <row r="14" spans="1:20" ht="16.5" customHeight="1" x14ac:dyDescent="0.25">
      <c r="A14" s="142"/>
      <c r="B14" s="33">
        <f>B11+2</f>
        <v>7</v>
      </c>
      <c r="C14" s="34" t="e">
        <f>C11+#REF!/60/24</f>
        <v>#REF!</v>
      </c>
      <c r="D14" s="35">
        <v>70</v>
      </c>
      <c r="E14" s="36" t="e">
        <f t="shared" si="0"/>
        <v>#REF!</v>
      </c>
      <c r="F14" s="37" t="e">
        <f t="shared" si="0"/>
        <v>#REF!</v>
      </c>
      <c r="G14" s="68" t="e">
        <f t="shared" si="0"/>
        <v>#REF!</v>
      </c>
      <c r="H14" s="38"/>
      <c r="I14" s="39"/>
      <c r="J14" s="60" t="e">
        <f t="shared" si="1"/>
        <v>#REF!</v>
      </c>
      <c r="K14" s="142"/>
      <c r="L14" s="33">
        <f>L11+2</f>
        <v>8</v>
      </c>
      <c r="M14" s="34" t="e">
        <f>M11+#REF!/60/24</f>
        <v>#REF!</v>
      </c>
      <c r="N14" s="35">
        <v>33</v>
      </c>
      <c r="O14" s="81" t="e">
        <f t="shared" si="2"/>
        <v>#REF!</v>
      </c>
      <c r="P14" s="37" t="e">
        <f t="shared" si="2"/>
        <v>#REF!</v>
      </c>
      <c r="Q14" s="68" t="e">
        <f t="shared" si="3"/>
        <v>#REF!</v>
      </c>
      <c r="R14" s="38"/>
      <c r="S14" s="39" t="e">
        <f t="shared" si="4"/>
        <v>#REF!</v>
      </c>
      <c r="T14" s="60" t="e">
        <f t="shared" si="5"/>
        <v>#REF!</v>
      </c>
    </row>
    <row r="15" spans="1:20" ht="16.5" customHeight="1" x14ac:dyDescent="0.25">
      <c r="A15" s="142"/>
      <c r="B15" s="17"/>
      <c r="C15" s="18"/>
      <c r="D15" s="19">
        <v>72</v>
      </c>
      <c r="E15" s="20" t="e">
        <f t="shared" ref="E15:G24" si="6">IF($D15="","",VLOOKUP($D15,名單,COLUMN()-3,FALSE))</f>
        <v>#REF!</v>
      </c>
      <c r="F15" s="21" t="e">
        <f t="shared" si="6"/>
        <v>#REF!</v>
      </c>
      <c r="G15" s="66" t="e">
        <f t="shared" si="6"/>
        <v>#REF!</v>
      </c>
      <c r="H15" s="22"/>
      <c r="I15" s="23"/>
      <c r="J15" s="52" t="e">
        <f t="shared" si="1"/>
        <v>#REF!</v>
      </c>
      <c r="K15" s="142"/>
      <c r="L15" s="17"/>
      <c r="M15" s="18"/>
      <c r="N15" s="19">
        <v>34</v>
      </c>
      <c r="O15" s="20" t="e">
        <f t="shared" si="2"/>
        <v>#REF!</v>
      </c>
      <c r="P15" s="21" t="e">
        <f t="shared" si="2"/>
        <v>#REF!</v>
      </c>
      <c r="Q15" s="66" t="e">
        <f t="shared" si="3"/>
        <v>#REF!</v>
      </c>
      <c r="R15" s="22"/>
      <c r="S15" s="23" t="e">
        <f t="shared" si="4"/>
        <v>#REF!</v>
      </c>
      <c r="T15" s="52" t="e">
        <f t="shared" si="5"/>
        <v>#REF!</v>
      </c>
    </row>
    <row r="16" spans="1:20" ht="16.5" customHeight="1" x14ac:dyDescent="0.25">
      <c r="A16" s="142"/>
      <c r="B16" s="25"/>
      <c r="C16" s="26"/>
      <c r="D16" s="27"/>
      <c r="E16" s="28" t="str">
        <f t="shared" si="6"/>
        <v/>
      </c>
      <c r="F16" s="29" t="str">
        <f t="shared" si="6"/>
        <v/>
      </c>
      <c r="G16" s="67" t="str">
        <f t="shared" si="6"/>
        <v/>
      </c>
      <c r="H16" s="30"/>
      <c r="I16" s="31"/>
      <c r="J16" s="56">
        <f t="shared" si="1"/>
        <v>0</v>
      </c>
      <c r="K16" s="142"/>
      <c r="L16" s="25"/>
      <c r="M16" s="26"/>
      <c r="N16" s="27">
        <v>35</v>
      </c>
      <c r="O16" s="28" t="e">
        <f t="shared" si="2"/>
        <v>#REF!</v>
      </c>
      <c r="P16" s="29" t="e">
        <f t="shared" si="2"/>
        <v>#REF!</v>
      </c>
      <c r="Q16" s="67" t="e">
        <f t="shared" si="3"/>
        <v>#REF!</v>
      </c>
      <c r="R16" s="30"/>
      <c r="S16" s="31" t="e">
        <f t="shared" si="4"/>
        <v>#REF!</v>
      </c>
      <c r="T16" s="56" t="e">
        <f t="shared" si="5"/>
        <v>#REF!</v>
      </c>
    </row>
    <row r="17" spans="1:20" ht="16.5" customHeight="1" x14ac:dyDescent="0.25">
      <c r="A17" s="142"/>
      <c r="B17" s="33">
        <f>B14+2</f>
        <v>9</v>
      </c>
      <c r="C17" s="34" t="e">
        <f>C14+#REF!/60/24</f>
        <v>#REF!</v>
      </c>
      <c r="D17" s="35">
        <v>67</v>
      </c>
      <c r="E17" s="36" t="e">
        <f t="shared" si="6"/>
        <v>#REF!</v>
      </c>
      <c r="F17" s="37" t="e">
        <f t="shared" si="6"/>
        <v>#REF!</v>
      </c>
      <c r="G17" s="68" t="e">
        <f t="shared" si="6"/>
        <v>#REF!</v>
      </c>
      <c r="H17" s="38"/>
      <c r="I17" s="39"/>
      <c r="J17" s="60" t="e">
        <f t="shared" si="1"/>
        <v>#REF!</v>
      </c>
      <c r="K17" s="142"/>
      <c r="L17" s="33">
        <f>L14+2</f>
        <v>10</v>
      </c>
      <c r="M17" s="34" t="e">
        <f>M14+#REF!/60/24</f>
        <v>#REF!</v>
      </c>
      <c r="N17" s="35">
        <v>30</v>
      </c>
      <c r="O17" s="36" t="e">
        <f t="shared" si="2"/>
        <v>#REF!</v>
      </c>
      <c r="P17" s="37" t="e">
        <f t="shared" si="2"/>
        <v>#REF!</v>
      </c>
      <c r="Q17" s="68" t="e">
        <f t="shared" si="3"/>
        <v>#REF!</v>
      </c>
      <c r="R17" s="38"/>
      <c r="S17" s="39" t="e">
        <f t="shared" si="4"/>
        <v>#REF!</v>
      </c>
      <c r="T17" s="60" t="e">
        <f t="shared" si="5"/>
        <v>#REF!</v>
      </c>
    </row>
    <row r="18" spans="1:20" ht="16.5" customHeight="1" x14ac:dyDescent="0.25">
      <c r="A18" s="142"/>
      <c r="B18" s="41"/>
      <c r="C18" s="18"/>
      <c r="D18" s="19">
        <v>87</v>
      </c>
      <c r="E18" s="20" t="e">
        <f t="shared" si="6"/>
        <v>#REF!</v>
      </c>
      <c r="F18" s="21" t="e">
        <f t="shared" si="6"/>
        <v>#REF!</v>
      </c>
      <c r="G18" s="66" t="e">
        <f t="shared" si="6"/>
        <v>#REF!</v>
      </c>
      <c r="H18" s="22"/>
      <c r="I18" s="23"/>
      <c r="J18" s="52" t="e">
        <f t="shared" si="1"/>
        <v>#REF!</v>
      </c>
      <c r="K18" s="142"/>
      <c r="L18" s="41"/>
      <c r="M18" s="18"/>
      <c r="N18" s="19">
        <v>31</v>
      </c>
      <c r="O18" s="20" t="e">
        <f t="shared" si="2"/>
        <v>#REF!</v>
      </c>
      <c r="P18" s="21" t="e">
        <f t="shared" si="2"/>
        <v>#REF!</v>
      </c>
      <c r="Q18" s="66" t="e">
        <f t="shared" si="3"/>
        <v>#REF!</v>
      </c>
      <c r="R18" s="22"/>
      <c r="S18" s="23" t="e">
        <f t="shared" si="4"/>
        <v>#REF!</v>
      </c>
      <c r="T18" s="52" t="e">
        <f t="shared" si="5"/>
        <v>#REF!</v>
      </c>
    </row>
    <row r="19" spans="1:20" ht="16.5" customHeight="1" x14ac:dyDescent="0.25">
      <c r="A19" s="142"/>
      <c r="B19" s="17"/>
      <c r="C19" s="26"/>
      <c r="D19" s="27">
        <v>69</v>
      </c>
      <c r="E19" s="28" t="e">
        <f t="shared" si="6"/>
        <v>#REF!</v>
      </c>
      <c r="F19" s="29" t="e">
        <f t="shared" si="6"/>
        <v>#REF!</v>
      </c>
      <c r="G19" s="67" t="e">
        <f t="shared" si="6"/>
        <v>#REF!</v>
      </c>
      <c r="H19" s="30"/>
      <c r="I19" s="31"/>
      <c r="J19" s="56" t="e">
        <f t="shared" si="1"/>
        <v>#REF!</v>
      </c>
      <c r="K19" s="142"/>
      <c r="L19" s="17"/>
      <c r="M19" s="26"/>
      <c r="N19" s="27">
        <v>32</v>
      </c>
      <c r="O19" s="28" t="e">
        <f t="shared" si="2"/>
        <v>#REF!</v>
      </c>
      <c r="P19" s="29" t="e">
        <f t="shared" si="2"/>
        <v>#REF!</v>
      </c>
      <c r="Q19" s="67" t="e">
        <f t="shared" si="3"/>
        <v>#REF!</v>
      </c>
      <c r="R19" s="30"/>
      <c r="S19" s="31" t="e">
        <f t="shared" si="4"/>
        <v>#REF!</v>
      </c>
      <c r="T19" s="56" t="e">
        <f t="shared" si="5"/>
        <v>#REF!</v>
      </c>
    </row>
    <row r="20" spans="1:20" ht="16.5" customHeight="1" x14ac:dyDescent="0.25">
      <c r="A20" s="142"/>
      <c r="B20" s="33">
        <f>B17+2</f>
        <v>11</v>
      </c>
      <c r="C20" s="34" t="e">
        <f>C17+#REF!/60/24</f>
        <v>#REF!</v>
      </c>
      <c r="D20" s="35">
        <v>64</v>
      </c>
      <c r="E20" s="36" t="e">
        <f t="shared" si="6"/>
        <v>#REF!</v>
      </c>
      <c r="F20" s="37" t="e">
        <f t="shared" si="6"/>
        <v>#REF!</v>
      </c>
      <c r="G20" s="68" t="e">
        <f t="shared" si="6"/>
        <v>#REF!</v>
      </c>
      <c r="H20" s="38"/>
      <c r="I20" s="39"/>
      <c r="J20" s="60" t="e">
        <f t="shared" si="1"/>
        <v>#REF!</v>
      </c>
      <c r="K20" s="142"/>
      <c r="L20" s="33">
        <f>L17+2</f>
        <v>12</v>
      </c>
      <c r="M20" s="34" t="e">
        <f>M17+#REF!/60/24</f>
        <v>#REF!</v>
      </c>
      <c r="N20" s="35">
        <v>27</v>
      </c>
      <c r="O20" s="36" t="e">
        <f t="shared" si="2"/>
        <v>#REF!</v>
      </c>
      <c r="P20" s="37" t="e">
        <f t="shared" si="2"/>
        <v>#REF!</v>
      </c>
      <c r="Q20" s="68" t="e">
        <f t="shared" si="3"/>
        <v>#REF!</v>
      </c>
      <c r="R20" s="38"/>
      <c r="S20" s="39" t="e">
        <f t="shared" si="4"/>
        <v>#REF!</v>
      </c>
      <c r="T20" s="60" t="e">
        <f t="shared" si="5"/>
        <v>#REF!</v>
      </c>
    </row>
    <row r="21" spans="1:20" ht="16.5" customHeight="1" x14ac:dyDescent="0.25">
      <c r="A21" s="142"/>
      <c r="B21" s="17"/>
      <c r="C21" s="18"/>
      <c r="D21" s="19">
        <v>84</v>
      </c>
      <c r="E21" s="20" t="e">
        <f t="shared" si="6"/>
        <v>#REF!</v>
      </c>
      <c r="F21" s="21" t="e">
        <f t="shared" si="6"/>
        <v>#REF!</v>
      </c>
      <c r="G21" s="66" t="e">
        <f t="shared" si="6"/>
        <v>#REF!</v>
      </c>
      <c r="H21" s="22"/>
      <c r="I21" s="23"/>
      <c r="J21" s="52" t="e">
        <f t="shared" si="1"/>
        <v>#REF!</v>
      </c>
      <c r="K21" s="142"/>
      <c r="L21" s="17"/>
      <c r="M21" s="18"/>
      <c r="N21" s="19">
        <v>28</v>
      </c>
      <c r="O21" s="20" t="e">
        <f t="shared" si="2"/>
        <v>#REF!</v>
      </c>
      <c r="P21" s="21" t="e">
        <f t="shared" si="2"/>
        <v>#REF!</v>
      </c>
      <c r="Q21" s="66" t="e">
        <f t="shared" si="3"/>
        <v>#REF!</v>
      </c>
      <c r="R21" s="22"/>
      <c r="S21" s="23" t="e">
        <f t="shared" si="4"/>
        <v>#REF!</v>
      </c>
      <c r="T21" s="52" t="e">
        <f t="shared" si="5"/>
        <v>#REF!</v>
      </c>
    </row>
    <row r="22" spans="1:20" ht="16.5" customHeight="1" x14ac:dyDescent="0.25">
      <c r="A22" s="142"/>
      <c r="B22" s="25"/>
      <c r="C22" s="26"/>
      <c r="D22" s="27">
        <v>66</v>
      </c>
      <c r="E22" s="28" t="e">
        <f t="shared" si="6"/>
        <v>#REF!</v>
      </c>
      <c r="F22" s="29" t="e">
        <f t="shared" si="6"/>
        <v>#REF!</v>
      </c>
      <c r="G22" s="67" t="e">
        <f t="shared" si="6"/>
        <v>#REF!</v>
      </c>
      <c r="H22" s="30"/>
      <c r="I22" s="31"/>
      <c r="J22" s="56" t="e">
        <f t="shared" si="1"/>
        <v>#REF!</v>
      </c>
      <c r="K22" s="142"/>
      <c r="L22" s="25"/>
      <c r="M22" s="26"/>
      <c r="N22" s="27">
        <v>29</v>
      </c>
      <c r="O22" s="28" t="e">
        <f t="shared" si="2"/>
        <v>#REF!</v>
      </c>
      <c r="P22" s="29" t="e">
        <f t="shared" si="2"/>
        <v>#REF!</v>
      </c>
      <c r="Q22" s="67" t="e">
        <f t="shared" si="3"/>
        <v>#REF!</v>
      </c>
      <c r="R22" s="30"/>
      <c r="S22" s="31" t="e">
        <f t="shared" si="4"/>
        <v>#REF!</v>
      </c>
      <c r="T22" s="56" t="e">
        <f t="shared" si="5"/>
        <v>#REF!</v>
      </c>
    </row>
    <row r="23" spans="1:20" ht="16.5" customHeight="1" x14ac:dyDescent="0.25">
      <c r="A23" s="142"/>
      <c r="B23" s="33">
        <f>B20+2</f>
        <v>13</v>
      </c>
      <c r="C23" s="34" t="e">
        <f>C20+#REF!/60/24</f>
        <v>#REF!</v>
      </c>
      <c r="D23" s="35">
        <v>61</v>
      </c>
      <c r="E23" s="36" t="e">
        <f t="shared" si="6"/>
        <v>#REF!</v>
      </c>
      <c r="F23" s="37" t="e">
        <f t="shared" si="6"/>
        <v>#REF!</v>
      </c>
      <c r="G23" s="68" t="e">
        <f t="shared" si="6"/>
        <v>#REF!</v>
      </c>
      <c r="H23" s="38"/>
      <c r="I23" s="39"/>
      <c r="J23" s="60" t="e">
        <f t="shared" si="1"/>
        <v>#REF!</v>
      </c>
      <c r="K23" s="142"/>
      <c r="L23" s="33">
        <f>L20+2</f>
        <v>14</v>
      </c>
      <c r="M23" s="34" t="e">
        <f>M20+#REF!/60/24</f>
        <v>#REF!</v>
      </c>
      <c r="N23" s="35">
        <v>24</v>
      </c>
      <c r="O23" s="36" t="e">
        <f t="shared" si="2"/>
        <v>#REF!</v>
      </c>
      <c r="P23" s="37" t="e">
        <f t="shared" si="2"/>
        <v>#REF!</v>
      </c>
      <c r="Q23" s="68" t="e">
        <f t="shared" si="3"/>
        <v>#REF!</v>
      </c>
      <c r="R23" s="38"/>
      <c r="S23" s="39" t="e">
        <f t="shared" si="4"/>
        <v>#REF!</v>
      </c>
      <c r="T23" s="60" t="e">
        <f t="shared" si="5"/>
        <v>#REF!</v>
      </c>
    </row>
    <row r="24" spans="1:20" ht="16.5" customHeight="1" x14ac:dyDescent="0.25">
      <c r="A24" s="142"/>
      <c r="B24" s="41"/>
      <c r="C24" s="18"/>
      <c r="D24" s="19">
        <v>62</v>
      </c>
      <c r="E24" s="20" t="e">
        <f t="shared" si="6"/>
        <v>#REF!</v>
      </c>
      <c r="F24" s="21" t="e">
        <f t="shared" si="6"/>
        <v>#REF!</v>
      </c>
      <c r="G24" s="66" t="e">
        <f t="shared" si="6"/>
        <v>#REF!</v>
      </c>
      <c r="H24" s="22"/>
      <c r="I24" s="23"/>
      <c r="J24" s="52" t="e">
        <f t="shared" si="1"/>
        <v>#REF!</v>
      </c>
      <c r="K24" s="142"/>
      <c r="L24" s="41"/>
      <c r="M24" s="18"/>
      <c r="N24" s="19">
        <v>25</v>
      </c>
      <c r="O24" s="20" t="e">
        <f t="shared" si="2"/>
        <v>#REF!</v>
      </c>
      <c r="P24" s="21" t="e">
        <f t="shared" si="2"/>
        <v>#REF!</v>
      </c>
      <c r="Q24" s="66" t="e">
        <f t="shared" si="3"/>
        <v>#REF!</v>
      </c>
      <c r="R24" s="22"/>
      <c r="S24" s="23" t="e">
        <f t="shared" si="4"/>
        <v>#REF!</v>
      </c>
      <c r="T24" s="52" t="e">
        <f t="shared" si="5"/>
        <v>#REF!</v>
      </c>
    </row>
    <row r="25" spans="1:20" ht="16.5" customHeight="1" x14ac:dyDescent="0.25">
      <c r="A25" s="142"/>
      <c r="B25" s="17"/>
      <c r="C25" s="26"/>
      <c r="D25" s="27">
        <v>63</v>
      </c>
      <c r="E25" s="28" t="e">
        <f t="shared" ref="E25:G34" si="7">IF($D25="","",VLOOKUP($D25,名單,COLUMN()-3,FALSE))</f>
        <v>#REF!</v>
      </c>
      <c r="F25" s="29" t="e">
        <f t="shared" si="7"/>
        <v>#REF!</v>
      </c>
      <c r="G25" s="67" t="e">
        <f t="shared" si="7"/>
        <v>#REF!</v>
      </c>
      <c r="H25" s="30"/>
      <c r="I25" s="31"/>
      <c r="J25" s="56" t="e">
        <f t="shared" si="1"/>
        <v>#REF!</v>
      </c>
      <c r="K25" s="142"/>
      <c r="L25" s="17"/>
      <c r="M25" s="26"/>
      <c r="N25" s="27">
        <v>26</v>
      </c>
      <c r="O25" s="28" t="e">
        <f t="shared" ref="O25:P46" si="8">IF($N25="","",VLOOKUP($N25,名單,COLUMN()-13,FALSE))</f>
        <v>#REF!</v>
      </c>
      <c r="P25" s="29" t="e">
        <f t="shared" si="8"/>
        <v>#REF!</v>
      </c>
      <c r="Q25" s="67" t="e">
        <f t="shared" si="3"/>
        <v>#REF!</v>
      </c>
      <c r="R25" s="30"/>
      <c r="S25" s="31" t="e">
        <f t="shared" si="4"/>
        <v>#REF!</v>
      </c>
      <c r="T25" s="56" t="e">
        <f t="shared" si="5"/>
        <v>#REF!</v>
      </c>
    </row>
    <row r="26" spans="1:20" ht="16.5" customHeight="1" x14ac:dyDescent="0.25">
      <c r="A26" s="142"/>
      <c r="B26" s="33">
        <f>B23+2</f>
        <v>15</v>
      </c>
      <c r="C26" s="34" t="e">
        <f>C23+#REF!/60/24</f>
        <v>#REF!</v>
      </c>
      <c r="D26" s="35">
        <v>58</v>
      </c>
      <c r="E26" s="36" t="e">
        <f t="shared" si="7"/>
        <v>#REF!</v>
      </c>
      <c r="F26" s="37" t="e">
        <f t="shared" si="7"/>
        <v>#REF!</v>
      </c>
      <c r="G26" s="68" t="e">
        <f t="shared" si="7"/>
        <v>#REF!</v>
      </c>
      <c r="H26" s="38"/>
      <c r="I26" s="39"/>
      <c r="J26" s="60" t="e">
        <f t="shared" si="1"/>
        <v>#REF!</v>
      </c>
      <c r="K26" s="142"/>
      <c r="L26" s="33">
        <f>L23+2</f>
        <v>16</v>
      </c>
      <c r="M26" s="34" t="e">
        <f>M23+#REF!/60/24</f>
        <v>#REF!</v>
      </c>
      <c r="N26" s="35">
        <v>21</v>
      </c>
      <c r="O26" s="36" t="e">
        <f t="shared" si="8"/>
        <v>#REF!</v>
      </c>
      <c r="P26" s="37" t="e">
        <f t="shared" si="8"/>
        <v>#REF!</v>
      </c>
      <c r="Q26" s="68" t="e">
        <f t="shared" si="3"/>
        <v>#REF!</v>
      </c>
      <c r="R26" s="38"/>
      <c r="S26" s="39" t="e">
        <f t="shared" si="4"/>
        <v>#REF!</v>
      </c>
      <c r="T26" s="60" t="e">
        <f t="shared" si="5"/>
        <v>#REF!</v>
      </c>
    </row>
    <row r="27" spans="1:20" ht="16.5" customHeight="1" x14ac:dyDescent="0.25">
      <c r="A27" s="142"/>
      <c r="B27" s="17"/>
      <c r="C27" s="18"/>
      <c r="D27" s="19">
        <v>59</v>
      </c>
      <c r="E27" s="20" t="e">
        <f t="shared" si="7"/>
        <v>#REF!</v>
      </c>
      <c r="F27" s="21" t="e">
        <f t="shared" si="7"/>
        <v>#REF!</v>
      </c>
      <c r="G27" s="66" t="e">
        <f t="shared" si="7"/>
        <v>#REF!</v>
      </c>
      <c r="H27" s="22"/>
      <c r="I27" s="23"/>
      <c r="J27" s="52" t="e">
        <f t="shared" si="1"/>
        <v>#REF!</v>
      </c>
      <c r="K27" s="142"/>
      <c r="L27" s="17"/>
      <c r="M27" s="18"/>
      <c r="N27" s="19">
        <v>22</v>
      </c>
      <c r="O27" s="20" t="e">
        <f t="shared" si="8"/>
        <v>#REF!</v>
      </c>
      <c r="P27" s="21" t="e">
        <f t="shared" si="8"/>
        <v>#REF!</v>
      </c>
      <c r="Q27" s="66" t="e">
        <f t="shared" si="3"/>
        <v>#REF!</v>
      </c>
      <c r="R27" s="22"/>
      <c r="S27" s="23" t="e">
        <f t="shared" si="4"/>
        <v>#REF!</v>
      </c>
      <c r="T27" s="52" t="e">
        <f t="shared" si="5"/>
        <v>#REF!</v>
      </c>
    </row>
    <row r="28" spans="1:20" ht="16.5" customHeight="1" x14ac:dyDescent="0.25">
      <c r="A28" s="142"/>
      <c r="B28" s="25"/>
      <c r="C28" s="26"/>
      <c r="D28" s="27">
        <v>60</v>
      </c>
      <c r="E28" s="20" t="e">
        <f t="shared" si="7"/>
        <v>#REF!</v>
      </c>
      <c r="F28" s="21" t="e">
        <f t="shared" si="7"/>
        <v>#REF!</v>
      </c>
      <c r="G28" s="66" t="e">
        <f t="shared" si="7"/>
        <v>#REF!</v>
      </c>
      <c r="H28" s="22"/>
      <c r="I28" s="23"/>
      <c r="J28" s="52" t="e">
        <f t="shared" si="1"/>
        <v>#REF!</v>
      </c>
      <c r="K28" s="142"/>
      <c r="L28" s="25"/>
      <c r="M28" s="26"/>
      <c r="N28" s="27">
        <v>23</v>
      </c>
      <c r="O28" s="20" t="e">
        <f t="shared" si="8"/>
        <v>#REF!</v>
      </c>
      <c r="P28" s="21" t="e">
        <f t="shared" si="8"/>
        <v>#REF!</v>
      </c>
      <c r="Q28" s="66" t="e">
        <f t="shared" si="3"/>
        <v>#REF!</v>
      </c>
      <c r="R28" s="22"/>
      <c r="S28" s="23" t="e">
        <f t="shared" si="4"/>
        <v>#REF!</v>
      </c>
      <c r="T28" s="52" t="e">
        <f t="shared" si="5"/>
        <v>#REF!</v>
      </c>
    </row>
    <row r="29" spans="1:20" ht="16.5" customHeight="1" x14ac:dyDescent="0.25">
      <c r="A29" s="142"/>
      <c r="B29" s="33">
        <f>B26+2</f>
        <v>17</v>
      </c>
      <c r="C29" s="34" t="e">
        <f>C26+#REF!/60/24</f>
        <v>#REF!</v>
      </c>
      <c r="D29" s="35">
        <v>56</v>
      </c>
      <c r="E29" s="36" t="e">
        <f t="shared" si="7"/>
        <v>#REF!</v>
      </c>
      <c r="F29" s="37" t="e">
        <f t="shared" si="7"/>
        <v>#REF!</v>
      </c>
      <c r="G29" s="68" t="e">
        <f t="shared" si="7"/>
        <v>#REF!</v>
      </c>
      <c r="H29" s="38"/>
      <c r="I29" s="39"/>
      <c r="J29" s="60" t="e">
        <f t="shared" si="1"/>
        <v>#REF!</v>
      </c>
      <c r="K29" s="142"/>
      <c r="L29" s="33">
        <f>L26+2</f>
        <v>18</v>
      </c>
      <c r="M29" s="34" t="e">
        <f>M26+#REF!/60/24</f>
        <v>#REF!</v>
      </c>
      <c r="N29" s="35">
        <v>18</v>
      </c>
      <c r="O29" s="36" t="e">
        <f t="shared" si="8"/>
        <v>#REF!</v>
      </c>
      <c r="P29" s="37" t="e">
        <f t="shared" si="8"/>
        <v>#REF!</v>
      </c>
      <c r="Q29" s="68" t="e">
        <f t="shared" si="3"/>
        <v>#REF!</v>
      </c>
      <c r="R29" s="38"/>
      <c r="S29" s="39" t="e">
        <f t="shared" si="4"/>
        <v>#REF!</v>
      </c>
      <c r="T29" s="60" t="e">
        <f t="shared" si="5"/>
        <v>#REF!</v>
      </c>
    </row>
    <row r="30" spans="1:20" ht="16.5" customHeight="1" x14ac:dyDescent="0.25">
      <c r="A30" s="142"/>
      <c r="B30" s="41"/>
      <c r="C30" s="18"/>
      <c r="D30" s="19">
        <v>57</v>
      </c>
      <c r="E30" s="20" t="e">
        <f t="shared" si="7"/>
        <v>#REF!</v>
      </c>
      <c r="F30" s="21" t="e">
        <f t="shared" si="7"/>
        <v>#REF!</v>
      </c>
      <c r="G30" s="66" t="e">
        <f t="shared" si="7"/>
        <v>#REF!</v>
      </c>
      <c r="H30" s="22"/>
      <c r="I30" s="23"/>
      <c r="J30" s="52" t="e">
        <f t="shared" si="1"/>
        <v>#REF!</v>
      </c>
      <c r="K30" s="142"/>
      <c r="L30" s="41"/>
      <c r="M30" s="18"/>
      <c r="N30" s="19">
        <v>19</v>
      </c>
      <c r="O30" s="20" t="e">
        <f t="shared" si="8"/>
        <v>#REF!</v>
      </c>
      <c r="P30" s="21" t="e">
        <f t="shared" si="8"/>
        <v>#REF!</v>
      </c>
      <c r="Q30" s="66" t="e">
        <f t="shared" si="3"/>
        <v>#REF!</v>
      </c>
      <c r="R30" s="22"/>
      <c r="S30" s="23" t="e">
        <f t="shared" si="4"/>
        <v>#REF!</v>
      </c>
      <c r="T30" s="52" t="e">
        <f t="shared" si="5"/>
        <v>#REF!</v>
      </c>
    </row>
    <row r="31" spans="1:20" ht="16.5" customHeight="1" x14ac:dyDescent="0.25">
      <c r="A31" s="142"/>
      <c r="B31" s="17"/>
      <c r="C31" s="26"/>
      <c r="D31" s="27">
        <v>81</v>
      </c>
      <c r="E31" s="28" t="e">
        <f t="shared" si="7"/>
        <v>#REF!</v>
      </c>
      <c r="F31" s="29" t="e">
        <f t="shared" si="7"/>
        <v>#REF!</v>
      </c>
      <c r="G31" s="67" t="e">
        <f t="shared" si="7"/>
        <v>#REF!</v>
      </c>
      <c r="H31" s="30"/>
      <c r="I31" s="31"/>
      <c r="J31" s="56" t="e">
        <f t="shared" si="1"/>
        <v>#REF!</v>
      </c>
      <c r="K31" s="142"/>
      <c r="L31" s="17"/>
      <c r="M31" s="26"/>
      <c r="N31" s="27">
        <v>20</v>
      </c>
      <c r="O31" s="28" t="e">
        <f t="shared" si="8"/>
        <v>#REF!</v>
      </c>
      <c r="P31" s="29" t="e">
        <f t="shared" si="8"/>
        <v>#REF!</v>
      </c>
      <c r="Q31" s="67" t="e">
        <f t="shared" si="3"/>
        <v>#REF!</v>
      </c>
      <c r="R31" s="30"/>
      <c r="S31" s="31" t="e">
        <f t="shared" si="4"/>
        <v>#REF!</v>
      </c>
      <c r="T31" s="56" t="e">
        <f t="shared" si="5"/>
        <v>#REF!</v>
      </c>
    </row>
    <row r="32" spans="1:20" ht="16.5" customHeight="1" x14ac:dyDescent="0.25">
      <c r="A32" s="142"/>
      <c r="B32" s="33">
        <f>B29+2</f>
        <v>19</v>
      </c>
      <c r="C32" s="34" t="e">
        <f>C29+#REF!/60/24</f>
        <v>#REF!</v>
      </c>
      <c r="D32" s="35">
        <v>54</v>
      </c>
      <c r="E32" s="36" t="e">
        <f t="shared" si="7"/>
        <v>#REF!</v>
      </c>
      <c r="F32" s="37" t="e">
        <f t="shared" si="7"/>
        <v>#REF!</v>
      </c>
      <c r="G32" s="68" t="e">
        <f t="shared" si="7"/>
        <v>#REF!</v>
      </c>
      <c r="H32" s="38"/>
      <c r="I32" s="39"/>
      <c r="J32" s="60" t="e">
        <f t="shared" si="1"/>
        <v>#REF!</v>
      </c>
      <c r="K32" s="142"/>
      <c r="L32" s="33">
        <f>L29+2</f>
        <v>20</v>
      </c>
      <c r="M32" s="34" t="e">
        <f>M29+#REF!/60/24</f>
        <v>#REF!</v>
      </c>
      <c r="N32" s="35">
        <v>15</v>
      </c>
      <c r="O32" s="36" t="e">
        <f t="shared" si="8"/>
        <v>#REF!</v>
      </c>
      <c r="P32" s="37" t="e">
        <f t="shared" si="8"/>
        <v>#REF!</v>
      </c>
      <c r="Q32" s="68" t="e">
        <f t="shared" si="3"/>
        <v>#REF!</v>
      </c>
      <c r="R32" s="38"/>
      <c r="S32" s="39" t="e">
        <f t="shared" si="4"/>
        <v>#REF!</v>
      </c>
      <c r="T32" s="60" t="e">
        <f t="shared" si="5"/>
        <v>#REF!</v>
      </c>
    </row>
    <row r="33" spans="1:20" ht="16.5" customHeight="1" x14ac:dyDescent="0.25">
      <c r="A33" s="142"/>
      <c r="B33" s="17"/>
      <c r="C33" s="18"/>
      <c r="D33" s="19">
        <v>55</v>
      </c>
      <c r="E33" s="20" t="e">
        <f t="shared" si="7"/>
        <v>#REF!</v>
      </c>
      <c r="F33" s="21" t="e">
        <f t="shared" si="7"/>
        <v>#REF!</v>
      </c>
      <c r="G33" s="66" t="e">
        <f t="shared" si="7"/>
        <v>#REF!</v>
      </c>
      <c r="H33" s="22"/>
      <c r="I33" s="23"/>
      <c r="J33" s="52" t="e">
        <f t="shared" si="1"/>
        <v>#REF!</v>
      </c>
      <c r="K33" s="142"/>
      <c r="L33" s="17"/>
      <c r="M33" s="18"/>
      <c r="N33" s="19">
        <v>16</v>
      </c>
      <c r="O33" s="20" t="e">
        <f t="shared" si="8"/>
        <v>#REF!</v>
      </c>
      <c r="P33" s="21" t="e">
        <f t="shared" si="8"/>
        <v>#REF!</v>
      </c>
      <c r="Q33" s="66" t="e">
        <f t="shared" si="3"/>
        <v>#REF!</v>
      </c>
      <c r="R33" s="22"/>
      <c r="S33" s="23" t="e">
        <f t="shared" si="4"/>
        <v>#REF!</v>
      </c>
      <c r="T33" s="52" t="e">
        <f t="shared" si="5"/>
        <v>#REF!</v>
      </c>
    </row>
    <row r="34" spans="1:20" ht="16.5" customHeight="1" x14ac:dyDescent="0.25">
      <c r="A34" s="142"/>
      <c r="B34" s="25"/>
      <c r="C34" s="26"/>
      <c r="D34" s="27">
        <v>78</v>
      </c>
      <c r="E34" s="28" t="e">
        <f t="shared" si="7"/>
        <v>#REF!</v>
      </c>
      <c r="F34" s="29" t="e">
        <f t="shared" si="7"/>
        <v>#REF!</v>
      </c>
      <c r="G34" s="67" t="e">
        <f t="shared" si="7"/>
        <v>#REF!</v>
      </c>
      <c r="H34" s="30"/>
      <c r="I34" s="31"/>
      <c r="J34" s="56" t="e">
        <f t="shared" si="1"/>
        <v>#REF!</v>
      </c>
      <c r="K34" s="142"/>
      <c r="L34" s="25"/>
      <c r="M34" s="26"/>
      <c r="N34" s="27">
        <v>17</v>
      </c>
      <c r="O34" s="28" t="e">
        <f t="shared" si="8"/>
        <v>#REF!</v>
      </c>
      <c r="P34" s="29" t="e">
        <f t="shared" si="8"/>
        <v>#REF!</v>
      </c>
      <c r="Q34" s="67" t="e">
        <f t="shared" si="3"/>
        <v>#REF!</v>
      </c>
      <c r="R34" s="30"/>
      <c r="S34" s="31" t="e">
        <f t="shared" si="4"/>
        <v>#REF!</v>
      </c>
      <c r="T34" s="56" t="e">
        <f t="shared" si="5"/>
        <v>#REF!</v>
      </c>
    </row>
    <row r="35" spans="1:20" ht="16.5" customHeight="1" x14ac:dyDescent="0.25">
      <c r="A35" s="142"/>
      <c r="B35" s="33">
        <f>B32+2</f>
        <v>21</v>
      </c>
      <c r="C35" s="34" t="e">
        <f>C32+#REF!/60/24</f>
        <v>#REF!</v>
      </c>
      <c r="D35" s="35">
        <v>52</v>
      </c>
      <c r="E35" s="36" t="e">
        <f t="shared" ref="E35:G46" si="9">IF($D35="","",VLOOKUP($D35,名單,COLUMN()-3,FALSE))</f>
        <v>#REF!</v>
      </c>
      <c r="F35" s="37" t="e">
        <f t="shared" si="9"/>
        <v>#REF!</v>
      </c>
      <c r="G35" s="68" t="e">
        <f t="shared" si="9"/>
        <v>#REF!</v>
      </c>
      <c r="H35" s="38"/>
      <c r="I35" s="39"/>
      <c r="J35" s="60" t="e">
        <f t="shared" si="1"/>
        <v>#REF!</v>
      </c>
      <c r="K35" s="142"/>
      <c r="L35" s="33">
        <f>L32+2</f>
        <v>22</v>
      </c>
      <c r="M35" s="34" t="e">
        <f>M32+#REF!/60/24</f>
        <v>#REF!</v>
      </c>
      <c r="N35" s="35">
        <v>12</v>
      </c>
      <c r="O35" s="36" t="e">
        <f t="shared" si="8"/>
        <v>#REF!</v>
      </c>
      <c r="P35" s="37" t="e">
        <f t="shared" si="8"/>
        <v>#REF!</v>
      </c>
      <c r="Q35" s="68" t="e">
        <f t="shared" si="3"/>
        <v>#REF!</v>
      </c>
      <c r="R35" s="38"/>
      <c r="S35" s="39" t="e">
        <f t="shared" si="4"/>
        <v>#REF!</v>
      </c>
      <c r="T35" s="60" t="e">
        <f t="shared" si="5"/>
        <v>#REF!</v>
      </c>
    </row>
    <row r="36" spans="1:20" ht="16.5" customHeight="1" x14ac:dyDescent="0.25">
      <c r="A36" s="142"/>
      <c r="B36" s="41"/>
      <c r="C36" s="18"/>
      <c r="D36" s="19">
        <v>53</v>
      </c>
      <c r="E36" s="42" t="e">
        <f t="shared" si="9"/>
        <v>#REF!</v>
      </c>
      <c r="F36" s="43" t="e">
        <f t="shared" si="9"/>
        <v>#REF!</v>
      </c>
      <c r="G36" s="66" t="e">
        <f t="shared" si="9"/>
        <v>#REF!</v>
      </c>
      <c r="H36" s="22"/>
      <c r="I36" s="23"/>
      <c r="J36" s="52" t="e">
        <f t="shared" si="1"/>
        <v>#REF!</v>
      </c>
      <c r="K36" s="142"/>
      <c r="L36" s="41"/>
      <c r="M36" s="18"/>
      <c r="N36" s="19">
        <v>13</v>
      </c>
      <c r="O36" s="42" t="e">
        <f t="shared" si="8"/>
        <v>#REF!</v>
      </c>
      <c r="P36" s="43" t="e">
        <f t="shared" si="8"/>
        <v>#REF!</v>
      </c>
      <c r="Q36" s="66" t="e">
        <f t="shared" si="3"/>
        <v>#REF!</v>
      </c>
      <c r="R36" s="22"/>
      <c r="S36" s="23" t="e">
        <f t="shared" si="4"/>
        <v>#REF!</v>
      </c>
      <c r="T36" s="52" t="e">
        <f t="shared" si="5"/>
        <v>#REF!</v>
      </c>
    </row>
    <row r="37" spans="1:20" ht="16.5" customHeight="1" x14ac:dyDescent="0.25">
      <c r="A37" s="142"/>
      <c r="B37" s="17"/>
      <c r="C37" s="26"/>
      <c r="D37" s="27"/>
      <c r="E37" s="28" t="str">
        <f t="shared" si="9"/>
        <v/>
      </c>
      <c r="F37" s="29" t="str">
        <f t="shared" si="9"/>
        <v/>
      </c>
      <c r="G37" s="67" t="str">
        <f t="shared" si="9"/>
        <v/>
      </c>
      <c r="H37" s="30"/>
      <c r="I37" s="31"/>
      <c r="J37" s="56">
        <f t="shared" si="1"/>
        <v>0</v>
      </c>
      <c r="K37" s="142"/>
      <c r="L37" s="17"/>
      <c r="M37" s="26"/>
      <c r="N37" s="27">
        <v>14</v>
      </c>
      <c r="O37" s="28" t="e">
        <f t="shared" si="8"/>
        <v>#REF!</v>
      </c>
      <c r="P37" s="29" t="e">
        <f t="shared" si="8"/>
        <v>#REF!</v>
      </c>
      <c r="Q37" s="67" t="e">
        <f t="shared" si="3"/>
        <v>#REF!</v>
      </c>
      <c r="R37" s="30"/>
      <c r="S37" s="31" t="e">
        <f t="shared" si="4"/>
        <v>#REF!</v>
      </c>
      <c r="T37" s="56" t="e">
        <f t="shared" si="5"/>
        <v>#REF!</v>
      </c>
    </row>
    <row r="38" spans="1:20" ht="16.5" customHeight="1" x14ac:dyDescent="0.25">
      <c r="A38" s="142"/>
      <c r="B38" s="33">
        <f>B35+2</f>
        <v>23</v>
      </c>
      <c r="C38" s="34" t="e">
        <f>C35+#REF!/60/24</f>
        <v>#REF!</v>
      </c>
      <c r="D38" s="35">
        <v>48</v>
      </c>
      <c r="E38" s="36" t="e">
        <f t="shared" si="9"/>
        <v>#REF!</v>
      </c>
      <c r="F38" s="37" t="e">
        <f t="shared" si="9"/>
        <v>#REF!</v>
      </c>
      <c r="G38" s="68" t="e">
        <f t="shared" si="9"/>
        <v>#REF!</v>
      </c>
      <c r="H38" s="38"/>
      <c r="I38" s="39"/>
      <c r="J38" s="60" t="e">
        <f t="shared" si="1"/>
        <v>#REF!</v>
      </c>
      <c r="K38" s="142"/>
      <c r="L38" s="33">
        <f>L35+2</f>
        <v>24</v>
      </c>
      <c r="M38" s="34" t="e">
        <f>M35+#REF!/60/24</f>
        <v>#REF!</v>
      </c>
      <c r="N38" s="35">
        <v>9</v>
      </c>
      <c r="O38" s="36" t="e">
        <f t="shared" si="8"/>
        <v>#REF!</v>
      </c>
      <c r="P38" s="37" t="e">
        <f t="shared" si="8"/>
        <v>#REF!</v>
      </c>
      <c r="Q38" s="68" t="e">
        <f t="shared" si="3"/>
        <v>#REF!</v>
      </c>
      <c r="R38" s="38"/>
      <c r="S38" s="39" t="e">
        <f t="shared" si="4"/>
        <v>#REF!</v>
      </c>
      <c r="T38" s="60" t="e">
        <f t="shared" si="5"/>
        <v>#REF!</v>
      </c>
    </row>
    <row r="39" spans="1:20" ht="16.5" customHeight="1" x14ac:dyDescent="0.25">
      <c r="A39" s="142"/>
      <c r="B39" s="17"/>
      <c r="C39" s="18"/>
      <c r="D39" s="19">
        <v>49</v>
      </c>
      <c r="E39" s="42" t="e">
        <f t="shared" si="9"/>
        <v>#REF!</v>
      </c>
      <c r="F39" s="43" t="e">
        <f t="shared" si="9"/>
        <v>#REF!</v>
      </c>
      <c r="G39" s="66" t="e">
        <f t="shared" si="9"/>
        <v>#REF!</v>
      </c>
      <c r="H39" s="22"/>
      <c r="I39" s="23"/>
      <c r="J39" s="52" t="e">
        <f t="shared" si="1"/>
        <v>#REF!</v>
      </c>
      <c r="K39" s="142"/>
      <c r="L39" s="17"/>
      <c r="M39" s="18"/>
      <c r="N39" s="19">
        <v>10</v>
      </c>
      <c r="O39" s="42" t="e">
        <f t="shared" si="8"/>
        <v>#REF!</v>
      </c>
      <c r="P39" s="43" t="e">
        <f t="shared" si="8"/>
        <v>#REF!</v>
      </c>
      <c r="Q39" s="66" t="e">
        <f t="shared" si="3"/>
        <v>#REF!</v>
      </c>
      <c r="R39" s="22"/>
      <c r="S39" s="23" t="e">
        <f t="shared" si="4"/>
        <v>#REF!</v>
      </c>
      <c r="T39" s="52" t="e">
        <f t="shared" si="5"/>
        <v>#REF!</v>
      </c>
    </row>
    <row r="40" spans="1:20" ht="16.5" customHeight="1" x14ac:dyDescent="0.25">
      <c r="A40" s="146"/>
      <c r="B40" s="25"/>
      <c r="C40" s="26"/>
      <c r="D40" s="27">
        <v>50</v>
      </c>
      <c r="E40" s="28" t="e">
        <f t="shared" si="9"/>
        <v>#REF!</v>
      </c>
      <c r="F40" s="29" t="e">
        <f t="shared" si="9"/>
        <v>#REF!</v>
      </c>
      <c r="G40" s="67" t="e">
        <f t="shared" si="9"/>
        <v>#REF!</v>
      </c>
      <c r="H40" s="30"/>
      <c r="I40" s="31"/>
      <c r="J40" s="56" t="e">
        <f t="shared" si="1"/>
        <v>#REF!</v>
      </c>
      <c r="K40" s="142"/>
      <c r="L40" s="25"/>
      <c r="M40" s="26"/>
      <c r="N40" s="27">
        <v>11</v>
      </c>
      <c r="O40" s="28" t="e">
        <f t="shared" si="8"/>
        <v>#REF!</v>
      </c>
      <c r="P40" s="29" t="e">
        <f t="shared" si="8"/>
        <v>#REF!</v>
      </c>
      <c r="Q40" s="67" t="e">
        <f t="shared" si="3"/>
        <v>#REF!</v>
      </c>
      <c r="R40" s="30"/>
      <c r="S40" s="31" t="e">
        <f t="shared" si="4"/>
        <v>#REF!</v>
      </c>
      <c r="T40" s="56" t="e">
        <f t="shared" si="5"/>
        <v>#REF!</v>
      </c>
    </row>
    <row r="41" spans="1:20" ht="16.5" customHeight="1" x14ac:dyDescent="0.25">
      <c r="A41" s="143" t="s">
        <v>6</v>
      </c>
      <c r="B41" s="33">
        <f>B38+2</f>
        <v>25</v>
      </c>
      <c r="C41" s="34" t="e">
        <f>C38+#REF!/60/24</f>
        <v>#REF!</v>
      </c>
      <c r="D41" s="35">
        <v>45</v>
      </c>
      <c r="E41" s="36" t="e">
        <f t="shared" si="9"/>
        <v>#REF!</v>
      </c>
      <c r="F41" s="37" t="e">
        <f t="shared" si="9"/>
        <v>#REF!</v>
      </c>
      <c r="G41" s="68" t="e">
        <f t="shared" si="9"/>
        <v>#REF!</v>
      </c>
      <c r="H41" s="38"/>
      <c r="I41" s="39"/>
      <c r="J41" s="60" t="e">
        <f t="shared" si="1"/>
        <v>#REF!</v>
      </c>
      <c r="K41" s="142"/>
      <c r="L41" s="33">
        <f>L38+2</f>
        <v>26</v>
      </c>
      <c r="M41" s="34" t="e">
        <f>M38+#REF!/60/24</f>
        <v>#REF!</v>
      </c>
      <c r="N41" s="35">
        <v>6</v>
      </c>
      <c r="O41" s="36" t="e">
        <f t="shared" si="8"/>
        <v>#REF!</v>
      </c>
      <c r="P41" s="37" t="e">
        <f t="shared" si="8"/>
        <v>#REF!</v>
      </c>
      <c r="Q41" s="68" t="e">
        <f t="shared" si="3"/>
        <v>#REF!</v>
      </c>
      <c r="R41" s="38"/>
      <c r="S41" s="39" t="e">
        <f t="shared" si="4"/>
        <v>#REF!</v>
      </c>
      <c r="T41" s="60" t="e">
        <f t="shared" si="5"/>
        <v>#REF!</v>
      </c>
    </row>
    <row r="42" spans="1:20" ht="16.5" customHeight="1" x14ac:dyDescent="0.25">
      <c r="A42" s="144"/>
      <c r="B42" s="17"/>
      <c r="C42" s="18"/>
      <c r="D42" s="19">
        <v>46</v>
      </c>
      <c r="E42" s="20" t="e">
        <f t="shared" si="9"/>
        <v>#REF!</v>
      </c>
      <c r="F42" s="21" t="e">
        <f t="shared" si="9"/>
        <v>#REF!</v>
      </c>
      <c r="G42" s="66" t="e">
        <f t="shared" si="9"/>
        <v>#REF!</v>
      </c>
      <c r="H42" s="22"/>
      <c r="I42" s="23"/>
      <c r="J42" s="52" t="e">
        <f t="shared" si="1"/>
        <v>#REF!</v>
      </c>
      <c r="K42" s="142"/>
      <c r="L42" s="17"/>
      <c r="M42" s="18"/>
      <c r="N42" s="19">
        <v>7</v>
      </c>
      <c r="O42" s="20" t="e">
        <f t="shared" si="8"/>
        <v>#REF!</v>
      </c>
      <c r="P42" s="21" t="e">
        <f t="shared" si="8"/>
        <v>#REF!</v>
      </c>
      <c r="Q42" s="66" t="e">
        <f t="shared" si="3"/>
        <v>#REF!</v>
      </c>
      <c r="R42" s="22"/>
      <c r="S42" s="23" t="e">
        <f t="shared" si="4"/>
        <v>#REF!</v>
      </c>
      <c r="T42" s="52" t="e">
        <f t="shared" si="5"/>
        <v>#REF!</v>
      </c>
    </row>
    <row r="43" spans="1:20" ht="16.5" customHeight="1" x14ac:dyDescent="0.25">
      <c r="A43" s="144"/>
      <c r="B43" s="25"/>
      <c r="C43" s="26"/>
      <c r="D43" s="27">
        <v>47</v>
      </c>
      <c r="E43" s="28" t="e">
        <f t="shared" si="9"/>
        <v>#REF!</v>
      </c>
      <c r="F43" s="29" t="e">
        <f t="shared" si="9"/>
        <v>#REF!</v>
      </c>
      <c r="G43" s="67" t="e">
        <f t="shared" si="9"/>
        <v>#REF!</v>
      </c>
      <c r="H43" s="30"/>
      <c r="I43" s="31"/>
      <c r="J43" s="56" t="e">
        <f t="shared" si="1"/>
        <v>#REF!</v>
      </c>
      <c r="K43" s="142"/>
      <c r="L43" s="25"/>
      <c r="M43" s="26"/>
      <c r="N43" s="27">
        <v>8</v>
      </c>
      <c r="O43" s="28" t="e">
        <f t="shared" si="8"/>
        <v>#REF!</v>
      </c>
      <c r="P43" s="29" t="e">
        <f t="shared" si="8"/>
        <v>#REF!</v>
      </c>
      <c r="Q43" s="67" t="e">
        <f t="shared" si="3"/>
        <v>#REF!</v>
      </c>
      <c r="R43" s="30"/>
      <c r="S43" s="31" t="e">
        <f t="shared" si="4"/>
        <v>#REF!</v>
      </c>
      <c r="T43" s="56" t="e">
        <f t="shared" si="5"/>
        <v>#REF!</v>
      </c>
    </row>
    <row r="44" spans="1:20" ht="16.5" customHeight="1" x14ac:dyDescent="0.25">
      <c r="A44" s="144"/>
      <c r="B44" s="33">
        <f>B41+2</f>
        <v>27</v>
      </c>
      <c r="C44" s="34" t="e">
        <f>C41+#REF!/60/24</f>
        <v>#REF!</v>
      </c>
      <c r="D44" s="35">
        <v>3</v>
      </c>
      <c r="E44" s="36" t="e">
        <f t="shared" si="9"/>
        <v>#REF!</v>
      </c>
      <c r="F44" s="37" t="e">
        <f t="shared" si="9"/>
        <v>#REF!</v>
      </c>
      <c r="G44" s="68" t="e">
        <f t="shared" si="9"/>
        <v>#REF!</v>
      </c>
      <c r="H44" s="38"/>
      <c r="I44" s="39"/>
      <c r="J44" s="60" t="e">
        <f t="shared" si="1"/>
        <v>#REF!</v>
      </c>
      <c r="K44" s="142"/>
      <c r="L44" s="33">
        <f>L41+2</f>
        <v>28</v>
      </c>
      <c r="M44" s="34" t="e">
        <f>M41+#REF!/60/24</f>
        <v>#REF!</v>
      </c>
      <c r="N44" s="35">
        <v>1</v>
      </c>
      <c r="O44" s="36" t="e">
        <f t="shared" si="8"/>
        <v>#REF!</v>
      </c>
      <c r="P44" s="37" t="e">
        <f t="shared" si="8"/>
        <v>#REF!</v>
      </c>
      <c r="Q44" s="68" t="e">
        <f t="shared" si="3"/>
        <v>#REF!</v>
      </c>
      <c r="R44" s="38"/>
      <c r="S44" s="39" t="e">
        <f t="shared" si="4"/>
        <v>#REF!</v>
      </c>
      <c r="T44" s="60" t="e">
        <f t="shared" si="5"/>
        <v>#REF!</v>
      </c>
    </row>
    <row r="45" spans="1:20" ht="16.5" customHeight="1" x14ac:dyDescent="0.25">
      <c r="A45" s="144"/>
      <c r="B45" s="41"/>
      <c r="C45" s="18"/>
      <c r="D45" s="19">
        <v>4</v>
      </c>
      <c r="E45" s="20" t="e">
        <f t="shared" si="9"/>
        <v>#REF!</v>
      </c>
      <c r="F45" s="21" t="e">
        <f t="shared" si="9"/>
        <v>#REF!</v>
      </c>
      <c r="G45" s="66" t="e">
        <f t="shared" si="9"/>
        <v>#REF!</v>
      </c>
      <c r="H45" s="22"/>
      <c r="I45" s="23"/>
      <c r="J45" s="52" t="e">
        <f t="shared" si="1"/>
        <v>#REF!</v>
      </c>
      <c r="K45" s="142"/>
      <c r="L45" s="41"/>
      <c r="M45" s="18"/>
      <c r="N45" s="19">
        <v>2</v>
      </c>
      <c r="O45" s="20" t="e">
        <f t="shared" si="8"/>
        <v>#REF!</v>
      </c>
      <c r="P45" s="21" t="e">
        <f t="shared" si="8"/>
        <v>#REF!</v>
      </c>
      <c r="Q45" s="66" t="e">
        <f t="shared" si="3"/>
        <v>#REF!</v>
      </c>
      <c r="R45" s="22"/>
      <c r="S45" s="23" t="e">
        <f t="shared" si="4"/>
        <v>#REF!</v>
      </c>
      <c r="T45" s="52" t="e">
        <f t="shared" si="5"/>
        <v>#REF!</v>
      </c>
    </row>
    <row r="46" spans="1:20" ht="16.5" customHeight="1" x14ac:dyDescent="0.25">
      <c r="A46" s="144"/>
      <c r="B46" s="17"/>
      <c r="C46" s="26"/>
      <c r="D46" s="27">
        <v>5</v>
      </c>
      <c r="E46" s="28" t="e">
        <f t="shared" si="9"/>
        <v>#REF!</v>
      </c>
      <c r="F46" s="29" t="e">
        <f t="shared" si="9"/>
        <v>#REF!</v>
      </c>
      <c r="G46" s="67" t="e">
        <f t="shared" si="9"/>
        <v>#REF!</v>
      </c>
      <c r="H46" s="30"/>
      <c r="I46" s="31"/>
      <c r="J46" s="56" t="e">
        <f t="shared" si="1"/>
        <v>#REF!</v>
      </c>
      <c r="K46" s="142"/>
      <c r="L46" s="17"/>
      <c r="M46" s="26"/>
      <c r="N46" s="27"/>
      <c r="O46" s="28" t="str">
        <f t="shared" si="8"/>
        <v/>
      </c>
      <c r="P46" s="29" t="str">
        <f t="shared" si="8"/>
        <v/>
      </c>
      <c r="Q46" s="67" t="str">
        <f t="shared" si="3"/>
        <v/>
      </c>
      <c r="R46" s="30"/>
      <c r="S46" s="31" t="str">
        <f t="shared" si="4"/>
        <v/>
      </c>
      <c r="T46" s="56">
        <f t="shared" si="5"/>
        <v>0</v>
      </c>
    </row>
    <row r="47" spans="1:20" ht="16.5" customHeight="1" x14ac:dyDescent="0.25">
      <c r="A47" s="144"/>
      <c r="B47" s="33"/>
      <c r="C47" s="34"/>
      <c r="D47" s="35"/>
      <c r="E47" s="36"/>
      <c r="F47" s="37"/>
      <c r="G47" s="68"/>
      <c r="H47" s="38"/>
      <c r="I47" s="39"/>
      <c r="J47" s="60"/>
      <c r="K47" s="142"/>
      <c r="L47" s="33"/>
      <c r="M47" s="34"/>
      <c r="N47" s="35"/>
      <c r="O47" s="36"/>
      <c r="P47" s="37"/>
      <c r="Q47" s="68"/>
      <c r="R47" s="38"/>
      <c r="S47" s="39"/>
      <c r="T47" s="60"/>
    </row>
    <row r="48" spans="1:20" ht="16.5" customHeight="1" x14ac:dyDescent="0.25">
      <c r="A48" s="144"/>
      <c r="B48" s="41"/>
      <c r="C48" s="18"/>
      <c r="D48" s="19"/>
      <c r="E48" s="20"/>
      <c r="F48" s="21"/>
      <c r="G48" s="66"/>
      <c r="H48" s="22"/>
      <c r="I48" s="23"/>
      <c r="J48" s="52"/>
      <c r="K48" s="142"/>
      <c r="L48" s="41"/>
      <c r="M48" s="18"/>
      <c r="N48" s="19"/>
      <c r="O48" s="20"/>
      <c r="P48" s="21"/>
      <c r="Q48" s="66"/>
      <c r="R48" s="22"/>
      <c r="S48" s="23"/>
      <c r="T48" s="52"/>
    </row>
    <row r="49" spans="1:20" ht="16.5" customHeight="1" thickBot="1" x14ac:dyDescent="0.3">
      <c r="A49" s="145"/>
      <c r="B49" s="17"/>
      <c r="C49" s="26"/>
      <c r="D49" s="27"/>
      <c r="E49" s="28"/>
      <c r="F49" s="29"/>
      <c r="G49" s="67"/>
      <c r="H49" s="30"/>
      <c r="I49" s="31"/>
      <c r="J49" s="56"/>
      <c r="K49" s="142"/>
      <c r="L49" s="17"/>
      <c r="M49" s="26"/>
      <c r="N49" s="27"/>
      <c r="O49" s="69"/>
      <c r="P49" s="70"/>
      <c r="Q49" s="74"/>
      <c r="R49" s="75"/>
      <c r="S49" s="76"/>
      <c r="T49" s="77"/>
    </row>
    <row r="50" spans="1:20" x14ac:dyDescent="0.25">
      <c r="A50" s="134" t="s">
        <v>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</row>
  </sheetData>
  <mergeCells count="10">
    <mergeCell ref="A50:T50"/>
    <mergeCell ref="K5:K49"/>
    <mergeCell ref="A1:T1"/>
    <mergeCell ref="A2:T2"/>
    <mergeCell ref="A3:G3"/>
    <mergeCell ref="L3:S3"/>
    <mergeCell ref="B4:E4"/>
    <mergeCell ref="L4:O4"/>
    <mergeCell ref="A41:A49"/>
    <mergeCell ref="A5:A40"/>
  </mergeCells>
  <phoneticPr fontId="2" type="noConversion"/>
  <conditionalFormatting sqref="Q5:S49 G8:J49">
    <cfRule type="cellIs" dxfId="19" priority="13" operator="lessThan">
      <formula>72</formula>
    </cfRule>
    <cfRule type="cellIs" dxfId="18" priority="14" operator="equal">
      <formula>72</formula>
    </cfRule>
  </conditionalFormatting>
  <conditionalFormatting sqref="T5:T49">
    <cfRule type="cellIs" dxfId="17" priority="5" operator="lessThan">
      <formula>72</formula>
    </cfRule>
    <cfRule type="cellIs" dxfId="16" priority="6" operator="equal">
      <formula>72</formula>
    </cfRule>
  </conditionalFormatting>
  <conditionalFormatting sqref="G5:I7">
    <cfRule type="cellIs" dxfId="15" priority="3" operator="lessThan">
      <formula>72</formula>
    </cfRule>
    <cfRule type="cellIs" dxfId="14" priority="4" operator="equal">
      <formula>72</formula>
    </cfRule>
  </conditionalFormatting>
  <conditionalFormatting sqref="J5:J7">
    <cfRule type="cellIs" dxfId="13" priority="1" operator="lessThan">
      <formula>72</formula>
    </cfRule>
    <cfRule type="cellIs" dxfId="12" priority="2" operator="equal">
      <formula>72</formula>
    </cfRule>
  </conditionalFormatting>
  <printOptions horizontalCentered="1"/>
  <pageMargins left="0" right="0" top="0.74803149606299213" bottom="0.74803149606299213" header="0.31496062992125984" footer="0.31496062992125984"/>
  <pageSetup paperSize="9" scale="78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opLeftCell="A4" workbookViewId="0">
      <selection activeCell="E37" sqref="E37"/>
    </sheetView>
  </sheetViews>
  <sheetFormatPr defaultRowHeight="16.5" x14ac:dyDescent="0.25"/>
  <cols>
    <col min="1" max="1" width="2.875" customWidth="1"/>
    <col min="2" max="2" width="3.375" customWidth="1"/>
    <col min="3" max="3" width="6.625" customWidth="1"/>
    <col min="4" max="4" width="3.625" customWidth="1"/>
    <col min="5" max="5" width="20.625" customWidth="1"/>
    <col min="6" max="6" width="7.625" customWidth="1"/>
    <col min="7" max="9" width="3.875" customWidth="1"/>
    <col min="10" max="10" width="4.5" customWidth="1"/>
    <col min="11" max="11" width="2.875" customWidth="1"/>
    <col min="12" max="12" width="3.375" customWidth="1"/>
    <col min="13" max="13" width="6.625" customWidth="1"/>
    <col min="14" max="14" width="3.625" customWidth="1"/>
    <col min="15" max="15" width="20.625" customWidth="1"/>
    <col min="16" max="16" width="6.625" customWidth="1"/>
    <col min="17" max="19" width="3.875" customWidth="1"/>
    <col min="20" max="20" width="4.5" customWidth="1"/>
  </cols>
  <sheetData>
    <row r="1" spans="1:20" ht="24" customHeight="1" x14ac:dyDescent="0.25">
      <c r="A1" s="135" t="s">
        <v>81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24" customHeight="1" x14ac:dyDescent="0.25">
      <c r="A2" s="136" t="s">
        <v>13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1:20" x14ac:dyDescent="0.25">
      <c r="A3" s="137" t="s">
        <v>82</v>
      </c>
      <c r="B3" s="137"/>
      <c r="C3" s="137"/>
      <c r="D3" s="137"/>
      <c r="E3" s="137"/>
      <c r="F3" s="137"/>
      <c r="G3" s="137"/>
      <c r="H3" s="1"/>
      <c r="I3" s="2"/>
      <c r="J3" s="3"/>
      <c r="K3" s="3"/>
      <c r="L3" s="138" t="s">
        <v>10</v>
      </c>
      <c r="M3" s="138"/>
      <c r="N3" s="138"/>
      <c r="O3" s="138"/>
      <c r="P3" s="138"/>
      <c r="Q3" s="138"/>
      <c r="R3" s="138"/>
      <c r="S3" s="138"/>
      <c r="T3" s="2"/>
    </row>
    <row r="4" spans="1:20" ht="17.25" thickBot="1" x14ac:dyDescent="0.3">
      <c r="A4" s="2"/>
      <c r="B4" s="139" t="s">
        <v>11</v>
      </c>
      <c r="C4" s="139"/>
      <c r="D4" s="139"/>
      <c r="E4" s="139"/>
      <c r="F4" s="4"/>
      <c r="G4" s="5"/>
      <c r="H4" s="6"/>
      <c r="I4" s="6"/>
      <c r="J4" s="2"/>
      <c r="K4" s="7"/>
      <c r="L4" s="140" t="s">
        <v>12</v>
      </c>
      <c r="M4" s="140"/>
      <c r="N4" s="140"/>
      <c r="O4" s="140"/>
      <c r="P4" s="8"/>
      <c r="Q4" s="8"/>
      <c r="R4" s="6"/>
      <c r="S4" s="6"/>
      <c r="T4" s="6"/>
    </row>
    <row r="5" spans="1:20" ht="16.5" customHeight="1" x14ac:dyDescent="0.25">
      <c r="A5" s="141" t="s">
        <v>9</v>
      </c>
      <c r="B5" s="9">
        <v>1</v>
      </c>
      <c r="C5" s="10" t="e">
        <f>#REF!</f>
        <v>#REF!</v>
      </c>
      <c r="D5" s="11" t="e">
        <f>IF(#REF!="","",VLOOKUP(#REF!,男子名次,2,FALSE))</f>
        <v>#REF!</v>
      </c>
      <c r="E5" s="12" t="e">
        <f t="shared" ref="E5:H14" si="0">IF($D5="","",VLOOKUP($D5,名單,COLUMN()-3,FALSE))</f>
        <v>#REF!</v>
      </c>
      <c r="F5" s="13" t="e">
        <f t="shared" si="0"/>
        <v>#REF!</v>
      </c>
      <c r="G5" s="65" t="e">
        <f t="shared" si="0"/>
        <v>#REF!</v>
      </c>
      <c r="H5" s="14" t="e">
        <f t="shared" si="0"/>
        <v>#REF!</v>
      </c>
      <c r="I5" s="15"/>
      <c r="J5" s="48" t="e">
        <f t="shared" ref="J5:J49" si="1">SUM(G5:I5)</f>
        <v>#REF!</v>
      </c>
      <c r="K5" s="141" t="s">
        <v>4</v>
      </c>
      <c r="L5" s="9">
        <v>2</v>
      </c>
      <c r="M5" s="10" t="e">
        <f>#REF!</f>
        <v>#REF!</v>
      </c>
      <c r="N5" s="11" t="e">
        <f>IF(#REF!="","",VLOOKUP(#REF!,男子名次,2,FALSE))</f>
        <v>#REF!</v>
      </c>
      <c r="O5" s="12" t="e">
        <f t="shared" ref="O5:R24" si="2">IF($N5="","",VLOOKUP($N5,名單,COLUMN()-13,FALSE))</f>
        <v>#REF!</v>
      </c>
      <c r="P5" s="13" t="e">
        <f t="shared" si="2"/>
        <v>#REF!</v>
      </c>
      <c r="Q5" s="46" t="e">
        <f t="shared" si="2"/>
        <v>#REF!</v>
      </c>
      <c r="R5" s="47" t="e">
        <f t="shared" si="2"/>
        <v>#REF!</v>
      </c>
      <c r="S5" s="47"/>
      <c r="T5" s="48" t="e">
        <f t="shared" ref="T5:T49" si="3">SUM(Q5:S5)</f>
        <v>#REF!</v>
      </c>
    </row>
    <row r="6" spans="1:20" ht="16.5" customHeight="1" x14ac:dyDescent="0.25">
      <c r="A6" s="142"/>
      <c r="B6" s="17"/>
      <c r="C6" s="18"/>
      <c r="D6" s="19" t="e">
        <f>IF(#REF!="","",VLOOKUP(#REF!,男子名次,2,FALSE))</f>
        <v>#REF!</v>
      </c>
      <c r="E6" s="20" t="e">
        <f t="shared" si="0"/>
        <v>#REF!</v>
      </c>
      <c r="F6" s="21" t="e">
        <f t="shared" si="0"/>
        <v>#REF!</v>
      </c>
      <c r="G6" s="66" t="e">
        <f t="shared" si="0"/>
        <v>#REF!</v>
      </c>
      <c r="H6" s="22" t="e">
        <f t="shared" si="0"/>
        <v>#REF!</v>
      </c>
      <c r="I6" s="23"/>
      <c r="J6" s="52" t="e">
        <f t="shared" si="1"/>
        <v>#REF!</v>
      </c>
      <c r="K6" s="142"/>
      <c r="L6" s="17"/>
      <c r="M6" s="18"/>
      <c r="N6" s="19" t="e">
        <f>IF(#REF!="","",VLOOKUP(#REF!,男子名次,2,FALSE))</f>
        <v>#REF!</v>
      </c>
      <c r="O6" s="20" t="e">
        <f t="shared" si="2"/>
        <v>#REF!</v>
      </c>
      <c r="P6" s="21" t="e">
        <f t="shared" si="2"/>
        <v>#REF!</v>
      </c>
      <c r="Q6" s="49" t="e">
        <f t="shared" si="2"/>
        <v>#REF!</v>
      </c>
      <c r="R6" s="50" t="e">
        <f t="shared" si="2"/>
        <v>#REF!</v>
      </c>
      <c r="S6" s="51"/>
      <c r="T6" s="52" t="e">
        <f t="shared" si="3"/>
        <v>#REF!</v>
      </c>
    </row>
    <row r="7" spans="1:20" ht="16.5" customHeight="1" x14ac:dyDescent="0.25">
      <c r="A7" s="142"/>
      <c r="B7" s="25"/>
      <c r="C7" s="26"/>
      <c r="D7" s="27" t="e">
        <f>IF(#REF!="","",VLOOKUP(#REF!,男子名次,2,FALSE))</f>
        <v>#REF!</v>
      </c>
      <c r="E7" s="28" t="e">
        <f t="shared" si="0"/>
        <v>#REF!</v>
      </c>
      <c r="F7" s="29" t="e">
        <f t="shared" si="0"/>
        <v>#REF!</v>
      </c>
      <c r="G7" s="67" t="e">
        <f t="shared" si="0"/>
        <v>#REF!</v>
      </c>
      <c r="H7" s="30" t="e">
        <f t="shared" si="0"/>
        <v>#REF!</v>
      </c>
      <c r="I7" s="31"/>
      <c r="J7" s="56" t="e">
        <f t="shared" si="1"/>
        <v>#REF!</v>
      </c>
      <c r="K7" s="142"/>
      <c r="L7" s="25"/>
      <c r="M7" s="26"/>
      <c r="N7" s="27" t="e">
        <f>IF(#REF!="","",VLOOKUP(#REF!,男子名次,2,FALSE))</f>
        <v>#REF!</v>
      </c>
      <c r="O7" s="28" t="e">
        <f t="shared" si="2"/>
        <v>#REF!</v>
      </c>
      <c r="P7" s="29" t="e">
        <f t="shared" si="2"/>
        <v>#REF!</v>
      </c>
      <c r="Q7" s="53" t="e">
        <f t="shared" si="2"/>
        <v>#REF!</v>
      </c>
      <c r="R7" s="54" t="e">
        <f t="shared" si="2"/>
        <v>#REF!</v>
      </c>
      <c r="S7" s="55"/>
      <c r="T7" s="56" t="e">
        <f t="shared" si="3"/>
        <v>#REF!</v>
      </c>
    </row>
    <row r="8" spans="1:20" ht="16.5" customHeight="1" x14ac:dyDescent="0.25">
      <c r="A8" s="142"/>
      <c r="B8" s="33">
        <f>B5+2</f>
        <v>3</v>
      </c>
      <c r="C8" s="34" t="e">
        <f>#REF!</f>
        <v>#REF!</v>
      </c>
      <c r="D8" s="35" t="e">
        <f>IF(#REF!="","",VLOOKUP(#REF!,男子名次,2,FALSE))</f>
        <v>#REF!</v>
      </c>
      <c r="E8" s="36" t="e">
        <f t="shared" si="0"/>
        <v>#REF!</v>
      </c>
      <c r="F8" s="37" t="e">
        <f t="shared" si="0"/>
        <v>#REF!</v>
      </c>
      <c r="G8" s="68" t="e">
        <f t="shared" si="0"/>
        <v>#REF!</v>
      </c>
      <c r="H8" s="38" t="e">
        <f t="shared" si="0"/>
        <v>#REF!</v>
      </c>
      <c r="I8" s="39"/>
      <c r="J8" s="60" t="e">
        <f t="shared" si="1"/>
        <v>#REF!</v>
      </c>
      <c r="K8" s="142"/>
      <c r="L8" s="33">
        <f>L5+2</f>
        <v>4</v>
      </c>
      <c r="M8" s="34" t="e">
        <f>#REF!</f>
        <v>#REF!</v>
      </c>
      <c r="N8" s="35" t="e">
        <f>IF(#REF!="","",VLOOKUP(#REF!,男子名次,2,FALSE))</f>
        <v>#REF!</v>
      </c>
      <c r="O8" s="36" t="e">
        <f t="shared" si="2"/>
        <v>#REF!</v>
      </c>
      <c r="P8" s="37" t="e">
        <f t="shared" si="2"/>
        <v>#REF!</v>
      </c>
      <c r="Q8" s="57" t="e">
        <f t="shared" si="2"/>
        <v>#REF!</v>
      </c>
      <c r="R8" s="58" t="e">
        <f t="shared" si="2"/>
        <v>#REF!</v>
      </c>
      <c r="S8" s="59"/>
      <c r="T8" s="60" t="e">
        <f t="shared" si="3"/>
        <v>#REF!</v>
      </c>
    </row>
    <row r="9" spans="1:20" ht="16.5" customHeight="1" x14ac:dyDescent="0.25">
      <c r="A9" s="142"/>
      <c r="B9" s="17"/>
      <c r="C9" s="18"/>
      <c r="D9" s="19" t="e">
        <f>IF(#REF!="","",VLOOKUP(#REF!,男子名次,2,FALSE))</f>
        <v>#REF!</v>
      </c>
      <c r="E9" s="20" t="e">
        <f t="shared" si="0"/>
        <v>#REF!</v>
      </c>
      <c r="F9" s="21" t="e">
        <f t="shared" si="0"/>
        <v>#REF!</v>
      </c>
      <c r="G9" s="66" t="e">
        <f t="shared" si="0"/>
        <v>#REF!</v>
      </c>
      <c r="H9" s="22" t="e">
        <f t="shared" si="0"/>
        <v>#REF!</v>
      </c>
      <c r="I9" s="23"/>
      <c r="J9" s="52" t="e">
        <f t="shared" si="1"/>
        <v>#REF!</v>
      </c>
      <c r="K9" s="142"/>
      <c r="L9" s="17"/>
      <c r="M9" s="18"/>
      <c r="N9" s="19" t="e">
        <f>IF(#REF!="","",VLOOKUP(#REF!,男子名次,2,FALSE))</f>
        <v>#REF!</v>
      </c>
      <c r="O9" s="20" t="e">
        <f t="shared" si="2"/>
        <v>#REF!</v>
      </c>
      <c r="P9" s="21" t="e">
        <f t="shared" si="2"/>
        <v>#REF!</v>
      </c>
      <c r="Q9" s="49" t="e">
        <f t="shared" si="2"/>
        <v>#REF!</v>
      </c>
      <c r="R9" s="50" t="e">
        <f t="shared" si="2"/>
        <v>#REF!</v>
      </c>
      <c r="S9" s="51"/>
      <c r="T9" s="52" t="e">
        <f t="shared" si="3"/>
        <v>#REF!</v>
      </c>
    </row>
    <row r="10" spans="1:20" ht="16.5" customHeight="1" x14ac:dyDescent="0.25">
      <c r="A10" s="142"/>
      <c r="B10" s="25"/>
      <c r="C10" s="26"/>
      <c r="D10" s="27" t="e">
        <f>IF(#REF!="","",VLOOKUP(#REF!,男子名次,2,FALSE))</f>
        <v>#REF!</v>
      </c>
      <c r="E10" s="28" t="e">
        <f t="shared" si="0"/>
        <v>#REF!</v>
      </c>
      <c r="F10" s="29" t="e">
        <f t="shared" si="0"/>
        <v>#REF!</v>
      </c>
      <c r="G10" s="67" t="e">
        <f t="shared" si="0"/>
        <v>#REF!</v>
      </c>
      <c r="H10" s="30" t="e">
        <f t="shared" si="0"/>
        <v>#REF!</v>
      </c>
      <c r="I10" s="31"/>
      <c r="J10" s="56" t="e">
        <f t="shared" si="1"/>
        <v>#REF!</v>
      </c>
      <c r="K10" s="146"/>
      <c r="L10" s="25"/>
      <c r="M10" s="26"/>
      <c r="N10" s="27" t="e">
        <f>IF(#REF!="","",VLOOKUP(#REF!,男子名次,2,FALSE))</f>
        <v>#REF!</v>
      </c>
      <c r="O10" s="28" t="e">
        <f t="shared" si="2"/>
        <v>#REF!</v>
      </c>
      <c r="P10" s="29" t="e">
        <f t="shared" si="2"/>
        <v>#REF!</v>
      </c>
      <c r="Q10" s="53" t="e">
        <f t="shared" si="2"/>
        <v>#REF!</v>
      </c>
      <c r="R10" s="54" t="e">
        <f t="shared" si="2"/>
        <v>#REF!</v>
      </c>
      <c r="S10" s="55"/>
      <c r="T10" s="56" t="e">
        <f t="shared" si="3"/>
        <v>#REF!</v>
      </c>
    </row>
    <row r="11" spans="1:20" ht="16.5" customHeight="1" x14ac:dyDescent="0.25">
      <c r="A11" s="142"/>
      <c r="B11" s="33">
        <f>B8+2</f>
        <v>5</v>
      </c>
      <c r="C11" s="34" t="e">
        <f>#REF!</f>
        <v>#REF!</v>
      </c>
      <c r="D11" s="35" t="e">
        <f>IF(#REF!="","",VLOOKUP(#REF!,男子名次,2,FALSE))</f>
        <v>#REF!</v>
      </c>
      <c r="E11" s="36" t="e">
        <f t="shared" si="0"/>
        <v>#REF!</v>
      </c>
      <c r="F11" s="37" t="e">
        <f t="shared" si="0"/>
        <v>#REF!</v>
      </c>
      <c r="G11" s="68" t="e">
        <f t="shared" si="0"/>
        <v>#REF!</v>
      </c>
      <c r="H11" s="38" t="e">
        <f t="shared" si="0"/>
        <v>#REF!</v>
      </c>
      <c r="I11" s="39"/>
      <c r="J11" s="60" t="e">
        <f t="shared" si="1"/>
        <v>#REF!</v>
      </c>
      <c r="K11" s="147" t="s">
        <v>77</v>
      </c>
      <c r="L11" s="33">
        <f>L8+2</f>
        <v>6</v>
      </c>
      <c r="M11" s="34" t="e">
        <f>#REF!</f>
        <v>#REF!</v>
      </c>
      <c r="N11" s="132" t="e">
        <f>IF(#REF!="","",VLOOKUP(#REF!,女子名次,2,FALSE))</f>
        <v>#REF!</v>
      </c>
      <c r="O11" s="36" t="e">
        <f t="shared" si="2"/>
        <v>#REF!</v>
      </c>
      <c r="P11" s="37" t="e">
        <f t="shared" si="2"/>
        <v>#REF!</v>
      </c>
      <c r="Q11" s="57" t="e">
        <f t="shared" si="2"/>
        <v>#REF!</v>
      </c>
      <c r="R11" s="58" t="e">
        <f t="shared" si="2"/>
        <v>#REF!</v>
      </c>
      <c r="S11" s="59"/>
      <c r="T11" s="60" t="e">
        <f t="shared" si="3"/>
        <v>#REF!</v>
      </c>
    </row>
    <row r="12" spans="1:20" x14ac:dyDescent="0.25">
      <c r="A12" s="142"/>
      <c r="B12" s="41"/>
      <c r="C12" s="18"/>
      <c r="D12" s="19" t="e">
        <f>IF(#REF!="","",VLOOKUP(#REF!,男子名次,2,FALSE))</f>
        <v>#REF!</v>
      </c>
      <c r="E12" s="20" t="e">
        <f t="shared" si="0"/>
        <v>#REF!</v>
      </c>
      <c r="F12" s="21" t="e">
        <f t="shared" si="0"/>
        <v>#REF!</v>
      </c>
      <c r="G12" s="66" t="e">
        <f t="shared" si="0"/>
        <v>#REF!</v>
      </c>
      <c r="H12" s="22" t="e">
        <f t="shared" si="0"/>
        <v>#REF!</v>
      </c>
      <c r="I12" s="23"/>
      <c r="J12" s="52" t="e">
        <f t="shared" si="1"/>
        <v>#REF!</v>
      </c>
      <c r="K12" s="142"/>
      <c r="L12" s="41"/>
      <c r="M12" s="18"/>
      <c r="N12" s="133" t="e">
        <f>IF(#REF!="","",VLOOKUP(#REF!,女子名次,2,FALSE))</f>
        <v>#REF!</v>
      </c>
      <c r="O12" s="20" t="e">
        <f t="shared" si="2"/>
        <v>#REF!</v>
      </c>
      <c r="P12" s="21" t="e">
        <f t="shared" si="2"/>
        <v>#REF!</v>
      </c>
      <c r="Q12" s="49" t="e">
        <f t="shared" si="2"/>
        <v>#REF!</v>
      </c>
      <c r="R12" s="50" t="e">
        <f t="shared" si="2"/>
        <v>#REF!</v>
      </c>
      <c r="S12" s="51"/>
      <c r="T12" s="52" t="e">
        <f t="shared" si="3"/>
        <v>#REF!</v>
      </c>
    </row>
    <row r="13" spans="1:20" x14ac:dyDescent="0.25">
      <c r="A13" s="142"/>
      <c r="B13" s="17"/>
      <c r="C13" s="26"/>
      <c r="D13" s="19" t="e">
        <f>IF(#REF!="","",VLOOKUP(#REF!,男子名次,2,FALSE))</f>
        <v>#REF!</v>
      </c>
      <c r="E13" s="20" t="e">
        <f t="shared" si="0"/>
        <v>#REF!</v>
      </c>
      <c r="F13" s="21" t="e">
        <f t="shared" si="0"/>
        <v>#REF!</v>
      </c>
      <c r="G13" s="66" t="e">
        <f t="shared" si="0"/>
        <v>#REF!</v>
      </c>
      <c r="H13" s="22" t="e">
        <f t="shared" si="0"/>
        <v>#REF!</v>
      </c>
      <c r="I13" s="23"/>
      <c r="J13" s="52" t="e">
        <f t="shared" si="1"/>
        <v>#REF!</v>
      </c>
      <c r="K13" s="142"/>
      <c r="L13" s="17"/>
      <c r="M13" s="26"/>
      <c r="N13" s="131" t="e">
        <f>IF(#REF!="","",VLOOKUP(#REF!,女子名次,2,FALSE))</f>
        <v>#REF!</v>
      </c>
      <c r="O13" s="20" t="e">
        <f t="shared" si="2"/>
        <v>#REF!</v>
      </c>
      <c r="P13" s="21" t="e">
        <f t="shared" si="2"/>
        <v>#REF!</v>
      </c>
      <c r="Q13" s="49" t="e">
        <f t="shared" si="2"/>
        <v>#REF!</v>
      </c>
      <c r="R13" s="50" t="e">
        <f t="shared" si="2"/>
        <v>#REF!</v>
      </c>
      <c r="S13" s="51"/>
      <c r="T13" s="52" t="e">
        <f t="shared" si="3"/>
        <v>#REF!</v>
      </c>
    </row>
    <row r="14" spans="1:20" ht="16.5" customHeight="1" x14ac:dyDescent="0.25">
      <c r="A14" s="142"/>
      <c r="B14" s="33">
        <f>B11+2</f>
        <v>7</v>
      </c>
      <c r="C14" s="34" t="e">
        <f>#REF!</f>
        <v>#REF!</v>
      </c>
      <c r="D14" s="35" t="e">
        <f>IF(#REF!="","",VLOOKUP(#REF!,男子名次,2,FALSE))</f>
        <v>#REF!</v>
      </c>
      <c r="E14" s="36" t="e">
        <f t="shared" si="0"/>
        <v>#REF!</v>
      </c>
      <c r="F14" s="37" t="e">
        <f t="shared" si="0"/>
        <v>#REF!</v>
      </c>
      <c r="G14" s="68" t="e">
        <f t="shared" si="0"/>
        <v>#REF!</v>
      </c>
      <c r="H14" s="38" t="e">
        <f t="shared" si="0"/>
        <v>#REF!</v>
      </c>
      <c r="I14" s="39"/>
      <c r="J14" s="60" t="e">
        <f t="shared" si="1"/>
        <v>#REF!</v>
      </c>
      <c r="K14" s="142"/>
      <c r="L14" s="33">
        <f>L11+2</f>
        <v>8</v>
      </c>
      <c r="M14" s="34" t="e">
        <f>#REF!</f>
        <v>#REF!</v>
      </c>
      <c r="N14" s="35" t="e">
        <f>IF(#REF!="","",VLOOKUP(#REF!,女子名次,2,FALSE))</f>
        <v>#REF!</v>
      </c>
      <c r="O14" s="36" t="e">
        <f t="shared" si="2"/>
        <v>#REF!</v>
      </c>
      <c r="P14" s="37" t="e">
        <f t="shared" si="2"/>
        <v>#REF!</v>
      </c>
      <c r="Q14" s="57" t="e">
        <f t="shared" si="2"/>
        <v>#REF!</v>
      </c>
      <c r="R14" s="58" t="e">
        <f t="shared" si="2"/>
        <v>#REF!</v>
      </c>
      <c r="S14" s="59"/>
      <c r="T14" s="60" t="e">
        <f t="shared" si="3"/>
        <v>#REF!</v>
      </c>
    </row>
    <row r="15" spans="1:20" x14ac:dyDescent="0.25">
      <c r="A15" s="142"/>
      <c r="B15" s="17"/>
      <c r="C15" s="18"/>
      <c r="D15" s="19" t="e">
        <f>IF(#REF!="","",VLOOKUP(#REF!,男子名次,2,FALSE))</f>
        <v>#REF!</v>
      </c>
      <c r="E15" s="20" t="e">
        <f t="shared" ref="E15:H24" si="4">IF($D15="","",VLOOKUP($D15,名單,COLUMN()-3,FALSE))</f>
        <v>#REF!</v>
      </c>
      <c r="F15" s="21" t="e">
        <f t="shared" si="4"/>
        <v>#REF!</v>
      </c>
      <c r="G15" s="66" t="e">
        <f t="shared" si="4"/>
        <v>#REF!</v>
      </c>
      <c r="H15" s="22" t="e">
        <f t="shared" si="4"/>
        <v>#REF!</v>
      </c>
      <c r="I15" s="23"/>
      <c r="J15" s="52" t="e">
        <f t="shared" si="1"/>
        <v>#REF!</v>
      </c>
      <c r="K15" s="142"/>
      <c r="L15" s="17"/>
      <c r="M15" s="18"/>
      <c r="N15" s="19" t="e">
        <f>IF(#REF!="","",VLOOKUP(#REF!,女子名次,2,FALSE))</f>
        <v>#REF!</v>
      </c>
      <c r="O15" s="20" t="e">
        <f t="shared" si="2"/>
        <v>#REF!</v>
      </c>
      <c r="P15" s="21" t="e">
        <f t="shared" si="2"/>
        <v>#REF!</v>
      </c>
      <c r="Q15" s="49" t="e">
        <f t="shared" si="2"/>
        <v>#REF!</v>
      </c>
      <c r="R15" s="50" t="e">
        <f t="shared" si="2"/>
        <v>#REF!</v>
      </c>
      <c r="S15" s="51"/>
      <c r="T15" s="52" t="e">
        <f t="shared" si="3"/>
        <v>#REF!</v>
      </c>
    </row>
    <row r="16" spans="1:20" x14ac:dyDescent="0.25">
      <c r="A16" s="142"/>
      <c r="B16" s="25"/>
      <c r="C16" s="26"/>
      <c r="D16" s="27" t="e">
        <f>IF(#REF!="","",VLOOKUP(#REF!,男子名次,2,FALSE))</f>
        <v>#REF!</v>
      </c>
      <c r="E16" s="28" t="e">
        <f t="shared" si="4"/>
        <v>#REF!</v>
      </c>
      <c r="F16" s="29" t="e">
        <f t="shared" si="4"/>
        <v>#REF!</v>
      </c>
      <c r="G16" s="67" t="e">
        <f t="shared" si="4"/>
        <v>#REF!</v>
      </c>
      <c r="H16" s="30" t="e">
        <f t="shared" si="4"/>
        <v>#REF!</v>
      </c>
      <c r="I16" s="31"/>
      <c r="J16" s="56" t="e">
        <f t="shared" si="1"/>
        <v>#REF!</v>
      </c>
      <c r="K16" s="142"/>
      <c r="L16" s="25"/>
      <c r="M16" s="26"/>
      <c r="N16" s="27" t="e">
        <f>IF(#REF!="","",VLOOKUP(#REF!,女子名次,2,FALSE))</f>
        <v>#REF!</v>
      </c>
      <c r="O16" s="28" t="e">
        <f t="shared" si="2"/>
        <v>#REF!</v>
      </c>
      <c r="P16" s="29" t="e">
        <f t="shared" si="2"/>
        <v>#REF!</v>
      </c>
      <c r="Q16" s="53" t="e">
        <f t="shared" si="2"/>
        <v>#REF!</v>
      </c>
      <c r="R16" s="54" t="e">
        <f t="shared" si="2"/>
        <v>#REF!</v>
      </c>
      <c r="S16" s="55"/>
      <c r="T16" s="56" t="e">
        <f t="shared" si="3"/>
        <v>#REF!</v>
      </c>
    </row>
    <row r="17" spans="1:20" x14ac:dyDescent="0.25">
      <c r="A17" s="142"/>
      <c r="B17" s="33">
        <f>B14+2</f>
        <v>9</v>
      </c>
      <c r="C17" s="34" t="e">
        <f>#REF!</f>
        <v>#REF!</v>
      </c>
      <c r="D17" s="35" t="e">
        <f>IF(#REF!="","",VLOOKUP(#REF!,男子名次,2,FALSE))</f>
        <v>#REF!</v>
      </c>
      <c r="E17" s="36" t="e">
        <f t="shared" si="4"/>
        <v>#REF!</v>
      </c>
      <c r="F17" s="37" t="e">
        <f t="shared" si="4"/>
        <v>#REF!</v>
      </c>
      <c r="G17" s="68" t="e">
        <f t="shared" si="4"/>
        <v>#REF!</v>
      </c>
      <c r="H17" s="38" t="e">
        <f t="shared" si="4"/>
        <v>#REF!</v>
      </c>
      <c r="I17" s="39"/>
      <c r="J17" s="60" t="e">
        <f t="shared" si="1"/>
        <v>#REF!</v>
      </c>
      <c r="K17" s="142"/>
      <c r="L17" s="33">
        <f>L14+2</f>
        <v>10</v>
      </c>
      <c r="M17" s="34" t="e">
        <f>#REF!</f>
        <v>#REF!</v>
      </c>
      <c r="N17" s="35" t="e">
        <f>IF(#REF!="","",VLOOKUP(#REF!,女子名次,2,FALSE))</f>
        <v>#REF!</v>
      </c>
      <c r="O17" s="36" t="e">
        <f t="shared" si="2"/>
        <v>#REF!</v>
      </c>
      <c r="P17" s="37" t="e">
        <f t="shared" si="2"/>
        <v>#REF!</v>
      </c>
      <c r="Q17" s="57" t="e">
        <f t="shared" si="2"/>
        <v>#REF!</v>
      </c>
      <c r="R17" s="58" t="e">
        <f t="shared" si="2"/>
        <v>#REF!</v>
      </c>
      <c r="S17" s="59"/>
      <c r="T17" s="60" t="e">
        <f t="shared" si="3"/>
        <v>#REF!</v>
      </c>
    </row>
    <row r="18" spans="1:20" x14ac:dyDescent="0.25">
      <c r="A18" s="142"/>
      <c r="B18" s="41"/>
      <c r="C18" s="18"/>
      <c r="D18" s="19" t="e">
        <f>IF(#REF!="","",VLOOKUP(#REF!,男子名次,2,FALSE))</f>
        <v>#REF!</v>
      </c>
      <c r="E18" s="20" t="e">
        <f t="shared" si="4"/>
        <v>#REF!</v>
      </c>
      <c r="F18" s="21" t="e">
        <f t="shared" si="4"/>
        <v>#REF!</v>
      </c>
      <c r="G18" s="66" t="e">
        <f t="shared" si="4"/>
        <v>#REF!</v>
      </c>
      <c r="H18" s="22" t="e">
        <f t="shared" si="4"/>
        <v>#REF!</v>
      </c>
      <c r="I18" s="23"/>
      <c r="J18" s="52" t="e">
        <f t="shared" si="1"/>
        <v>#REF!</v>
      </c>
      <c r="K18" s="142"/>
      <c r="L18" s="41"/>
      <c r="M18" s="18"/>
      <c r="N18" s="19" t="e">
        <f>IF(#REF!="","",VLOOKUP(#REF!,女子名次,2,FALSE))</f>
        <v>#REF!</v>
      </c>
      <c r="O18" s="20" t="e">
        <f t="shared" si="2"/>
        <v>#REF!</v>
      </c>
      <c r="P18" s="21" t="e">
        <f t="shared" si="2"/>
        <v>#REF!</v>
      </c>
      <c r="Q18" s="49" t="e">
        <f t="shared" si="2"/>
        <v>#REF!</v>
      </c>
      <c r="R18" s="50" t="e">
        <f t="shared" si="2"/>
        <v>#REF!</v>
      </c>
      <c r="S18" s="51"/>
      <c r="T18" s="52" t="e">
        <f t="shared" si="3"/>
        <v>#REF!</v>
      </c>
    </row>
    <row r="19" spans="1:20" x14ac:dyDescent="0.25">
      <c r="A19" s="142"/>
      <c r="B19" s="17"/>
      <c r="C19" s="26"/>
      <c r="D19" s="27" t="e">
        <f>IF(#REF!="","",VLOOKUP(#REF!,男子名次,2,FALSE))</f>
        <v>#REF!</v>
      </c>
      <c r="E19" s="28" t="e">
        <f t="shared" si="4"/>
        <v>#REF!</v>
      </c>
      <c r="F19" s="29" t="e">
        <f t="shared" si="4"/>
        <v>#REF!</v>
      </c>
      <c r="G19" s="67" t="e">
        <f t="shared" si="4"/>
        <v>#REF!</v>
      </c>
      <c r="H19" s="30" t="e">
        <f t="shared" si="4"/>
        <v>#REF!</v>
      </c>
      <c r="I19" s="31"/>
      <c r="J19" s="56" t="e">
        <f t="shared" si="1"/>
        <v>#REF!</v>
      </c>
      <c r="K19" s="142"/>
      <c r="L19" s="17"/>
      <c r="M19" s="26"/>
      <c r="N19" s="27" t="e">
        <f>IF(#REF!="","",VLOOKUP(#REF!,女子名次,2,FALSE))</f>
        <v>#REF!</v>
      </c>
      <c r="O19" s="28" t="e">
        <f t="shared" si="2"/>
        <v>#REF!</v>
      </c>
      <c r="P19" s="29" t="e">
        <f t="shared" si="2"/>
        <v>#REF!</v>
      </c>
      <c r="Q19" s="53" t="e">
        <f t="shared" si="2"/>
        <v>#REF!</v>
      </c>
      <c r="R19" s="54" t="e">
        <f t="shared" si="2"/>
        <v>#REF!</v>
      </c>
      <c r="S19" s="55"/>
      <c r="T19" s="56" t="e">
        <f t="shared" si="3"/>
        <v>#REF!</v>
      </c>
    </row>
    <row r="20" spans="1:20" x14ac:dyDescent="0.25">
      <c r="A20" s="142"/>
      <c r="B20" s="33">
        <f>B17+2</f>
        <v>11</v>
      </c>
      <c r="C20" s="34" t="e">
        <f>#REF!</f>
        <v>#REF!</v>
      </c>
      <c r="D20" s="35" t="e">
        <f>IF(#REF!="","",VLOOKUP(#REF!,男子名次,2,FALSE))</f>
        <v>#REF!</v>
      </c>
      <c r="E20" s="36" t="e">
        <f t="shared" si="4"/>
        <v>#REF!</v>
      </c>
      <c r="F20" s="37" t="e">
        <f t="shared" si="4"/>
        <v>#REF!</v>
      </c>
      <c r="G20" s="68" t="e">
        <f t="shared" si="4"/>
        <v>#REF!</v>
      </c>
      <c r="H20" s="38" t="e">
        <f t="shared" si="4"/>
        <v>#REF!</v>
      </c>
      <c r="I20" s="39"/>
      <c r="J20" s="60" t="e">
        <f t="shared" si="1"/>
        <v>#REF!</v>
      </c>
      <c r="K20" s="142"/>
      <c r="L20" s="33">
        <f>L17+2</f>
        <v>12</v>
      </c>
      <c r="M20" s="34" t="e">
        <f>#REF!</f>
        <v>#REF!</v>
      </c>
      <c r="N20" s="35" t="e">
        <f>IF(#REF!="","",VLOOKUP(#REF!,女子名次,2,FALSE))</f>
        <v>#REF!</v>
      </c>
      <c r="O20" s="36" t="e">
        <f t="shared" si="2"/>
        <v>#REF!</v>
      </c>
      <c r="P20" s="37" t="e">
        <f t="shared" si="2"/>
        <v>#REF!</v>
      </c>
      <c r="Q20" s="57" t="e">
        <f t="shared" si="2"/>
        <v>#REF!</v>
      </c>
      <c r="R20" s="58" t="e">
        <f t="shared" si="2"/>
        <v>#REF!</v>
      </c>
      <c r="S20" s="59"/>
      <c r="T20" s="60" t="e">
        <f t="shared" si="3"/>
        <v>#REF!</v>
      </c>
    </row>
    <row r="21" spans="1:20" x14ac:dyDescent="0.25">
      <c r="A21" s="142"/>
      <c r="B21" s="17"/>
      <c r="C21" s="18"/>
      <c r="D21" s="19" t="e">
        <f>IF(#REF!="","",VLOOKUP(#REF!,男子名次,2,FALSE))</f>
        <v>#REF!</v>
      </c>
      <c r="E21" s="20" t="e">
        <f t="shared" si="4"/>
        <v>#REF!</v>
      </c>
      <c r="F21" s="21" t="e">
        <f t="shared" si="4"/>
        <v>#REF!</v>
      </c>
      <c r="G21" s="66" t="e">
        <f t="shared" si="4"/>
        <v>#REF!</v>
      </c>
      <c r="H21" s="22" t="e">
        <f t="shared" si="4"/>
        <v>#REF!</v>
      </c>
      <c r="I21" s="23"/>
      <c r="J21" s="52" t="e">
        <f t="shared" si="1"/>
        <v>#REF!</v>
      </c>
      <c r="K21" s="142"/>
      <c r="L21" s="17"/>
      <c r="M21" s="18"/>
      <c r="N21" s="19" t="e">
        <f>IF(#REF!="","",VLOOKUP(#REF!,女子名次,2,FALSE))</f>
        <v>#REF!</v>
      </c>
      <c r="O21" s="20" t="e">
        <f t="shared" si="2"/>
        <v>#REF!</v>
      </c>
      <c r="P21" s="21" t="e">
        <f t="shared" si="2"/>
        <v>#REF!</v>
      </c>
      <c r="Q21" s="49" t="e">
        <f t="shared" si="2"/>
        <v>#REF!</v>
      </c>
      <c r="R21" s="50" t="e">
        <f t="shared" si="2"/>
        <v>#REF!</v>
      </c>
      <c r="S21" s="51"/>
      <c r="T21" s="52" t="e">
        <f t="shared" si="3"/>
        <v>#REF!</v>
      </c>
    </row>
    <row r="22" spans="1:20" x14ac:dyDescent="0.25">
      <c r="A22" s="142"/>
      <c r="B22" s="25"/>
      <c r="C22" s="26"/>
      <c r="D22" s="27" t="e">
        <f>IF(#REF!="","",VLOOKUP(#REF!,男子名次,2,FALSE))</f>
        <v>#REF!</v>
      </c>
      <c r="E22" s="28" t="e">
        <f t="shared" si="4"/>
        <v>#REF!</v>
      </c>
      <c r="F22" s="29" t="e">
        <f t="shared" si="4"/>
        <v>#REF!</v>
      </c>
      <c r="G22" s="67" t="e">
        <f t="shared" si="4"/>
        <v>#REF!</v>
      </c>
      <c r="H22" s="30" t="e">
        <f t="shared" si="4"/>
        <v>#REF!</v>
      </c>
      <c r="I22" s="31"/>
      <c r="J22" s="56" t="e">
        <f t="shared" si="1"/>
        <v>#REF!</v>
      </c>
      <c r="K22" s="142"/>
      <c r="L22" s="25"/>
      <c r="M22" s="26"/>
      <c r="N22" s="27" t="e">
        <f>IF(#REF!="","",VLOOKUP(#REF!,女子名次,2,FALSE))</f>
        <v>#REF!</v>
      </c>
      <c r="O22" s="28" t="e">
        <f t="shared" si="2"/>
        <v>#REF!</v>
      </c>
      <c r="P22" s="29" t="e">
        <f t="shared" si="2"/>
        <v>#REF!</v>
      </c>
      <c r="Q22" s="53" t="e">
        <f t="shared" si="2"/>
        <v>#REF!</v>
      </c>
      <c r="R22" s="54" t="e">
        <f t="shared" si="2"/>
        <v>#REF!</v>
      </c>
      <c r="S22" s="55"/>
      <c r="T22" s="56" t="e">
        <f t="shared" si="3"/>
        <v>#REF!</v>
      </c>
    </row>
    <row r="23" spans="1:20" x14ac:dyDescent="0.25">
      <c r="A23" s="142"/>
      <c r="B23" s="33">
        <f>B20+2</f>
        <v>13</v>
      </c>
      <c r="C23" s="34" t="e">
        <f>#REF!</f>
        <v>#REF!</v>
      </c>
      <c r="D23" s="35" t="e">
        <f>IF(#REF!="","",VLOOKUP(#REF!,男子名次,2,FALSE))</f>
        <v>#REF!</v>
      </c>
      <c r="E23" s="36" t="e">
        <f t="shared" si="4"/>
        <v>#REF!</v>
      </c>
      <c r="F23" s="37" t="e">
        <f t="shared" si="4"/>
        <v>#REF!</v>
      </c>
      <c r="G23" s="68" t="e">
        <f t="shared" si="4"/>
        <v>#REF!</v>
      </c>
      <c r="H23" s="38" t="e">
        <f t="shared" si="4"/>
        <v>#REF!</v>
      </c>
      <c r="I23" s="39"/>
      <c r="J23" s="60" t="e">
        <f t="shared" si="1"/>
        <v>#REF!</v>
      </c>
      <c r="K23" s="142"/>
      <c r="L23" s="33">
        <f>L20+2</f>
        <v>14</v>
      </c>
      <c r="M23" s="34" t="e">
        <f>#REF!</f>
        <v>#REF!</v>
      </c>
      <c r="N23" s="35" t="e">
        <f>IF(#REF!="","",VLOOKUP(#REF!,女子名次,2,FALSE))</f>
        <v>#REF!</v>
      </c>
      <c r="O23" s="36" t="e">
        <f t="shared" si="2"/>
        <v>#REF!</v>
      </c>
      <c r="P23" s="37" t="e">
        <f t="shared" si="2"/>
        <v>#REF!</v>
      </c>
      <c r="Q23" s="57" t="e">
        <f t="shared" si="2"/>
        <v>#REF!</v>
      </c>
      <c r="R23" s="58" t="e">
        <f t="shared" si="2"/>
        <v>#REF!</v>
      </c>
      <c r="S23" s="59"/>
      <c r="T23" s="60" t="e">
        <f t="shared" si="3"/>
        <v>#REF!</v>
      </c>
    </row>
    <row r="24" spans="1:20" x14ac:dyDescent="0.25">
      <c r="A24" s="142"/>
      <c r="B24" s="41"/>
      <c r="C24" s="18"/>
      <c r="D24" s="19" t="e">
        <f>IF(#REF!="","",VLOOKUP(#REF!,男子名次,2,FALSE))</f>
        <v>#REF!</v>
      </c>
      <c r="E24" s="20" t="e">
        <f t="shared" si="4"/>
        <v>#REF!</v>
      </c>
      <c r="F24" s="21" t="e">
        <f t="shared" si="4"/>
        <v>#REF!</v>
      </c>
      <c r="G24" s="66" t="e">
        <f t="shared" si="4"/>
        <v>#REF!</v>
      </c>
      <c r="H24" s="22" t="e">
        <f t="shared" si="4"/>
        <v>#REF!</v>
      </c>
      <c r="I24" s="23"/>
      <c r="J24" s="52" t="e">
        <f t="shared" si="1"/>
        <v>#REF!</v>
      </c>
      <c r="K24" s="142"/>
      <c r="L24" s="41"/>
      <c r="M24" s="18"/>
      <c r="N24" s="19" t="e">
        <f>IF(#REF!="","",VLOOKUP(#REF!,女子名次,2,FALSE))</f>
        <v>#REF!</v>
      </c>
      <c r="O24" s="20" t="e">
        <f t="shared" si="2"/>
        <v>#REF!</v>
      </c>
      <c r="P24" s="21" t="e">
        <f t="shared" si="2"/>
        <v>#REF!</v>
      </c>
      <c r="Q24" s="49" t="e">
        <f t="shared" si="2"/>
        <v>#REF!</v>
      </c>
      <c r="R24" s="50" t="e">
        <f t="shared" si="2"/>
        <v>#REF!</v>
      </c>
      <c r="S24" s="51"/>
      <c r="T24" s="52" t="e">
        <f t="shared" si="3"/>
        <v>#REF!</v>
      </c>
    </row>
    <row r="25" spans="1:20" x14ac:dyDescent="0.25">
      <c r="A25" s="142"/>
      <c r="B25" s="17"/>
      <c r="C25" s="26"/>
      <c r="D25" s="27" t="e">
        <f>IF(#REF!="","",VLOOKUP(#REF!,男子名次,2,FALSE))</f>
        <v>#REF!</v>
      </c>
      <c r="E25" s="28" t="e">
        <f t="shared" ref="E25:H34" si="5">IF($D25="","",VLOOKUP($D25,名單,COLUMN()-3,FALSE))</f>
        <v>#REF!</v>
      </c>
      <c r="F25" s="29" t="e">
        <f t="shared" si="5"/>
        <v>#REF!</v>
      </c>
      <c r="G25" s="67" t="e">
        <f t="shared" si="5"/>
        <v>#REF!</v>
      </c>
      <c r="H25" s="30" t="e">
        <f t="shared" si="5"/>
        <v>#REF!</v>
      </c>
      <c r="I25" s="31"/>
      <c r="J25" s="56" t="e">
        <f t="shared" si="1"/>
        <v>#REF!</v>
      </c>
      <c r="K25" s="142"/>
      <c r="L25" s="17"/>
      <c r="M25" s="26"/>
      <c r="N25" s="27" t="e">
        <f>IF(#REF!="","",VLOOKUP(#REF!,女子名次,2,FALSE))</f>
        <v>#REF!</v>
      </c>
      <c r="O25" s="28" t="e">
        <f t="shared" ref="O25:R49" si="6">IF($N25="","",VLOOKUP($N25,名單,COLUMN()-13,FALSE))</f>
        <v>#REF!</v>
      </c>
      <c r="P25" s="29" t="e">
        <f t="shared" si="6"/>
        <v>#REF!</v>
      </c>
      <c r="Q25" s="53" t="e">
        <f t="shared" si="6"/>
        <v>#REF!</v>
      </c>
      <c r="R25" s="54" t="e">
        <f t="shared" si="6"/>
        <v>#REF!</v>
      </c>
      <c r="S25" s="55"/>
      <c r="T25" s="56" t="e">
        <f t="shared" si="3"/>
        <v>#REF!</v>
      </c>
    </row>
    <row r="26" spans="1:20" x14ac:dyDescent="0.25">
      <c r="A26" s="142"/>
      <c r="B26" s="33">
        <f>B23+2</f>
        <v>15</v>
      </c>
      <c r="C26" s="34" t="e">
        <f>#REF!</f>
        <v>#REF!</v>
      </c>
      <c r="D26" s="35" t="e">
        <f>IF(#REF!="","",VLOOKUP(#REF!,男子名次,2,FALSE))</f>
        <v>#REF!</v>
      </c>
      <c r="E26" s="36" t="e">
        <f t="shared" si="5"/>
        <v>#REF!</v>
      </c>
      <c r="F26" s="37" t="e">
        <f t="shared" si="5"/>
        <v>#REF!</v>
      </c>
      <c r="G26" s="68" t="e">
        <f t="shared" si="5"/>
        <v>#REF!</v>
      </c>
      <c r="H26" s="38" t="e">
        <f t="shared" si="5"/>
        <v>#REF!</v>
      </c>
      <c r="I26" s="39"/>
      <c r="J26" s="60" t="e">
        <f t="shared" si="1"/>
        <v>#REF!</v>
      </c>
      <c r="K26" s="142"/>
      <c r="L26" s="33">
        <f>L23+2</f>
        <v>16</v>
      </c>
      <c r="M26" s="34" t="e">
        <f>#REF!</f>
        <v>#REF!</v>
      </c>
      <c r="N26" s="35" t="e">
        <f>IF(#REF!="","",VLOOKUP(#REF!,女子名次,2,FALSE))</f>
        <v>#REF!</v>
      </c>
      <c r="O26" s="36" t="e">
        <f t="shared" si="6"/>
        <v>#REF!</v>
      </c>
      <c r="P26" s="37" t="e">
        <f t="shared" si="6"/>
        <v>#REF!</v>
      </c>
      <c r="Q26" s="57" t="e">
        <f t="shared" si="6"/>
        <v>#REF!</v>
      </c>
      <c r="R26" s="58" t="e">
        <f t="shared" si="6"/>
        <v>#REF!</v>
      </c>
      <c r="S26" s="59"/>
      <c r="T26" s="60" t="e">
        <f t="shared" si="3"/>
        <v>#REF!</v>
      </c>
    </row>
    <row r="27" spans="1:20" x14ac:dyDescent="0.25">
      <c r="A27" s="142"/>
      <c r="B27" s="17"/>
      <c r="C27" s="18"/>
      <c r="D27" s="19" t="e">
        <f>IF(#REF!="","",VLOOKUP(#REF!,男子名次,2,FALSE))</f>
        <v>#REF!</v>
      </c>
      <c r="E27" s="20" t="e">
        <f t="shared" si="5"/>
        <v>#REF!</v>
      </c>
      <c r="F27" s="21" t="e">
        <f t="shared" si="5"/>
        <v>#REF!</v>
      </c>
      <c r="G27" s="66" t="e">
        <f t="shared" si="5"/>
        <v>#REF!</v>
      </c>
      <c r="H27" s="22" t="e">
        <f t="shared" si="5"/>
        <v>#REF!</v>
      </c>
      <c r="I27" s="23"/>
      <c r="J27" s="52" t="e">
        <f t="shared" si="1"/>
        <v>#REF!</v>
      </c>
      <c r="K27" s="142"/>
      <c r="L27" s="17"/>
      <c r="M27" s="18"/>
      <c r="N27" s="19" t="e">
        <f>IF(#REF!="","",VLOOKUP(#REF!,女子名次,2,FALSE))</f>
        <v>#REF!</v>
      </c>
      <c r="O27" s="20" t="e">
        <f t="shared" si="6"/>
        <v>#REF!</v>
      </c>
      <c r="P27" s="21" t="e">
        <f t="shared" si="6"/>
        <v>#REF!</v>
      </c>
      <c r="Q27" s="49" t="e">
        <f t="shared" si="6"/>
        <v>#REF!</v>
      </c>
      <c r="R27" s="50" t="e">
        <f t="shared" si="6"/>
        <v>#REF!</v>
      </c>
      <c r="S27" s="51"/>
      <c r="T27" s="52" t="e">
        <f t="shared" si="3"/>
        <v>#REF!</v>
      </c>
    </row>
    <row r="28" spans="1:20" x14ac:dyDescent="0.25">
      <c r="A28" s="142"/>
      <c r="B28" s="25"/>
      <c r="C28" s="26"/>
      <c r="D28" s="19" t="e">
        <f>IF(#REF!="","",VLOOKUP(#REF!,男子名次,2,FALSE))</f>
        <v>#REF!</v>
      </c>
      <c r="E28" s="20" t="e">
        <f t="shared" si="5"/>
        <v>#REF!</v>
      </c>
      <c r="F28" s="21" t="e">
        <f t="shared" si="5"/>
        <v>#REF!</v>
      </c>
      <c r="G28" s="66" t="e">
        <f t="shared" si="5"/>
        <v>#REF!</v>
      </c>
      <c r="H28" s="22" t="e">
        <f t="shared" si="5"/>
        <v>#REF!</v>
      </c>
      <c r="I28" s="23"/>
      <c r="J28" s="52" t="e">
        <f t="shared" si="1"/>
        <v>#REF!</v>
      </c>
      <c r="K28" s="142"/>
      <c r="L28" s="25"/>
      <c r="M28" s="26"/>
      <c r="N28" s="19" t="e">
        <f>IF(#REF!="","",VLOOKUP(#REF!,女子名次,2,FALSE))</f>
        <v>#REF!</v>
      </c>
      <c r="O28" s="20" t="e">
        <f t="shared" si="6"/>
        <v>#REF!</v>
      </c>
      <c r="P28" s="21" t="e">
        <f t="shared" si="6"/>
        <v>#REF!</v>
      </c>
      <c r="Q28" s="49" t="e">
        <f t="shared" si="6"/>
        <v>#REF!</v>
      </c>
      <c r="R28" s="50" t="e">
        <f t="shared" si="6"/>
        <v>#REF!</v>
      </c>
      <c r="S28" s="51"/>
      <c r="T28" s="52" t="e">
        <f t="shared" si="3"/>
        <v>#REF!</v>
      </c>
    </row>
    <row r="29" spans="1:20" x14ac:dyDescent="0.25">
      <c r="A29" s="142"/>
      <c r="B29" s="33">
        <f>B26+2</f>
        <v>17</v>
      </c>
      <c r="C29" s="34" t="e">
        <f>#REF!</f>
        <v>#REF!</v>
      </c>
      <c r="D29" s="35" t="e">
        <f>IF(#REF!="","",VLOOKUP(#REF!,男子名次,2,FALSE))</f>
        <v>#REF!</v>
      </c>
      <c r="E29" s="36" t="e">
        <f t="shared" si="5"/>
        <v>#REF!</v>
      </c>
      <c r="F29" s="37" t="e">
        <f t="shared" si="5"/>
        <v>#REF!</v>
      </c>
      <c r="G29" s="68" t="e">
        <f t="shared" si="5"/>
        <v>#REF!</v>
      </c>
      <c r="H29" s="38" t="e">
        <f t="shared" si="5"/>
        <v>#REF!</v>
      </c>
      <c r="I29" s="39"/>
      <c r="J29" s="60" t="e">
        <f t="shared" si="1"/>
        <v>#REF!</v>
      </c>
      <c r="K29" s="142"/>
      <c r="L29" s="33">
        <f>L26+2</f>
        <v>18</v>
      </c>
      <c r="M29" s="34" t="e">
        <f>#REF!</f>
        <v>#REF!</v>
      </c>
      <c r="N29" s="35" t="e">
        <f>IF(#REF!="","",VLOOKUP(#REF!,女子名次,2,FALSE))</f>
        <v>#REF!</v>
      </c>
      <c r="O29" s="36" t="e">
        <f t="shared" si="6"/>
        <v>#REF!</v>
      </c>
      <c r="P29" s="37" t="e">
        <f t="shared" si="6"/>
        <v>#REF!</v>
      </c>
      <c r="Q29" s="57" t="e">
        <f t="shared" si="6"/>
        <v>#REF!</v>
      </c>
      <c r="R29" s="58" t="e">
        <f t="shared" si="6"/>
        <v>#REF!</v>
      </c>
      <c r="S29" s="59"/>
      <c r="T29" s="60" t="e">
        <f t="shared" si="3"/>
        <v>#REF!</v>
      </c>
    </row>
    <row r="30" spans="1:20" x14ac:dyDescent="0.25">
      <c r="A30" s="142"/>
      <c r="B30" s="41"/>
      <c r="C30" s="18"/>
      <c r="D30" s="19" t="e">
        <f>IF(#REF!="","",VLOOKUP(#REF!,男子名次,2,FALSE))</f>
        <v>#REF!</v>
      </c>
      <c r="E30" s="20" t="e">
        <f t="shared" si="5"/>
        <v>#REF!</v>
      </c>
      <c r="F30" s="21" t="e">
        <f t="shared" si="5"/>
        <v>#REF!</v>
      </c>
      <c r="G30" s="66" t="e">
        <f t="shared" si="5"/>
        <v>#REF!</v>
      </c>
      <c r="H30" s="22" t="e">
        <f t="shared" si="5"/>
        <v>#REF!</v>
      </c>
      <c r="I30" s="23"/>
      <c r="J30" s="52" t="e">
        <f t="shared" si="1"/>
        <v>#REF!</v>
      </c>
      <c r="K30" s="142"/>
      <c r="L30" s="41"/>
      <c r="M30" s="18"/>
      <c r="N30" s="19" t="e">
        <f>IF(#REF!="","",VLOOKUP(#REF!,女子名次,2,FALSE))</f>
        <v>#REF!</v>
      </c>
      <c r="O30" s="20" t="e">
        <f t="shared" si="6"/>
        <v>#REF!</v>
      </c>
      <c r="P30" s="21" t="e">
        <f t="shared" si="6"/>
        <v>#REF!</v>
      </c>
      <c r="Q30" s="49" t="e">
        <f t="shared" si="6"/>
        <v>#REF!</v>
      </c>
      <c r="R30" s="50" t="e">
        <f t="shared" si="6"/>
        <v>#REF!</v>
      </c>
      <c r="S30" s="51"/>
      <c r="T30" s="52" t="e">
        <f t="shared" si="3"/>
        <v>#REF!</v>
      </c>
    </row>
    <row r="31" spans="1:20" x14ac:dyDescent="0.25">
      <c r="A31" s="142"/>
      <c r="B31" s="17"/>
      <c r="C31" s="26"/>
      <c r="D31" s="27" t="e">
        <f>IF(#REF!="","",VLOOKUP(#REF!,男子名次,2,FALSE))</f>
        <v>#REF!</v>
      </c>
      <c r="E31" s="28" t="e">
        <f t="shared" si="5"/>
        <v>#REF!</v>
      </c>
      <c r="F31" s="29" t="e">
        <f t="shared" si="5"/>
        <v>#REF!</v>
      </c>
      <c r="G31" s="67" t="e">
        <f t="shared" si="5"/>
        <v>#REF!</v>
      </c>
      <c r="H31" s="30" t="e">
        <f t="shared" si="5"/>
        <v>#REF!</v>
      </c>
      <c r="I31" s="31"/>
      <c r="J31" s="56" t="e">
        <f t="shared" si="1"/>
        <v>#REF!</v>
      </c>
      <c r="K31" s="142"/>
      <c r="L31" s="17"/>
      <c r="M31" s="26"/>
      <c r="N31" s="27" t="e">
        <f>IF(#REF!="","",VLOOKUP(#REF!,女子名次,2,FALSE))</f>
        <v>#REF!</v>
      </c>
      <c r="O31" s="28" t="e">
        <f t="shared" si="6"/>
        <v>#REF!</v>
      </c>
      <c r="P31" s="29" t="e">
        <f t="shared" si="6"/>
        <v>#REF!</v>
      </c>
      <c r="Q31" s="53" t="e">
        <f t="shared" si="6"/>
        <v>#REF!</v>
      </c>
      <c r="R31" s="54" t="e">
        <f t="shared" si="6"/>
        <v>#REF!</v>
      </c>
      <c r="S31" s="55"/>
      <c r="T31" s="56" t="e">
        <f t="shared" si="3"/>
        <v>#REF!</v>
      </c>
    </row>
    <row r="32" spans="1:20" x14ac:dyDescent="0.25">
      <c r="A32" s="142"/>
      <c r="B32" s="33">
        <f>B29+2</f>
        <v>19</v>
      </c>
      <c r="C32" s="34" t="e">
        <f>#REF!</f>
        <v>#REF!</v>
      </c>
      <c r="D32" s="35" t="e">
        <f>IF(#REF!="","",VLOOKUP(#REF!,男子名次,2,FALSE))</f>
        <v>#REF!</v>
      </c>
      <c r="E32" s="36" t="e">
        <f t="shared" si="5"/>
        <v>#REF!</v>
      </c>
      <c r="F32" s="37" t="e">
        <f t="shared" si="5"/>
        <v>#REF!</v>
      </c>
      <c r="G32" s="68" t="e">
        <f t="shared" si="5"/>
        <v>#REF!</v>
      </c>
      <c r="H32" s="38" t="e">
        <f t="shared" si="5"/>
        <v>#REF!</v>
      </c>
      <c r="I32" s="39"/>
      <c r="J32" s="60" t="e">
        <f t="shared" si="1"/>
        <v>#REF!</v>
      </c>
      <c r="K32" s="142"/>
      <c r="L32" s="33">
        <f>L29+2</f>
        <v>20</v>
      </c>
      <c r="M32" s="34" t="e">
        <f>#REF!</f>
        <v>#REF!</v>
      </c>
      <c r="N32" s="35" t="e">
        <f>IF(#REF!="","",VLOOKUP(#REF!,女子名次,2,FALSE))</f>
        <v>#REF!</v>
      </c>
      <c r="O32" s="36" t="e">
        <f t="shared" si="6"/>
        <v>#REF!</v>
      </c>
      <c r="P32" s="37" t="e">
        <f t="shared" si="6"/>
        <v>#REF!</v>
      </c>
      <c r="Q32" s="57" t="e">
        <f t="shared" si="6"/>
        <v>#REF!</v>
      </c>
      <c r="R32" s="58" t="e">
        <f t="shared" si="6"/>
        <v>#REF!</v>
      </c>
      <c r="S32" s="59"/>
      <c r="T32" s="60" t="e">
        <f t="shared" si="3"/>
        <v>#REF!</v>
      </c>
    </row>
    <row r="33" spans="1:20" x14ac:dyDescent="0.25">
      <c r="A33" s="142"/>
      <c r="B33" s="17"/>
      <c r="C33" s="18"/>
      <c r="D33" s="19" t="e">
        <f>IF(#REF!="","",VLOOKUP(#REF!,男子名次,2,FALSE))</f>
        <v>#REF!</v>
      </c>
      <c r="E33" s="20" t="e">
        <f t="shared" si="5"/>
        <v>#REF!</v>
      </c>
      <c r="F33" s="21" t="e">
        <f t="shared" si="5"/>
        <v>#REF!</v>
      </c>
      <c r="G33" s="66" t="e">
        <f t="shared" si="5"/>
        <v>#REF!</v>
      </c>
      <c r="H33" s="22" t="e">
        <f t="shared" si="5"/>
        <v>#REF!</v>
      </c>
      <c r="I33" s="23"/>
      <c r="J33" s="52" t="e">
        <f t="shared" si="1"/>
        <v>#REF!</v>
      </c>
      <c r="K33" s="142"/>
      <c r="L33" s="17"/>
      <c r="M33" s="18"/>
      <c r="N33" s="19" t="e">
        <f>IF(#REF!="","",VLOOKUP(#REF!,女子名次,2,FALSE))</f>
        <v>#REF!</v>
      </c>
      <c r="O33" s="20" t="e">
        <f t="shared" si="6"/>
        <v>#REF!</v>
      </c>
      <c r="P33" s="21" t="e">
        <f t="shared" si="6"/>
        <v>#REF!</v>
      </c>
      <c r="Q33" s="49" t="e">
        <f t="shared" si="6"/>
        <v>#REF!</v>
      </c>
      <c r="R33" s="50" t="e">
        <f t="shared" si="6"/>
        <v>#REF!</v>
      </c>
      <c r="S33" s="51"/>
      <c r="T33" s="52" t="e">
        <f t="shared" si="3"/>
        <v>#REF!</v>
      </c>
    </row>
    <row r="34" spans="1:20" x14ac:dyDescent="0.25">
      <c r="A34" s="142"/>
      <c r="B34" s="25"/>
      <c r="C34" s="26"/>
      <c r="D34" s="27" t="e">
        <f>IF(#REF!="","",VLOOKUP(#REF!,男子名次,2,FALSE))</f>
        <v>#REF!</v>
      </c>
      <c r="E34" s="28" t="e">
        <f t="shared" si="5"/>
        <v>#REF!</v>
      </c>
      <c r="F34" s="29" t="e">
        <f t="shared" si="5"/>
        <v>#REF!</v>
      </c>
      <c r="G34" s="67" t="e">
        <f t="shared" si="5"/>
        <v>#REF!</v>
      </c>
      <c r="H34" s="30" t="e">
        <f t="shared" si="5"/>
        <v>#REF!</v>
      </c>
      <c r="I34" s="31"/>
      <c r="J34" s="56" t="e">
        <f t="shared" si="1"/>
        <v>#REF!</v>
      </c>
      <c r="K34" s="142"/>
      <c r="L34" s="25"/>
      <c r="M34" s="26"/>
      <c r="N34" s="27" t="e">
        <f>IF(#REF!="","",VLOOKUP(#REF!,女子名次,2,FALSE))</f>
        <v>#REF!</v>
      </c>
      <c r="O34" s="28" t="e">
        <f t="shared" si="6"/>
        <v>#REF!</v>
      </c>
      <c r="P34" s="29" t="e">
        <f t="shared" si="6"/>
        <v>#REF!</v>
      </c>
      <c r="Q34" s="53" t="e">
        <f t="shared" si="6"/>
        <v>#REF!</v>
      </c>
      <c r="R34" s="54" t="e">
        <f t="shared" si="6"/>
        <v>#REF!</v>
      </c>
      <c r="S34" s="55"/>
      <c r="T34" s="56" t="e">
        <f t="shared" si="3"/>
        <v>#REF!</v>
      </c>
    </row>
    <row r="35" spans="1:20" x14ac:dyDescent="0.25">
      <c r="A35" s="142"/>
      <c r="B35" s="33">
        <f>B32+2</f>
        <v>21</v>
      </c>
      <c r="C35" s="34" t="e">
        <f>#REF!</f>
        <v>#REF!</v>
      </c>
      <c r="D35" s="35" t="e">
        <f>IF(#REF!="","",VLOOKUP(#REF!,男子名次,2,FALSE))</f>
        <v>#REF!</v>
      </c>
      <c r="E35" s="36" t="e">
        <f t="shared" ref="E35:H49" si="7">IF($D35="","",VLOOKUP($D35,名單,COLUMN()-3,FALSE))</f>
        <v>#REF!</v>
      </c>
      <c r="F35" s="37" t="e">
        <f t="shared" si="7"/>
        <v>#REF!</v>
      </c>
      <c r="G35" s="68" t="e">
        <f t="shared" si="7"/>
        <v>#REF!</v>
      </c>
      <c r="H35" s="38" t="e">
        <f t="shared" si="7"/>
        <v>#REF!</v>
      </c>
      <c r="I35" s="39"/>
      <c r="J35" s="60" t="e">
        <f t="shared" si="1"/>
        <v>#REF!</v>
      </c>
      <c r="K35" s="128"/>
      <c r="L35" s="33"/>
      <c r="M35" s="34" t="e">
        <f>#REF!</f>
        <v>#REF!</v>
      </c>
      <c r="N35" s="35" t="e">
        <f>IF(#REF!="","",VLOOKUP(#REF!,女子名次,2,FALSE))</f>
        <v>#REF!</v>
      </c>
      <c r="O35" s="36" t="e">
        <f t="shared" si="6"/>
        <v>#REF!</v>
      </c>
      <c r="P35" s="37" t="e">
        <f t="shared" si="6"/>
        <v>#REF!</v>
      </c>
      <c r="Q35" s="57" t="e">
        <f t="shared" si="6"/>
        <v>#REF!</v>
      </c>
      <c r="R35" s="58" t="e">
        <f t="shared" si="6"/>
        <v>#REF!</v>
      </c>
      <c r="S35" s="59"/>
      <c r="T35" s="60" t="e">
        <f t="shared" si="3"/>
        <v>#REF!</v>
      </c>
    </row>
    <row r="36" spans="1:20" x14ac:dyDescent="0.25">
      <c r="A36" s="142"/>
      <c r="B36" s="41"/>
      <c r="C36" s="18"/>
      <c r="D36" s="19" t="e">
        <f>IF(#REF!="","",VLOOKUP(#REF!,男子名次,2,FALSE))</f>
        <v>#REF!</v>
      </c>
      <c r="E36" s="42" t="e">
        <f t="shared" si="7"/>
        <v>#REF!</v>
      </c>
      <c r="F36" s="43" t="e">
        <f t="shared" si="7"/>
        <v>#REF!</v>
      </c>
      <c r="G36" s="66" t="e">
        <f t="shared" si="7"/>
        <v>#REF!</v>
      </c>
      <c r="H36" s="22" t="e">
        <f t="shared" si="7"/>
        <v>#REF!</v>
      </c>
      <c r="I36" s="23"/>
      <c r="J36" s="52" t="e">
        <f t="shared" si="1"/>
        <v>#REF!</v>
      </c>
      <c r="K36" s="128"/>
      <c r="L36" s="41"/>
      <c r="M36" s="18"/>
      <c r="N36" s="19" t="e">
        <f>IF(#REF!="","",VLOOKUP(#REF!,女子名次,2,FALSE))</f>
        <v>#REF!</v>
      </c>
      <c r="O36" s="42" t="e">
        <f t="shared" si="6"/>
        <v>#REF!</v>
      </c>
      <c r="P36" s="43" t="e">
        <f t="shared" si="6"/>
        <v>#REF!</v>
      </c>
      <c r="Q36" s="49" t="e">
        <f t="shared" si="6"/>
        <v>#REF!</v>
      </c>
      <c r="R36" s="50" t="e">
        <f t="shared" si="6"/>
        <v>#REF!</v>
      </c>
      <c r="S36" s="51"/>
      <c r="T36" s="52" t="e">
        <f t="shared" si="3"/>
        <v>#REF!</v>
      </c>
    </row>
    <row r="37" spans="1:20" x14ac:dyDescent="0.25">
      <c r="A37" s="142"/>
      <c r="B37" s="17"/>
      <c r="C37" s="26"/>
      <c r="D37" s="27" t="e">
        <f>IF(#REF!="","",VLOOKUP(#REF!,男子名次,2,FALSE))</f>
        <v>#REF!</v>
      </c>
      <c r="E37" s="28" t="e">
        <f t="shared" si="7"/>
        <v>#REF!</v>
      </c>
      <c r="F37" s="29" t="e">
        <f t="shared" si="7"/>
        <v>#REF!</v>
      </c>
      <c r="G37" s="67" t="e">
        <f t="shared" si="7"/>
        <v>#REF!</v>
      </c>
      <c r="H37" s="30" t="e">
        <f t="shared" si="7"/>
        <v>#REF!</v>
      </c>
      <c r="I37" s="31"/>
      <c r="J37" s="56" t="e">
        <f t="shared" si="1"/>
        <v>#REF!</v>
      </c>
      <c r="K37" s="128"/>
      <c r="L37" s="17"/>
      <c r="M37" s="26"/>
      <c r="N37" s="27" t="e">
        <f>IF(#REF!="","",VLOOKUP(#REF!,女子名次,2,FALSE))</f>
        <v>#REF!</v>
      </c>
      <c r="O37" s="28" t="e">
        <f t="shared" si="6"/>
        <v>#REF!</v>
      </c>
      <c r="P37" s="29" t="e">
        <f t="shared" si="6"/>
        <v>#REF!</v>
      </c>
      <c r="Q37" s="53" t="e">
        <f t="shared" si="6"/>
        <v>#REF!</v>
      </c>
      <c r="R37" s="54" t="e">
        <f t="shared" si="6"/>
        <v>#REF!</v>
      </c>
      <c r="S37" s="55"/>
      <c r="T37" s="56" t="e">
        <f t="shared" si="3"/>
        <v>#REF!</v>
      </c>
    </row>
    <row r="38" spans="1:20" x14ac:dyDescent="0.25">
      <c r="A38" s="128"/>
      <c r="B38" s="33"/>
      <c r="C38" s="34"/>
      <c r="D38" s="35" t="e">
        <f>IF(#REF!="","",VLOOKUP(#REF!,男子名次,2,FALSE))</f>
        <v>#REF!</v>
      </c>
      <c r="E38" s="36" t="e">
        <f t="shared" si="7"/>
        <v>#REF!</v>
      </c>
      <c r="F38" s="37" t="e">
        <f t="shared" si="7"/>
        <v>#REF!</v>
      </c>
      <c r="G38" s="68" t="e">
        <f t="shared" si="7"/>
        <v>#REF!</v>
      </c>
      <c r="H38" s="38" t="e">
        <f t="shared" si="7"/>
        <v>#REF!</v>
      </c>
      <c r="I38" s="39"/>
      <c r="J38" s="60" t="e">
        <f t="shared" si="1"/>
        <v>#REF!</v>
      </c>
      <c r="K38" s="128"/>
      <c r="L38" s="33"/>
      <c r="M38" s="34" t="e">
        <f>#REF!</f>
        <v>#REF!</v>
      </c>
      <c r="N38" s="35" t="e">
        <f>IF(#REF!="","",VLOOKUP(#REF!,女子名次,2,FALSE))</f>
        <v>#REF!</v>
      </c>
      <c r="O38" s="36" t="e">
        <f t="shared" si="6"/>
        <v>#REF!</v>
      </c>
      <c r="P38" s="37" t="e">
        <f t="shared" si="6"/>
        <v>#REF!</v>
      </c>
      <c r="Q38" s="57" t="e">
        <f t="shared" si="6"/>
        <v>#REF!</v>
      </c>
      <c r="R38" s="58" t="e">
        <f t="shared" si="6"/>
        <v>#REF!</v>
      </c>
      <c r="S38" s="59"/>
      <c r="T38" s="60" t="e">
        <f t="shared" si="3"/>
        <v>#REF!</v>
      </c>
    </row>
    <row r="39" spans="1:20" x14ac:dyDescent="0.25">
      <c r="A39" s="128"/>
      <c r="B39" s="17"/>
      <c r="C39" s="18"/>
      <c r="D39" s="19" t="e">
        <f>IF(#REF!="","",VLOOKUP(#REF!,男子名次,2,FALSE))</f>
        <v>#REF!</v>
      </c>
      <c r="E39" s="42" t="e">
        <f t="shared" si="7"/>
        <v>#REF!</v>
      </c>
      <c r="F39" s="43" t="e">
        <f t="shared" si="7"/>
        <v>#REF!</v>
      </c>
      <c r="G39" s="66" t="e">
        <f t="shared" si="7"/>
        <v>#REF!</v>
      </c>
      <c r="H39" s="22" t="e">
        <f t="shared" si="7"/>
        <v>#REF!</v>
      </c>
      <c r="I39" s="23"/>
      <c r="J39" s="52" t="e">
        <f t="shared" si="1"/>
        <v>#REF!</v>
      </c>
      <c r="K39" s="128"/>
      <c r="L39" s="17"/>
      <c r="M39" s="18"/>
      <c r="N39" s="19" t="e">
        <f>IF(#REF!="","",VLOOKUP(#REF!,女子名次,2,FALSE))</f>
        <v>#REF!</v>
      </c>
      <c r="O39" s="42" t="e">
        <f t="shared" si="6"/>
        <v>#REF!</v>
      </c>
      <c r="P39" s="43" t="e">
        <f t="shared" si="6"/>
        <v>#REF!</v>
      </c>
      <c r="Q39" s="49" t="e">
        <f t="shared" si="6"/>
        <v>#REF!</v>
      </c>
      <c r="R39" s="50" t="e">
        <f t="shared" si="6"/>
        <v>#REF!</v>
      </c>
      <c r="S39" s="51"/>
      <c r="T39" s="52" t="e">
        <f t="shared" si="3"/>
        <v>#REF!</v>
      </c>
    </row>
    <row r="40" spans="1:20" x14ac:dyDescent="0.25">
      <c r="A40" s="128"/>
      <c r="B40" s="25"/>
      <c r="C40" s="26"/>
      <c r="D40" s="27" t="e">
        <f>IF(#REF!="","",VLOOKUP(#REF!,男子名次,2,FALSE))</f>
        <v>#REF!</v>
      </c>
      <c r="E40" s="28" t="e">
        <f t="shared" si="7"/>
        <v>#REF!</v>
      </c>
      <c r="F40" s="29" t="e">
        <f t="shared" si="7"/>
        <v>#REF!</v>
      </c>
      <c r="G40" s="67" t="e">
        <f t="shared" si="7"/>
        <v>#REF!</v>
      </c>
      <c r="H40" s="30" t="e">
        <f t="shared" si="7"/>
        <v>#REF!</v>
      </c>
      <c r="I40" s="31"/>
      <c r="J40" s="56" t="e">
        <f t="shared" si="1"/>
        <v>#REF!</v>
      </c>
      <c r="K40" s="128"/>
      <c r="L40" s="25"/>
      <c r="M40" s="26"/>
      <c r="N40" s="27" t="e">
        <f>IF(#REF!="","",VLOOKUP(#REF!,女子名次,2,FALSE))</f>
        <v>#REF!</v>
      </c>
      <c r="O40" s="28" t="e">
        <f t="shared" si="6"/>
        <v>#REF!</v>
      </c>
      <c r="P40" s="29" t="e">
        <f t="shared" si="6"/>
        <v>#REF!</v>
      </c>
      <c r="Q40" s="53" t="e">
        <f t="shared" si="6"/>
        <v>#REF!</v>
      </c>
      <c r="R40" s="54" t="e">
        <f t="shared" si="6"/>
        <v>#REF!</v>
      </c>
      <c r="S40" s="55"/>
      <c r="T40" s="56" t="e">
        <f t="shared" si="3"/>
        <v>#REF!</v>
      </c>
    </row>
    <row r="41" spans="1:20" x14ac:dyDescent="0.25">
      <c r="A41" s="128"/>
      <c r="B41" s="33"/>
      <c r="C41" s="34"/>
      <c r="D41" s="35" t="e">
        <f>IF(#REF!="","",VLOOKUP(#REF!,男子名次,2,FALSE))</f>
        <v>#REF!</v>
      </c>
      <c r="E41" s="36" t="e">
        <f t="shared" si="7"/>
        <v>#REF!</v>
      </c>
      <c r="F41" s="37" t="e">
        <f t="shared" si="7"/>
        <v>#REF!</v>
      </c>
      <c r="G41" s="68" t="e">
        <f t="shared" si="7"/>
        <v>#REF!</v>
      </c>
      <c r="H41" s="38" t="e">
        <f t="shared" si="7"/>
        <v>#REF!</v>
      </c>
      <c r="I41" s="39"/>
      <c r="J41" s="60" t="e">
        <f t="shared" si="1"/>
        <v>#REF!</v>
      </c>
      <c r="K41" s="128"/>
      <c r="L41" s="33"/>
      <c r="M41" s="34" t="e">
        <f>#REF!</f>
        <v>#REF!</v>
      </c>
      <c r="N41" s="35" t="e">
        <f>IF(#REF!="","",VLOOKUP(#REF!,女子名次,2,FALSE))</f>
        <v>#REF!</v>
      </c>
      <c r="O41" s="36" t="e">
        <f t="shared" si="6"/>
        <v>#REF!</v>
      </c>
      <c r="P41" s="37" t="e">
        <f t="shared" si="6"/>
        <v>#REF!</v>
      </c>
      <c r="Q41" s="57" t="e">
        <f t="shared" si="6"/>
        <v>#REF!</v>
      </c>
      <c r="R41" s="58" t="e">
        <f t="shared" si="6"/>
        <v>#REF!</v>
      </c>
      <c r="S41" s="59"/>
      <c r="T41" s="60" t="e">
        <f t="shared" si="3"/>
        <v>#REF!</v>
      </c>
    </row>
    <row r="42" spans="1:20" x14ac:dyDescent="0.25">
      <c r="A42" s="128"/>
      <c r="B42" s="17"/>
      <c r="C42" s="18"/>
      <c r="D42" s="19" t="e">
        <f>IF(#REF!="","",VLOOKUP(#REF!,男子名次,2,FALSE))</f>
        <v>#REF!</v>
      </c>
      <c r="E42" s="20" t="e">
        <f t="shared" si="7"/>
        <v>#REF!</v>
      </c>
      <c r="F42" s="21" t="e">
        <f t="shared" si="7"/>
        <v>#REF!</v>
      </c>
      <c r="G42" s="66" t="e">
        <f t="shared" si="7"/>
        <v>#REF!</v>
      </c>
      <c r="H42" s="22" t="e">
        <f t="shared" si="7"/>
        <v>#REF!</v>
      </c>
      <c r="I42" s="23"/>
      <c r="J42" s="52" t="e">
        <f t="shared" si="1"/>
        <v>#REF!</v>
      </c>
      <c r="K42" s="128"/>
      <c r="L42" s="17"/>
      <c r="M42" s="18"/>
      <c r="N42" s="19" t="e">
        <f>IF(#REF!="","",VLOOKUP(#REF!,女子名次,2,FALSE))</f>
        <v>#REF!</v>
      </c>
      <c r="O42" s="20" t="e">
        <f t="shared" si="6"/>
        <v>#REF!</v>
      </c>
      <c r="P42" s="21" t="e">
        <f t="shared" si="6"/>
        <v>#REF!</v>
      </c>
      <c r="Q42" s="49" t="e">
        <f t="shared" si="6"/>
        <v>#REF!</v>
      </c>
      <c r="R42" s="50" t="e">
        <f t="shared" si="6"/>
        <v>#REF!</v>
      </c>
      <c r="S42" s="51"/>
      <c r="T42" s="52" t="e">
        <f t="shared" si="3"/>
        <v>#REF!</v>
      </c>
    </row>
    <row r="43" spans="1:20" x14ac:dyDescent="0.25">
      <c r="A43" s="128"/>
      <c r="B43" s="25"/>
      <c r="C43" s="26"/>
      <c r="D43" s="27" t="e">
        <f>IF(#REF!="","",VLOOKUP(#REF!,男子名次,2,FALSE))</f>
        <v>#REF!</v>
      </c>
      <c r="E43" s="28" t="e">
        <f t="shared" si="7"/>
        <v>#REF!</v>
      </c>
      <c r="F43" s="29" t="e">
        <f t="shared" si="7"/>
        <v>#REF!</v>
      </c>
      <c r="G43" s="67" t="e">
        <f t="shared" si="7"/>
        <v>#REF!</v>
      </c>
      <c r="H43" s="30" t="e">
        <f t="shared" si="7"/>
        <v>#REF!</v>
      </c>
      <c r="I43" s="31"/>
      <c r="J43" s="56" t="e">
        <f t="shared" si="1"/>
        <v>#REF!</v>
      </c>
      <c r="K43" s="128"/>
      <c r="L43" s="25"/>
      <c r="M43" s="26"/>
      <c r="N43" s="27" t="e">
        <f>IF(#REF!="","",VLOOKUP(#REF!,女子名次,2,FALSE))</f>
        <v>#REF!</v>
      </c>
      <c r="O43" s="28" t="e">
        <f t="shared" si="6"/>
        <v>#REF!</v>
      </c>
      <c r="P43" s="29" t="e">
        <f t="shared" si="6"/>
        <v>#REF!</v>
      </c>
      <c r="Q43" s="53" t="e">
        <f t="shared" si="6"/>
        <v>#REF!</v>
      </c>
      <c r="R43" s="54" t="e">
        <f t="shared" si="6"/>
        <v>#REF!</v>
      </c>
      <c r="S43" s="55"/>
      <c r="T43" s="56" t="e">
        <f t="shared" si="3"/>
        <v>#REF!</v>
      </c>
    </row>
    <row r="44" spans="1:20" x14ac:dyDescent="0.25">
      <c r="A44" s="128"/>
      <c r="B44" s="33"/>
      <c r="C44" s="34"/>
      <c r="D44" s="35" t="e">
        <f>IF(#REF!="","",VLOOKUP(#REF!,男子名次,2,FALSE))</f>
        <v>#REF!</v>
      </c>
      <c r="E44" s="36" t="e">
        <f t="shared" si="7"/>
        <v>#REF!</v>
      </c>
      <c r="F44" s="37" t="e">
        <f t="shared" si="7"/>
        <v>#REF!</v>
      </c>
      <c r="G44" s="68" t="e">
        <f t="shared" si="7"/>
        <v>#REF!</v>
      </c>
      <c r="H44" s="38" t="e">
        <f t="shared" si="7"/>
        <v>#REF!</v>
      </c>
      <c r="I44" s="39"/>
      <c r="J44" s="60" t="e">
        <f t="shared" si="1"/>
        <v>#REF!</v>
      </c>
      <c r="K44" s="128"/>
      <c r="L44" s="33"/>
      <c r="M44" s="34" t="e">
        <f>#REF!</f>
        <v>#REF!</v>
      </c>
      <c r="N44" s="35" t="e">
        <f>IF(#REF!="","",VLOOKUP(#REF!,女子名次,2,FALSE))</f>
        <v>#REF!</v>
      </c>
      <c r="O44" s="36" t="e">
        <f t="shared" si="6"/>
        <v>#REF!</v>
      </c>
      <c r="P44" s="37" t="e">
        <f t="shared" si="6"/>
        <v>#REF!</v>
      </c>
      <c r="Q44" s="57" t="e">
        <f t="shared" si="6"/>
        <v>#REF!</v>
      </c>
      <c r="R44" s="58" t="e">
        <f t="shared" si="6"/>
        <v>#REF!</v>
      </c>
      <c r="S44" s="59"/>
      <c r="T44" s="60" t="e">
        <f t="shared" si="3"/>
        <v>#REF!</v>
      </c>
    </row>
    <row r="45" spans="1:20" x14ac:dyDescent="0.25">
      <c r="A45" s="128"/>
      <c r="B45" s="41"/>
      <c r="C45" s="18"/>
      <c r="D45" s="19" t="e">
        <f>IF(#REF!="","",VLOOKUP(#REF!,男子名次,2,FALSE))</f>
        <v>#REF!</v>
      </c>
      <c r="E45" s="20" t="e">
        <f t="shared" si="7"/>
        <v>#REF!</v>
      </c>
      <c r="F45" s="21" t="e">
        <f t="shared" si="7"/>
        <v>#REF!</v>
      </c>
      <c r="G45" s="66" t="e">
        <f t="shared" si="7"/>
        <v>#REF!</v>
      </c>
      <c r="H45" s="22" t="e">
        <f t="shared" si="7"/>
        <v>#REF!</v>
      </c>
      <c r="I45" s="23"/>
      <c r="J45" s="52" t="e">
        <f t="shared" si="1"/>
        <v>#REF!</v>
      </c>
      <c r="K45" s="128"/>
      <c r="L45" s="17"/>
      <c r="M45" s="18"/>
      <c r="N45" s="19" t="e">
        <f>IF(#REF!="","",VLOOKUP(#REF!,女子名次,2,FALSE))</f>
        <v>#REF!</v>
      </c>
      <c r="O45" s="20" t="e">
        <f t="shared" si="6"/>
        <v>#REF!</v>
      </c>
      <c r="P45" s="21" t="e">
        <f t="shared" si="6"/>
        <v>#REF!</v>
      </c>
      <c r="Q45" s="49" t="e">
        <f t="shared" si="6"/>
        <v>#REF!</v>
      </c>
      <c r="R45" s="50" t="e">
        <f t="shared" si="6"/>
        <v>#REF!</v>
      </c>
      <c r="S45" s="51"/>
      <c r="T45" s="52" t="e">
        <f t="shared" si="3"/>
        <v>#REF!</v>
      </c>
    </row>
    <row r="46" spans="1:20" x14ac:dyDescent="0.25">
      <c r="A46" s="128"/>
      <c r="B46" s="17"/>
      <c r="C46" s="26"/>
      <c r="D46" s="27" t="e">
        <f>IF(#REF!="","",VLOOKUP(#REF!,男子名次,2,FALSE))</f>
        <v>#REF!</v>
      </c>
      <c r="E46" s="28" t="e">
        <f t="shared" si="7"/>
        <v>#REF!</v>
      </c>
      <c r="F46" s="29" t="e">
        <f t="shared" si="7"/>
        <v>#REF!</v>
      </c>
      <c r="G46" s="67" t="e">
        <f t="shared" si="7"/>
        <v>#REF!</v>
      </c>
      <c r="H46" s="30" t="e">
        <f t="shared" si="7"/>
        <v>#REF!</v>
      </c>
      <c r="I46" s="31"/>
      <c r="J46" s="56" t="e">
        <f t="shared" si="1"/>
        <v>#REF!</v>
      </c>
      <c r="K46" s="128"/>
      <c r="L46" s="25"/>
      <c r="M46" s="26"/>
      <c r="N46" s="27" t="e">
        <f>IF(#REF!="","",VLOOKUP(#REF!,女子名次,2,FALSE))</f>
        <v>#REF!</v>
      </c>
      <c r="O46" s="28" t="e">
        <f t="shared" si="6"/>
        <v>#REF!</v>
      </c>
      <c r="P46" s="29" t="e">
        <f t="shared" si="6"/>
        <v>#REF!</v>
      </c>
      <c r="Q46" s="53" t="e">
        <f t="shared" si="6"/>
        <v>#REF!</v>
      </c>
      <c r="R46" s="54" t="e">
        <f t="shared" si="6"/>
        <v>#REF!</v>
      </c>
      <c r="S46" s="55"/>
      <c r="T46" s="56" t="e">
        <f t="shared" si="3"/>
        <v>#REF!</v>
      </c>
    </row>
    <row r="47" spans="1:20" x14ac:dyDescent="0.25">
      <c r="A47" s="128"/>
      <c r="B47" s="33"/>
      <c r="C47" s="34"/>
      <c r="D47" s="35" t="e">
        <f>IF(#REF!="","",VLOOKUP(#REF!,男子名次,2,FALSE))</f>
        <v>#REF!</v>
      </c>
      <c r="E47" s="36" t="e">
        <f t="shared" si="7"/>
        <v>#REF!</v>
      </c>
      <c r="F47" s="37" t="e">
        <f t="shared" si="7"/>
        <v>#REF!</v>
      </c>
      <c r="G47" s="68" t="e">
        <f t="shared" si="7"/>
        <v>#REF!</v>
      </c>
      <c r="H47" s="38" t="e">
        <f t="shared" si="7"/>
        <v>#REF!</v>
      </c>
      <c r="I47" s="39"/>
      <c r="J47" s="60" t="e">
        <f t="shared" si="1"/>
        <v>#REF!</v>
      </c>
      <c r="K47" s="128"/>
      <c r="L47" s="33"/>
      <c r="M47" s="34" t="e">
        <f>#REF!</f>
        <v>#REF!</v>
      </c>
      <c r="N47" s="35" t="e">
        <f>IF(#REF!="","",VLOOKUP(#REF!,女子名次,2,FALSE))</f>
        <v>#REF!</v>
      </c>
      <c r="O47" s="36" t="e">
        <f t="shared" si="6"/>
        <v>#REF!</v>
      </c>
      <c r="P47" s="37" t="e">
        <f t="shared" si="6"/>
        <v>#REF!</v>
      </c>
      <c r="Q47" s="57" t="e">
        <f t="shared" si="6"/>
        <v>#REF!</v>
      </c>
      <c r="R47" s="58" t="e">
        <f t="shared" si="6"/>
        <v>#REF!</v>
      </c>
      <c r="S47" s="59"/>
      <c r="T47" s="60" t="e">
        <f t="shared" si="3"/>
        <v>#REF!</v>
      </c>
    </row>
    <row r="48" spans="1:20" x14ac:dyDescent="0.25">
      <c r="A48" s="128"/>
      <c r="B48" s="41"/>
      <c r="C48" s="18"/>
      <c r="D48" s="19" t="e">
        <f>IF(#REF!="","",VLOOKUP(#REF!,男子名次,2,FALSE))</f>
        <v>#REF!</v>
      </c>
      <c r="E48" s="20" t="e">
        <f t="shared" si="7"/>
        <v>#REF!</v>
      </c>
      <c r="F48" s="21" t="e">
        <f t="shared" si="7"/>
        <v>#REF!</v>
      </c>
      <c r="G48" s="66" t="e">
        <f t="shared" si="7"/>
        <v>#REF!</v>
      </c>
      <c r="H48" s="22" t="e">
        <f t="shared" si="7"/>
        <v>#REF!</v>
      </c>
      <c r="I48" s="23"/>
      <c r="J48" s="52" t="e">
        <f t="shared" si="1"/>
        <v>#REF!</v>
      </c>
      <c r="K48" s="128"/>
      <c r="L48" s="17"/>
      <c r="M48" s="18"/>
      <c r="N48" s="19" t="e">
        <f>IF(#REF!="","",VLOOKUP(#REF!,女子名次,2,FALSE))</f>
        <v>#REF!</v>
      </c>
      <c r="O48" s="20" t="e">
        <f t="shared" si="6"/>
        <v>#REF!</v>
      </c>
      <c r="P48" s="21" t="e">
        <f t="shared" si="6"/>
        <v>#REF!</v>
      </c>
      <c r="Q48" s="49" t="e">
        <f t="shared" si="6"/>
        <v>#REF!</v>
      </c>
      <c r="R48" s="50" t="e">
        <f t="shared" si="6"/>
        <v>#REF!</v>
      </c>
      <c r="S48" s="51"/>
      <c r="T48" s="52" t="e">
        <f t="shared" si="3"/>
        <v>#REF!</v>
      </c>
    </row>
    <row r="49" spans="1:20" ht="17.25" thickBot="1" x14ac:dyDescent="0.3">
      <c r="A49" s="45"/>
      <c r="B49" s="126"/>
      <c r="C49" s="44"/>
      <c r="D49" s="71" t="e">
        <f>IF(#REF!="","",VLOOKUP(#REF!,男子名次,2,FALSE))</f>
        <v>#REF!</v>
      </c>
      <c r="E49" s="72" t="e">
        <f t="shared" si="7"/>
        <v>#REF!</v>
      </c>
      <c r="F49" s="73" t="e">
        <f t="shared" si="7"/>
        <v>#REF!</v>
      </c>
      <c r="G49" s="74" t="e">
        <f t="shared" si="7"/>
        <v>#REF!</v>
      </c>
      <c r="H49" s="75" t="e">
        <f t="shared" si="7"/>
        <v>#REF!</v>
      </c>
      <c r="I49" s="76"/>
      <c r="J49" s="77" t="e">
        <f t="shared" si="1"/>
        <v>#REF!</v>
      </c>
      <c r="K49" s="45"/>
      <c r="L49" s="126"/>
      <c r="M49" s="44"/>
      <c r="N49" s="71" t="e">
        <f>IF(#REF!="","",VLOOKUP(#REF!,女子名次,2,FALSE))</f>
        <v>#REF!</v>
      </c>
      <c r="O49" s="72" t="e">
        <f t="shared" si="6"/>
        <v>#REF!</v>
      </c>
      <c r="P49" s="73" t="e">
        <f t="shared" si="6"/>
        <v>#REF!</v>
      </c>
      <c r="Q49" s="78" t="e">
        <f t="shared" si="6"/>
        <v>#REF!</v>
      </c>
      <c r="R49" s="79" t="e">
        <f t="shared" si="6"/>
        <v>#REF!</v>
      </c>
      <c r="S49" s="80"/>
      <c r="T49" s="77" t="e">
        <f t="shared" si="3"/>
        <v>#REF!</v>
      </c>
    </row>
  </sheetData>
  <mergeCells count="9">
    <mergeCell ref="K5:K10"/>
    <mergeCell ref="K11:K34"/>
    <mergeCell ref="A5:A37"/>
    <mergeCell ref="A1:T1"/>
    <mergeCell ref="A3:G3"/>
    <mergeCell ref="L3:S3"/>
    <mergeCell ref="B4:E4"/>
    <mergeCell ref="L4:O4"/>
    <mergeCell ref="A2:T2"/>
  </mergeCells>
  <phoneticPr fontId="2" type="noConversion"/>
  <conditionalFormatting sqref="G5:I49">
    <cfRule type="cellIs" dxfId="11" priority="3" operator="lessThan">
      <formula>72</formula>
    </cfRule>
    <cfRule type="cellIs" dxfId="10" priority="4" operator="equal">
      <formula>72</formula>
    </cfRule>
  </conditionalFormatting>
  <conditionalFormatting sqref="T5:T49 J5:J49">
    <cfRule type="cellIs" dxfId="9" priority="1" operator="lessThan">
      <formula>144</formula>
    </cfRule>
    <cfRule type="cellIs" dxfId="8" priority="2" operator="equal">
      <formula>144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tabSelected="1" zoomScaleNormal="100" workbookViewId="0">
      <selection activeCell="W7" sqref="W7"/>
    </sheetView>
  </sheetViews>
  <sheetFormatPr defaultRowHeight="16.5" x14ac:dyDescent="0.25"/>
  <cols>
    <col min="1" max="1" width="2.875" customWidth="1"/>
    <col min="2" max="2" width="3.375" customWidth="1"/>
    <col min="3" max="3" width="6.625" customWidth="1"/>
    <col min="4" max="4" width="3.625" customWidth="1"/>
    <col min="5" max="5" width="20.625" customWidth="1"/>
    <col min="6" max="6" width="7.625" customWidth="1"/>
    <col min="7" max="9" width="3.875" customWidth="1"/>
    <col min="10" max="10" width="4.5" customWidth="1"/>
    <col min="11" max="11" width="2.875" customWidth="1"/>
    <col min="12" max="12" width="3.375" customWidth="1"/>
    <col min="13" max="13" width="6.625" customWidth="1"/>
    <col min="14" max="14" width="3.625" customWidth="1"/>
    <col min="15" max="15" width="20.625" customWidth="1"/>
    <col min="16" max="16" width="6.625" customWidth="1"/>
    <col min="17" max="19" width="3.875" customWidth="1"/>
    <col min="20" max="20" width="4.5" customWidth="1"/>
  </cols>
  <sheetData>
    <row r="1" spans="1:20" ht="18.75" x14ac:dyDescent="0.25">
      <c r="A1" s="135" t="s">
        <v>90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</row>
    <row r="2" spans="1:20" ht="19.5" x14ac:dyDescent="0.25">
      <c r="A2" s="136" t="s">
        <v>91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</row>
    <row r="3" spans="1:20" x14ac:dyDescent="0.25">
      <c r="A3" s="137" t="s">
        <v>83</v>
      </c>
      <c r="B3" s="137"/>
      <c r="C3" s="137"/>
      <c r="D3" s="137"/>
      <c r="E3" s="137"/>
      <c r="F3" s="137"/>
      <c r="G3" s="137"/>
      <c r="H3" s="1"/>
      <c r="I3" s="2"/>
      <c r="J3" s="3"/>
      <c r="K3" s="3"/>
      <c r="L3" s="138" t="s">
        <v>1</v>
      </c>
      <c r="M3" s="138"/>
      <c r="N3" s="138"/>
      <c r="O3" s="138"/>
      <c r="P3" s="138"/>
      <c r="Q3" s="138"/>
      <c r="R3" s="138"/>
      <c r="S3" s="138"/>
      <c r="T3" s="2"/>
    </row>
    <row r="4" spans="1:20" ht="17.25" thickBot="1" x14ac:dyDescent="0.3">
      <c r="A4" s="2"/>
      <c r="B4" s="139" t="s">
        <v>11</v>
      </c>
      <c r="C4" s="139"/>
      <c r="D4" s="139"/>
      <c r="E4" s="139"/>
      <c r="F4" s="4"/>
      <c r="G4" s="5"/>
      <c r="H4" s="6"/>
      <c r="I4" s="6"/>
      <c r="J4" s="2"/>
      <c r="K4" s="7"/>
      <c r="L4" s="140" t="s">
        <v>12</v>
      </c>
      <c r="M4" s="140"/>
      <c r="N4" s="140"/>
      <c r="O4" s="140"/>
      <c r="P4" s="8"/>
      <c r="Q4" s="8"/>
      <c r="R4" s="6"/>
      <c r="S4" s="6"/>
      <c r="T4" s="6"/>
    </row>
    <row r="5" spans="1:20" x14ac:dyDescent="0.25">
      <c r="A5" s="127"/>
      <c r="B5" s="61">
        <v>1</v>
      </c>
      <c r="C5" s="10">
        <v>0.29166666666666669</v>
      </c>
      <c r="D5" s="11">
        <v>3</v>
      </c>
      <c r="E5" s="12" t="s">
        <v>17</v>
      </c>
      <c r="F5" s="13" t="s">
        <v>14</v>
      </c>
      <c r="G5" s="65">
        <v>80</v>
      </c>
      <c r="H5" s="14">
        <v>77</v>
      </c>
      <c r="I5" s="15">
        <v>80</v>
      </c>
      <c r="J5" s="48">
        <v>237</v>
      </c>
      <c r="K5" s="127"/>
      <c r="L5" s="61">
        <v>2</v>
      </c>
      <c r="M5" s="10">
        <v>0.29166666666666669</v>
      </c>
      <c r="N5" s="11">
        <v>23</v>
      </c>
      <c r="O5" s="12" t="s">
        <v>29</v>
      </c>
      <c r="P5" s="13" t="s">
        <v>14</v>
      </c>
      <c r="Q5" s="65">
        <v>77</v>
      </c>
      <c r="R5" s="14">
        <v>80</v>
      </c>
      <c r="S5" s="15">
        <v>76</v>
      </c>
      <c r="T5" s="48">
        <v>233</v>
      </c>
    </row>
    <row r="6" spans="1:20" x14ac:dyDescent="0.25">
      <c r="A6" s="128"/>
      <c r="B6" s="62"/>
      <c r="C6" s="18"/>
      <c r="D6" s="19">
        <v>37</v>
      </c>
      <c r="E6" s="20" t="s">
        <v>40</v>
      </c>
      <c r="F6" s="21" t="s">
        <v>39</v>
      </c>
      <c r="G6" s="66">
        <v>75</v>
      </c>
      <c r="H6" s="22">
        <v>82</v>
      </c>
      <c r="I6" s="23">
        <v>83</v>
      </c>
      <c r="J6" s="52">
        <v>240</v>
      </c>
      <c r="K6" s="128"/>
      <c r="L6" s="62"/>
      <c r="M6" s="18"/>
      <c r="N6" s="19">
        <v>53</v>
      </c>
      <c r="O6" s="20" t="s">
        <v>52</v>
      </c>
      <c r="P6" s="21" t="s">
        <v>14</v>
      </c>
      <c r="Q6" s="66">
        <v>76</v>
      </c>
      <c r="R6" s="22">
        <v>78</v>
      </c>
      <c r="S6" s="23">
        <v>79</v>
      </c>
      <c r="T6" s="52">
        <v>233</v>
      </c>
    </row>
    <row r="7" spans="1:20" x14ac:dyDescent="0.25">
      <c r="A7" s="128"/>
      <c r="B7" s="63"/>
      <c r="C7" s="26"/>
      <c r="D7" s="27">
        <v>19</v>
      </c>
      <c r="E7" s="28" t="s">
        <v>49</v>
      </c>
      <c r="F7" s="29" t="s">
        <v>87</v>
      </c>
      <c r="G7" s="67">
        <v>82</v>
      </c>
      <c r="H7" s="30">
        <v>74</v>
      </c>
      <c r="I7" s="31">
        <v>84</v>
      </c>
      <c r="J7" s="56">
        <v>240</v>
      </c>
      <c r="K7" s="128"/>
      <c r="L7" s="63"/>
      <c r="M7" s="26"/>
      <c r="N7" s="27">
        <v>16</v>
      </c>
      <c r="O7" s="28" t="s">
        <v>50</v>
      </c>
      <c r="P7" s="29" t="s">
        <v>14</v>
      </c>
      <c r="Q7" s="67">
        <v>76</v>
      </c>
      <c r="R7" s="30">
        <v>84</v>
      </c>
      <c r="S7" s="31">
        <v>77</v>
      </c>
      <c r="T7" s="56">
        <v>237</v>
      </c>
    </row>
    <row r="8" spans="1:20" x14ac:dyDescent="0.25">
      <c r="A8" s="128"/>
      <c r="B8" s="64">
        <v>3</v>
      </c>
      <c r="C8" s="34">
        <v>0.29791666666666666</v>
      </c>
      <c r="D8" s="35">
        <v>6</v>
      </c>
      <c r="E8" s="36" t="s">
        <v>20</v>
      </c>
      <c r="F8" s="37" t="s">
        <v>14</v>
      </c>
      <c r="G8" s="68">
        <v>78</v>
      </c>
      <c r="H8" s="38">
        <v>82</v>
      </c>
      <c r="I8" s="39">
        <v>81</v>
      </c>
      <c r="J8" s="60">
        <v>241</v>
      </c>
      <c r="K8" s="128"/>
      <c r="L8" s="64">
        <v>4</v>
      </c>
      <c r="M8" s="34">
        <v>0.29791666666666666</v>
      </c>
      <c r="N8" s="35">
        <v>12</v>
      </c>
      <c r="O8" s="36" t="s">
        <v>24</v>
      </c>
      <c r="P8" s="37" t="s">
        <v>14</v>
      </c>
      <c r="Q8" s="68">
        <v>79</v>
      </c>
      <c r="R8" s="38">
        <v>78</v>
      </c>
      <c r="S8" s="39">
        <v>74</v>
      </c>
      <c r="T8" s="60">
        <v>231</v>
      </c>
    </row>
    <row r="9" spans="1:20" x14ac:dyDescent="0.25">
      <c r="A9" s="128"/>
      <c r="B9" s="62"/>
      <c r="C9" s="18"/>
      <c r="D9" s="19">
        <v>9</v>
      </c>
      <c r="E9" s="20" t="s">
        <v>22</v>
      </c>
      <c r="F9" s="21" t="s">
        <v>14</v>
      </c>
      <c r="G9" s="66">
        <v>78</v>
      </c>
      <c r="H9" s="22">
        <v>82</v>
      </c>
      <c r="I9" s="23">
        <v>82</v>
      </c>
      <c r="J9" s="52">
        <v>242</v>
      </c>
      <c r="K9" s="128"/>
      <c r="L9" s="62"/>
      <c r="M9" s="18"/>
      <c r="N9" s="19">
        <v>24</v>
      </c>
      <c r="O9" s="20" t="s">
        <v>30</v>
      </c>
      <c r="P9" s="21" t="s">
        <v>14</v>
      </c>
      <c r="Q9" s="66">
        <v>78</v>
      </c>
      <c r="R9" s="22">
        <v>81</v>
      </c>
      <c r="S9" s="23">
        <v>73</v>
      </c>
      <c r="T9" s="52">
        <v>232</v>
      </c>
    </row>
    <row r="10" spans="1:20" x14ac:dyDescent="0.25">
      <c r="A10" s="128"/>
      <c r="B10" s="63"/>
      <c r="C10" s="26"/>
      <c r="D10" s="27">
        <v>2</v>
      </c>
      <c r="E10" s="28" t="s">
        <v>16</v>
      </c>
      <c r="F10" s="29" t="s">
        <v>14</v>
      </c>
      <c r="G10" s="67">
        <v>77</v>
      </c>
      <c r="H10" s="30">
        <v>80</v>
      </c>
      <c r="I10" s="31">
        <v>85</v>
      </c>
      <c r="J10" s="56">
        <v>242</v>
      </c>
      <c r="K10" s="128"/>
      <c r="L10" s="63"/>
      <c r="M10" s="26"/>
      <c r="N10" s="27">
        <v>4</v>
      </c>
      <c r="O10" s="28" t="s">
        <v>18</v>
      </c>
      <c r="P10" s="29" t="s">
        <v>14</v>
      </c>
      <c r="Q10" s="67">
        <v>80</v>
      </c>
      <c r="R10" s="30">
        <v>79</v>
      </c>
      <c r="S10" s="31">
        <v>74</v>
      </c>
      <c r="T10" s="56">
        <v>233</v>
      </c>
    </row>
    <row r="11" spans="1:20" x14ac:dyDescent="0.25">
      <c r="A11" s="128"/>
      <c r="B11" s="64">
        <v>5</v>
      </c>
      <c r="C11" s="34">
        <v>0.30416666666666664</v>
      </c>
      <c r="D11" s="35">
        <v>47</v>
      </c>
      <c r="E11" s="36" t="s">
        <v>54</v>
      </c>
      <c r="F11" s="37" t="s">
        <v>14</v>
      </c>
      <c r="G11" s="68">
        <v>79</v>
      </c>
      <c r="H11" s="38">
        <v>81</v>
      </c>
      <c r="I11" s="39">
        <v>85</v>
      </c>
      <c r="J11" s="60">
        <v>245</v>
      </c>
      <c r="K11" s="128"/>
      <c r="L11" s="64">
        <v>6</v>
      </c>
      <c r="M11" s="34">
        <v>0.30416666666666664</v>
      </c>
      <c r="N11" s="35">
        <v>5</v>
      </c>
      <c r="O11" s="36" t="s">
        <v>19</v>
      </c>
      <c r="P11" s="37" t="s">
        <v>14</v>
      </c>
      <c r="Q11" s="68">
        <v>76</v>
      </c>
      <c r="R11" s="38">
        <v>73</v>
      </c>
      <c r="S11" s="39">
        <v>79</v>
      </c>
      <c r="T11" s="60">
        <v>228</v>
      </c>
    </row>
    <row r="12" spans="1:20" x14ac:dyDescent="0.25">
      <c r="A12" s="128"/>
      <c r="B12" s="62"/>
      <c r="C12" s="18"/>
      <c r="D12" s="19">
        <v>29</v>
      </c>
      <c r="E12" s="20" t="s">
        <v>31</v>
      </c>
      <c r="F12" s="21" t="s">
        <v>14</v>
      </c>
      <c r="G12" s="66">
        <v>82</v>
      </c>
      <c r="H12" s="22">
        <v>78</v>
      </c>
      <c r="I12" s="23">
        <v>90</v>
      </c>
      <c r="J12" s="52">
        <v>250</v>
      </c>
      <c r="K12" s="128"/>
      <c r="L12" s="62"/>
      <c r="M12" s="18"/>
      <c r="N12" s="19">
        <v>50</v>
      </c>
      <c r="O12" s="20" t="s">
        <v>51</v>
      </c>
      <c r="P12" s="21" t="s">
        <v>14</v>
      </c>
      <c r="Q12" s="66">
        <v>74</v>
      </c>
      <c r="R12" s="22">
        <v>75</v>
      </c>
      <c r="S12" s="23">
        <v>79</v>
      </c>
      <c r="T12" s="52">
        <v>228</v>
      </c>
    </row>
    <row r="13" spans="1:20" x14ac:dyDescent="0.25">
      <c r="A13" s="128"/>
      <c r="B13" s="63"/>
      <c r="C13" s="26"/>
      <c r="D13" s="19" t="s">
        <v>88</v>
      </c>
      <c r="E13" s="20" t="s">
        <v>88</v>
      </c>
      <c r="F13" s="21" t="s">
        <v>88</v>
      </c>
      <c r="G13" s="66" t="s">
        <v>88</v>
      </c>
      <c r="H13" s="22" t="s">
        <v>88</v>
      </c>
      <c r="I13" s="23" t="s">
        <v>88</v>
      </c>
      <c r="J13" s="52">
        <v>0</v>
      </c>
      <c r="K13" s="128"/>
      <c r="L13" s="63"/>
      <c r="M13" s="26"/>
      <c r="N13" s="19">
        <v>41</v>
      </c>
      <c r="O13" s="20" t="s">
        <v>34</v>
      </c>
      <c r="P13" s="21" t="s">
        <v>14</v>
      </c>
      <c r="Q13" s="66">
        <v>80</v>
      </c>
      <c r="R13" s="22">
        <v>78</v>
      </c>
      <c r="S13" s="23">
        <v>72</v>
      </c>
      <c r="T13" s="52">
        <v>230</v>
      </c>
    </row>
    <row r="14" spans="1:20" x14ac:dyDescent="0.25">
      <c r="A14" s="128"/>
      <c r="B14" s="64">
        <v>7</v>
      </c>
      <c r="C14" s="34">
        <v>0.31041666666666662</v>
      </c>
      <c r="D14" s="35">
        <v>72</v>
      </c>
      <c r="E14" s="36" t="s">
        <v>65</v>
      </c>
      <c r="F14" s="37" t="s">
        <v>14</v>
      </c>
      <c r="G14" s="68">
        <v>83</v>
      </c>
      <c r="H14" s="38">
        <v>81</v>
      </c>
      <c r="I14" s="39">
        <v>82</v>
      </c>
      <c r="J14" s="60">
        <v>246</v>
      </c>
      <c r="K14" s="128"/>
      <c r="L14" s="64">
        <v>8</v>
      </c>
      <c r="M14" s="34">
        <v>0.31041666666666662</v>
      </c>
      <c r="N14" s="35">
        <v>48</v>
      </c>
      <c r="O14" s="36" t="s">
        <v>27</v>
      </c>
      <c r="P14" s="37" t="s">
        <v>14</v>
      </c>
      <c r="Q14" s="68">
        <v>73</v>
      </c>
      <c r="R14" s="38">
        <v>82</v>
      </c>
      <c r="S14" s="39">
        <v>72</v>
      </c>
      <c r="T14" s="60">
        <v>227</v>
      </c>
    </row>
    <row r="15" spans="1:20" x14ac:dyDescent="0.25">
      <c r="A15" s="128"/>
      <c r="B15" s="62"/>
      <c r="C15" s="18"/>
      <c r="D15" s="19">
        <v>61</v>
      </c>
      <c r="E15" s="20" t="s">
        <v>76</v>
      </c>
      <c r="F15" s="21" t="s">
        <v>14</v>
      </c>
      <c r="G15" s="66">
        <v>85</v>
      </c>
      <c r="H15" s="22">
        <v>78</v>
      </c>
      <c r="I15" s="23">
        <v>83</v>
      </c>
      <c r="J15" s="52">
        <v>246</v>
      </c>
      <c r="K15" s="128"/>
      <c r="L15" s="62"/>
      <c r="M15" s="18"/>
      <c r="N15" s="19">
        <v>25</v>
      </c>
      <c r="O15" s="20" t="s">
        <v>47</v>
      </c>
      <c r="P15" s="21" t="s">
        <v>38</v>
      </c>
      <c r="Q15" s="66">
        <v>77</v>
      </c>
      <c r="R15" s="22">
        <v>75</v>
      </c>
      <c r="S15" s="23">
        <v>75</v>
      </c>
      <c r="T15" s="52">
        <v>227</v>
      </c>
    </row>
    <row r="16" spans="1:20" x14ac:dyDescent="0.25">
      <c r="A16" s="128"/>
      <c r="B16" s="63"/>
      <c r="C16" s="26"/>
      <c r="D16" s="27" t="s">
        <v>88</v>
      </c>
      <c r="E16" s="28" t="s">
        <v>88</v>
      </c>
      <c r="F16" s="29" t="s">
        <v>88</v>
      </c>
      <c r="G16" s="67" t="s">
        <v>88</v>
      </c>
      <c r="H16" s="30" t="s">
        <v>88</v>
      </c>
      <c r="I16" s="31" t="s">
        <v>88</v>
      </c>
      <c r="J16" s="56">
        <v>0</v>
      </c>
      <c r="K16" s="128"/>
      <c r="L16" s="63"/>
      <c r="M16" s="26"/>
      <c r="N16" s="27">
        <v>15</v>
      </c>
      <c r="O16" s="28" t="s">
        <v>25</v>
      </c>
      <c r="P16" s="29" t="s">
        <v>14</v>
      </c>
      <c r="Q16" s="67">
        <v>78</v>
      </c>
      <c r="R16" s="30">
        <v>78</v>
      </c>
      <c r="S16" s="31">
        <v>72</v>
      </c>
      <c r="T16" s="56">
        <v>228</v>
      </c>
    </row>
    <row r="17" spans="1:20" x14ac:dyDescent="0.25">
      <c r="A17" s="128"/>
      <c r="B17" s="64">
        <v>9</v>
      </c>
      <c r="C17" s="34">
        <v>0.3166666666666666</v>
      </c>
      <c r="D17" s="35">
        <v>59</v>
      </c>
      <c r="E17" s="36" t="s">
        <v>74</v>
      </c>
      <c r="F17" s="37" t="s">
        <v>14</v>
      </c>
      <c r="G17" s="68">
        <v>81</v>
      </c>
      <c r="H17" s="38">
        <v>83</v>
      </c>
      <c r="I17" s="39">
        <v>80</v>
      </c>
      <c r="J17" s="60">
        <v>244</v>
      </c>
      <c r="K17" s="128"/>
      <c r="L17" s="64">
        <v>10</v>
      </c>
      <c r="M17" s="34">
        <v>0.3166666666666666</v>
      </c>
      <c r="N17" s="35">
        <v>1</v>
      </c>
      <c r="O17" s="36" t="s">
        <v>26</v>
      </c>
      <c r="P17" s="37" t="s">
        <v>14</v>
      </c>
      <c r="Q17" s="68">
        <v>74</v>
      </c>
      <c r="R17" s="38">
        <v>80</v>
      </c>
      <c r="S17" s="39">
        <v>72</v>
      </c>
      <c r="T17" s="60">
        <v>226</v>
      </c>
    </row>
    <row r="18" spans="1:20" x14ac:dyDescent="0.25">
      <c r="A18" s="128"/>
      <c r="B18" s="62"/>
      <c r="C18" s="18"/>
      <c r="D18" s="19">
        <v>64</v>
      </c>
      <c r="E18" s="20" t="s">
        <v>70</v>
      </c>
      <c r="F18" s="21" t="s">
        <v>14</v>
      </c>
      <c r="G18" s="66">
        <v>79</v>
      </c>
      <c r="H18" s="22">
        <v>85</v>
      </c>
      <c r="I18" s="23">
        <v>81</v>
      </c>
      <c r="J18" s="52">
        <v>245</v>
      </c>
      <c r="K18" s="128"/>
      <c r="L18" s="62"/>
      <c r="M18" s="18"/>
      <c r="N18" s="19">
        <v>7</v>
      </c>
      <c r="O18" s="20" t="s">
        <v>21</v>
      </c>
      <c r="P18" s="21" t="s">
        <v>14</v>
      </c>
      <c r="Q18" s="66">
        <v>76</v>
      </c>
      <c r="R18" s="22">
        <v>74</v>
      </c>
      <c r="S18" s="23">
        <v>76</v>
      </c>
      <c r="T18" s="52">
        <v>226</v>
      </c>
    </row>
    <row r="19" spans="1:20" x14ac:dyDescent="0.25">
      <c r="A19" s="128"/>
      <c r="B19" s="63"/>
      <c r="C19" s="26"/>
      <c r="D19" s="27" t="s">
        <v>88</v>
      </c>
      <c r="E19" s="28" t="s">
        <v>88</v>
      </c>
      <c r="F19" s="29" t="s">
        <v>88</v>
      </c>
      <c r="G19" s="67" t="s">
        <v>88</v>
      </c>
      <c r="H19" s="30" t="s">
        <v>88</v>
      </c>
      <c r="I19" s="31" t="s">
        <v>88</v>
      </c>
      <c r="J19" s="56">
        <v>0</v>
      </c>
      <c r="K19" s="128"/>
      <c r="L19" s="63"/>
      <c r="M19" s="26"/>
      <c r="N19" s="27">
        <v>42</v>
      </c>
      <c r="O19" s="28" t="s">
        <v>43</v>
      </c>
      <c r="P19" s="29" t="s">
        <v>42</v>
      </c>
      <c r="Q19" s="67">
        <v>80</v>
      </c>
      <c r="R19" s="30">
        <v>77</v>
      </c>
      <c r="S19" s="31">
        <v>70</v>
      </c>
      <c r="T19" s="56">
        <v>227</v>
      </c>
    </row>
    <row r="20" spans="1:20" x14ac:dyDescent="0.25">
      <c r="A20" s="128"/>
      <c r="B20" s="64">
        <v>11</v>
      </c>
      <c r="C20" s="34">
        <v>0.32291666666666657</v>
      </c>
      <c r="D20" s="35">
        <v>75</v>
      </c>
      <c r="E20" s="36" t="s">
        <v>63</v>
      </c>
      <c r="F20" s="37" t="s">
        <v>14</v>
      </c>
      <c r="G20" s="68">
        <v>79</v>
      </c>
      <c r="H20" s="38">
        <v>79</v>
      </c>
      <c r="I20" s="39">
        <v>79</v>
      </c>
      <c r="J20" s="60">
        <v>237</v>
      </c>
      <c r="K20" s="128"/>
      <c r="L20" s="64">
        <v>12</v>
      </c>
      <c r="M20" s="34">
        <v>0.32291666666666657</v>
      </c>
      <c r="N20" s="35">
        <v>33</v>
      </c>
      <c r="O20" s="81" t="s">
        <v>36</v>
      </c>
      <c r="P20" s="37" t="s">
        <v>38</v>
      </c>
      <c r="Q20" s="68">
        <v>75</v>
      </c>
      <c r="R20" s="38">
        <v>71</v>
      </c>
      <c r="S20" s="39">
        <v>76</v>
      </c>
      <c r="T20" s="60">
        <v>222</v>
      </c>
    </row>
    <row r="21" spans="1:20" x14ac:dyDescent="0.25">
      <c r="A21" s="128"/>
      <c r="B21" s="62"/>
      <c r="C21" s="18"/>
      <c r="D21" s="19">
        <v>69</v>
      </c>
      <c r="E21" s="20" t="s">
        <v>67</v>
      </c>
      <c r="F21" s="21" t="s">
        <v>14</v>
      </c>
      <c r="G21" s="66">
        <v>79</v>
      </c>
      <c r="H21" s="22">
        <v>82</v>
      </c>
      <c r="I21" s="23">
        <v>78</v>
      </c>
      <c r="J21" s="52">
        <v>239</v>
      </c>
      <c r="K21" s="128"/>
      <c r="L21" s="62"/>
      <c r="M21" s="18"/>
      <c r="N21" s="19">
        <v>31</v>
      </c>
      <c r="O21" s="20" t="s">
        <v>45</v>
      </c>
      <c r="P21" s="21" t="s">
        <v>42</v>
      </c>
      <c r="Q21" s="66">
        <v>70</v>
      </c>
      <c r="R21" s="22">
        <v>81</v>
      </c>
      <c r="S21" s="23">
        <v>72</v>
      </c>
      <c r="T21" s="52">
        <v>223</v>
      </c>
    </row>
    <row r="22" spans="1:20" x14ac:dyDescent="0.25">
      <c r="A22" s="128"/>
      <c r="B22" s="63"/>
      <c r="C22" s="26"/>
      <c r="D22" s="27">
        <v>70</v>
      </c>
      <c r="E22" s="28" t="s">
        <v>66</v>
      </c>
      <c r="F22" s="29" t="s">
        <v>14</v>
      </c>
      <c r="G22" s="67">
        <v>82</v>
      </c>
      <c r="H22" s="30">
        <v>82</v>
      </c>
      <c r="I22" s="31">
        <v>80</v>
      </c>
      <c r="J22" s="56">
        <v>244</v>
      </c>
      <c r="K22" s="128"/>
      <c r="L22" s="63"/>
      <c r="M22" s="26"/>
      <c r="N22" s="27">
        <v>22</v>
      </c>
      <c r="O22" s="28" t="s">
        <v>48</v>
      </c>
      <c r="P22" s="29" t="s">
        <v>87</v>
      </c>
      <c r="Q22" s="67">
        <v>77</v>
      </c>
      <c r="R22" s="30">
        <v>72</v>
      </c>
      <c r="S22" s="31">
        <v>75</v>
      </c>
      <c r="T22" s="56">
        <v>224</v>
      </c>
    </row>
    <row r="23" spans="1:20" x14ac:dyDescent="0.25">
      <c r="A23" s="128"/>
      <c r="B23" s="64">
        <v>13</v>
      </c>
      <c r="C23" s="34">
        <v>0.32916666666666655</v>
      </c>
      <c r="D23" s="35">
        <v>54</v>
      </c>
      <c r="E23" s="36" t="s">
        <v>71</v>
      </c>
      <c r="F23" s="37" t="s">
        <v>14</v>
      </c>
      <c r="G23" s="68">
        <v>74</v>
      </c>
      <c r="H23" s="38">
        <v>82</v>
      </c>
      <c r="I23" s="39">
        <v>77</v>
      </c>
      <c r="J23" s="60">
        <v>233</v>
      </c>
      <c r="K23" s="128"/>
      <c r="L23" s="64">
        <v>14</v>
      </c>
      <c r="M23" s="34">
        <v>0.32916666666666655</v>
      </c>
      <c r="N23" s="35">
        <v>32</v>
      </c>
      <c r="O23" s="36" t="s">
        <v>32</v>
      </c>
      <c r="P23" s="37" t="s">
        <v>14</v>
      </c>
      <c r="Q23" s="68">
        <v>75</v>
      </c>
      <c r="R23" s="38">
        <v>74</v>
      </c>
      <c r="S23" s="39">
        <v>72</v>
      </c>
      <c r="T23" s="60">
        <v>221</v>
      </c>
    </row>
    <row r="24" spans="1:20" x14ac:dyDescent="0.25">
      <c r="A24" s="128"/>
      <c r="B24" s="62"/>
      <c r="C24" s="18"/>
      <c r="D24" s="19">
        <v>56</v>
      </c>
      <c r="E24" s="20" t="s">
        <v>73</v>
      </c>
      <c r="F24" s="21" t="s">
        <v>14</v>
      </c>
      <c r="G24" s="66">
        <v>77</v>
      </c>
      <c r="H24" s="22">
        <v>76</v>
      </c>
      <c r="I24" s="23">
        <v>82</v>
      </c>
      <c r="J24" s="52">
        <v>235</v>
      </c>
      <c r="K24" s="128"/>
      <c r="L24" s="62"/>
      <c r="M24" s="18"/>
      <c r="N24" s="19">
        <v>28</v>
      </c>
      <c r="O24" s="20" t="s">
        <v>46</v>
      </c>
      <c r="P24" s="21" t="s">
        <v>42</v>
      </c>
      <c r="Q24" s="66">
        <v>74</v>
      </c>
      <c r="R24" s="22">
        <v>71</v>
      </c>
      <c r="S24" s="23">
        <v>76</v>
      </c>
      <c r="T24" s="52">
        <v>221</v>
      </c>
    </row>
    <row r="25" spans="1:20" x14ac:dyDescent="0.25">
      <c r="A25" s="128"/>
      <c r="B25" s="63"/>
      <c r="C25" s="26"/>
      <c r="D25" s="27">
        <v>60</v>
      </c>
      <c r="E25" s="28" t="s">
        <v>75</v>
      </c>
      <c r="F25" s="29" t="s">
        <v>14</v>
      </c>
      <c r="G25" s="67">
        <v>82</v>
      </c>
      <c r="H25" s="30">
        <v>79</v>
      </c>
      <c r="I25" s="31">
        <v>76</v>
      </c>
      <c r="J25" s="56">
        <v>237</v>
      </c>
      <c r="K25" s="128"/>
      <c r="L25" s="63"/>
      <c r="M25" s="26"/>
      <c r="N25" s="27">
        <v>44</v>
      </c>
      <c r="O25" s="28" t="s">
        <v>35</v>
      </c>
      <c r="P25" s="29" t="s">
        <v>14</v>
      </c>
      <c r="Q25" s="67">
        <v>79</v>
      </c>
      <c r="R25" s="30">
        <v>71</v>
      </c>
      <c r="S25" s="31">
        <v>72</v>
      </c>
      <c r="T25" s="56">
        <v>222</v>
      </c>
    </row>
    <row r="26" spans="1:20" x14ac:dyDescent="0.25">
      <c r="A26" s="128"/>
      <c r="B26" s="64">
        <v>15</v>
      </c>
      <c r="C26" s="34">
        <v>0.33541666666666653</v>
      </c>
      <c r="D26" s="35">
        <v>79</v>
      </c>
      <c r="E26" s="36" t="s">
        <v>58</v>
      </c>
      <c r="F26" s="37" t="s">
        <v>38</v>
      </c>
      <c r="G26" s="68">
        <v>78</v>
      </c>
      <c r="H26" s="38">
        <v>79</v>
      </c>
      <c r="I26" s="39">
        <v>75</v>
      </c>
      <c r="J26" s="60">
        <v>232</v>
      </c>
      <c r="K26" s="128"/>
      <c r="L26" s="64">
        <v>16</v>
      </c>
      <c r="M26" s="34">
        <v>0.33541666666666653</v>
      </c>
      <c r="N26" s="35">
        <v>21</v>
      </c>
      <c r="O26" s="36" t="s">
        <v>28</v>
      </c>
      <c r="P26" s="37" t="s">
        <v>14</v>
      </c>
      <c r="Q26" s="68">
        <v>70</v>
      </c>
      <c r="R26" s="38">
        <v>74</v>
      </c>
      <c r="S26" s="39">
        <v>75</v>
      </c>
      <c r="T26" s="60">
        <v>219</v>
      </c>
    </row>
    <row r="27" spans="1:20" x14ac:dyDescent="0.25">
      <c r="A27" s="128"/>
      <c r="B27" s="62"/>
      <c r="C27" s="18"/>
      <c r="D27" s="19">
        <v>66</v>
      </c>
      <c r="E27" s="20" t="s">
        <v>68</v>
      </c>
      <c r="F27" s="21" t="s">
        <v>14</v>
      </c>
      <c r="G27" s="66">
        <v>75</v>
      </c>
      <c r="H27" s="22">
        <v>86</v>
      </c>
      <c r="I27" s="23">
        <v>72</v>
      </c>
      <c r="J27" s="52">
        <v>233</v>
      </c>
      <c r="K27" s="128"/>
      <c r="L27" s="62"/>
      <c r="M27" s="18"/>
      <c r="N27" s="19">
        <v>36</v>
      </c>
      <c r="O27" s="20" t="s">
        <v>37</v>
      </c>
      <c r="P27" s="21" t="s">
        <v>38</v>
      </c>
      <c r="Q27" s="66">
        <v>74</v>
      </c>
      <c r="R27" s="22">
        <v>74</v>
      </c>
      <c r="S27" s="23">
        <v>72</v>
      </c>
      <c r="T27" s="52">
        <v>220</v>
      </c>
    </row>
    <row r="28" spans="1:20" x14ac:dyDescent="0.25">
      <c r="A28" s="128"/>
      <c r="B28" s="63"/>
      <c r="C28" s="26"/>
      <c r="D28" s="19">
        <v>86</v>
      </c>
      <c r="E28" s="20" t="s">
        <v>56</v>
      </c>
      <c r="F28" s="21" t="s">
        <v>42</v>
      </c>
      <c r="G28" s="66">
        <v>74</v>
      </c>
      <c r="H28" s="22">
        <v>83</v>
      </c>
      <c r="I28" s="23">
        <v>76</v>
      </c>
      <c r="J28" s="52">
        <v>233</v>
      </c>
      <c r="K28" s="128"/>
      <c r="L28" s="63"/>
      <c r="M28" s="26"/>
      <c r="N28" s="19">
        <v>49</v>
      </c>
      <c r="O28" s="20" t="s">
        <v>15</v>
      </c>
      <c r="P28" s="21" t="s">
        <v>14</v>
      </c>
      <c r="Q28" s="66">
        <v>74</v>
      </c>
      <c r="R28" s="22">
        <v>73</v>
      </c>
      <c r="S28" s="23">
        <v>73</v>
      </c>
      <c r="T28" s="52">
        <v>220</v>
      </c>
    </row>
    <row r="29" spans="1:20" x14ac:dyDescent="0.25">
      <c r="A29" s="128"/>
      <c r="B29" s="64">
        <v>17</v>
      </c>
      <c r="C29" s="34">
        <v>0.34166666666666651</v>
      </c>
      <c r="D29" s="35">
        <v>55</v>
      </c>
      <c r="E29" s="36" t="s">
        <v>72</v>
      </c>
      <c r="F29" s="37" t="s">
        <v>14</v>
      </c>
      <c r="G29" s="68">
        <v>75</v>
      </c>
      <c r="H29" s="38">
        <v>75</v>
      </c>
      <c r="I29" s="39">
        <v>76</v>
      </c>
      <c r="J29" s="60">
        <v>226</v>
      </c>
      <c r="K29" s="128"/>
      <c r="L29" s="64">
        <v>18</v>
      </c>
      <c r="M29" s="34">
        <v>0.34166666666666651</v>
      </c>
      <c r="N29" s="35">
        <v>39</v>
      </c>
      <c r="O29" s="36" t="s">
        <v>41</v>
      </c>
      <c r="P29" s="37" t="s">
        <v>42</v>
      </c>
      <c r="Q29" s="68">
        <v>71</v>
      </c>
      <c r="R29" s="38">
        <v>71</v>
      </c>
      <c r="S29" s="39">
        <v>73</v>
      </c>
      <c r="T29" s="60">
        <v>215</v>
      </c>
    </row>
    <row r="30" spans="1:20" x14ac:dyDescent="0.25">
      <c r="A30" s="128"/>
      <c r="B30" s="62"/>
      <c r="C30" s="18"/>
      <c r="D30" s="19">
        <v>74</v>
      </c>
      <c r="E30" s="20" t="s">
        <v>61</v>
      </c>
      <c r="F30" s="21" t="s">
        <v>38</v>
      </c>
      <c r="G30" s="66">
        <v>75</v>
      </c>
      <c r="H30" s="22">
        <v>77</v>
      </c>
      <c r="I30" s="23">
        <v>77</v>
      </c>
      <c r="J30" s="52">
        <v>229</v>
      </c>
      <c r="K30" s="128"/>
      <c r="L30" s="62"/>
      <c r="M30" s="18"/>
      <c r="N30" s="19">
        <v>45</v>
      </c>
      <c r="O30" s="20" t="s">
        <v>53</v>
      </c>
      <c r="P30" s="21" t="s">
        <v>14</v>
      </c>
      <c r="Q30" s="66">
        <v>77</v>
      </c>
      <c r="R30" s="22">
        <v>69</v>
      </c>
      <c r="S30" s="23">
        <v>71</v>
      </c>
      <c r="T30" s="52">
        <v>217</v>
      </c>
    </row>
    <row r="31" spans="1:20" x14ac:dyDescent="0.25">
      <c r="A31" s="128"/>
      <c r="B31" s="63"/>
      <c r="C31" s="26"/>
      <c r="D31" s="27">
        <v>84</v>
      </c>
      <c r="E31" s="28" t="s">
        <v>62</v>
      </c>
      <c r="F31" s="29" t="s">
        <v>14</v>
      </c>
      <c r="G31" s="67">
        <v>74</v>
      </c>
      <c r="H31" s="30">
        <v>83</v>
      </c>
      <c r="I31" s="31">
        <v>75</v>
      </c>
      <c r="J31" s="56">
        <v>232</v>
      </c>
      <c r="K31" s="128"/>
      <c r="L31" s="63"/>
      <c r="M31" s="26"/>
      <c r="N31" s="27">
        <v>11</v>
      </c>
      <c r="O31" s="28" t="s">
        <v>23</v>
      </c>
      <c r="P31" s="29" t="s">
        <v>14</v>
      </c>
      <c r="Q31" s="67">
        <v>72</v>
      </c>
      <c r="R31" s="30">
        <v>74</v>
      </c>
      <c r="S31" s="31">
        <v>72</v>
      </c>
      <c r="T31" s="56">
        <v>218</v>
      </c>
    </row>
    <row r="32" spans="1:20" x14ac:dyDescent="0.25">
      <c r="A32" s="128"/>
      <c r="B32" s="64">
        <v>19</v>
      </c>
      <c r="C32" s="34">
        <v>0.34791666666666649</v>
      </c>
      <c r="D32" s="35">
        <v>77</v>
      </c>
      <c r="E32" s="36" t="s">
        <v>59</v>
      </c>
      <c r="F32" s="37" t="s">
        <v>14</v>
      </c>
      <c r="G32" s="68">
        <v>72</v>
      </c>
      <c r="H32" s="38">
        <v>72</v>
      </c>
      <c r="I32" s="39">
        <v>78</v>
      </c>
      <c r="J32" s="60">
        <v>222</v>
      </c>
      <c r="K32" s="128"/>
      <c r="L32" s="64">
        <v>20</v>
      </c>
      <c r="M32" s="34">
        <v>0.34791666666666649</v>
      </c>
      <c r="N32" s="35">
        <v>40</v>
      </c>
      <c r="O32" s="36" t="s">
        <v>44</v>
      </c>
      <c r="P32" s="37" t="s">
        <v>14</v>
      </c>
      <c r="Q32" s="68">
        <v>69</v>
      </c>
      <c r="R32" s="38">
        <v>74</v>
      </c>
      <c r="S32" s="39">
        <v>65</v>
      </c>
      <c r="T32" s="60">
        <v>208</v>
      </c>
    </row>
    <row r="33" spans="1:20" x14ac:dyDescent="0.25">
      <c r="A33" s="128"/>
      <c r="B33" s="62"/>
      <c r="C33" s="18"/>
      <c r="D33" s="19">
        <v>83</v>
      </c>
      <c r="E33" s="20" t="s">
        <v>55</v>
      </c>
      <c r="F33" s="21" t="s">
        <v>42</v>
      </c>
      <c r="G33" s="66">
        <v>79</v>
      </c>
      <c r="H33" s="22">
        <v>71</v>
      </c>
      <c r="I33" s="23">
        <v>74</v>
      </c>
      <c r="J33" s="52">
        <v>224</v>
      </c>
      <c r="K33" s="128"/>
      <c r="L33" s="62"/>
      <c r="M33" s="18"/>
      <c r="N33" s="19">
        <v>43</v>
      </c>
      <c r="O33" s="20" t="s">
        <v>89</v>
      </c>
      <c r="P33" s="21" t="s">
        <v>14</v>
      </c>
      <c r="Q33" s="66">
        <v>76</v>
      </c>
      <c r="R33" s="22">
        <v>70</v>
      </c>
      <c r="S33" s="23">
        <v>69</v>
      </c>
      <c r="T33" s="52">
        <v>215</v>
      </c>
    </row>
    <row r="34" spans="1:20" x14ac:dyDescent="0.25">
      <c r="A34" s="128"/>
      <c r="B34" s="63"/>
      <c r="C34" s="26"/>
      <c r="D34" s="27">
        <v>76</v>
      </c>
      <c r="E34" s="28" t="s">
        <v>57</v>
      </c>
      <c r="F34" s="29" t="s">
        <v>38</v>
      </c>
      <c r="G34" s="67">
        <v>77</v>
      </c>
      <c r="H34" s="30">
        <v>76</v>
      </c>
      <c r="I34" s="31">
        <v>72</v>
      </c>
      <c r="J34" s="56">
        <v>225</v>
      </c>
      <c r="K34" s="128"/>
      <c r="L34" s="63"/>
      <c r="M34" s="26"/>
      <c r="N34" s="27">
        <v>38</v>
      </c>
      <c r="O34" s="28" t="s">
        <v>33</v>
      </c>
      <c r="P34" s="29" t="s">
        <v>14</v>
      </c>
      <c r="Q34" s="67">
        <v>71</v>
      </c>
      <c r="R34" s="30">
        <v>74</v>
      </c>
      <c r="S34" s="31">
        <v>70</v>
      </c>
      <c r="T34" s="56">
        <v>215</v>
      </c>
    </row>
    <row r="35" spans="1:20" x14ac:dyDescent="0.25">
      <c r="A35" s="128"/>
      <c r="B35" s="64">
        <v>21</v>
      </c>
      <c r="C35" s="34">
        <v>0.35416666666666646</v>
      </c>
      <c r="D35" s="19">
        <v>80</v>
      </c>
      <c r="E35" s="42" t="s">
        <v>60</v>
      </c>
      <c r="F35" s="43" t="s">
        <v>14</v>
      </c>
      <c r="G35" s="66">
        <v>77</v>
      </c>
      <c r="H35" s="22">
        <v>74</v>
      </c>
      <c r="I35" s="23">
        <v>70</v>
      </c>
      <c r="J35" s="52">
        <v>221</v>
      </c>
      <c r="K35" s="128"/>
      <c r="L35" s="64"/>
      <c r="M35" s="34"/>
      <c r="N35" s="35" t="s">
        <v>88</v>
      </c>
      <c r="O35" s="36" t="s">
        <v>88</v>
      </c>
      <c r="P35" s="37" t="s">
        <v>88</v>
      </c>
      <c r="Q35" s="68" t="s">
        <v>88</v>
      </c>
      <c r="R35" s="38" t="s">
        <v>88</v>
      </c>
      <c r="S35" s="39" t="s">
        <v>88</v>
      </c>
      <c r="T35" s="60">
        <v>0</v>
      </c>
    </row>
    <row r="36" spans="1:20" x14ac:dyDescent="0.25">
      <c r="A36" s="128"/>
      <c r="B36" s="62"/>
      <c r="C36" s="18"/>
      <c r="D36" s="19">
        <v>63</v>
      </c>
      <c r="E36" s="42" t="s">
        <v>69</v>
      </c>
      <c r="F36" s="43" t="s">
        <v>14</v>
      </c>
      <c r="G36" s="66">
        <v>75</v>
      </c>
      <c r="H36" s="22">
        <v>74</v>
      </c>
      <c r="I36" s="23">
        <v>73</v>
      </c>
      <c r="J36" s="52">
        <v>222</v>
      </c>
      <c r="K36" s="128"/>
      <c r="L36" s="62"/>
      <c r="M36" s="18"/>
      <c r="N36" s="19" t="s">
        <v>88</v>
      </c>
      <c r="O36" s="42" t="s">
        <v>88</v>
      </c>
      <c r="P36" s="43" t="s">
        <v>88</v>
      </c>
      <c r="Q36" s="66" t="s">
        <v>88</v>
      </c>
      <c r="R36" s="22" t="s">
        <v>88</v>
      </c>
      <c r="S36" s="23" t="s">
        <v>88</v>
      </c>
      <c r="T36" s="52">
        <v>0</v>
      </c>
    </row>
    <row r="37" spans="1:20" x14ac:dyDescent="0.25">
      <c r="A37" s="128"/>
      <c r="B37" s="63"/>
      <c r="C37" s="26"/>
      <c r="D37" s="27">
        <v>73</v>
      </c>
      <c r="E37" s="28" t="s">
        <v>64</v>
      </c>
      <c r="F37" s="29" t="s">
        <v>14</v>
      </c>
      <c r="G37" s="67">
        <v>75</v>
      </c>
      <c r="H37" s="30">
        <v>72</v>
      </c>
      <c r="I37" s="31">
        <v>75</v>
      </c>
      <c r="J37" s="56">
        <v>222</v>
      </c>
      <c r="K37" s="128"/>
      <c r="L37" s="63"/>
      <c r="M37" s="26"/>
      <c r="N37" s="27" t="s">
        <v>88</v>
      </c>
      <c r="O37" s="28" t="s">
        <v>88</v>
      </c>
      <c r="P37" s="29" t="s">
        <v>88</v>
      </c>
      <c r="Q37" s="67" t="s">
        <v>88</v>
      </c>
      <c r="R37" s="30" t="s">
        <v>88</v>
      </c>
      <c r="S37" s="31" t="s">
        <v>88</v>
      </c>
      <c r="T37" s="56">
        <v>0</v>
      </c>
    </row>
    <row r="38" spans="1:20" ht="17.25" thickBot="1" x14ac:dyDescent="0.3">
      <c r="A38" s="45"/>
      <c r="B38" s="63"/>
      <c r="C38" s="26"/>
      <c r="D38" s="27" t="s">
        <v>88</v>
      </c>
      <c r="E38" s="28" t="s">
        <v>88</v>
      </c>
      <c r="F38" s="29" t="s">
        <v>88</v>
      </c>
      <c r="G38" s="67" t="s">
        <v>88</v>
      </c>
      <c r="H38" s="30" t="s">
        <v>88</v>
      </c>
      <c r="I38" s="31" t="s">
        <v>88</v>
      </c>
      <c r="J38" s="56">
        <v>0</v>
      </c>
      <c r="K38" s="45"/>
      <c r="L38" s="63"/>
      <c r="M38" s="26"/>
      <c r="N38" s="27" t="s">
        <v>88</v>
      </c>
      <c r="O38" s="28" t="s">
        <v>88</v>
      </c>
      <c r="P38" s="29" t="s">
        <v>88</v>
      </c>
      <c r="Q38" s="67" t="s">
        <v>88</v>
      </c>
      <c r="R38" s="30" t="s">
        <v>88</v>
      </c>
      <c r="S38" s="31" t="s">
        <v>88</v>
      </c>
      <c r="T38" s="56">
        <v>0</v>
      </c>
    </row>
    <row r="39" spans="1:20" x14ac:dyDescent="0.25">
      <c r="A39" s="134" t="s">
        <v>0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</row>
  </sheetData>
  <mergeCells count="7">
    <mergeCell ref="A39:T39"/>
    <mergeCell ref="A1:T1"/>
    <mergeCell ref="A2:T2"/>
    <mergeCell ref="A3:G3"/>
    <mergeCell ref="L3:S3"/>
    <mergeCell ref="B4:E4"/>
    <mergeCell ref="L4:O4"/>
  </mergeCells>
  <phoneticPr fontId="2" type="noConversion"/>
  <conditionalFormatting sqref="G5:I34 Q5:S38 G36:I38">
    <cfRule type="cellIs" dxfId="7" priority="7" operator="lessThan">
      <formula>72</formula>
    </cfRule>
    <cfRule type="cellIs" dxfId="6" priority="8" operator="equal">
      <formula>72</formula>
    </cfRule>
  </conditionalFormatting>
  <conditionalFormatting sqref="J5:J34 T5:T38 J36:J38">
    <cfRule type="cellIs" dxfId="5" priority="5" operator="lessThan">
      <formula>216</formula>
    </cfRule>
    <cfRule type="cellIs" dxfId="4" priority="6" operator="equal">
      <formula>216</formula>
    </cfRule>
  </conditionalFormatting>
  <conditionalFormatting sqref="G35:I35">
    <cfRule type="cellIs" dxfId="3" priority="3" operator="lessThan">
      <formula>72</formula>
    </cfRule>
    <cfRule type="cellIs" dxfId="2" priority="4" operator="equal">
      <formula>72</formula>
    </cfRule>
  </conditionalFormatting>
  <conditionalFormatting sqref="J35">
    <cfRule type="cellIs" dxfId="1" priority="1" operator="lessThan">
      <formula>216</formula>
    </cfRule>
    <cfRule type="cellIs" dxfId="0" priority="2" operator="equal">
      <formula>216</formula>
    </cfRule>
  </conditionalFormatting>
  <pageMargins left="0.7" right="0.7" top="0.75" bottom="0.75" header="0.3" footer="0.3"/>
  <pageSetup paperSize="9" scale="7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opLeftCell="A43" workbookViewId="0">
      <selection activeCell="C62" sqref="C62"/>
    </sheetView>
  </sheetViews>
  <sheetFormatPr defaultRowHeight="16.5" x14ac:dyDescent="0.25"/>
  <cols>
    <col min="1" max="1" width="3.875" customWidth="1"/>
    <col min="2" max="2" width="3.625" customWidth="1"/>
    <col min="3" max="5" width="10.625" customWidth="1"/>
    <col min="6" max="15" width="8.125" customWidth="1"/>
  </cols>
  <sheetData>
    <row r="1" spans="1:15" x14ac:dyDescent="0.25">
      <c r="A1" s="151" t="s">
        <v>92</v>
      </c>
      <c r="B1" s="151"/>
      <c r="C1" s="151"/>
      <c r="D1" s="151"/>
      <c r="E1" s="152"/>
      <c r="F1" s="82" t="s">
        <v>85</v>
      </c>
      <c r="G1" s="82">
        <v>1</v>
      </c>
      <c r="H1" s="82">
        <v>2</v>
      </c>
      <c r="I1" s="82">
        <v>3</v>
      </c>
      <c r="J1" s="82">
        <v>4</v>
      </c>
      <c r="K1" s="82">
        <v>5</v>
      </c>
      <c r="L1" s="82">
        <v>6</v>
      </c>
      <c r="M1" s="82">
        <v>7</v>
      </c>
      <c r="N1" s="82">
        <v>8</v>
      </c>
      <c r="O1" s="82">
        <v>9</v>
      </c>
    </row>
    <row r="2" spans="1:15" x14ac:dyDescent="0.25">
      <c r="A2" s="148">
        <v>4</v>
      </c>
      <c r="B2" s="148"/>
      <c r="C2" s="148"/>
      <c r="D2" s="83"/>
      <c r="E2" s="121">
        <v>41873</v>
      </c>
      <c r="F2" s="82" t="s">
        <v>137</v>
      </c>
      <c r="G2" s="84">
        <v>4</v>
      </c>
      <c r="H2" s="84">
        <v>3</v>
      </c>
      <c r="I2" s="84">
        <v>4</v>
      </c>
      <c r="J2" s="84">
        <v>3</v>
      </c>
      <c r="K2" s="84">
        <v>4</v>
      </c>
      <c r="L2" s="84">
        <v>5</v>
      </c>
      <c r="M2" s="84">
        <v>4</v>
      </c>
      <c r="N2" s="84">
        <v>4</v>
      </c>
      <c r="O2" s="84">
        <v>5</v>
      </c>
    </row>
    <row r="3" spans="1:15" x14ac:dyDescent="0.25">
      <c r="A3" s="153" t="s">
        <v>138</v>
      </c>
      <c r="B3" s="153"/>
      <c r="C3" s="153"/>
      <c r="D3" s="153"/>
      <c r="E3" s="153"/>
      <c r="F3" s="85">
        <v>1</v>
      </c>
      <c r="G3" s="86">
        <v>0.14000000000000001</v>
      </c>
      <c r="H3" s="86">
        <v>0.11</v>
      </c>
      <c r="I3" s="86">
        <v>0.14000000000000001</v>
      </c>
      <c r="J3" s="86">
        <v>0.11</v>
      </c>
      <c r="K3" s="86">
        <v>0.14000000000000001</v>
      </c>
      <c r="L3" s="86">
        <v>0.17</v>
      </c>
      <c r="M3" s="86">
        <v>0.14000000000000001</v>
      </c>
      <c r="N3" s="86">
        <v>0.14000000000000001</v>
      </c>
      <c r="O3" s="86">
        <v>0.17</v>
      </c>
    </row>
    <row r="4" spans="1:15" x14ac:dyDescent="0.25">
      <c r="A4" s="150" t="s">
        <v>139</v>
      </c>
      <c r="B4" s="87">
        <v>1</v>
      </c>
      <c r="C4" s="88" t="s">
        <v>94</v>
      </c>
      <c r="D4" s="89" t="s">
        <v>40</v>
      </c>
      <c r="E4" s="90" t="s">
        <v>49</v>
      </c>
      <c r="F4" s="92">
        <v>0.29166666666666669</v>
      </c>
      <c r="G4" s="93">
        <v>0.30138888888888893</v>
      </c>
      <c r="H4" s="91">
        <v>0.30902777777777779</v>
      </c>
      <c r="I4" s="92">
        <v>0.31875000000000003</v>
      </c>
      <c r="J4" s="93">
        <v>0.3263888888888889</v>
      </c>
      <c r="K4" s="91">
        <v>0.33611111111111114</v>
      </c>
      <c r="L4" s="92">
        <v>0.34791666666666671</v>
      </c>
      <c r="M4" s="93">
        <v>0.35763888888888895</v>
      </c>
      <c r="N4" s="91">
        <v>0.36736111111111119</v>
      </c>
      <c r="O4" s="92">
        <v>0.37916666666666676</v>
      </c>
    </row>
    <row r="5" spans="1:15" x14ac:dyDescent="0.25">
      <c r="A5" s="150"/>
      <c r="B5" s="94">
        <v>3</v>
      </c>
      <c r="C5" s="95" t="s">
        <v>95</v>
      </c>
      <c r="D5" s="96" t="s">
        <v>96</v>
      </c>
      <c r="E5" s="97" t="s">
        <v>97</v>
      </c>
      <c r="F5" s="99">
        <v>0.29791666666666666</v>
      </c>
      <c r="G5" s="100">
        <v>0.30763888888888891</v>
      </c>
      <c r="H5" s="98">
        <v>0.31527777777777777</v>
      </c>
      <c r="I5" s="99">
        <v>0.32500000000000001</v>
      </c>
      <c r="J5" s="100">
        <v>0.33263888888888887</v>
      </c>
      <c r="K5" s="98">
        <v>0.34236111111111112</v>
      </c>
      <c r="L5" s="99">
        <v>0.35416666666666669</v>
      </c>
      <c r="M5" s="100">
        <v>0.36388888888888893</v>
      </c>
      <c r="N5" s="98">
        <v>0.37361111111111117</v>
      </c>
      <c r="O5" s="99">
        <v>0.38541666666666674</v>
      </c>
    </row>
    <row r="6" spans="1:15" x14ac:dyDescent="0.25">
      <c r="A6" s="150"/>
      <c r="B6" s="101">
        <v>5</v>
      </c>
      <c r="C6" s="102" t="s">
        <v>98</v>
      </c>
      <c r="D6" s="103" t="s">
        <v>99</v>
      </c>
      <c r="E6" s="104" t="s">
        <v>88</v>
      </c>
      <c r="F6" s="106">
        <v>0.30416666666666664</v>
      </c>
      <c r="G6" s="107">
        <v>0.31388888888888888</v>
      </c>
      <c r="H6" s="105">
        <v>0.32152777777777775</v>
      </c>
      <c r="I6" s="106">
        <v>0.33124999999999999</v>
      </c>
      <c r="J6" s="107">
        <v>0.33888888888888885</v>
      </c>
      <c r="K6" s="105">
        <v>0.34861111111111109</v>
      </c>
      <c r="L6" s="106">
        <v>0.36041666666666666</v>
      </c>
      <c r="M6" s="107">
        <v>0.37013888888888891</v>
      </c>
      <c r="N6" s="105">
        <v>0.37986111111111115</v>
      </c>
      <c r="O6" s="106">
        <v>0.39166666666666672</v>
      </c>
    </row>
    <row r="7" spans="1:15" x14ac:dyDescent="0.25">
      <c r="A7" s="150"/>
      <c r="B7" s="87">
        <v>7</v>
      </c>
      <c r="C7" s="108" t="s">
        <v>100</v>
      </c>
      <c r="D7" s="109" t="s">
        <v>101</v>
      </c>
      <c r="E7" s="110" t="s">
        <v>88</v>
      </c>
      <c r="F7" s="92">
        <v>0.31041666666666662</v>
      </c>
      <c r="G7" s="93">
        <v>0.32013888888888886</v>
      </c>
      <c r="H7" s="91">
        <v>0.32777777777777772</v>
      </c>
      <c r="I7" s="92">
        <v>0.33749999999999997</v>
      </c>
      <c r="J7" s="93">
        <v>0.34513888888888883</v>
      </c>
      <c r="K7" s="91">
        <v>0.35486111111111107</v>
      </c>
      <c r="L7" s="92">
        <v>0.36666666666666664</v>
      </c>
      <c r="M7" s="93">
        <v>0.37638888888888888</v>
      </c>
      <c r="N7" s="91">
        <v>0.38611111111111113</v>
      </c>
      <c r="O7" s="92">
        <v>0.3979166666666667</v>
      </c>
    </row>
    <row r="8" spans="1:15" x14ac:dyDescent="0.25">
      <c r="A8" s="150"/>
      <c r="B8" s="94">
        <v>9</v>
      </c>
      <c r="C8" s="95" t="s">
        <v>102</v>
      </c>
      <c r="D8" s="96" t="s">
        <v>103</v>
      </c>
      <c r="E8" s="97" t="s">
        <v>88</v>
      </c>
      <c r="F8" s="99">
        <v>0.3166666666666666</v>
      </c>
      <c r="G8" s="100">
        <v>0.32638888888888884</v>
      </c>
      <c r="H8" s="98">
        <v>0.3340277777777777</v>
      </c>
      <c r="I8" s="99">
        <v>0.34374999999999994</v>
      </c>
      <c r="J8" s="100">
        <v>0.35138888888888881</v>
      </c>
      <c r="K8" s="98">
        <v>0.36111111111111105</v>
      </c>
      <c r="L8" s="99">
        <v>0.37291666666666662</v>
      </c>
      <c r="M8" s="100">
        <v>0.38263888888888886</v>
      </c>
      <c r="N8" s="98">
        <v>0.3923611111111111</v>
      </c>
      <c r="O8" s="99">
        <v>0.40416666666666667</v>
      </c>
    </row>
    <row r="9" spans="1:15" x14ac:dyDescent="0.25">
      <c r="A9" s="150"/>
      <c r="B9" s="101">
        <v>11</v>
      </c>
      <c r="C9" s="102" t="s">
        <v>104</v>
      </c>
      <c r="D9" s="103" t="s">
        <v>105</v>
      </c>
      <c r="E9" s="104" t="s">
        <v>106</v>
      </c>
      <c r="F9" s="106">
        <v>0.32291666666666657</v>
      </c>
      <c r="G9" s="107">
        <v>0.33263888888888882</v>
      </c>
      <c r="H9" s="105">
        <v>0.34027777777777768</v>
      </c>
      <c r="I9" s="106">
        <v>0.34999999999999992</v>
      </c>
      <c r="J9" s="107">
        <v>0.35763888888888878</v>
      </c>
      <c r="K9" s="105">
        <v>0.36736111111111103</v>
      </c>
      <c r="L9" s="106">
        <v>0.3791666666666666</v>
      </c>
      <c r="M9" s="107">
        <v>0.38888888888888884</v>
      </c>
      <c r="N9" s="105">
        <v>0.39861111111111108</v>
      </c>
      <c r="O9" s="106">
        <v>0.41041666666666665</v>
      </c>
    </row>
    <row r="10" spans="1:15" x14ac:dyDescent="0.25">
      <c r="A10" s="150"/>
      <c r="B10" s="87">
        <v>13</v>
      </c>
      <c r="C10" s="108" t="s">
        <v>107</v>
      </c>
      <c r="D10" s="109" t="s">
        <v>108</v>
      </c>
      <c r="E10" s="110" t="s">
        <v>109</v>
      </c>
      <c r="F10" s="92">
        <v>0.32916666666666655</v>
      </c>
      <c r="G10" s="93">
        <v>0.3388888888888888</v>
      </c>
      <c r="H10" s="91">
        <v>0.34652777777777766</v>
      </c>
      <c r="I10" s="92">
        <v>0.3562499999999999</v>
      </c>
      <c r="J10" s="93">
        <v>0.36388888888888876</v>
      </c>
      <c r="K10" s="91">
        <v>0.37361111111111101</v>
      </c>
      <c r="L10" s="92">
        <v>0.38541666666666657</v>
      </c>
      <c r="M10" s="93">
        <v>0.39513888888888882</v>
      </c>
      <c r="N10" s="91">
        <v>0.40486111111111106</v>
      </c>
      <c r="O10" s="92">
        <v>0.41666666666666663</v>
      </c>
    </row>
    <row r="11" spans="1:15" x14ac:dyDescent="0.25">
      <c r="A11" s="150"/>
      <c r="B11" s="94">
        <v>15</v>
      </c>
      <c r="C11" s="95" t="s">
        <v>58</v>
      </c>
      <c r="D11" s="96" t="s">
        <v>110</v>
      </c>
      <c r="E11" s="97" t="s">
        <v>56</v>
      </c>
      <c r="F11" s="99">
        <v>0.33541666666666653</v>
      </c>
      <c r="G11" s="100">
        <v>0.34513888888888877</v>
      </c>
      <c r="H11" s="98">
        <v>0.35277777777777763</v>
      </c>
      <c r="I11" s="99">
        <v>0.36249999999999988</v>
      </c>
      <c r="J11" s="100">
        <v>0.37013888888888874</v>
      </c>
      <c r="K11" s="98">
        <v>0.37986111111111098</v>
      </c>
      <c r="L11" s="99">
        <v>0.39166666666666655</v>
      </c>
      <c r="M11" s="100">
        <v>0.4013888888888888</v>
      </c>
      <c r="N11" s="98">
        <v>0.41111111111111104</v>
      </c>
      <c r="O11" s="99">
        <v>0.42291666666666661</v>
      </c>
    </row>
    <row r="12" spans="1:15" x14ac:dyDescent="0.25">
      <c r="A12" s="150"/>
      <c r="B12" s="101">
        <v>17</v>
      </c>
      <c r="C12" s="102" t="s">
        <v>111</v>
      </c>
      <c r="D12" s="103" t="s">
        <v>61</v>
      </c>
      <c r="E12" s="104" t="s">
        <v>112</v>
      </c>
      <c r="F12" s="106">
        <v>0.34166666666666651</v>
      </c>
      <c r="G12" s="107">
        <v>0.35138888888888875</v>
      </c>
      <c r="H12" s="105">
        <v>0.35902777777777761</v>
      </c>
      <c r="I12" s="106">
        <v>0.36874999999999986</v>
      </c>
      <c r="J12" s="107">
        <v>0.37638888888888872</v>
      </c>
      <c r="K12" s="105">
        <v>0.38611111111111096</v>
      </c>
      <c r="L12" s="106">
        <v>0.39791666666666653</v>
      </c>
      <c r="M12" s="107">
        <v>0.40763888888888877</v>
      </c>
      <c r="N12" s="105">
        <v>0.41736111111111102</v>
      </c>
      <c r="O12" s="106">
        <v>0.42916666666666659</v>
      </c>
    </row>
    <row r="13" spans="1:15" x14ac:dyDescent="0.25">
      <c r="A13" s="150"/>
      <c r="B13" s="87">
        <v>19</v>
      </c>
      <c r="C13" s="108" t="s">
        <v>140</v>
      </c>
      <c r="D13" s="109" t="s">
        <v>55</v>
      </c>
      <c r="E13" s="110" t="s">
        <v>57</v>
      </c>
      <c r="F13" s="92">
        <v>0.34791666666666649</v>
      </c>
      <c r="G13" s="93">
        <v>0.35763888888888873</v>
      </c>
      <c r="H13" s="91">
        <v>0.36527777777777759</v>
      </c>
      <c r="I13" s="92">
        <v>0.37499999999999983</v>
      </c>
      <c r="J13" s="93">
        <v>0.3826388888888887</v>
      </c>
      <c r="K13" s="91">
        <v>0.39236111111111094</v>
      </c>
      <c r="L13" s="92">
        <v>0.40416666666666651</v>
      </c>
      <c r="M13" s="93">
        <v>0.41388888888888875</v>
      </c>
      <c r="N13" s="91">
        <v>0.42361111111111099</v>
      </c>
      <c r="O13" s="92">
        <v>0.43541666666666656</v>
      </c>
    </row>
    <row r="14" spans="1:15" x14ac:dyDescent="0.25">
      <c r="A14" s="150"/>
      <c r="B14" s="94">
        <v>21</v>
      </c>
      <c r="C14" s="95" t="s">
        <v>141</v>
      </c>
      <c r="D14" s="96" t="s">
        <v>113</v>
      </c>
      <c r="E14" s="97" t="s">
        <v>114</v>
      </c>
      <c r="F14" s="99">
        <v>0.35416666666666646</v>
      </c>
      <c r="G14" s="100">
        <v>0.36388888888888871</v>
      </c>
      <c r="H14" s="98">
        <v>0.37152777777777757</v>
      </c>
      <c r="I14" s="99">
        <v>0.38124999999999981</v>
      </c>
      <c r="J14" s="100">
        <v>0.38888888888888867</v>
      </c>
      <c r="K14" s="98">
        <v>0.39861111111111092</v>
      </c>
      <c r="L14" s="99">
        <v>0.41041666666666649</v>
      </c>
      <c r="M14" s="100">
        <v>0.42013888888888873</v>
      </c>
      <c r="N14" s="98">
        <v>0.42986111111111097</v>
      </c>
      <c r="O14" s="99">
        <v>0.44166666666666654</v>
      </c>
    </row>
    <row r="15" spans="1:15" x14ac:dyDescent="0.25">
      <c r="A15" s="150"/>
      <c r="B15" s="101" t="s">
        <v>88</v>
      </c>
      <c r="C15" s="102" t="s">
        <v>88</v>
      </c>
      <c r="D15" s="103" t="s">
        <v>88</v>
      </c>
      <c r="E15" s="104" t="s">
        <v>88</v>
      </c>
      <c r="F15" s="106" t="s">
        <v>88</v>
      </c>
      <c r="G15" s="107" t="s">
        <v>88</v>
      </c>
      <c r="H15" s="105" t="s">
        <v>88</v>
      </c>
      <c r="I15" s="106" t="s">
        <v>88</v>
      </c>
      <c r="J15" s="107" t="s">
        <v>88</v>
      </c>
      <c r="K15" s="105" t="s">
        <v>88</v>
      </c>
      <c r="L15" s="106" t="s">
        <v>88</v>
      </c>
      <c r="M15" s="107" t="s">
        <v>88</v>
      </c>
      <c r="N15" s="105" t="s">
        <v>88</v>
      </c>
      <c r="O15" s="106" t="s">
        <v>88</v>
      </c>
    </row>
    <row r="16" spans="1:15" x14ac:dyDescent="0.25">
      <c r="A16" s="150"/>
      <c r="B16" s="87" t="s">
        <v>88</v>
      </c>
      <c r="C16" s="108" t="s">
        <v>88</v>
      </c>
      <c r="D16" s="109" t="s">
        <v>88</v>
      </c>
      <c r="E16" s="110" t="s">
        <v>88</v>
      </c>
      <c r="F16" s="92" t="s">
        <v>88</v>
      </c>
      <c r="G16" s="93" t="s">
        <v>88</v>
      </c>
      <c r="H16" s="91" t="s">
        <v>88</v>
      </c>
      <c r="I16" s="92" t="s">
        <v>88</v>
      </c>
      <c r="J16" s="93" t="s">
        <v>88</v>
      </c>
      <c r="K16" s="91" t="s">
        <v>88</v>
      </c>
      <c r="L16" s="92" t="s">
        <v>88</v>
      </c>
      <c r="M16" s="93" t="s">
        <v>88</v>
      </c>
      <c r="N16" s="91" t="s">
        <v>88</v>
      </c>
      <c r="O16" s="92" t="s">
        <v>88</v>
      </c>
    </row>
    <row r="17" spans="1:15" x14ac:dyDescent="0.25">
      <c r="A17" s="150"/>
      <c r="B17" s="94" t="s">
        <v>88</v>
      </c>
      <c r="C17" s="95" t="s">
        <v>88</v>
      </c>
      <c r="D17" s="96" t="s">
        <v>88</v>
      </c>
      <c r="E17" s="97" t="s">
        <v>88</v>
      </c>
      <c r="F17" s="99" t="s">
        <v>88</v>
      </c>
      <c r="G17" s="100" t="s">
        <v>88</v>
      </c>
      <c r="H17" s="98" t="s">
        <v>88</v>
      </c>
      <c r="I17" s="99" t="s">
        <v>88</v>
      </c>
      <c r="J17" s="100" t="s">
        <v>88</v>
      </c>
      <c r="K17" s="98" t="s">
        <v>88</v>
      </c>
      <c r="L17" s="99" t="s">
        <v>88</v>
      </c>
      <c r="M17" s="100" t="s">
        <v>88</v>
      </c>
      <c r="N17" s="98" t="s">
        <v>88</v>
      </c>
      <c r="O17" s="99" t="s">
        <v>88</v>
      </c>
    </row>
    <row r="18" spans="1:15" x14ac:dyDescent="0.25">
      <c r="A18" s="150"/>
      <c r="B18" s="101"/>
      <c r="C18" s="111"/>
      <c r="D18" s="112"/>
      <c r="E18" s="113"/>
      <c r="F18" s="106"/>
      <c r="G18" s="107"/>
      <c r="H18" s="105"/>
      <c r="I18" s="106"/>
      <c r="J18" s="107"/>
      <c r="K18" s="105"/>
      <c r="L18" s="106"/>
      <c r="M18" s="107"/>
      <c r="N18" s="105"/>
      <c r="O18" s="106"/>
    </row>
    <row r="19" spans="1:15" x14ac:dyDescent="0.25">
      <c r="A19" s="150" t="s">
        <v>86</v>
      </c>
      <c r="B19" s="87">
        <v>2</v>
      </c>
      <c r="C19" s="88" t="s">
        <v>115</v>
      </c>
      <c r="D19" s="89" t="s">
        <v>116</v>
      </c>
      <c r="E19" s="90" t="s">
        <v>117</v>
      </c>
      <c r="F19" s="92">
        <v>0.38263888888888897</v>
      </c>
      <c r="G19" s="93">
        <v>0.39236111111111122</v>
      </c>
      <c r="H19" s="91">
        <v>0.40000000000000008</v>
      </c>
      <c r="I19" s="92">
        <v>0.40972222222222232</v>
      </c>
      <c r="J19" s="93">
        <v>0.41736111111111118</v>
      </c>
      <c r="K19" s="91">
        <v>0.42708333333333343</v>
      </c>
      <c r="L19" s="92">
        <v>0.43888888888888899</v>
      </c>
      <c r="M19" s="93">
        <v>0.44861111111111124</v>
      </c>
      <c r="N19" s="91">
        <v>0.45833333333333348</v>
      </c>
      <c r="O19" s="92">
        <v>0.47013888888888905</v>
      </c>
    </row>
    <row r="20" spans="1:15" x14ac:dyDescent="0.25">
      <c r="A20" s="150"/>
      <c r="B20" s="94">
        <v>4</v>
      </c>
      <c r="C20" s="95" t="s">
        <v>118</v>
      </c>
      <c r="D20" s="96" t="s">
        <v>119</v>
      </c>
      <c r="E20" s="97" t="s">
        <v>120</v>
      </c>
      <c r="F20" s="99">
        <v>0.38888888888888895</v>
      </c>
      <c r="G20" s="100">
        <v>0.39861111111111119</v>
      </c>
      <c r="H20" s="98">
        <v>0.40625000000000006</v>
      </c>
      <c r="I20" s="99">
        <v>0.4159722222222223</v>
      </c>
      <c r="J20" s="100">
        <v>0.42361111111111116</v>
      </c>
      <c r="K20" s="98">
        <v>0.4333333333333334</v>
      </c>
      <c r="L20" s="99">
        <v>0.44513888888888897</v>
      </c>
      <c r="M20" s="100">
        <v>0.45486111111111122</v>
      </c>
      <c r="N20" s="98">
        <v>0.46458333333333346</v>
      </c>
      <c r="O20" s="99">
        <v>0.47638888888888903</v>
      </c>
    </row>
    <row r="21" spans="1:15" x14ac:dyDescent="0.25">
      <c r="A21" s="150"/>
      <c r="B21" s="101">
        <v>6</v>
      </c>
      <c r="C21" s="102" t="s">
        <v>121</v>
      </c>
      <c r="D21" s="103" t="s">
        <v>122</v>
      </c>
      <c r="E21" s="104" t="s">
        <v>123</v>
      </c>
      <c r="F21" s="106">
        <v>0.39513888888888893</v>
      </c>
      <c r="G21" s="107">
        <v>0.40486111111111117</v>
      </c>
      <c r="H21" s="105">
        <v>0.41250000000000003</v>
      </c>
      <c r="I21" s="106">
        <v>0.42222222222222228</v>
      </c>
      <c r="J21" s="107">
        <v>0.42986111111111114</v>
      </c>
      <c r="K21" s="105">
        <v>0.43958333333333338</v>
      </c>
      <c r="L21" s="106">
        <v>0.45138888888888895</v>
      </c>
      <c r="M21" s="107">
        <v>0.46111111111111119</v>
      </c>
      <c r="N21" s="105">
        <v>0.47083333333333344</v>
      </c>
      <c r="O21" s="106">
        <v>0.48263888888888901</v>
      </c>
    </row>
    <row r="22" spans="1:15" x14ac:dyDescent="0.25">
      <c r="A22" s="150"/>
      <c r="B22" s="87">
        <v>8</v>
      </c>
      <c r="C22" s="108" t="s">
        <v>124</v>
      </c>
      <c r="D22" s="109" t="s">
        <v>47</v>
      </c>
      <c r="E22" s="110" t="s">
        <v>125</v>
      </c>
      <c r="F22" s="92">
        <v>0.40138888888888891</v>
      </c>
      <c r="G22" s="93">
        <v>0.41111111111111115</v>
      </c>
      <c r="H22" s="91">
        <v>0.41875000000000001</v>
      </c>
      <c r="I22" s="92">
        <v>0.42847222222222225</v>
      </c>
      <c r="J22" s="93">
        <v>0.43611111111111112</v>
      </c>
      <c r="K22" s="91">
        <v>0.44583333333333336</v>
      </c>
      <c r="L22" s="92">
        <v>0.45763888888888893</v>
      </c>
      <c r="M22" s="93">
        <v>0.46736111111111117</v>
      </c>
      <c r="N22" s="91">
        <v>0.47708333333333341</v>
      </c>
      <c r="O22" s="92">
        <v>0.48888888888888898</v>
      </c>
    </row>
    <row r="23" spans="1:15" x14ac:dyDescent="0.25">
      <c r="A23" s="150"/>
      <c r="B23" s="94">
        <v>10</v>
      </c>
      <c r="C23" s="95" t="s">
        <v>126</v>
      </c>
      <c r="D23" s="96" t="s">
        <v>127</v>
      </c>
      <c r="E23" s="97" t="s">
        <v>43</v>
      </c>
      <c r="F23" s="99">
        <v>0.40763888888888888</v>
      </c>
      <c r="G23" s="100">
        <v>0.41736111111111113</v>
      </c>
      <c r="H23" s="98">
        <v>0.42499999999999999</v>
      </c>
      <c r="I23" s="99">
        <v>0.43472222222222223</v>
      </c>
      <c r="J23" s="100">
        <v>0.44236111111111109</v>
      </c>
      <c r="K23" s="98">
        <v>0.45208333333333334</v>
      </c>
      <c r="L23" s="99">
        <v>0.46388888888888891</v>
      </c>
      <c r="M23" s="100">
        <v>0.47361111111111115</v>
      </c>
      <c r="N23" s="98">
        <v>0.48333333333333339</v>
      </c>
      <c r="O23" s="99">
        <v>0.49513888888888896</v>
      </c>
    </row>
    <row r="24" spans="1:15" x14ac:dyDescent="0.25">
      <c r="A24" s="150"/>
      <c r="B24" s="101">
        <v>12</v>
      </c>
      <c r="C24" s="102" t="s">
        <v>36</v>
      </c>
      <c r="D24" s="103" t="s">
        <v>45</v>
      </c>
      <c r="E24" s="104" t="s">
        <v>48</v>
      </c>
      <c r="F24" s="106">
        <v>0.41388888888888886</v>
      </c>
      <c r="G24" s="107">
        <v>0.4236111111111111</v>
      </c>
      <c r="H24" s="105">
        <v>0.43124999999999997</v>
      </c>
      <c r="I24" s="106">
        <v>0.44097222222222221</v>
      </c>
      <c r="J24" s="107">
        <v>0.44861111111111107</v>
      </c>
      <c r="K24" s="105">
        <v>0.45833333333333331</v>
      </c>
      <c r="L24" s="106">
        <v>0.47013888888888888</v>
      </c>
      <c r="M24" s="107">
        <v>0.47986111111111113</v>
      </c>
      <c r="N24" s="105">
        <v>0.48958333333333337</v>
      </c>
      <c r="O24" s="106">
        <v>0.50138888888888888</v>
      </c>
    </row>
    <row r="25" spans="1:15" x14ac:dyDescent="0.25">
      <c r="A25" s="150"/>
      <c r="B25" s="87">
        <v>14</v>
      </c>
      <c r="C25" s="108" t="s">
        <v>128</v>
      </c>
      <c r="D25" s="109" t="s">
        <v>46</v>
      </c>
      <c r="E25" s="110" t="s">
        <v>129</v>
      </c>
      <c r="F25" s="92">
        <v>0.42013888888888884</v>
      </c>
      <c r="G25" s="93">
        <v>0.42986111111111108</v>
      </c>
      <c r="H25" s="91">
        <v>0.43749999999999994</v>
      </c>
      <c r="I25" s="92">
        <v>0.44722222222222219</v>
      </c>
      <c r="J25" s="93">
        <v>0.45486111111111105</v>
      </c>
      <c r="K25" s="91">
        <v>0.46458333333333329</v>
      </c>
      <c r="L25" s="92">
        <v>0.47638888888888886</v>
      </c>
      <c r="M25" s="93">
        <v>0.4861111111111111</v>
      </c>
      <c r="N25" s="91">
        <v>0.49583333333333335</v>
      </c>
      <c r="O25" s="92">
        <v>0.50763888888888886</v>
      </c>
    </row>
    <row r="26" spans="1:15" x14ac:dyDescent="0.25">
      <c r="A26" s="150"/>
      <c r="B26" s="94">
        <v>16</v>
      </c>
      <c r="C26" s="95" t="s">
        <v>130</v>
      </c>
      <c r="D26" s="96" t="s">
        <v>37</v>
      </c>
      <c r="E26" s="97" t="s">
        <v>131</v>
      </c>
      <c r="F26" s="99">
        <v>0.42638888888888882</v>
      </c>
      <c r="G26" s="100">
        <v>0.43611111111111106</v>
      </c>
      <c r="H26" s="98">
        <v>0.44374999999999992</v>
      </c>
      <c r="I26" s="99">
        <v>0.45347222222222217</v>
      </c>
      <c r="J26" s="100">
        <v>0.46111111111111103</v>
      </c>
      <c r="K26" s="98">
        <v>0.47083333333333327</v>
      </c>
      <c r="L26" s="99">
        <v>0.48263888888888884</v>
      </c>
      <c r="M26" s="100">
        <v>0.49236111111111108</v>
      </c>
      <c r="N26" s="98">
        <v>0.50208333333333333</v>
      </c>
      <c r="O26" s="99">
        <v>0.51388888888888884</v>
      </c>
    </row>
    <row r="27" spans="1:15" x14ac:dyDescent="0.25">
      <c r="A27" s="150"/>
      <c r="B27" s="101">
        <v>18</v>
      </c>
      <c r="C27" s="102" t="s">
        <v>41</v>
      </c>
      <c r="D27" s="103" t="s">
        <v>132</v>
      </c>
      <c r="E27" s="104" t="s">
        <v>133</v>
      </c>
      <c r="F27" s="106">
        <v>0.4326388888888888</v>
      </c>
      <c r="G27" s="107">
        <v>0.44236111111111104</v>
      </c>
      <c r="H27" s="105">
        <v>0.4499999999999999</v>
      </c>
      <c r="I27" s="106">
        <v>0.45972222222222214</v>
      </c>
      <c r="J27" s="107">
        <v>0.46736111111111101</v>
      </c>
      <c r="K27" s="105">
        <v>0.47708333333333325</v>
      </c>
      <c r="L27" s="106">
        <v>0.48888888888888882</v>
      </c>
      <c r="M27" s="107">
        <v>0.49861111111111106</v>
      </c>
      <c r="N27" s="105">
        <v>0.5083333333333333</v>
      </c>
      <c r="O27" s="106">
        <v>0.52013888888888882</v>
      </c>
    </row>
    <row r="28" spans="1:15" x14ac:dyDescent="0.25">
      <c r="A28" s="150"/>
      <c r="B28" s="87">
        <v>20</v>
      </c>
      <c r="C28" s="108" t="s">
        <v>134</v>
      </c>
      <c r="D28" s="109" t="s">
        <v>135</v>
      </c>
      <c r="E28" s="110" t="s">
        <v>136</v>
      </c>
      <c r="F28" s="92">
        <v>0.43888888888888877</v>
      </c>
      <c r="G28" s="93">
        <v>0.44861111111111102</v>
      </c>
      <c r="H28" s="91">
        <v>0.45624999999999988</v>
      </c>
      <c r="I28" s="92">
        <v>0.46597222222222212</v>
      </c>
      <c r="J28" s="93">
        <v>0.47361111111111098</v>
      </c>
      <c r="K28" s="91">
        <v>0.48333333333333323</v>
      </c>
      <c r="L28" s="92">
        <v>0.4951388888888888</v>
      </c>
      <c r="M28" s="93">
        <v>0.50486111111111098</v>
      </c>
      <c r="N28" s="91">
        <v>0.51458333333333317</v>
      </c>
      <c r="O28" s="92">
        <v>0.52638888888888868</v>
      </c>
    </row>
    <row r="29" spans="1:15" x14ac:dyDescent="0.25">
      <c r="A29" s="150"/>
      <c r="B29" s="94" t="s">
        <v>88</v>
      </c>
      <c r="C29" s="95" t="s">
        <v>88</v>
      </c>
      <c r="D29" s="96" t="s">
        <v>88</v>
      </c>
      <c r="E29" s="97" t="s">
        <v>88</v>
      </c>
      <c r="F29" s="99" t="s">
        <v>88</v>
      </c>
      <c r="G29" s="100" t="s">
        <v>88</v>
      </c>
      <c r="H29" s="98" t="s">
        <v>88</v>
      </c>
      <c r="I29" s="99" t="s">
        <v>88</v>
      </c>
      <c r="J29" s="100" t="s">
        <v>88</v>
      </c>
      <c r="K29" s="98" t="s">
        <v>88</v>
      </c>
      <c r="L29" s="99" t="s">
        <v>88</v>
      </c>
      <c r="M29" s="100" t="s">
        <v>88</v>
      </c>
      <c r="N29" s="98" t="s">
        <v>88</v>
      </c>
      <c r="O29" s="99" t="s">
        <v>88</v>
      </c>
    </row>
    <row r="30" spans="1:15" x14ac:dyDescent="0.25">
      <c r="A30" s="150"/>
      <c r="B30" s="101" t="s">
        <v>88</v>
      </c>
      <c r="C30" s="102" t="s">
        <v>88</v>
      </c>
      <c r="D30" s="103" t="s">
        <v>88</v>
      </c>
      <c r="E30" s="104" t="s">
        <v>88</v>
      </c>
      <c r="F30" s="106" t="s">
        <v>88</v>
      </c>
      <c r="G30" s="107" t="s">
        <v>88</v>
      </c>
      <c r="H30" s="105" t="s">
        <v>88</v>
      </c>
      <c r="I30" s="106" t="s">
        <v>88</v>
      </c>
      <c r="J30" s="107" t="s">
        <v>88</v>
      </c>
      <c r="K30" s="105" t="s">
        <v>88</v>
      </c>
      <c r="L30" s="106" t="s">
        <v>88</v>
      </c>
      <c r="M30" s="107" t="s">
        <v>88</v>
      </c>
      <c r="N30" s="105" t="s">
        <v>88</v>
      </c>
      <c r="O30" s="106" t="s">
        <v>88</v>
      </c>
    </row>
    <row r="31" spans="1:15" x14ac:dyDescent="0.25">
      <c r="A31" s="150"/>
      <c r="B31" s="87" t="s">
        <v>88</v>
      </c>
      <c r="C31" s="108" t="s">
        <v>88</v>
      </c>
      <c r="D31" s="109" t="s">
        <v>88</v>
      </c>
      <c r="E31" s="110" t="s">
        <v>88</v>
      </c>
      <c r="F31" s="92" t="s">
        <v>88</v>
      </c>
      <c r="G31" s="93" t="s">
        <v>88</v>
      </c>
      <c r="H31" s="91" t="s">
        <v>88</v>
      </c>
      <c r="I31" s="92" t="s">
        <v>88</v>
      </c>
      <c r="J31" s="93" t="s">
        <v>88</v>
      </c>
      <c r="K31" s="91" t="s">
        <v>88</v>
      </c>
      <c r="L31" s="92" t="s">
        <v>88</v>
      </c>
      <c r="M31" s="93" t="s">
        <v>88</v>
      </c>
      <c r="N31" s="91" t="s">
        <v>88</v>
      </c>
      <c r="O31" s="92" t="s">
        <v>88</v>
      </c>
    </row>
    <row r="32" spans="1:15" x14ac:dyDescent="0.25">
      <c r="A32" s="150"/>
      <c r="B32" s="94" t="s">
        <v>88</v>
      </c>
      <c r="C32" s="95" t="s">
        <v>88</v>
      </c>
      <c r="D32" s="96" t="s">
        <v>88</v>
      </c>
      <c r="E32" s="97" t="s">
        <v>88</v>
      </c>
      <c r="F32" s="99" t="s">
        <v>88</v>
      </c>
      <c r="G32" s="100" t="s">
        <v>88</v>
      </c>
      <c r="H32" s="98" t="s">
        <v>88</v>
      </c>
      <c r="I32" s="99" t="s">
        <v>88</v>
      </c>
      <c r="J32" s="100" t="s">
        <v>88</v>
      </c>
      <c r="K32" s="98" t="s">
        <v>88</v>
      </c>
      <c r="L32" s="99" t="s">
        <v>88</v>
      </c>
      <c r="M32" s="100" t="s">
        <v>88</v>
      </c>
      <c r="N32" s="98" t="s">
        <v>88</v>
      </c>
      <c r="O32" s="99" t="s">
        <v>88</v>
      </c>
    </row>
    <row r="33" spans="1:15" x14ac:dyDescent="0.25">
      <c r="A33" s="150"/>
      <c r="B33" s="101"/>
      <c r="C33" s="111"/>
      <c r="D33" s="112"/>
      <c r="E33" s="113"/>
      <c r="F33" s="106"/>
      <c r="G33" s="107"/>
      <c r="H33" s="105"/>
      <c r="I33" s="106"/>
      <c r="J33" s="107"/>
      <c r="K33" s="105"/>
      <c r="L33" s="106"/>
      <c r="M33" s="107"/>
      <c r="N33" s="105"/>
      <c r="O33" s="106"/>
    </row>
    <row r="34" spans="1:15" x14ac:dyDescent="0.25">
      <c r="A34" s="151" t="s">
        <v>92</v>
      </c>
      <c r="B34" s="151"/>
      <c r="C34" s="151"/>
      <c r="D34" s="151"/>
      <c r="E34" s="151"/>
      <c r="F34" s="82" t="s">
        <v>85</v>
      </c>
      <c r="G34" s="82">
        <v>10</v>
      </c>
      <c r="H34" s="82">
        <v>11</v>
      </c>
      <c r="I34" s="82">
        <v>12</v>
      </c>
      <c r="J34" s="82">
        <v>13</v>
      </c>
      <c r="K34" s="82">
        <v>14</v>
      </c>
      <c r="L34" s="82">
        <v>15</v>
      </c>
      <c r="M34" s="82">
        <v>16</v>
      </c>
      <c r="N34" s="82">
        <v>17</v>
      </c>
      <c r="O34" s="82">
        <v>18</v>
      </c>
    </row>
    <row r="35" spans="1:15" x14ac:dyDescent="0.25">
      <c r="A35" s="148">
        <v>4</v>
      </c>
      <c r="B35" s="148"/>
      <c r="C35" s="148"/>
      <c r="D35" s="114"/>
      <c r="E35" s="122">
        <v>41873</v>
      </c>
      <c r="F35" s="82" t="s">
        <v>137</v>
      </c>
      <c r="G35" s="84">
        <v>4</v>
      </c>
      <c r="H35" s="82">
        <v>3</v>
      </c>
      <c r="I35" s="82">
        <v>4</v>
      </c>
      <c r="J35" s="82">
        <v>5</v>
      </c>
      <c r="K35" s="82">
        <v>4</v>
      </c>
      <c r="L35" s="82">
        <v>4</v>
      </c>
      <c r="M35" s="82">
        <v>3</v>
      </c>
      <c r="N35" s="82">
        <v>4</v>
      </c>
      <c r="O35" s="82">
        <v>5</v>
      </c>
    </row>
    <row r="36" spans="1:15" x14ac:dyDescent="0.25">
      <c r="A36" s="149" t="s">
        <v>93</v>
      </c>
      <c r="B36" s="149"/>
      <c r="C36" s="149"/>
      <c r="D36" s="149"/>
      <c r="E36" s="149"/>
      <c r="F36" s="85">
        <v>10</v>
      </c>
      <c r="G36" s="86">
        <v>0.14000000000000001</v>
      </c>
      <c r="H36" s="86">
        <v>0.11</v>
      </c>
      <c r="I36" s="86">
        <v>0.14000000000000001</v>
      </c>
      <c r="J36" s="86">
        <v>0.17</v>
      </c>
      <c r="K36" s="86">
        <v>0.14000000000000001</v>
      </c>
      <c r="L36" s="86">
        <v>0.14000000000000001</v>
      </c>
      <c r="M36" s="86">
        <v>0.11</v>
      </c>
      <c r="N36" s="86">
        <v>0.14000000000000001</v>
      </c>
      <c r="O36" s="86">
        <v>0.17</v>
      </c>
    </row>
    <row r="37" spans="1:15" x14ac:dyDescent="0.25">
      <c r="A37" s="150" t="s">
        <v>86</v>
      </c>
      <c r="B37" s="115">
        <v>2</v>
      </c>
      <c r="C37" s="109" t="s">
        <v>115</v>
      </c>
      <c r="D37" s="109" t="s">
        <v>116</v>
      </c>
      <c r="E37" s="116" t="s">
        <v>117</v>
      </c>
      <c r="F37" s="92">
        <v>0.29166666666666669</v>
      </c>
      <c r="G37" s="93">
        <v>0.30138888888888893</v>
      </c>
      <c r="H37" s="91">
        <v>0.30902777777777779</v>
      </c>
      <c r="I37" s="92">
        <v>0.31875000000000003</v>
      </c>
      <c r="J37" s="93">
        <v>0.3305555555555556</v>
      </c>
      <c r="K37" s="91">
        <v>0.34027777777777785</v>
      </c>
      <c r="L37" s="92">
        <v>0.35000000000000009</v>
      </c>
      <c r="M37" s="93">
        <v>0.35763888888888895</v>
      </c>
      <c r="N37" s="91">
        <v>0.36736111111111119</v>
      </c>
      <c r="O37" s="92">
        <v>0.37916666666666676</v>
      </c>
    </row>
    <row r="38" spans="1:15" x14ac:dyDescent="0.25">
      <c r="A38" s="150"/>
      <c r="B38" s="117">
        <v>4</v>
      </c>
      <c r="C38" s="96" t="s">
        <v>118</v>
      </c>
      <c r="D38" s="96" t="s">
        <v>119</v>
      </c>
      <c r="E38" s="118" t="s">
        <v>120</v>
      </c>
      <c r="F38" s="99">
        <v>0.29791666666666666</v>
      </c>
      <c r="G38" s="100">
        <v>0.30763888888888891</v>
      </c>
      <c r="H38" s="98">
        <v>0.31527777777777777</v>
      </c>
      <c r="I38" s="99">
        <v>0.32500000000000001</v>
      </c>
      <c r="J38" s="100">
        <v>0.33680555555555558</v>
      </c>
      <c r="K38" s="98">
        <v>0.34652777777777782</v>
      </c>
      <c r="L38" s="99">
        <v>0.35625000000000007</v>
      </c>
      <c r="M38" s="100">
        <v>0.36388888888888893</v>
      </c>
      <c r="N38" s="98">
        <v>0.37361111111111117</v>
      </c>
      <c r="O38" s="99">
        <v>0.38541666666666674</v>
      </c>
    </row>
    <row r="39" spans="1:15" x14ac:dyDescent="0.25">
      <c r="A39" s="150"/>
      <c r="B39" s="119">
        <v>6</v>
      </c>
      <c r="C39" s="103" t="s">
        <v>121</v>
      </c>
      <c r="D39" s="103" t="s">
        <v>122</v>
      </c>
      <c r="E39" s="120" t="s">
        <v>123</v>
      </c>
      <c r="F39" s="106">
        <v>0.30416666666666664</v>
      </c>
      <c r="G39" s="107">
        <v>0.31388888888888888</v>
      </c>
      <c r="H39" s="105">
        <v>0.32152777777777775</v>
      </c>
      <c r="I39" s="106">
        <v>0.33124999999999999</v>
      </c>
      <c r="J39" s="107">
        <v>0.34305555555555556</v>
      </c>
      <c r="K39" s="105">
        <v>0.3527777777777778</v>
      </c>
      <c r="L39" s="106">
        <v>0.36250000000000004</v>
      </c>
      <c r="M39" s="107">
        <v>0.37013888888888891</v>
      </c>
      <c r="N39" s="105">
        <v>0.37986111111111115</v>
      </c>
      <c r="O39" s="106">
        <v>0.39166666666666672</v>
      </c>
    </row>
    <row r="40" spans="1:15" x14ac:dyDescent="0.25">
      <c r="A40" s="150"/>
      <c r="B40" s="115">
        <v>8</v>
      </c>
      <c r="C40" s="109" t="s">
        <v>124</v>
      </c>
      <c r="D40" s="109" t="s">
        <v>47</v>
      </c>
      <c r="E40" s="116" t="s">
        <v>125</v>
      </c>
      <c r="F40" s="92">
        <v>0.31041666666666662</v>
      </c>
      <c r="G40" s="93">
        <v>0.32013888888888886</v>
      </c>
      <c r="H40" s="91">
        <v>0.32777777777777772</v>
      </c>
      <c r="I40" s="92">
        <v>0.33749999999999997</v>
      </c>
      <c r="J40" s="93">
        <v>0.34930555555555554</v>
      </c>
      <c r="K40" s="91">
        <v>0.35902777777777778</v>
      </c>
      <c r="L40" s="92">
        <v>0.36875000000000002</v>
      </c>
      <c r="M40" s="93">
        <v>0.37638888888888888</v>
      </c>
      <c r="N40" s="91">
        <v>0.38611111111111113</v>
      </c>
      <c r="O40" s="92">
        <v>0.3979166666666667</v>
      </c>
    </row>
    <row r="41" spans="1:15" x14ac:dyDescent="0.25">
      <c r="A41" s="150"/>
      <c r="B41" s="117">
        <v>10</v>
      </c>
      <c r="C41" s="96" t="s">
        <v>126</v>
      </c>
      <c r="D41" s="96" t="s">
        <v>127</v>
      </c>
      <c r="E41" s="118" t="s">
        <v>43</v>
      </c>
      <c r="F41" s="99">
        <v>0.3166666666666666</v>
      </c>
      <c r="G41" s="100">
        <v>0.32638888888888884</v>
      </c>
      <c r="H41" s="98">
        <v>0.3340277777777777</v>
      </c>
      <c r="I41" s="99">
        <v>0.34374999999999994</v>
      </c>
      <c r="J41" s="100">
        <v>0.35555555555555551</v>
      </c>
      <c r="K41" s="98">
        <v>0.36527777777777776</v>
      </c>
      <c r="L41" s="99">
        <v>0.375</v>
      </c>
      <c r="M41" s="100">
        <v>0.38263888888888886</v>
      </c>
      <c r="N41" s="98">
        <v>0.3923611111111111</v>
      </c>
      <c r="O41" s="99">
        <v>0.40416666666666667</v>
      </c>
    </row>
    <row r="42" spans="1:15" x14ac:dyDescent="0.25">
      <c r="A42" s="150"/>
      <c r="B42" s="119">
        <v>12</v>
      </c>
      <c r="C42" s="103" t="s">
        <v>36</v>
      </c>
      <c r="D42" s="103" t="s">
        <v>45</v>
      </c>
      <c r="E42" s="120" t="s">
        <v>48</v>
      </c>
      <c r="F42" s="106">
        <v>0.32291666666666657</v>
      </c>
      <c r="G42" s="107">
        <v>0.33263888888888882</v>
      </c>
      <c r="H42" s="105">
        <v>0.34027777777777768</v>
      </c>
      <c r="I42" s="106">
        <v>0.34999999999999992</v>
      </c>
      <c r="J42" s="107">
        <v>0.36180555555555549</v>
      </c>
      <c r="K42" s="105">
        <v>0.37152777777777773</v>
      </c>
      <c r="L42" s="106">
        <v>0.38124999999999998</v>
      </c>
      <c r="M42" s="107">
        <v>0.38888888888888884</v>
      </c>
      <c r="N42" s="105">
        <v>0.39861111111111108</v>
      </c>
      <c r="O42" s="106">
        <v>0.41041666666666665</v>
      </c>
    </row>
    <row r="43" spans="1:15" x14ac:dyDescent="0.25">
      <c r="A43" s="150"/>
      <c r="B43" s="115">
        <v>14</v>
      </c>
      <c r="C43" s="109" t="s">
        <v>128</v>
      </c>
      <c r="D43" s="109" t="s">
        <v>46</v>
      </c>
      <c r="E43" s="116" t="s">
        <v>129</v>
      </c>
      <c r="F43" s="92">
        <v>0.32916666666666655</v>
      </c>
      <c r="G43" s="93">
        <v>0.3388888888888888</v>
      </c>
      <c r="H43" s="91">
        <v>0.34652777777777766</v>
      </c>
      <c r="I43" s="92">
        <v>0.3562499999999999</v>
      </c>
      <c r="J43" s="93">
        <v>0.36805555555555547</v>
      </c>
      <c r="K43" s="91">
        <v>0.37777777777777771</v>
      </c>
      <c r="L43" s="92">
        <v>0.38749999999999996</v>
      </c>
      <c r="M43" s="93">
        <v>0.39513888888888882</v>
      </c>
      <c r="N43" s="91">
        <v>0.40486111111111106</v>
      </c>
      <c r="O43" s="92">
        <v>0.41666666666666663</v>
      </c>
    </row>
    <row r="44" spans="1:15" x14ac:dyDescent="0.25">
      <c r="A44" s="150"/>
      <c r="B44" s="117">
        <v>16</v>
      </c>
      <c r="C44" s="96" t="s">
        <v>130</v>
      </c>
      <c r="D44" s="96" t="s">
        <v>37</v>
      </c>
      <c r="E44" s="118" t="s">
        <v>131</v>
      </c>
      <c r="F44" s="99">
        <v>0.33541666666666653</v>
      </c>
      <c r="G44" s="100">
        <v>0.34513888888888877</v>
      </c>
      <c r="H44" s="98">
        <v>0.35277777777777763</v>
      </c>
      <c r="I44" s="99">
        <v>0.36249999999999988</v>
      </c>
      <c r="J44" s="100">
        <v>0.37430555555555545</v>
      </c>
      <c r="K44" s="98">
        <v>0.38402777777777769</v>
      </c>
      <c r="L44" s="99">
        <v>0.39374999999999993</v>
      </c>
      <c r="M44" s="100">
        <v>0.4013888888888888</v>
      </c>
      <c r="N44" s="98">
        <v>0.41111111111111104</v>
      </c>
      <c r="O44" s="99">
        <v>0.42291666666666661</v>
      </c>
    </row>
    <row r="45" spans="1:15" x14ac:dyDescent="0.25">
      <c r="A45" s="150"/>
      <c r="B45" s="119">
        <v>18</v>
      </c>
      <c r="C45" s="103" t="s">
        <v>41</v>
      </c>
      <c r="D45" s="103" t="s">
        <v>132</v>
      </c>
      <c r="E45" s="120" t="s">
        <v>133</v>
      </c>
      <c r="F45" s="106">
        <v>0.34166666666666651</v>
      </c>
      <c r="G45" s="107">
        <v>0.35138888888888875</v>
      </c>
      <c r="H45" s="105">
        <v>0.35902777777777761</v>
      </c>
      <c r="I45" s="106">
        <v>0.36874999999999986</v>
      </c>
      <c r="J45" s="107">
        <v>0.38055555555555542</v>
      </c>
      <c r="K45" s="105">
        <v>0.39027777777777767</v>
      </c>
      <c r="L45" s="106">
        <v>0.39999999999999991</v>
      </c>
      <c r="M45" s="107">
        <v>0.40763888888888877</v>
      </c>
      <c r="N45" s="105">
        <v>0.41736111111111102</v>
      </c>
      <c r="O45" s="106">
        <v>0.42916666666666659</v>
      </c>
    </row>
    <row r="46" spans="1:15" x14ac:dyDescent="0.25">
      <c r="A46" s="150"/>
      <c r="B46" s="115">
        <v>20</v>
      </c>
      <c r="C46" s="109" t="s">
        <v>134</v>
      </c>
      <c r="D46" s="109" t="s">
        <v>135</v>
      </c>
      <c r="E46" s="116" t="s">
        <v>136</v>
      </c>
      <c r="F46" s="92">
        <v>0.34791666666666649</v>
      </c>
      <c r="G46" s="93">
        <v>0.35763888888888873</v>
      </c>
      <c r="H46" s="91">
        <v>0.36527777777777759</v>
      </c>
      <c r="I46" s="92">
        <v>0.37499999999999983</v>
      </c>
      <c r="J46" s="93">
        <v>0.3868055555555554</v>
      </c>
      <c r="K46" s="91">
        <v>0.39652777777777765</v>
      </c>
      <c r="L46" s="92">
        <v>0.40624999999999989</v>
      </c>
      <c r="M46" s="93">
        <v>0.41388888888888875</v>
      </c>
      <c r="N46" s="91">
        <v>0.42361111111111099</v>
      </c>
      <c r="O46" s="92">
        <v>0.43541666666666656</v>
      </c>
    </row>
    <row r="47" spans="1:15" x14ac:dyDescent="0.25">
      <c r="A47" s="150"/>
      <c r="B47" s="117" t="s">
        <v>88</v>
      </c>
      <c r="C47" s="96" t="s">
        <v>88</v>
      </c>
      <c r="D47" s="96" t="s">
        <v>88</v>
      </c>
      <c r="E47" s="118" t="s">
        <v>88</v>
      </c>
      <c r="F47" s="99" t="s">
        <v>88</v>
      </c>
      <c r="G47" s="100" t="s">
        <v>88</v>
      </c>
      <c r="H47" s="98" t="s">
        <v>88</v>
      </c>
      <c r="I47" s="99" t="s">
        <v>88</v>
      </c>
      <c r="J47" s="100" t="s">
        <v>88</v>
      </c>
      <c r="K47" s="98" t="s">
        <v>88</v>
      </c>
      <c r="L47" s="99" t="s">
        <v>88</v>
      </c>
      <c r="M47" s="100" t="s">
        <v>88</v>
      </c>
      <c r="N47" s="98" t="s">
        <v>88</v>
      </c>
      <c r="O47" s="99" t="s">
        <v>88</v>
      </c>
    </row>
    <row r="48" spans="1:15" x14ac:dyDescent="0.25">
      <c r="A48" s="150"/>
      <c r="B48" s="119" t="s">
        <v>88</v>
      </c>
      <c r="C48" s="103" t="s">
        <v>88</v>
      </c>
      <c r="D48" s="103" t="s">
        <v>88</v>
      </c>
      <c r="E48" s="120" t="s">
        <v>88</v>
      </c>
      <c r="F48" s="106" t="s">
        <v>88</v>
      </c>
      <c r="G48" s="107" t="s">
        <v>88</v>
      </c>
      <c r="H48" s="105" t="s">
        <v>88</v>
      </c>
      <c r="I48" s="106" t="s">
        <v>88</v>
      </c>
      <c r="J48" s="107" t="s">
        <v>88</v>
      </c>
      <c r="K48" s="105" t="s">
        <v>88</v>
      </c>
      <c r="L48" s="106" t="s">
        <v>88</v>
      </c>
      <c r="M48" s="107" t="s">
        <v>88</v>
      </c>
      <c r="N48" s="105" t="s">
        <v>88</v>
      </c>
      <c r="O48" s="106" t="s">
        <v>88</v>
      </c>
    </row>
    <row r="49" spans="1:15" x14ac:dyDescent="0.25">
      <c r="A49" s="150"/>
      <c r="B49" s="115" t="s">
        <v>88</v>
      </c>
      <c r="C49" s="109" t="s">
        <v>88</v>
      </c>
      <c r="D49" s="109" t="s">
        <v>88</v>
      </c>
      <c r="E49" s="116" t="s">
        <v>88</v>
      </c>
      <c r="F49" s="92" t="s">
        <v>88</v>
      </c>
      <c r="G49" s="93" t="s">
        <v>88</v>
      </c>
      <c r="H49" s="91" t="s">
        <v>88</v>
      </c>
      <c r="I49" s="92" t="s">
        <v>88</v>
      </c>
      <c r="J49" s="93" t="s">
        <v>88</v>
      </c>
      <c r="K49" s="91" t="s">
        <v>88</v>
      </c>
      <c r="L49" s="92" t="s">
        <v>88</v>
      </c>
      <c r="M49" s="93" t="s">
        <v>88</v>
      </c>
      <c r="N49" s="91" t="s">
        <v>88</v>
      </c>
      <c r="O49" s="92" t="s">
        <v>88</v>
      </c>
    </row>
    <row r="50" spans="1:15" x14ac:dyDescent="0.25">
      <c r="A50" s="150"/>
      <c r="B50" s="117" t="s">
        <v>88</v>
      </c>
      <c r="C50" s="96" t="s">
        <v>88</v>
      </c>
      <c r="D50" s="96" t="s">
        <v>88</v>
      </c>
      <c r="E50" s="118" t="s">
        <v>88</v>
      </c>
      <c r="F50" s="99" t="s">
        <v>88</v>
      </c>
      <c r="G50" s="100" t="s">
        <v>88</v>
      </c>
      <c r="H50" s="98" t="s">
        <v>88</v>
      </c>
      <c r="I50" s="99" t="s">
        <v>88</v>
      </c>
      <c r="J50" s="100" t="s">
        <v>88</v>
      </c>
      <c r="K50" s="98" t="s">
        <v>88</v>
      </c>
      <c r="L50" s="99" t="s">
        <v>88</v>
      </c>
      <c r="M50" s="100" t="s">
        <v>88</v>
      </c>
      <c r="N50" s="98" t="s">
        <v>88</v>
      </c>
      <c r="O50" s="99" t="s">
        <v>88</v>
      </c>
    </row>
    <row r="51" spans="1:15" x14ac:dyDescent="0.25">
      <c r="A51" s="150"/>
      <c r="B51" s="119">
        <v>0</v>
      </c>
      <c r="C51" s="103">
        <v>0</v>
      </c>
      <c r="D51" s="103">
        <v>0</v>
      </c>
      <c r="E51" s="120">
        <v>0</v>
      </c>
      <c r="F51" s="106"/>
      <c r="G51" s="107"/>
      <c r="H51" s="105"/>
      <c r="I51" s="106"/>
      <c r="J51" s="107"/>
      <c r="K51" s="105"/>
      <c r="L51" s="106"/>
      <c r="M51" s="107"/>
      <c r="N51" s="105"/>
      <c r="O51" s="106"/>
    </row>
    <row r="52" spans="1:15" x14ac:dyDescent="0.25">
      <c r="A52" s="150" t="s">
        <v>139</v>
      </c>
      <c r="B52" s="115">
        <v>1</v>
      </c>
      <c r="C52" s="109" t="s">
        <v>94</v>
      </c>
      <c r="D52" s="109" t="s">
        <v>40</v>
      </c>
      <c r="E52" s="116" t="s">
        <v>49</v>
      </c>
      <c r="F52" s="123">
        <v>0.38263888888888897</v>
      </c>
      <c r="G52" s="93">
        <v>0.39236111111111122</v>
      </c>
      <c r="H52" s="91">
        <v>0.40000000000000008</v>
      </c>
      <c r="I52" s="92">
        <v>0.40972222222222232</v>
      </c>
      <c r="J52" s="93">
        <v>0.42152777777777789</v>
      </c>
      <c r="K52" s="91">
        <v>0.43125000000000013</v>
      </c>
      <c r="L52" s="92">
        <v>0.44097222222222238</v>
      </c>
      <c r="M52" s="93">
        <v>0.44861111111111124</v>
      </c>
      <c r="N52" s="91">
        <v>0.45833333333333348</v>
      </c>
      <c r="O52" s="92">
        <v>0.47013888888888905</v>
      </c>
    </row>
    <row r="53" spans="1:15" x14ac:dyDescent="0.25">
      <c r="A53" s="150"/>
      <c r="B53" s="117">
        <v>3</v>
      </c>
      <c r="C53" s="96" t="s">
        <v>95</v>
      </c>
      <c r="D53" s="96" t="s">
        <v>96</v>
      </c>
      <c r="E53" s="118" t="s">
        <v>97</v>
      </c>
      <c r="F53" s="124">
        <v>0.38888888888888895</v>
      </c>
      <c r="G53" s="100">
        <v>0.39861111111111119</v>
      </c>
      <c r="H53" s="98">
        <v>0.40625000000000006</v>
      </c>
      <c r="I53" s="99">
        <v>0.4159722222222223</v>
      </c>
      <c r="J53" s="100">
        <v>0.42777777777777787</v>
      </c>
      <c r="K53" s="98">
        <v>0.43750000000000011</v>
      </c>
      <c r="L53" s="99">
        <v>0.44722222222222235</v>
      </c>
      <c r="M53" s="100">
        <v>0.45486111111111122</v>
      </c>
      <c r="N53" s="98">
        <v>0.46458333333333346</v>
      </c>
      <c r="O53" s="99">
        <v>0.47638888888888903</v>
      </c>
    </row>
    <row r="54" spans="1:15" x14ac:dyDescent="0.25">
      <c r="A54" s="150"/>
      <c r="B54" s="119">
        <v>5</v>
      </c>
      <c r="C54" s="103" t="s">
        <v>98</v>
      </c>
      <c r="D54" s="103" t="s">
        <v>99</v>
      </c>
      <c r="E54" s="120" t="s">
        <v>88</v>
      </c>
      <c r="F54" s="125">
        <v>0.39513888888888893</v>
      </c>
      <c r="G54" s="107">
        <v>0.40486111111111117</v>
      </c>
      <c r="H54" s="105">
        <v>0.41250000000000003</v>
      </c>
      <c r="I54" s="106">
        <v>0.42222222222222228</v>
      </c>
      <c r="J54" s="107">
        <v>0.43402777777777785</v>
      </c>
      <c r="K54" s="105">
        <v>0.44375000000000009</v>
      </c>
      <c r="L54" s="106">
        <v>0.45347222222222233</v>
      </c>
      <c r="M54" s="107">
        <v>0.46111111111111119</v>
      </c>
      <c r="N54" s="105">
        <v>0.47083333333333344</v>
      </c>
      <c r="O54" s="106">
        <v>0.48263888888888901</v>
      </c>
    </row>
    <row r="55" spans="1:15" x14ac:dyDescent="0.25">
      <c r="A55" s="150"/>
      <c r="B55" s="115">
        <v>7</v>
      </c>
      <c r="C55" s="109" t="s">
        <v>100</v>
      </c>
      <c r="D55" s="109" t="s">
        <v>101</v>
      </c>
      <c r="E55" s="116" t="s">
        <v>88</v>
      </c>
      <c r="F55" s="123">
        <v>0.40138888888888891</v>
      </c>
      <c r="G55" s="93">
        <v>0.41111111111111115</v>
      </c>
      <c r="H55" s="91">
        <v>0.41875000000000001</v>
      </c>
      <c r="I55" s="92">
        <v>0.42847222222222225</v>
      </c>
      <c r="J55" s="93">
        <v>0.44027777777777782</v>
      </c>
      <c r="K55" s="91">
        <v>0.45000000000000007</v>
      </c>
      <c r="L55" s="92">
        <v>0.45972222222222231</v>
      </c>
      <c r="M55" s="93">
        <v>0.46736111111111117</v>
      </c>
      <c r="N55" s="91">
        <v>0.47708333333333341</v>
      </c>
      <c r="O55" s="92">
        <v>0.48888888888888898</v>
      </c>
    </row>
    <row r="56" spans="1:15" x14ac:dyDescent="0.25">
      <c r="A56" s="150"/>
      <c r="B56" s="117">
        <v>9</v>
      </c>
      <c r="C56" s="96" t="s">
        <v>102</v>
      </c>
      <c r="D56" s="96" t="s">
        <v>103</v>
      </c>
      <c r="E56" s="118" t="s">
        <v>88</v>
      </c>
      <c r="F56" s="124">
        <v>0.40763888888888888</v>
      </c>
      <c r="G56" s="100">
        <v>0.41736111111111113</v>
      </c>
      <c r="H56" s="98">
        <v>0.42499999999999999</v>
      </c>
      <c r="I56" s="99">
        <v>0.43472222222222223</v>
      </c>
      <c r="J56" s="100">
        <v>0.4465277777777778</v>
      </c>
      <c r="K56" s="98">
        <v>0.45625000000000004</v>
      </c>
      <c r="L56" s="99">
        <v>0.46597222222222229</v>
      </c>
      <c r="M56" s="100">
        <v>0.47361111111111115</v>
      </c>
      <c r="N56" s="98">
        <v>0.48333333333333339</v>
      </c>
      <c r="O56" s="99">
        <v>0.49513888888888896</v>
      </c>
    </row>
    <row r="57" spans="1:15" x14ac:dyDescent="0.25">
      <c r="A57" s="150"/>
      <c r="B57" s="119">
        <v>11</v>
      </c>
      <c r="C57" s="103" t="s">
        <v>104</v>
      </c>
      <c r="D57" s="103" t="s">
        <v>105</v>
      </c>
      <c r="E57" s="120" t="s">
        <v>106</v>
      </c>
      <c r="F57" s="125">
        <v>0.41388888888888886</v>
      </c>
      <c r="G57" s="107">
        <v>0.4236111111111111</v>
      </c>
      <c r="H57" s="105">
        <v>0.43124999999999997</v>
      </c>
      <c r="I57" s="106">
        <v>0.44097222222222221</v>
      </c>
      <c r="J57" s="107">
        <v>0.45277777777777778</v>
      </c>
      <c r="K57" s="105">
        <v>0.46250000000000002</v>
      </c>
      <c r="L57" s="106">
        <v>0.47222222222222227</v>
      </c>
      <c r="M57" s="107">
        <v>0.47986111111111113</v>
      </c>
      <c r="N57" s="105">
        <v>0.48958333333333337</v>
      </c>
      <c r="O57" s="106">
        <v>0.50138888888888888</v>
      </c>
    </row>
    <row r="58" spans="1:15" x14ac:dyDescent="0.25">
      <c r="A58" s="150"/>
      <c r="B58" s="115">
        <v>13</v>
      </c>
      <c r="C58" s="109" t="s">
        <v>107</v>
      </c>
      <c r="D58" s="109" t="s">
        <v>108</v>
      </c>
      <c r="E58" s="116" t="s">
        <v>109</v>
      </c>
      <c r="F58" s="123">
        <v>0.42013888888888884</v>
      </c>
      <c r="G58" s="93">
        <v>0.42986111111111108</v>
      </c>
      <c r="H58" s="91">
        <v>0.43749999999999994</v>
      </c>
      <c r="I58" s="92">
        <v>0.44722222222222219</v>
      </c>
      <c r="J58" s="93">
        <v>0.45902777777777776</v>
      </c>
      <c r="K58" s="91">
        <v>0.46875</v>
      </c>
      <c r="L58" s="92">
        <v>0.47847222222222224</v>
      </c>
      <c r="M58" s="93">
        <v>0.4861111111111111</v>
      </c>
      <c r="N58" s="91">
        <v>0.49583333333333335</v>
      </c>
      <c r="O58" s="92">
        <v>0.50763888888888886</v>
      </c>
    </row>
    <row r="59" spans="1:15" x14ac:dyDescent="0.25">
      <c r="A59" s="150"/>
      <c r="B59" s="117">
        <v>15</v>
      </c>
      <c r="C59" s="96" t="s">
        <v>58</v>
      </c>
      <c r="D59" s="96" t="s">
        <v>110</v>
      </c>
      <c r="E59" s="118" t="s">
        <v>56</v>
      </c>
      <c r="F59" s="124">
        <v>0.42638888888888882</v>
      </c>
      <c r="G59" s="100">
        <v>0.43611111111111106</v>
      </c>
      <c r="H59" s="98">
        <v>0.44374999999999992</v>
      </c>
      <c r="I59" s="99">
        <v>0.45347222222222217</v>
      </c>
      <c r="J59" s="100">
        <v>0.46527777777777773</v>
      </c>
      <c r="K59" s="98">
        <v>0.47499999999999998</v>
      </c>
      <c r="L59" s="99">
        <v>0.48472222222222222</v>
      </c>
      <c r="M59" s="100">
        <v>0.49236111111111108</v>
      </c>
      <c r="N59" s="98">
        <v>0.50208333333333333</v>
      </c>
      <c r="O59" s="99">
        <v>0.51388888888888884</v>
      </c>
    </row>
    <row r="60" spans="1:15" x14ac:dyDescent="0.25">
      <c r="A60" s="150"/>
      <c r="B60" s="119">
        <v>17</v>
      </c>
      <c r="C60" s="103" t="s">
        <v>111</v>
      </c>
      <c r="D60" s="103" t="s">
        <v>61</v>
      </c>
      <c r="E60" s="120" t="s">
        <v>112</v>
      </c>
      <c r="F60" s="125">
        <v>0.4326388888888888</v>
      </c>
      <c r="G60" s="107">
        <v>0.44236111111111104</v>
      </c>
      <c r="H60" s="105">
        <v>0.4499999999999999</v>
      </c>
      <c r="I60" s="106">
        <v>0.45972222222222214</v>
      </c>
      <c r="J60" s="107">
        <v>0.47152777777777771</v>
      </c>
      <c r="K60" s="105">
        <v>0.48124999999999996</v>
      </c>
      <c r="L60" s="106">
        <v>0.4909722222222222</v>
      </c>
      <c r="M60" s="107">
        <v>0.49861111111111106</v>
      </c>
      <c r="N60" s="105">
        <v>0.5083333333333333</v>
      </c>
      <c r="O60" s="106">
        <v>0.52013888888888882</v>
      </c>
    </row>
    <row r="61" spans="1:15" x14ac:dyDescent="0.25">
      <c r="A61" s="150"/>
      <c r="B61" s="115">
        <v>19</v>
      </c>
      <c r="C61" s="109" t="s">
        <v>142</v>
      </c>
      <c r="D61" s="109" t="s">
        <v>55</v>
      </c>
      <c r="E61" s="116" t="s">
        <v>57</v>
      </c>
      <c r="F61" s="123">
        <v>0.43888888888888877</v>
      </c>
      <c r="G61" s="93">
        <v>0.44861111111111102</v>
      </c>
      <c r="H61" s="91">
        <v>0.45624999999999988</v>
      </c>
      <c r="I61" s="92">
        <v>0.46597222222222212</v>
      </c>
      <c r="J61" s="93">
        <v>0.47777777777777769</v>
      </c>
      <c r="K61" s="91">
        <v>0.48749999999999993</v>
      </c>
      <c r="L61" s="92">
        <v>0.49722222222222218</v>
      </c>
      <c r="M61" s="93">
        <v>0.50486111111111109</v>
      </c>
      <c r="N61" s="91">
        <v>0.51458333333333328</v>
      </c>
      <c r="O61" s="92">
        <v>0.5263888888888888</v>
      </c>
    </row>
    <row r="62" spans="1:15" x14ac:dyDescent="0.25">
      <c r="A62" s="150"/>
      <c r="B62" s="117">
        <v>21</v>
      </c>
      <c r="C62" s="96" t="s">
        <v>143</v>
      </c>
      <c r="D62" s="96" t="s">
        <v>113</v>
      </c>
      <c r="E62" s="118" t="s">
        <v>114</v>
      </c>
      <c r="F62" s="124">
        <v>0.44513888888888875</v>
      </c>
      <c r="G62" s="100">
        <v>0.45486111111111099</v>
      </c>
      <c r="H62" s="98">
        <v>0.46249999999999986</v>
      </c>
      <c r="I62" s="99">
        <v>0.4722222222222221</v>
      </c>
      <c r="J62" s="100">
        <v>0.48402777777777767</v>
      </c>
      <c r="K62" s="98">
        <v>0.49374999999999991</v>
      </c>
      <c r="L62" s="99">
        <v>0.5034722222222221</v>
      </c>
      <c r="M62" s="100">
        <v>0.51111111111111096</v>
      </c>
      <c r="N62" s="98">
        <v>0.52083333333333315</v>
      </c>
      <c r="O62" s="99">
        <v>0.53263888888888866</v>
      </c>
    </row>
    <row r="63" spans="1:15" x14ac:dyDescent="0.25">
      <c r="A63" s="150"/>
      <c r="B63" s="119" t="s">
        <v>88</v>
      </c>
      <c r="C63" s="103" t="s">
        <v>88</v>
      </c>
      <c r="D63" s="103" t="s">
        <v>88</v>
      </c>
      <c r="E63" s="120" t="s">
        <v>88</v>
      </c>
      <c r="F63" s="125" t="s">
        <v>88</v>
      </c>
      <c r="G63" s="107" t="s">
        <v>88</v>
      </c>
      <c r="H63" s="105" t="s">
        <v>88</v>
      </c>
      <c r="I63" s="106" t="s">
        <v>88</v>
      </c>
      <c r="J63" s="107" t="s">
        <v>88</v>
      </c>
      <c r="K63" s="105" t="s">
        <v>88</v>
      </c>
      <c r="L63" s="106" t="s">
        <v>88</v>
      </c>
      <c r="M63" s="107" t="s">
        <v>88</v>
      </c>
      <c r="N63" s="105" t="s">
        <v>88</v>
      </c>
      <c r="O63" s="106" t="s">
        <v>88</v>
      </c>
    </row>
    <row r="64" spans="1:15" x14ac:dyDescent="0.25">
      <c r="A64" s="150"/>
      <c r="B64" s="115" t="s">
        <v>88</v>
      </c>
      <c r="C64" s="109" t="s">
        <v>88</v>
      </c>
      <c r="D64" s="109" t="s">
        <v>88</v>
      </c>
      <c r="E64" s="116" t="s">
        <v>88</v>
      </c>
      <c r="F64" s="123" t="s">
        <v>88</v>
      </c>
      <c r="G64" s="93" t="s">
        <v>88</v>
      </c>
      <c r="H64" s="91" t="s">
        <v>88</v>
      </c>
      <c r="I64" s="92" t="s">
        <v>88</v>
      </c>
      <c r="J64" s="93" t="s">
        <v>88</v>
      </c>
      <c r="K64" s="91" t="s">
        <v>88</v>
      </c>
      <c r="L64" s="92" t="s">
        <v>88</v>
      </c>
      <c r="M64" s="93" t="s">
        <v>88</v>
      </c>
      <c r="N64" s="91" t="s">
        <v>88</v>
      </c>
      <c r="O64" s="92" t="s">
        <v>88</v>
      </c>
    </row>
    <row r="65" spans="1:15" x14ac:dyDescent="0.25">
      <c r="A65" s="150"/>
      <c r="B65" s="117" t="s">
        <v>88</v>
      </c>
      <c r="C65" s="96" t="s">
        <v>88</v>
      </c>
      <c r="D65" s="96" t="s">
        <v>88</v>
      </c>
      <c r="E65" s="118" t="s">
        <v>88</v>
      </c>
      <c r="F65" s="124" t="s">
        <v>88</v>
      </c>
      <c r="G65" s="100" t="s">
        <v>88</v>
      </c>
      <c r="H65" s="98" t="s">
        <v>88</v>
      </c>
      <c r="I65" s="99" t="s">
        <v>88</v>
      </c>
      <c r="J65" s="100" t="s">
        <v>88</v>
      </c>
      <c r="K65" s="98" t="s">
        <v>88</v>
      </c>
      <c r="L65" s="99" t="s">
        <v>88</v>
      </c>
      <c r="M65" s="100" t="s">
        <v>88</v>
      </c>
      <c r="N65" s="98" t="s">
        <v>88</v>
      </c>
      <c r="O65" s="99" t="s">
        <v>88</v>
      </c>
    </row>
    <row r="66" spans="1:15" x14ac:dyDescent="0.25">
      <c r="A66" s="150"/>
      <c r="B66" s="119">
        <v>0</v>
      </c>
      <c r="C66" s="103">
        <v>0</v>
      </c>
      <c r="D66" s="103">
        <v>0</v>
      </c>
      <c r="E66" s="120">
        <v>0</v>
      </c>
      <c r="F66" s="125"/>
      <c r="G66" s="107"/>
      <c r="H66" s="105"/>
      <c r="I66" s="106"/>
      <c r="J66" s="107"/>
      <c r="K66" s="105"/>
      <c r="L66" s="106"/>
      <c r="M66" s="107"/>
      <c r="N66" s="105"/>
      <c r="O66" s="106"/>
    </row>
  </sheetData>
  <mergeCells count="10">
    <mergeCell ref="A35:C35"/>
    <mergeCell ref="A36:E36"/>
    <mergeCell ref="A37:A51"/>
    <mergeCell ref="A52:A66"/>
    <mergeCell ref="A1:E1"/>
    <mergeCell ref="A2:C2"/>
    <mergeCell ref="A3:E3"/>
    <mergeCell ref="A4:A18"/>
    <mergeCell ref="A19:A33"/>
    <mergeCell ref="A34:E34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R1</vt:lpstr>
      <vt:lpstr>R2</vt:lpstr>
      <vt:lpstr>R3</vt:lpstr>
      <vt:lpstr>編組</vt:lpstr>
      <vt:lpstr>擊球速度</vt:lpstr>
    </vt:vector>
  </TitlesOfParts>
  <Company>C.M.T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2014-08-13T03:10:11Z</cp:lastPrinted>
  <dcterms:created xsi:type="dcterms:W3CDTF">2013-08-27T22:44:25Z</dcterms:created>
  <dcterms:modified xsi:type="dcterms:W3CDTF">2014-08-21T06:53:24Z</dcterms:modified>
</cp:coreProperties>
</file>