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690" firstSheet="3" activeTab="3"/>
  </bookViews>
  <sheets>
    <sheet name="11月24日" sheetId="1" state="hidden" r:id="rId1"/>
    <sheet name="11月25日" sheetId="2" state="hidden" r:id="rId2"/>
    <sheet name="11月26日" sheetId="3" state="hidden" r:id="rId3"/>
    <sheet name="11月27日" sheetId="4" r:id="rId4"/>
    <sheet name="旗位表11.27" sheetId="9" r:id="rId5"/>
    <sheet name="英文" sheetId="6" state="hidden" r:id="rId6"/>
    <sheet name="對照表" sheetId="5" state="hidden" r:id="rId7"/>
    <sheet name="擊球速度" sheetId="8" r:id="rId8"/>
  </sheets>
  <externalReferences>
    <externalReference r:id="rId9"/>
    <externalReference r:id="rId10"/>
  </externalReferences>
  <definedNames>
    <definedName name="data" localSheetId="4">[1]對照表!$A$1:$B$436</definedName>
    <definedName name="data">對照表!$A$1:$B$503</definedName>
    <definedName name="_xlnm.Print_Area" localSheetId="0">'11月24日'!$A$1:$H$70</definedName>
    <definedName name="_xlnm.Print_Area" localSheetId="7">擊球速度!$A$1:$X$71</definedName>
    <definedName name="_xlnm.Print_Titles" localSheetId="0">'11月24日'!$1:$4</definedName>
    <definedName name="_xlnm.Print_Titles" localSheetId="2">'11月26日'!$1:$4</definedName>
    <definedName name="成績" localSheetId="4">[2]對照表!$F$2:$K$120</definedName>
    <definedName name="成績">對照表!$F$2:$K$129</definedName>
  </definedNames>
  <calcPr calcId="152511"/>
</workbook>
</file>

<file path=xl/calcChain.xml><?xml version="1.0" encoding="utf-8"?>
<calcChain xmlns="http://schemas.openxmlformats.org/spreadsheetml/2006/main">
  <c r="D37" i="3" l="1"/>
  <c r="D5" i="3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2" i="5"/>
  <c r="H56" i="6"/>
  <c r="G56" i="6"/>
  <c r="F56" i="6"/>
  <c r="E56" i="6"/>
  <c r="H55" i="6"/>
  <c r="G55" i="6"/>
  <c r="F55" i="6"/>
  <c r="E55" i="6"/>
  <c r="H54" i="6"/>
  <c r="G54" i="6"/>
  <c r="F54" i="6"/>
  <c r="E54" i="6"/>
  <c r="H53" i="6"/>
  <c r="G53" i="6"/>
  <c r="F53" i="6"/>
  <c r="E53" i="6"/>
  <c r="H52" i="6"/>
  <c r="G52" i="6"/>
  <c r="F52" i="6"/>
  <c r="E52" i="6"/>
  <c r="H51" i="6"/>
  <c r="G51" i="6"/>
  <c r="F51" i="6"/>
  <c r="E51" i="6"/>
  <c r="H50" i="6"/>
  <c r="G50" i="6"/>
  <c r="F50" i="6"/>
  <c r="E50" i="6"/>
  <c r="H49" i="6"/>
  <c r="G49" i="6"/>
  <c r="F49" i="6"/>
  <c r="E49" i="6"/>
  <c r="H48" i="6"/>
  <c r="G48" i="6"/>
  <c r="F48" i="6"/>
  <c r="E48" i="6"/>
  <c r="H47" i="6"/>
  <c r="G47" i="6"/>
  <c r="F47" i="6"/>
  <c r="E47" i="6"/>
  <c r="H46" i="6"/>
  <c r="G46" i="6"/>
  <c r="F46" i="6"/>
  <c r="E46" i="6"/>
  <c r="H45" i="6"/>
  <c r="G45" i="6"/>
  <c r="F45" i="6"/>
  <c r="E45" i="6"/>
  <c r="H44" i="6"/>
  <c r="G44" i="6"/>
  <c r="F44" i="6"/>
  <c r="E44" i="6"/>
  <c r="H43" i="6"/>
  <c r="G43" i="6"/>
  <c r="F43" i="6"/>
  <c r="E43" i="6"/>
  <c r="H42" i="6"/>
  <c r="G42" i="6"/>
  <c r="F42" i="6"/>
  <c r="E42" i="6"/>
  <c r="H41" i="6"/>
  <c r="G41" i="6"/>
  <c r="F41" i="6"/>
  <c r="E41" i="6"/>
  <c r="B13" i="8"/>
  <c r="C13" i="8"/>
  <c r="D13" i="8"/>
  <c r="E13" i="8"/>
  <c r="B12" i="8"/>
  <c r="C12" i="8"/>
  <c r="D12" i="8"/>
  <c r="E12" i="8"/>
  <c r="B30" i="8"/>
  <c r="C30" i="8"/>
  <c r="D30" i="8"/>
  <c r="E30" i="8"/>
  <c r="H29" i="2"/>
  <c r="E25" i="8" s="1"/>
  <c r="G29" i="2"/>
  <c r="F29" i="2"/>
  <c r="E69" i="2"/>
  <c r="B65" i="8" s="1"/>
  <c r="F69" i="2"/>
  <c r="G69" i="2"/>
  <c r="H69" i="2"/>
  <c r="E67" i="2"/>
  <c r="F67" i="2"/>
  <c r="G67" i="2"/>
  <c r="H67" i="2"/>
  <c r="E65" i="2"/>
  <c r="F65" i="2"/>
  <c r="G65" i="2"/>
  <c r="H65" i="2"/>
  <c r="E63" i="2"/>
  <c r="F63" i="2"/>
  <c r="G63" i="2"/>
  <c r="H63" i="2"/>
  <c r="E61" i="2"/>
  <c r="F61" i="2"/>
  <c r="G61" i="2"/>
  <c r="H61" i="2"/>
  <c r="E59" i="2"/>
  <c r="F59" i="2"/>
  <c r="G59" i="2"/>
  <c r="H59" i="2"/>
  <c r="E57" i="2"/>
  <c r="F57" i="2"/>
  <c r="G57" i="2"/>
  <c r="H57" i="2"/>
  <c r="E55" i="2"/>
  <c r="F55" i="2"/>
  <c r="G55" i="2"/>
  <c r="H55" i="2"/>
  <c r="E53" i="2"/>
  <c r="E54" i="2" s="1"/>
  <c r="F53" i="2"/>
  <c r="F54" i="2" s="1"/>
  <c r="G53" i="2"/>
  <c r="G54" i="2" s="1"/>
  <c r="H53" i="2"/>
  <c r="H54" i="2" s="1"/>
  <c r="E51" i="2"/>
  <c r="E52" i="2" s="1"/>
  <c r="F51" i="2"/>
  <c r="F52" i="2" s="1"/>
  <c r="G51" i="2"/>
  <c r="G52" i="2" s="1"/>
  <c r="H51" i="2"/>
  <c r="H52" i="2" s="1"/>
  <c r="E49" i="2"/>
  <c r="F49" i="2"/>
  <c r="G49" i="2"/>
  <c r="H49" i="2"/>
  <c r="E47" i="2"/>
  <c r="F47" i="2"/>
  <c r="G47" i="2"/>
  <c r="H47" i="2"/>
  <c r="E45" i="2"/>
  <c r="F45" i="2"/>
  <c r="G45" i="2"/>
  <c r="E43" i="2"/>
  <c r="F43" i="2"/>
  <c r="G43" i="2"/>
  <c r="H43" i="2"/>
  <c r="E41" i="2"/>
  <c r="F41" i="2"/>
  <c r="G41" i="2"/>
  <c r="E39" i="2"/>
  <c r="F39" i="2"/>
  <c r="G39" i="2"/>
  <c r="H39" i="2"/>
  <c r="E37" i="2"/>
  <c r="E38" i="2" s="1"/>
  <c r="F37" i="2"/>
  <c r="F38" i="2" s="1"/>
  <c r="G37" i="2"/>
  <c r="G38" i="2" s="1"/>
  <c r="H37" i="2"/>
  <c r="H38" i="2" s="1"/>
  <c r="E35" i="2"/>
  <c r="F35" i="2"/>
  <c r="G35" i="2"/>
  <c r="H35" i="2"/>
  <c r="H36" i="2" s="1"/>
  <c r="E33" i="2"/>
  <c r="F33" i="2"/>
  <c r="G33" i="2"/>
  <c r="H33" i="2"/>
  <c r="E31" i="2"/>
  <c r="F31" i="2"/>
  <c r="G31" i="2"/>
  <c r="H31" i="2"/>
  <c r="E29" i="2"/>
  <c r="E27" i="2"/>
  <c r="F27" i="2"/>
  <c r="G27" i="2"/>
  <c r="H27" i="2"/>
  <c r="E25" i="2"/>
  <c r="B23" i="8" s="1"/>
  <c r="F25" i="2"/>
  <c r="C23" i="8" s="1"/>
  <c r="G25" i="2"/>
  <c r="H25" i="2"/>
  <c r="E23" i="2"/>
  <c r="F23" i="2"/>
  <c r="G23" i="2"/>
  <c r="H23" i="2"/>
  <c r="E21" i="2"/>
  <c r="E22" i="2" s="1"/>
  <c r="F21" i="2"/>
  <c r="F22" i="2" s="1"/>
  <c r="G21" i="2"/>
  <c r="G22" i="2" s="1"/>
  <c r="H21" i="2"/>
  <c r="H22" i="2" s="1"/>
  <c r="E19" i="2"/>
  <c r="F19" i="2"/>
  <c r="F20" i="2" s="1"/>
  <c r="G19" i="2"/>
  <c r="G20" i="2" s="1"/>
  <c r="E17" i="2"/>
  <c r="F17" i="2"/>
  <c r="G17" i="2"/>
  <c r="H17" i="2"/>
  <c r="E15" i="2"/>
  <c r="F15" i="2"/>
  <c r="G15" i="2"/>
  <c r="H15" i="2"/>
  <c r="E13" i="2"/>
  <c r="F13" i="2"/>
  <c r="G13" i="2"/>
  <c r="H13" i="2"/>
  <c r="E11" i="2"/>
  <c r="F11" i="2"/>
  <c r="F12" i="2" s="1"/>
  <c r="G11" i="2"/>
  <c r="H11" i="2"/>
  <c r="E9" i="2"/>
  <c r="F9" i="2"/>
  <c r="G9" i="2"/>
  <c r="E7" i="2"/>
  <c r="F7" i="2"/>
  <c r="G7" i="2"/>
  <c r="H7" i="2"/>
  <c r="E5" i="2"/>
  <c r="F5" i="2"/>
  <c r="G5" i="2"/>
  <c r="H5" i="2"/>
  <c r="E66" i="8"/>
  <c r="E65" i="8"/>
  <c r="E64" i="8"/>
  <c r="E63" i="8"/>
  <c r="E62" i="8"/>
  <c r="E61" i="8"/>
  <c r="E60" i="8"/>
  <c r="E59" i="8"/>
  <c r="E58" i="8"/>
  <c r="E29" i="8"/>
  <c r="E28" i="8"/>
  <c r="E27" i="8"/>
  <c r="E26" i="8"/>
  <c r="E24" i="8"/>
  <c r="E23" i="8"/>
  <c r="D23" i="8"/>
  <c r="D66" i="8"/>
  <c r="B66" i="8"/>
  <c r="C66" i="8"/>
  <c r="D65" i="8"/>
  <c r="C65" i="8"/>
  <c r="D53" i="1"/>
  <c r="D37" i="1"/>
  <c r="D5" i="1"/>
  <c r="E20" i="2" l="1"/>
  <c r="E70" i="2"/>
  <c r="F70" i="2"/>
  <c r="G70" i="2"/>
  <c r="H70" i="2"/>
  <c r="E68" i="2"/>
  <c r="F68" i="2"/>
  <c r="G68" i="2"/>
  <c r="H68" i="2"/>
  <c r="E66" i="2"/>
  <c r="F66" i="2"/>
  <c r="G66" i="2"/>
  <c r="H66" i="2"/>
  <c r="E64" i="2"/>
  <c r="F64" i="2"/>
  <c r="G64" i="2"/>
  <c r="H64" i="2"/>
  <c r="E62" i="2"/>
  <c r="F62" i="2"/>
  <c r="G62" i="2"/>
  <c r="H62" i="2"/>
  <c r="E60" i="2"/>
  <c r="F60" i="2"/>
  <c r="G60" i="2"/>
  <c r="H60" i="2"/>
  <c r="E58" i="2"/>
  <c r="F58" i="2"/>
  <c r="G58" i="2"/>
  <c r="H58" i="2"/>
  <c r="E56" i="2"/>
  <c r="F56" i="2"/>
  <c r="G56" i="2"/>
  <c r="H56" i="2"/>
  <c r="F50" i="2"/>
  <c r="G50" i="2"/>
  <c r="E48" i="2"/>
  <c r="F48" i="2"/>
  <c r="G48" i="2"/>
  <c r="F46" i="2"/>
  <c r="G46" i="2"/>
  <c r="F44" i="2"/>
  <c r="G44" i="2"/>
  <c r="F42" i="2"/>
  <c r="G42" i="2"/>
  <c r="F40" i="2"/>
  <c r="G40" i="2"/>
  <c r="E36" i="2"/>
  <c r="G36" i="2"/>
  <c r="E34" i="2"/>
  <c r="F34" i="2"/>
  <c r="G34" i="2"/>
  <c r="H34" i="2"/>
  <c r="E32" i="2"/>
  <c r="G32" i="2"/>
  <c r="H32" i="2"/>
  <c r="E30" i="2"/>
  <c r="F30" i="2"/>
  <c r="G30" i="2"/>
  <c r="H30" i="2"/>
  <c r="E28" i="2"/>
  <c r="F28" i="2"/>
  <c r="G28" i="2"/>
  <c r="H28" i="2"/>
  <c r="E26" i="2"/>
  <c r="F26" i="2"/>
  <c r="G26" i="2"/>
  <c r="H26" i="2"/>
  <c r="E24" i="2"/>
  <c r="F24" i="2"/>
  <c r="G24" i="2"/>
  <c r="H24" i="2"/>
  <c r="E18" i="2"/>
  <c r="F18" i="2"/>
  <c r="H18" i="2"/>
  <c r="E16" i="2"/>
  <c r="F16" i="2"/>
  <c r="E14" i="2"/>
  <c r="F14" i="2"/>
  <c r="G14" i="2"/>
  <c r="E10" i="2"/>
  <c r="F10" i="2"/>
  <c r="E8" i="2"/>
  <c r="G8" i="2"/>
  <c r="H8" i="2"/>
  <c r="E6" i="2"/>
  <c r="F6" i="2"/>
  <c r="F32" i="2" l="1"/>
  <c r="E50" i="2"/>
  <c r="E46" i="2"/>
  <c r="D41" i="6"/>
  <c r="F8" i="2"/>
  <c r="E44" i="2"/>
  <c r="G6" i="2"/>
  <c r="E40" i="2"/>
  <c r="H50" i="2"/>
  <c r="H14" i="2"/>
  <c r="G10" i="2"/>
  <c r="E42" i="2"/>
  <c r="E12" i="2"/>
  <c r="G18" i="2"/>
  <c r="F36" i="2"/>
  <c r="H6" i="2"/>
  <c r="H40" i="2"/>
  <c r="H44" i="2"/>
  <c r="H48" i="2"/>
  <c r="D69" i="3" l="1"/>
  <c r="C69" i="3" s="1"/>
  <c r="D67" i="3"/>
  <c r="C67" i="3" s="1"/>
  <c r="D65" i="3"/>
  <c r="C65" i="3" s="1"/>
  <c r="D63" i="3"/>
  <c r="C63" i="3" s="1"/>
  <c r="D61" i="3"/>
  <c r="C61" i="3"/>
  <c r="D59" i="3"/>
  <c r="C59" i="3" s="1"/>
  <c r="D57" i="3"/>
  <c r="C57" i="3" s="1"/>
  <c r="D55" i="3"/>
  <c r="C55" i="3" s="1"/>
  <c r="C37" i="3"/>
  <c r="D35" i="3"/>
  <c r="C35" i="3" s="1"/>
  <c r="D33" i="3"/>
  <c r="C33" i="3" s="1"/>
  <c r="D31" i="3"/>
  <c r="C31" i="3" s="1"/>
  <c r="D29" i="3"/>
  <c r="C29" i="3" s="1"/>
  <c r="D27" i="3"/>
  <c r="C27" i="3" s="1"/>
  <c r="D25" i="3"/>
  <c r="C25" i="3" s="1"/>
  <c r="D23" i="3"/>
  <c r="C23" i="3" s="1"/>
  <c r="D21" i="3"/>
  <c r="C21" i="3" s="1"/>
  <c r="C5" i="3"/>
  <c r="D55" i="2"/>
  <c r="C55" i="2" s="1"/>
  <c r="D39" i="2"/>
  <c r="C39" i="2" s="1"/>
  <c r="D23" i="2"/>
  <c r="C23" i="2" s="1"/>
  <c r="D5" i="2"/>
  <c r="C5" i="2" s="1"/>
  <c r="B64" i="8"/>
  <c r="C64" i="8"/>
  <c r="D64" i="8"/>
  <c r="B63" i="8"/>
  <c r="C63" i="8"/>
  <c r="D63" i="8"/>
  <c r="B62" i="8"/>
  <c r="C62" i="8"/>
  <c r="D62" i="8"/>
  <c r="B61" i="8"/>
  <c r="C61" i="8"/>
  <c r="D61" i="8"/>
  <c r="B60" i="8"/>
  <c r="C60" i="8"/>
  <c r="D60" i="8"/>
  <c r="B59" i="8"/>
  <c r="C59" i="8"/>
  <c r="D59" i="8"/>
  <c r="B58" i="8"/>
  <c r="A58" i="8" s="1"/>
  <c r="C58" i="8"/>
  <c r="D58" i="8"/>
  <c r="B48" i="8"/>
  <c r="C48" i="8"/>
  <c r="D48" i="8"/>
  <c r="E48" i="8"/>
  <c r="B47" i="8"/>
  <c r="C47" i="8"/>
  <c r="D47" i="8"/>
  <c r="E47" i="8"/>
  <c r="B46" i="8"/>
  <c r="C46" i="8"/>
  <c r="D46" i="8"/>
  <c r="E46" i="8"/>
  <c r="B45" i="8"/>
  <c r="C45" i="8"/>
  <c r="D45" i="8"/>
  <c r="E45" i="8"/>
  <c r="B44" i="8"/>
  <c r="C44" i="8"/>
  <c r="D44" i="8"/>
  <c r="E44" i="8"/>
  <c r="B43" i="8"/>
  <c r="C43" i="8"/>
  <c r="D43" i="8"/>
  <c r="E43" i="8"/>
  <c r="B42" i="8"/>
  <c r="C42" i="8"/>
  <c r="D42" i="8"/>
  <c r="E42" i="8"/>
  <c r="B41" i="8"/>
  <c r="A41" i="8" s="1"/>
  <c r="F41" i="8" s="1"/>
  <c r="C41" i="8"/>
  <c r="D41" i="8"/>
  <c r="E41" i="8"/>
  <c r="B29" i="8"/>
  <c r="C29" i="8"/>
  <c r="D29" i="8"/>
  <c r="B28" i="8"/>
  <c r="C28" i="8"/>
  <c r="D28" i="8"/>
  <c r="B27" i="8"/>
  <c r="C27" i="8"/>
  <c r="D27" i="8"/>
  <c r="B26" i="8"/>
  <c r="C26" i="8"/>
  <c r="D26" i="8"/>
  <c r="B25" i="8"/>
  <c r="C25" i="8"/>
  <c r="D25" i="8"/>
  <c r="B24" i="8"/>
  <c r="C24" i="8"/>
  <c r="D24" i="8"/>
  <c r="B22" i="8"/>
  <c r="A22" i="8" s="1"/>
  <c r="C22" i="8"/>
  <c r="D22" i="8"/>
  <c r="E22" i="8"/>
  <c r="A37" i="8"/>
  <c r="A70" i="8"/>
  <c r="A69" i="8"/>
  <c r="A68" i="8"/>
  <c r="A67" i="8"/>
  <c r="A53" i="8"/>
  <c r="A52" i="8"/>
  <c r="A51" i="8"/>
  <c r="A34" i="8"/>
  <c r="A33" i="8"/>
  <c r="A32" i="8"/>
  <c r="A31" i="8"/>
  <c r="A14" i="8"/>
  <c r="A15" i="8"/>
  <c r="A16" i="8"/>
  <c r="A17" i="8"/>
  <c r="B11" i="8"/>
  <c r="C11" i="8"/>
  <c r="D11" i="8"/>
  <c r="E11" i="8"/>
  <c r="B10" i="8"/>
  <c r="C10" i="8"/>
  <c r="D10" i="8"/>
  <c r="E10" i="8"/>
  <c r="B9" i="8"/>
  <c r="C9" i="8"/>
  <c r="D9" i="8"/>
  <c r="E9" i="8"/>
  <c r="B8" i="8"/>
  <c r="C8" i="8"/>
  <c r="D8" i="8"/>
  <c r="E8" i="8"/>
  <c r="B7" i="8"/>
  <c r="C7" i="8"/>
  <c r="D7" i="8"/>
  <c r="E7" i="8"/>
  <c r="C6" i="8"/>
  <c r="D6" i="8"/>
  <c r="E6" i="8"/>
  <c r="B6" i="8"/>
  <c r="B5" i="8"/>
  <c r="A5" i="8" s="1"/>
  <c r="F5" i="8" s="1"/>
  <c r="C5" i="8"/>
  <c r="D5" i="8"/>
  <c r="E5" i="8"/>
  <c r="C41" i="6"/>
  <c r="H2" i="6"/>
  <c r="H2" i="2"/>
  <c r="H2" i="3" s="1"/>
  <c r="H2" i="4" s="1"/>
  <c r="A1" i="3"/>
  <c r="A1" i="4"/>
  <c r="A1" i="2"/>
  <c r="D55" i="1"/>
  <c r="D57" i="1" s="1"/>
  <c r="D59" i="1" s="1"/>
  <c r="D61" i="1" s="1"/>
  <c r="D63" i="1" s="1"/>
  <c r="D65" i="1" s="1"/>
  <c r="D67" i="1" s="1"/>
  <c r="C37" i="1"/>
  <c r="D21" i="1"/>
  <c r="D23" i="1" s="1"/>
  <c r="D25" i="1" s="1"/>
  <c r="D27" i="1" s="1"/>
  <c r="D29" i="1" s="1"/>
  <c r="D31" i="1" s="1"/>
  <c r="D33" i="1" s="1"/>
  <c r="D35" i="1" s="1"/>
  <c r="C5" i="1"/>
  <c r="F58" i="8" l="1"/>
  <c r="G58" i="8" s="1"/>
  <c r="H58" i="8" s="1"/>
  <c r="I58" i="8" s="1"/>
  <c r="J58" i="8" s="1"/>
  <c r="K58" i="8" s="1"/>
  <c r="L58" i="8" s="1"/>
  <c r="M58" i="8" s="1"/>
  <c r="N58" i="8" s="1"/>
  <c r="O58" i="8" s="1"/>
  <c r="P58" i="8" s="1"/>
  <c r="Q58" i="8" s="1"/>
  <c r="R58" i="8" s="1"/>
  <c r="S58" i="8" s="1"/>
  <c r="T58" i="8" s="1"/>
  <c r="U58" i="8" s="1"/>
  <c r="V58" i="8" s="1"/>
  <c r="W58" i="8" s="1"/>
  <c r="X58" i="8" s="1"/>
  <c r="D69" i="1"/>
  <c r="C21" i="1"/>
  <c r="C23" i="1" s="1"/>
  <c r="C25" i="1" s="1"/>
  <c r="C27" i="1" s="1"/>
  <c r="C29" i="1" s="1"/>
  <c r="C31" i="1" s="1"/>
  <c r="C33" i="1" s="1"/>
  <c r="C35" i="1" s="1"/>
  <c r="D7" i="1"/>
  <c r="D9" i="1" s="1"/>
  <c r="D11" i="1" s="1"/>
  <c r="C53" i="1"/>
  <c r="C55" i="1" s="1"/>
  <c r="C57" i="1" s="1"/>
  <c r="C59" i="1" s="1"/>
  <c r="C61" i="1" s="1"/>
  <c r="C63" i="1" s="1"/>
  <c r="C65" i="1" s="1"/>
  <c r="C67" i="1" s="1"/>
  <c r="D7" i="2"/>
  <c r="D25" i="2"/>
  <c r="D41" i="2"/>
  <c r="D57" i="2"/>
  <c r="D39" i="3"/>
  <c r="D7" i="3"/>
  <c r="F22" i="8"/>
  <c r="G22" i="8" s="1"/>
  <c r="H22" i="8" s="1"/>
  <c r="I22" i="8" s="1"/>
  <c r="J22" i="8" s="1"/>
  <c r="K22" i="8" s="1"/>
  <c r="L22" i="8" s="1"/>
  <c r="M22" i="8" s="1"/>
  <c r="N22" i="8" s="1"/>
  <c r="O22" i="8" s="1"/>
  <c r="P22" i="8" s="1"/>
  <c r="Q22" i="8" s="1"/>
  <c r="R22" i="8" s="1"/>
  <c r="S22" i="8" s="1"/>
  <c r="T22" i="8" s="1"/>
  <c r="U22" i="8" s="1"/>
  <c r="V22" i="8" s="1"/>
  <c r="W22" i="8" s="1"/>
  <c r="X22" i="8" s="1"/>
  <c r="A6" i="8"/>
  <c r="A7" i="8" s="1"/>
  <c r="D39" i="1"/>
  <c r="D41" i="1" s="1"/>
  <c r="D43" i="1" s="1"/>
  <c r="D45" i="1" s="1"/>
  <c r="D47" i="1" s="1"/>
  <c r="D49" i="1" s="1"/>
  <c r="D51" i="1" s="1"/>
  <c r="A42" i="8"/>
  <c r="A43" i="8" s="1"/>
  <c r="G41" i="8"/>
  <c r="H41" i="8" s="1"/>
  <c r="I41" i="8" s="1"/>
  <c r="J41" i="8" s="1"/>
  <c r="K41" i="8" s="1"/>
  <c r="L41" i="8" s="1"/>
  <c r="M41" i="8" s="1"/>
  <c r="N41" i="8" s="1"/>
  <c r="O41" i="8" s="1"/>
  <c r="P41" i="8" s="1"/>
  <c r="Q41" i="8" s="1"/>
  <c r="R41" i="8" s="1"/>
  <c r="S41" i="8" s="1"/>
  <c r="T41" i="8" s="1"/>
  <c r="U41" i="8" s="1"/>
  <c r="V41" i="8" s="1"/>
  <c r="W41" i="8" s="1"/>
  <c r="X41" i="8" s="1"/>
  <c r="D43" i="6"/>
  <c r="C43" i="6" s="1"/>
  <c r="G5" i="8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A59" i="8"/>
  <c r="A23" i="8"/>
  <c r="C69" i="1" l="1"/>
  <c r="C7" i="1"/>
  <c r="C9" i="1" s="1"/>
  <c r="C11" i="1" s="1"/>
  <c r="C25" i="2"/>
  <c r="D27" i="2"/>
  <c r="C7" i="2"/>
  <c r="D9" i="2"/>
  <c r="C41" i="2"/>
  <c r="D43" i="2"/>
  <c r="C57" i="2"/>
  <c r="D59" i="2"/>
  <c r="D41" i="3"/>
  <c r="C39" i="3"/>
  <c r="C7" i="3"/>
  <c r="D9" i="3"/>
  <c r="A60" i="8"/>
  <c r="F59" i="8"/>
  <c r="D45" i="6"/>
  <c r="C45" i="6" s="1"/>
  <c r="C39" i="1"/>
  <c r="C41" i="1" s="1"/>
  <c r="C43" i="1" s="1"/>
  <c r="C45" i="1" s="1"/>
  <c r="C47" i="1" s="1"/>
  <c r="C49" i="1" s="1"/>
  <c r="C51" i="1" s="1"/>
  <c r="F42" i="8"/>
  <c r="F43" i="8" s="1"/>
  <c r="A44" i="8"/>
  <c r="A24" i="8"/>
  <c r="F23" i="8"/>
  <c r="G23" i="8" s="1"/>
  <c r="H23" i="8" s="1"/>
  <c r="I23" i="8" s="1"/>
  <c r="J23" i="8" s="1"/>
  <c r="K23" i="8" s="1"/>
  <c r="L23" i="8" s="1"/>
  <c r="M23" i="8" s="1"/>
  <c r="N23" i="8" s="1"/>
  <c r="O23" i="8" s="1"/>
  <c r="P23" i="8" s="1"/>
  <c r="Q23" i="8" s="1"/>
  <c r="R23" i="8" s="1"/>
  <c r="S23" i="8" s="1"/>
  <c r="T23" i="8" s="1"/>
  <c r="U23" i="8" s="1"/>
  <c r="V23" i="8" s="1"/>
  <c r="W23" i="8" s="1"/>
  <c r="X23" i="8" s="1"/>
  <c r="D13" i="1"/>
  <c r="D15" i="1" s="1"/>
  <c r="D17" i="1" s="1"/>
  <c r="D19" i="1" s="1"/>
  <c r="A8" i="8"/>
  <c r="F6" i="8"/>
  <c r="C43" i="2" l="1"/>
  <c r="D45" i="2"/>
  <c r="C27" i="2"/>
  <c r="D29" i="2"/>
  <c r="C59" i="2"/>
  <c r="D61" i="2"/>
  <c r="C9" i="2"/>
  <c r="D11" i="2"/>
  <c r="C41" i="3"/>
  <c r="D43" i="3"/>
  <c r="C9" i="3"/>
  <c r="D11" i="3"/>
  <c r="A61" i="8"/>
  <c r="F24" i="8"/>
  <c r="G24" i="8" s="1"/>
  <c r="H24" i="8" s="1"/>
  <c r="I24" i="8" s="1"/>
  <c r="J24" i="8" s="1"/>
  <c r="K24" i="8" s="1"/>
  <c r="L24" i="8" s="1"/>
  <c r="M24" i="8" s="1"/>
  <c r="N24" i="8" s="1"/>
  <c r="O24" i="8" s="1"/>
  <c r="P24" i="8" s="1"/>
  <c r="Q24" i="8" s="1"/>
  <c r="R24" i="8" s="1"/>
  <c r="S24" i="8" s="1"/>
  <c r="T24" i="8" s="1"/>
  <c r="U24" i="8" s="1"/>
  <c r="V24" i="8" s="1"/>
  <c r="W24" i="8" s="1"/>
  <c r="X24" i="8" s="1"/>
  <c r="F60" i="8"/>
  <c r="G60" i="8" s="1"/>
  <c r="H60" i="8" s="1"/>
  <c r="I60" i="8" s="1"/>
  <c r="J60" i="8" s="1"/>
  <c r="K60" i="8" s="1"/>
  <c r="L60" i="8" s="1"/>
  <c r="M60" i="8" s="1"/>
  <c r="N60" i="8" s="1"/>
  <c r="O60" i="8" s="1"/>
  <c r="P60" i="8" s="1"/>
  <c r="Q60" i="8" s="1"/>
  <c r="R60" i="8" s="1"/>
  <c r="S60" i="8" s="1"/>
  <c r="T60" i="8" s="1"/>
  <c r="U60" i="8" s="1"/>
  <c r="V60" i="8" s="1"/>
  <c r="W60" i="8" s="1"/>
  <c r="X60" i="8" s="1"/>
  <c r="G59" i="8"/>
  <c r="H59" i="8" s="1"/>
  <c r="I59" i="8" s="1"/>
  <c r="J59" i="8" s="1"/>
  <c r="K59" i="8" s="1"/>
  <c r="L59" i="8" s="1"/>
  <c r="M59" i="8" s="1"/>
  <c r="N59" i="8" s="1"/>
  <c r="O59" i="8" s="1"/>
  <c r="P59" i="8" s="1"/>
  <c r="Q59" i="8" s="1"/>
  <c r="R59" i="8" s="1"/>
  <c r="S59" i="8" s="1"/>
  <c r="T59" i="8" s="1"/>
  <c r="U59" i="8" s="1"/>
  <c r="V59" i="8" s="1"/>
  <c r="W59" i="8" s="1"/>
  <c r="X59" i="8" s="1"/>
  <c r="D47" i="6"/>
  <c r="D49" i="6" s="1"/>
  <c r="G42" i="8"/>
  <c r="H42" i="8" s="1"/>
  <c r="I42" i="8" s="1"/>
  <c r="J42" i="8" s="1"/>
  <c r="K42" i="8" s="1"/>
  <c r="L42" i="8" s="1"/>
  <c r="M42" i="8" s="1"/>
  <c r="N42" i="8" s="1"/>
  <c r="O42" i="8" s="1"/>
  <c r="P42" i="8" s="1"/>
  <c r="Q42" i="8" s="1"/>
  <c r="R42" i="8" s="1"/>
  <c r="S42" i="8" s="1"/>
  <c r="T42" i="8" s="1"/>
  <c r="U42" i="8" s="1"/>
  <c r="V42" i="8" s="1"/>
  <c r="W42" i="8" s="1"/>
  <c r="X42" i="8" s="1"/>
  <c r="F44" i="8"/>
  <c r="G43" i="8"/>
  <c r="H43" i="8" s="1"/>
  <c r="I43" i="8" s="1"/>
  <c r="J43" i="8" s="1"/>
  <c r="K43" i="8" s="1"/>
  <c r="L43" i="8" s="1"/>
  <c r="M43" i="8" s="1"/>
  <c r="N43" i="8" s="1"/>
  <c r="O43" i="8" s="1"/>
  <c r="P43" i="8" s="1"/>
  <c r="Q43" i="8" s="1"/>
  <c r="R43" i="8" s="1"/>
  <c r="S43" i="8" s="1"/>
  <c r="T43" i="8" s="1"/>
  <c r="U43" i="8" s="1"/>
  <c r="V43" i="8" s="1"/>
  <c r="W43" i="8" s="1"/>
  <c r="X43" i="8" s="1"/>
  <c r="A45" i="8"/>
  <c r="A25" i="8"/>
  <c r="F7" i="8"/>
  <c r="G6" i="8"/>
  <c r="H6" i="8" s="1"/>
  <c r="I6" i="8" s="1"/>
  <c r="J6" i="8" s="1"/>
  <c r="K6" i="8" s="1"/>
  <c r="L6" i="8" s="1"/>
  <c r="M6" i="8" s="1"/>
  <c r="N6" i="8" s="1"/>
  <c r="O6" i="8" s="1"/>
  <c r="P6" i="8" s="1"/>
  <c r="Q6" i="8" s="1"/>
  <c r="R6" i="8" s="1"/>
  <c r="S6" i="8" s="1"/>
  <c r="T6" i="8" s="1"/>
  <c r="U6" i="8" s="1"/>
  <c r="V6" i="8" s="1"/>
  <c r="W6" i="8" s="1"/>
  <c r="X6" i="8" s="1"/>
  <c r="A9" i="8"/>
  <c r="C13" i="1"/>
  <c r="C15" i="1" s="1"/>
  <c r="C17" i="1" s="1"/>
  <c r="C19" i="1" s="1"/>
  <c r="C61" i="2" l="1"/>
  <c r="D63" i="2"/>
  <c r="C45" i="2"/>
  <c r="D47" i="2"/>
  <c r="C11" i="2"/>
  <c r="D13" i="2"/>
  <c r="C29" i="2"/>
  <c r="D31" i="2"/>
  <c r="D45" i="3"/>
  <c r="C43" i="3"/>
  <c r="D13" i="3"/>
  <c r="C11" i="3"/>
  <c r="C47" i="6"/>
  <c r="C49" i="6" s="1"/>
  <c r="A62" i="8"/>
  <c r="F45" i="8"/>
  <c r="G45" i="8" s="1"/>
  <c r="H45" i="8" s="1"/>
  <c r="I45" i="8" s="1"/>
  <c r="J45" i="8" s="1"/>
  <c r="K45" i="8" s="1"/>
  <c r="L45" i="8" s="1"/>
  <c r="M45" i="8" s="1"/>
  <c r="N45" i="8" s="1"/>
  <c r="O45" i="8" s="1"/>
  <c r="P45" i="8" s="1"/>
  <c r="Q45" i="8" s="1"/>
  <c r="R45" i="8" s="1"/>
  <c r="S45" i="8" s="1"/>
  <c r="T45" i="8" s="1"/>
  <c r="U45" i="8" s="1"/>
  <c r="V45" i="8" s="1"/>
  <c r="W45" i="8" s="1"/>
  <c r="X45" i="8" s="1"/>
  <c r="F61" i="8"/>
  <c r="G61" i="8" s="1"/>
  <c r="H61" i="8" s="1"/>
  <c r="I61" i="8" s="1"/>
  <c r="J61" i="8" s="1"/>
  <c r="K61" i="8" s="1"/>
  <c r="L61" i="8" s="1"/>
  <c r="M61" i="8" s="1"/>
  <c r="N61" i="8" s="1"/>
  <c r="O61" i="8" s="1"/>
  <c r="P61" i="8" s="1"/>
  <c r="Q61" i="8" s="1"/>
  <c r="R61" i="8" s="1"/>
  <c r="S61" i="8" s="1"/>
  <c r="T61" i="8" s="1"/>
  <c r="U61" i="8" s="1"/>
  <c r="V61" i="8" s="1"/>
  <c r="W61" i="8" s="1"/>
  <c r="X61" i="8" s="1"/>
  <c r="A46" i="8"/>
  <c r="G44" i="8"/>
  <c r="H44" i="8" s="1"/>
  <c r="I44" i="8" s="1"/>
  <c r="J44" i="8" s="1"/>
  <c r="K44" i="8" s="1"/>
  <c r="L44" i="8" s="1"/>
  <c r="M44" i="8" s="1"/>
  <c r="N44" i="8" s="1"/>
  <c r="O44" i="8" s="1"/>
  <c r="P44" i="8" s="1"/>
  <c r="Q44" i="8" s="1"/>
  <c r="R44" i="8" s="1"/>
  <c r="S44" i="8" s="1"/>
  <c r="T44" i="8" s="1"/>
  <c r="U44" i="8" s="1"/>
  <c r="V44" i="8" s="1"/>
  <c r="W44" i="8" s="1"/>
  <c r="X44" i="8" s="1"/>
  <c r="A26" i="8"/>
  <c r="F25" i="8"/>
  <c r="G25" i="8" s="1"/>
  <c r="H25" i="8" s="1"/>
  <c r="I25" i="8" s="1"/>
  <c r="J25" i="8" s="1"/>
  <c r="K25" i="8" s="1"/>
  <c r="L25" i="8" s="1"/>
  <c r="M25" i="8" s="1"/>
  <c r="N25" i="8" s="1"/>
  <c r="O25" i="8" s="1"/>
  <c r="P25" i="8" s="1"/>
  <c r="Q25" i="8" s="1"/>
  <c r="R25" i="8" s="1"/>
  <c r="S25" i="8" s="1"/>
  <c r="T25" i="8" s="1"/>
  <c r="U25" i="8" s="1"/>
  <c r="V25" i="8" s="1"/>
  <c r="W25" i="8" s="1"/>
  <c r="X25" i="8" s="1"/>
  <c r="F8" i="8"/>
  <c r="G7" i="8"/>
  <c r="H7" i="8" s="1"/>
  <c r="I7" i="8" s="1"/>
  <c r="J7" i="8" s="1"/>
  <c r="K7" i="8" s="1"/>
  <c r="L7" i="8" s="1"/>
  <c r="M7" i="8" s="1"/>
  <c r="N7" i="8" s="1"/>
  <c r="O7" i="8" s="1"/>
  <c r="P7" i="8" s="1"/>
  <c r="Q7" i="8" s="1"/>
  <c r="R7" i="8" s="1"/>
  <c r="S7" i="8" s="1"/>
  <c r="T7" i="8" s="1"/>
  <c r="U7" i="8" s="1"/>
  <c r="V7" i="8" s="1"/>
  <c r="W7" i="8" s="1"/>
  <c r="X7" i="8" s="1"/>
  <c r="A10" i="8"/>
  <c r="D51" i="6"/>
  <c r="C13" i="2" l="1"/>
  <c r="D15" i="2"/>
  <c r="C63" i="2"/>
  <c r="D65" i="2"/>
  <c r="C31" i="2"/>
  <c r="D33" i="2"/>
  <c r="C47" i="2"/>
  <c r="D49" i="2"/>
  <c r="C45" i="3"/>
  <c r="D47" i="3"/>
  <c r="C13" i="3"/>
  <c r="D15" i="3"/>
  <c r="F46" i="8"/>
  <c r="G46" i="8" s="1"/>
  <c r="H46" i="8" s="1"/>
  <c r="I46" i="8" s="1"/>
  <c r="J46" i="8" s="1"/>
  <c r="K46" i="8" s="1"/>
  <c r="L46" i="8" s="1"/>
  <c r="M46" i="8" s="1"/>
  <c r="N46" i="8" s="1"/>
  <c r="O46" i="8" s="1"/>
  <c r="P46" i="8" s="1"/>
  <c r="Q46" i="8" s="1"/>
  <c r="R46" i="8" s="1"/>
  <c r="S46" i="8" s="1"/>
  <c r="T46" i="8" s="1"/>
  <c r="U46" i="8" s="1"/>
  <c r="V46" i="8" s="1"/>
  <c r="W46" i="8" s="1"/>
  <c r="X46" i="8" s="1"/>
  <c r="A63" i="8"/>
  <c r="F62" i="8"/>
  <c r="G62" i="8" s="1"/>
  <c r="H62" i="8" s="1"/>
  <c r="I62" i="8" s="1"/>
  <c r="J62" i="8" s="1"/>
  <c r="K62" i="8" s="1"/>
  <c r="L62" i="8" s="1"/>
  <c r="M62" i="8" s="1"/>
  <c r="N62" i="8" s="1"/>
  <c r="O62" i="8" s="1"/>
  <c r="P62" i="8" s="1"/>
  <c r="Q62" i="8" s="1"/>
  <c r="R62" i="8" s="1"/>
  <c r="S62" i="8" s="1"/>
  <c r="T62" i="8" s="1"/>
  <c r="U62" i="8" s="1"/>
  <c r="V62" i="8" s="1"/>
  <c r="W62" i="8" s="1"/>
  <c r="X62" i="8" s="1"/>
  <c r="A47" i="8"/>
  <c r="A27" i="8"/>
  <c r="F26" i="8"/>
  <c r="G26" i="8" s="1"/>
  <c r="H26" i="8" s="1"/>
  <c r="I26" i="8" s="1"/>
  <c r="J26" i="8" s="1"/>
  <c r="K26" i="8" s="1"/>
  <c r="L26" i="8" s="1"/>
  <c r="M26" i="8" s="1"/>
  <c r="N26" i="8" s="1"/>
  <c r="O26" i="8" s="1"/>
  <c r="P26" i="8" s="1"/>
  <c r="Q26" i="8" s="1"/>
  <c r="R26" i="8" s="1"/>
  <c r="S26" i="8" s="1"/>
  <c r="T26" i="8" s="1"/>
  <c r="U26" i="8" s="1"/>
  <c r="V26" i="8" s="1"/>
  <c r="W26" i="8" s="1"/>
  <c r="X26" i="8" s="1"/>
  <c r="A11" i="8"/>
  <c r="F9" i="8"/>
  <c r="G8" i="8"/>
  <c r="H8" i="8" s="1"/>
  <c r="I8" i="8" s="1"/>
  <c r="J8" i="8" s="1"/>
  <c r="K8" i="8" s="1"/>
  <c r="L8" i="8" s="1"/>
  <c r="M8" i="8" s="1"/>
  <c r="N8" i="8" s="1"/>
  <c r="O8" i="8" s="1"/>
  <c r="P8" i="8" s="1"/>
  <c r="Q8" i="8" s="1"/>
  <c r="R8" i="8" s="1"/>
  <c r="S8" i="8" s="1"/>
  <c r="T8" i="8" s="1"/>
  <c r="U8" i="8" s="1"/>
  <c r="V8" i="8" s="1"/>
  <c r="W8" i="8" s="1"/>
  <c r="X8" i="8" s="1"/>
  <c r="C51" i="6"/>
  <c r="D53" i="6"/>
  <c r="D55" i="6" s="1"/>
  <c r="C33" i="2" l="1"/>
  <c r="D35" i="2"/>
  <c r="D37" i="2" s="1"/>
  <c r="C15" i="2"/>
  <c r="D17" i="2"/>
  <c r="D19" i="2" s="1"/>
  <c r="C49" i="2"/>
  <c r="D51" i="2"/>
  <c r="D53" i="2" s="1"/>
  <c r="C65" i="2"/>
  <c r="D67" i="2"/>
  <c r="C47" i="3"/>
  <c r="D49" i="3"/>
  <c r="D51" i="3" s="1"/>
  <c r="D17" i="3"/>
  <c r="C15" i="3"/>
  <c r="F47" i="8"/>
  <c r="G47" i="8" s="1"/>
  <c r="H47" i="8" s="1"/>
  <c r="I47" i="8" s="1"/>
  <c r="J47" i="8" s="1"/>
  <c r="K47" i="8" s="1"/>
  <c r="L47" i="8" s="1"/>
  <c r="M47" i="8" s="1"/>
  <c r="N47" i="8" s="1"/>
  <c r="O47" i="8" s="1"/>
  <c r="P47" i="8" s="1"/>
  <c r="Q47" i="8" s="1"/>
  <c r="R47" i="8" s="1"/>
  <c r="S47" i="8" s="1"/>
  <c r="T47" i="8" s="1"/>
  <c r="U47" i="8" s="1"/>
  <c r="V47" i="8" s="1"/>
  <c r="W47" i="8" s="1"/>
  <c r="X47" i="8" s="1"/>
  <c r="A64" i="8"/>
  <c r="F63" i="8"/>
  <c r="G63" i="8" s="1"/>
  <c r="H63" i="8" s="1"/>
  <c r="I63" i="8" s="1"/>
  <c r="J63" i="8" s="1"/>
  <c r="K63" i="8" s="1"/>
  <c r="L63" i="8" s="1"/>
  <c r="M63" i="8" s="1"/>
  <c r="N63" i="8" s="1"/>
  <c r="O63" i="8" s="1"/>
  <c r="P63" i="8" s="1"/>
  <c r="Q63" i="8" s="1"/>
  <c r="R63" i="8" s="1"/>
  <c r="S63" i="8" s="1"/>
  <c r="T63" i="8" s="1"/>
  <c r="U63" i="8" s="1"/>
  <c r="V63" i="8" s="1"/>
  <c r="W63" i="8" s="1"/>
  <c r="X63" i="8" s="1"/>
  <c r="A48" i="8"/>
  <c r="A28" i="8"/>
  <c r="F27" i="8"/>
  <c r="G27" i="8" s="1"/>
  <c r="H27" i="8" s="1"/>
  <c r="I27" i="8" s="1"/>
  <c r="J27" i="8" s="1"/>
  <c r="K27" i="8" s="1"/>
  <c r="L27" i="8" s="1"/>
  <c r="M27" i="8" s="1"/>
  <c r="N27" i="8" s="1"/>
  <c r="O27" i="8" s="1"/>
  <c r="P27" i="8" s="1"/>
  <c r="Q27" i="8" s="1"/>
  <c r="R27" i="8" s="1"/>
  <c r="S27" i="8" s="1"/>
  <c r="T27" i="8" s="1"/>
  <c r="U27" i="8" s="1"/>
  <c r="V27" i="8" s="1"/>
  <c r="W27" i="8" s="1"/>
  <c r="X27" i="8" s="1"/>
  <c r="A12" i="8"/>
  <c r="A13" i="8" s="1"/>
  <c r="F10" i="8"/>
  <c r="G9" i="8"/>
  <c r="H9" i="8" s="1"/>
  <c r="I9" i="8" s="1"/>
  <c r="J9" i="8" s="1"/>
  <c r="K9" i="8" s="1"/>
  <c r="L9" i="8" s="1"/>
  <c r="M9" i="8" s="1"/>
  <c r="N9" i="8" s="1"/>
  <c r="O9" i="8" s="1"/>
  <c r="P9" i="8" s="1"/>
  <c r="Q9" i="8" s="1"/>
  <c r="R9" i="8" s="1"/>
  <c r="S9" i="8" s="1"/>
  <c r="T9" i="8" s="1"/>
  <c r="U9" i="8" s="1"/>
  <c r="V9" i="8" s="1"/>
  <c r="W9" i="8" s="1"/>
  <c r="X9" i="8" s="1"/>
  <c r="C53" i="6"/>
  <c r="C55" i="6" s="1"/>
  <c r="D53" i="3" l="1"/>
  <c r="D21" i="2"/>
  <c r="C17" i="2"/>
  <c r="C19" i="2" s="1"/>
  <c r="C51" i="2"/>
  <c r="C53" i="2" s="1"/>
  <c r="C35" i="2"/>
  <c r="C37" i="2" s="1"/>
  <c r="C67" i="2"/>
  <c r="D69" i="2"/>
  <c r="C49" i="3"/>
  <c r="C51" i="3" s="1"/>
  <c r="C17" i="3"/>
  <c r="D19" i="3"/>
  <c r="A65" i="8"/>
  <c r="F64" i="8"/>
  <c r="G64" i="8" s="1"/>
  <c r="H64" i="8" s="1"/>
  <c r="I64" i="8" s="1"/>
  <c r="J64" i="8" s="1"/>
  <c r="K64" i="8" s="1"/>
  <c r="L64" i="8" s="1"/>
  <c r="M64" i="8" s="1"/>
  <c r="N64" i="8" s="1"/>
  <c r="O64" i="8" s="1"/>
  <c r="P64" i="8" s="1"/>
  <c r="Q64" i="8" s="1"/>
  <c r="R64" i="8" s="1"/>
  <c r="S64" i="8" s="1"/>
  <c r="T64" i="8" s="1"/>
  <c r="U64" i="8" s="1"/>
  <c r="V64" i="8" s="1"/>
  <c r="W64" i="8" s="1"/>
  <c r="X64" i="8" s="1"/>
  <c r="A49" i="8"/>
  <c r="A50" i="8" s="1"/>
  <c r="F48" i="8"/>
  <c r="G48" i="8" s="1"/>
  <c r="H48" i="8" s="1"/>
  <c r="I48" i="8" s="1"/>
  <c r="J48" i="8" s="1"/>
  <c r="K48" i="8" s="1"/>
  <c r="L48" i="8" s="1"/>
  <c r="M48" i="8" s="1"/>
  <c r="N48" i="8" s="1"/>
  <c r="O48" i="8" s="1"/>
  <c r="P48" i="8" s="1"/>
  <c r="Q48" i="8" s="1"/>
  <c r="R48" i="8" s="1"/>
  <c r="S48" i="8" s="1"/>
  <c r="T48" i="8" s="1"/>
  <c r="U48" i="8" s="1"/>
  <c r="V48" i="8" s="1"/>
  <c r="W48" i="8" s="1"/>
  <c r="X48" i="8" s="1"/>
  <c r="A29" i="8"/>
  <c r="F28" i="8"/>
  <c r="G28" i="8" s="1"/>
  <c r="H28" i="8" s="1"/>
  <c r="I28" i="8" s="1"/>
  <c r="J28" i="8" s="1"/>
  <c r="K28" i="8" s="1"/>
  <c r="L28" i="8" s="1"/>
  <c r="M28" i="8" s="1"/>
  <c r="N28" i="8" s="1"/>
  <c r="O28" i="8" s="1"/>
  <c r="P28" i="8" s="1"/>
  <c r="Q28" i="8" s="1"/>
  <c r="R28" i="8" s="1"/>
  <c r="S28" i="8" s="1"/>
  <c r="T28" i="8" s="1"/>
  <c r="U28" i="8" s="1"/>
  <c r="V28" i="8" s="1"/>
  <c r="W28" i="8" s="1"/>
  <c r="X28" i="8" s="1"/>
  <c r="F11" i="8"/>
  <c r="G10" i="8"/>
  <c r="H10" i="8" s="1"/>
  <c r="I10" i="8" s="1"/>
  <c r="J10" i="8" s="1"/>
  <c r="K10" i="8" s="1"/>
  <c r="L10" i="8" s="1"/>
  <c r="M10" i="8" s="1"/>
  <c r="N10" i="8" s="1"/>
  <c r="O10" i="8" s="1"/>
  <c r="P10" i="8" s="1"/>
  <c r="Q10" i="8" s="1"/>
  <c r="R10" i="8" s="1"/>
  <c r="S10" i="8" s="1"/>
  <c r="T10" i="8" s="1"/>
  <c r="U10" i="8" s="1"/>
  <c r="V10" i="8" s="1"/>
  <c r="W10" i="8" s="1"/>
  <c r="X10" i="8" s="1"/>
  <c r="C53" i="3" l="1"/>
  <c r="C21" i="2"/>
  <c r="F65" i="8"/>
  <c r="G65" i="8" s="1"/>
  <c r="H65" i="8" s="1"/>
  <c r="I65" i="8" s="1"/>
  <c r="J65" i="8" s="1"/>
  <c r="K65" i="8" s="1"/>
  <c r="L65" i="8" s="1"/>
  <c r="M65" i="8" s="1"/>
  <c r="N65" i="8" s="1"/>
  <c r="O65" i="8" s="1"/>
  <c r="P65" i="8" s="1"/>
  <c r="Q65" i="8" s="1"/>
  <c r="R65" i="8" s="1"/>
  <c r="S65" i="8" s="1"/>
  <c r="T65" i="8" s="1"/>
  <c r="U65" i="8" s="1"/>
  <c r="V65" i="8" s="1"/>
  <c r="W65" i="8" s="1"/>
  <c r="X65" i="8" s="1"/>
  <c r="C69" i="2"/>
  <c r="C19" i="3"/>
  <c r="A66" i="8"/>
  <c r="A30" i="8"/>
  <c r="F29" i="8"/>
  <c r="G29" i="8" s="1"/>
  <c r="H29" i="8" s="1"/>
  <c r="I29" i="8" s="1"/>
  <c r="J29" i="8" s="1"/>
  <c r="K29" i="8" s="1"/>
  <c r="L29" i="8" s="1"/>
  <c r="M29" i="8" s="1"/>
  <c r="N29" i="8" s="1"/>
  <c r="O29" i="8" s="1"/>
  <c r="P29" i="8" s="1"/>
  <c r="Q29" i="8" s="1"/>
  <c r="R29" i="8" s="1"/>
  <c r="S29" i="8" s="1"/>
  <c r="T29" i="8" s="1"/>
  <c r="U29" i="8" s="1"/>
  <c r="V29" i="8" s="1"/>
  <c r="W29" i="8" s="1"/>
  <c r="X29" i="8" s="1"/>
  <c r="F12" i="8"/>
  <c r="G11" i="8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V11" i="8" s="1"/>
  <c r="W11" i="8" s="1"/>
  <c r="X11" i="8" s="1"/>
  <c r="G12" i="8" l="1"/>
  <c r="H12" i="8" s="1"/>
  <c r="I12" i="8" s="1"/>
  <c r="J12" i="8" s="1"/>
  <c r="K12" i="8" s="1"/>
  <c r="L12" i="8" s="1"/>
  <c r="M12" i="8" s="1"/>
  <c r="N12" i="8" s="1"/>
  <c r="O12" i="8" s="1"/>
  <c r="P12" i="8" s="1"/>
  <c r="Q12" i="8" s="1"/>
  <c r="R12" i="8" s="1"/>
  <c r="S12" i="8" s="1"/>
  <c r="T12" i="8" s="1"/>
  <c r="U12" i="8" s="1"/>
  <c r="V12" i="8" s="1"/>
  <c r="W12" i="8" s="1"/>
  <c r="X12" i="8" s="1"/>
  <c r="F13" i="8"/>
  <c r="G13" i="8" s="1"/>
  <c r="H13" i="8" s="1"/>
  <c r="I13" i="8" s="1"/>
  <c r="J13" i="8" s="1"/>
  <c r="K13" i="8" s="1"/>
  <c r="L13" i="8" s="1"/>
  <c r="M13" i="8" s="1"/>
  <c r="N13" i="8" s="1"/>
  <c r="O13" i="8" s="1"/>
  <c r="P13" i="8" s="1"/>
  <c r="Q13" i="8" s="1"/>
  <c r="R13" i="8" s="1"/>
  <c r="S13" i="8" s="1"/>
  <c r="T13" i="8" s="1"/>
  <c r="U13" i="8" s="1"/>
  <c r="V13" i="8" s="1"/>
  <c r="W13" i="8" s="1"/>
  <c r="X13" i="8" s="1"/>
  <c r="F66" i="8"/>
  <c r="G66" i="8" s="1"/>
  <c r="H66" i="8" s="1"/>
  <c r="I66" i="8" s="1"/>
  <c r="J66" i="8" s="1"/>
  <c r="K66" i="8" s="1"/>
  <c r="L66" i="8" s="1"/>
  <c r="M66" i="8" s="1"/>
  <c r="N66" i="8" s="1"/>
  <c r="O66" i="8" s="1"/>
  <c r="P66" i="8" s="1"/>
  <c r="Q66" i="8" s="1"/>
  <c r="R66" i="8" s="1"/>
  <c r="S66" i="8" s="1"/>
  <c r="T66" i="8" s="1"/>
  <c r="U66" i="8" s="1"/>
  <c r="V66" i="8" s="1"/>
  <c r="W66" i="8" s="1"/>
  <c r="X66" i="8" s="1"/>
</calcChain>
</file>

<file path=xl/sharedStrings.xml><?xml version="1.0" encoding="utf-8"?>
<sst xmlns="http://schemas.openxmlformats.org/spreadsheetml/2006/main" count="2201" uniqueCount="1430">
  <si>
    <t>地點：台中高爾夫球場</t>
    <phoneticPr fontId="2" type="noConversion"/>
  </si>
  <si>
    <t>出發時間</t>
    <phoneticPr fontId="3" type="noConversion"/>
  </si>
  <si>
    <t>姓　名</t>
    <phoneticPr fontId="3" type="noConversion"/>
  </si>
  <si>
    <t>發球區</t>
    <phoneticPr fontId="3" type="noConversion"/>
  </si>
  <si>
    <t>組別</t>
    <phoneticPr fontId="1" type="noConversion"/>
  </si>
  <si>
    <t>西</t>
    <phoneticPr fontId="1" type="noConversion"/>
  </si>
  <si>
    <t>西</t>
    <phoneticPr fontId="1" type="noConversion"/>
  </si>
  <si>
    <t>中</t>
    <phoneticPr fontId="1" type="noConversion"/>
  </si>
  <si>
    <t>二、如因故不克參加，須於比賽前二天持假單(附證明文件)向本會請假。無故缺席者，將提報大會懲處。</t>
    <phoneticPr fontId="1" type="noConversion"/>
  </si>
  <si>
    <t>四、有關比賽訊息及編組表於每回合前一日晚上至本會參閱網站公告。http://www.taiwangolf.org/</t>
    <phoneticPr fontId="1" type="noConversion"/>
  </si>
  <si>
    <t>中</t>
    <phoneticPr fontId="1" type="noConversion"/>
  </si>
  <si>
    <t>一、參加比賽球員，請於開球前20分鐘向大會報到(超過時間依競賽規程規定辦理)。</t>
    <phoneticPr fontId="1" type="noConversion"/>
  </si>
  <si>
    <t>洞別</t>
    <phoneticPr fontId="1" type="noConversion"/>
  </si>
  <si>
    <t>姓名</t>
  </si>
  <si>
    <t>name</t>
  </si>
  <si>
    <t>丁子云</t>
  </si>
  <si>
    <t>Zih-Yun Ting</t>
  </si>
  <si>
    <t>丁子軒</t>
  </si>
  <si>
    <t>Lawrence Ting</t>
  </si>
  <si>
    <t>孔德恕</t>
  </si>
  <si>
    <t>Te-Shu Kung</t>
  </si>
  <si>
    <t>方安蘋</t>
  </si>
  <si>
    <t>An-Ping Fang</t>
  </si>
  <si>
    <t>方泓崴</t>
  </si>
  <si>
    <t>Hung-Wei Fang</t>
  </si>
  <si>
    <t>方柏評</t>
  </si>
  <si>
    <t>Po-Ping Fang</t>
  </si>
  <si>
    <t>方傳崴</t>
  </si>
  <si>
    <t>Chuan-Wei Fang</t>
  </si>
  <si>
    <t>毛怜絜</t>
  </si>
  <si>
    <t>Ling-Chieh Mao</t>
  </si>
  <si>
    <t>王小忠</t>
  </si>
  <si>
    <t>Hsiao-Chung Wang</t>
  </si>
  <si>
    <t>王文暘</t>
  </si>
  <si>
    <t>Wen-Yang Wang</t>
  </si>
  <si>
    <t>王仲誠</t>
  </si>
  <si>
    <t>Chung-Cheng Wang</t>
  </si>
  <si>
    <t>王晟合</t>
  </si>
  <si>
    <t>Cheng-Ho Wang</t>
  </si>
  <si>
    <t>王偉倫</t>
  </si>
  <si>
    <t>Wei-Lun Wang</t>
  </si>
  <si>
    <t>王偉軒</t>
  </si>
  <si>
    <t>Wei-Hsuan Wang</t>
  </si>
  <si>
    <t>王偉祥</t>
  </si>
  <si>
    <t>Wei-Hsiang Wang</t>
  </si>
  <si>
    <t>王薏涵</t>
  </si>
  <si>
    <t>Yi-Han Wang</t>
  </si>
  <si>
    <t>王璽安</t>
  </si>
  <si>
    <t>Hsi-An Wang</t>
  </si>
  <si>
    <t>古祐誠</t>
  </si>
  <si>
    <t>Yu-Cheng Ku</t>
  </si>
  <si>
    <t>史哲宇</t>
  </si>
  <si>
    <t>Che-Yu Shih</t>
  </si>
  <si>
    <t>石澄璇</t>
  </si>
  <si>
    <t>Cheng-Hsuan Shih</t>
  </si>
  <si>
    <t>伍以晴</t>
  </si>
  <si>
    <t>Yi-Ching Wu</t>
  </si>
  <si>
    <t>朱堃誠</t>
  </si>
  <si>
    <t>Kun-Cheng Chu</t>
  </si>
  <si>
    <t>江以安</t>
  </si>
  <si>
    <t>Ian Chiang</t>
  </si>
  <si>
    <t>江雨璇</t>
  </si>
  <si>
    <t>Yu-Hsiuan Chiang</t>
  </si>
  <si>
    <t>江婉瑜</t>
  </si>
  <si>
    <t>Wan-Yu Chiang</t>
  </si>
  <si>
    <t>Yukie Sasaki</t>
  </si>
  <si>
    <t>何易叡</t>
  </si>
  <si>
    <t>Yi-Jui Ho</t>
  </si>
  <si>
    <t>何昱震</t>
  </si>
  <si>
    <t>Yu-Chen Ho</t>
  </si>
  <si>
    <t>何祐誠</t>
  </si>
  <si>
    <t>Yu-Cheng Ho</t>
  </si>
  <si>
    <t>何紹丞</t>
  </si>
  <si>
    <t>Shao-Cheng Ho</t>
  </si>
  <si>
    <t>余明鴻</t>
  </si>
  <si>
    <t>Ming-Hung Yu</t>
  </si>
  <si>
    <t>吳心瑋</t>
  </si>
  <si>
    <t>Hsin-Wei Wu</t>
  </si>
  <si>
    <t>吳宏原</t>
  </si>
  <si>
    <t>Hung-Yuan Wu</t>
  </si>
  <si>
    <t>吳育愷</t>
  </si>
  <si>
    <t>Yu-Kai Wu</t>
  </si>
  <si>
    <t>吳芷昀</t>
  </si>
  <si>
    <t>Chih-Yun Wu</t>
  </si>
  <si>
    <t>吳柏澄</t>
  </si>
  <si>
    <t>Po-Cheng Wu</t>
  </si>
  <si>
    <t>吳曉玲</t>
  </si>
  <si>
    <t>Hsiao-Ling Wu</t>
  </si>
  <si>
    <t>呂孟恆</t>
  </si>
  <si>
    <t>Meng-Heng Lu</t>
  </si>
  <si>
    <t>呂承學</t>
  </si>
  <si>
    <t>Cheng-Hsueh Lu</t>
  </si>
  <si>
    <t>呂孫儀</t>
  </si>
  <si>
    <t>Sun-Yi Lu</t>
  </si>
  <si>
    <t>宋奕賢</t>
  </si>
  <si>
    <t>Yi-Hsien Sung</t>
  </si>
  <si>
    <t>巫耀微</t>
  </si>
  <si>
    <t>Yao-Wei Wu</t>
  </si>
  <si>
    <t>李　欣</t>
  </si>
  <si>
    <t>Hsin Lee</t>
  </si>
  <si>
    <t>李　嫣</t>
  </si>
  <si>
    <t>Yan Lee</t>
  </si>
  <si>
    <t>李佳琳</t>
  </si>
  <si>
    <t>Chia-Ling Lee</t>
  </si>
  <si>
    <t>李佳霈</t>
  </si>
  <si>
    <t>Chia-Pei Lee</t>
  </si>
  <si>
    <t>李玠柏</t>
  </si>
  <si>
    <t>Chieh-Po Lee</t>
  </si>
  <si>
    <t>李俊翰</t>
  </si>
  <si>
    <t>Chun-Han Lee</t>
  </si>
  <si>
    <t>李俞伶</t>
  </si>
  <si>
    <t>Yu-Ling Lee</t>
  </si>
  <si>
    <t>李昭樺</t>
  </si>
  <si>
    <t>Chao-Hua Lee</t>
  </si>
  <si>
    <t>李湄淇</t>
  </si>
  <si>
    <t>Mei-Chi Lee</t>
  </si>
  <si>
    <t>杜宜瑾</t>
  </si>
  <si>
    <t>Yi-Chin Tu</t>
  </si>
  <si>
    <t>沈欣諭</t>
  </si>
  <si>
    <t>Hsin-Yu Shen</t>
  </si>
  <si>
    <t>沈威成</t>
  </si>
  <si>
    <t>Wei-Cheng Shen</t>
  </si>
  <si>
    <t>周子安</t>
  </si>
  <si>
    <t>Tzu-An Chou</t>
  </si>
  <si>
    <t>周子筠</t>
  </si>
  <si>
    <t>Tzu-Yun Chou</t>
  </si>
  <si>
    <t>周怡岑</t>
  </si>
  <si>
    <t>Yi-Tsen Chou</t>
  </si>
  <si>
    <t>周雨農</t>
  </si>
  <si>
    <t>Yu-Nun Chou</t>
  </si>
  <si>
    <t>周威丞</t>
  </si>
  <si>
    <t>Wei-Cheng Chou</t>
  </si>
  <si>
    <t>林　緯</t>
  </si>
  <si>
    <t>Wei Lin</t>
  </si>
  <si>
    <t>林大維</t>
  </si>
  <si>
    <t>Ta-Wei Lin</t>
  </si>
  <si>
    <t>林子涵</t>
  </si>
  <si>
    <t>Tzu-Han Lin</t>
  </si>
  <si>
    <t>林辛豪</t>
  </si>
  <si>
    <t>Hsin-Hao Lin</t>
  </si>
  <si>
    <t>林宗翰</t>
  </si>
  <si>
    <t>Chung-Han Lin</t>
  </si>
  <si>
    <t>林尚澤</t>
  </si>
  <si>
    <t>Shang-Tse Lin</t>
  </si>
  <si>
    <t>林怡潓</t>
  </si>
  <si>
    <t>Yi-Hui Lin</t>
  </si>
  <si>
    <t>林芷萱</t>
  </si>
  <si>
    <t>Chih-Hsuan Lin</t>
  </si>
  <si>
    <t>林冠妤</t>
  </si>
  <si>
    <t>Kuan-Yu Lin</t>
  </si>
  <si>
    <t>林冠廷</t>
  </si>
  <si>
    <t>Kuan-Ting Lin</t>
  </si>
  <si>
    <t>林則甫</t>
  </si>
  <si>
    <t>Tse-Fu Lin</t>
  </si>
  <si>
    <t>林柏凱</t>
  </si>
  <si>
    <t>Po-Kai Lin</t>
  </si>
  <si>
    <t>林柏毅</t>
  </si>
  <si>
    <t>Po-Yi Lin</t>
  </si>
  <si>
    <t>林為超</t>
  </si>
  <si>
    <t>Wei-Chao Lin</t>
  </si>
  <si>
    <t>林家睿</t>
  </si>
  <si>
    <t>Chia-Jui Lin</t>
  </si>
  <si>
    <t>林宸駒</t>
  </si>
  <si>
    <t>Chen-Chu Lin</t>
  </si>
  <si>
    <t>林婕恩</t>
  </si>
  <si>
    <t>Jie-En Lin</t>
  </si>
  <si>
    <t>林張恆</t>
  </si>
  <si>
    <t>Chang-Heng Lin</t>
  </si>
  <si>
    <t>林鼎勝</t>
  </si>
  <si>
    <t>Ding-Sheng Lin</t>
  </si>
  <si>
    <t>林遠惟</t>
  </si>
  <si>
    <t>Yuan-Wei Lin</t>
  </si>
  <si>
    <t>林潔心</t>
  </si>
  <si>
    <t>Chieh-Hsin Lin</t>
  </si>
  <si>
    <t>邱昱嘉</t>
  </si>
  <si>
    <t>Yu-Chia Chiu</t>
  </si>
  <si>
    <t>邱瀚緯</t>
  </si>
  <si>
    <t>Han-Wei Chiu</t>
  </si>
  <si>
    <t>邱瀚霆</t>
  </si>
  <si>
    <t>Han-Ting Chiu</t>
  </si>
  <si>
    <t>侯羽桑</t>
  </si>
  <si>
    <t>Yu-Sang Hou</t>
  </si>
  <si>
    <t>侯羽薔</t>
  </si>
  <si>
    <t>Yu-Chiang Hou</t>
  </si>
  <si>
    <t>俞俊安</t>
  </si>
  <si>
    <t>Chun-An Yu</t>
  </si>
  <si>
    <t>俞涵軒</t>
  </si>
  <si>
    <t>Han-Hsuan Yu</t>
  </si>
  <si>
    <t>姜威存</t>
  </si>
  <si>
    <t>Wei-Tsun Chiang</t>
  </si>
  <si>
    <t>施志澔</t>
  </si>
  <si>
    <t>Chih-Hao Shih</t>
  </si>
  <si>
    <t>施俊宇</t>
  </si>
  <si>
    <t>Chun-Yu Shih</t>
  </si>
  <si>
    <t>洪子傑</t>
  </si>
  <si>
    <t>Tzu-Chieh Hung</t>
  </si>
  <si>
    <t>洪若華</t>
  </si>
  <si>
    <t>洪紫庭</t>
  </si>
  <si>
    <t>Tzu-Ting Hung</t>
  </si>
  <si>
    <t>洪瑞誠</t>
  </si>
  <si>
    <t>Jui-Cheng Hung</t>
  </si>
  <si>
    <t>洪嘉駿</t>
  </si>
  <si>
    <t>Chia-Chun Hung</t>
  </si>
  <si>
    <t>洪璨祥</t>
  </si>
  <si>
    <t>Tsan-Hsiang Hung</t>
  </si>
  <si>
    <t>胡　克</t>
  </si>
  <si>
    <t>Ke Hu</t>
  </si>
  <si>
    <t>郁淞壹</t>
  </si>
  <si>
    <t>Sung-I Yu</t>
  </si>
  <si>
    <t>唐瑋安</t>
  </si>
  <si>
    <t>Wei-An Tang</t>
  </si>
  <si>
    <t>徐嘉哲</t>
  </si>
  <si>
    <t>Chia-Che Hsu</t>
  </si>
  <si>
    <t>涂郡庭</t>
  </si>
  <si>
    <t>Chun-Ting Tu</t>
  </si>
  <si>
    <t>翁一修</t>
  </si>
  <si>
    <t>Yi-Hsiu Weng</t>
  </si>
  <si>
    <t>馬家富</t>
  </si>
  <si>
    <t>Chia-Fu Ma</t>
  </si>
  <si>
    <t>高　藤</t>
  </si>
  <si>
    <t>Teng Kao</t>
  </si>
  <si>
    <t>高俊凱</t>
  </si>
  <si>
    <t>Chun-Kai Kao</t>
  </si>
  <si>
    <t>張子怡</t>
  </si>
  <si>
    <t>Tzu-Yi Chang</t>
  </si>
  <si>
    <t>張予禎</t>
  </si>
  <si>
    <t>Yu-Chen Chang</t>
  </si>
  <si>
    <t>張文揚</t>
  </si>
  <si>
    <t>Wen-Yang Chang</t>
  </si>
  <si>
    <t>張佑健</t>
  </si>
  <si>
    <t>Yu-Chien Chang</t>
  </si>
  <si>
    <t>張育琮</t>
  </si>
  <si>
    <t>Yu-Tsung Chang</t>
  </si>
  <si>
    <t>張育僑</t>
  </si>
  <si>
    <t>Yu-Chiao Chang</t>
  </si>
  <si>
    <t>張亞琦</t>
  </si>
  <si>
    <t>Ya-Chi Chang</t>
  </si>
  <si>
    <t>張怡涵</t>
  </si>
  <si>
    <t>Yi-Han Chang</t>
  </si>
  <si>
    <t>張雨心</t>
  </si>
  <si>
    <t>Yu-Hsin Chang</t>
  </si>
  <si>
    <t>張彥翔</t>
  </si>
  <si>
    <t>Yen-Hsiang Chang</t>
  </si>
  <si>
    <t>張倚嘉</t>
  </si>
  <si>
    <t>Yi-Chia Chang</t>
  </si>
  <si>
    <t>張哲瑜</t>
  </si>
  <si>
    <t>Che-Yu Chang</t>
  </si>
  <si>
    <t>張家誠</t>
  </si>
  <si>
    <t>Chia-Cheng Chang</t>
  </si>
  <si>
    <t>張峰銓</t>
  </si>
  <si>
    <t>Feng-Chuan Chang</t>
  </si>
  <si>
    <t>張庭嘉</t>
  </si>
  <si>
    <t>Ting-Chia Chang</t>
  </si>
  <si>
    <t>張庭碩</t>
  </si>
  <si>
    <t>Ting-Shuo Chang</t>
  </si>
  <si>
    <t>張書維</t>
  </si>
  <si>
    <t>Shu-Wei Chang</t>
  </si>
  <si>
    <t>張祐誠</t>
  </si>
  <si>
    <t>Yu-Cheng Chang</t>
  </si>
  <si>
    <t>張勛宸</t>
  </si>
  <si>
    <t>Shun-Chen Chang</t>
  </si>
  <si>
    <t>張鈞沂</t>
  </si>
  <si>
    <t>Chun-Yi Chang</t>
  </si>
  <si>
    <t>張鈞翔</t>
  </si>
  <si>
    <t>Chun-Hsiang Chang</t>
  </si>
  <si>
    <t>張榮峻</t>
  </si>
  <si>
    <t>Jung-Chun Chang</t>
  </si>
  <si>
    <t>梁祺芬</t>
  </si>
  <si>
    <t>Chi-Fen Liang</t>
  </si>
  <si>
    <t>章巧宜</t>
  </si>
  <si>
    <t>Chiao-Yi Chang</t>
  </si>
  <si>
    <t>莊欣蕓</t>
  </si>
  <si>
    <t>Hsin-Yun Chuang</t>
  </si>
  <si>
    <t>莊景翔</t>
  </si>
  <si>
    <t>Ching-Hsiang Chuang</t>
  </si>
  <si>
    <t>許育誠</t>
  </si>
  <si>
    <t>Yu-Cheng Hsu</t>
  </si>
  <si>
    <t>許柏堯</t>
  </si>
  <si>
    <t>Po-Yao Hsu</t>
  </si>
  <si>
    <t>許柏舜</t>
  </si>
  <si>
    <t>Po-Shun Hsu</t>
  </si>
  <si>
    <t>許哲瑋</t>
  </si>
  <si>
    <t>Wei-Che Hsu</t>
  </si>
  <si>
    <t>許鈞翔</t>
  </si>
  <si>
    <t>Chun-Hsiang Hsu</t>
  </si>
  <si>
    <t>許閎軒</t>
  </si>
  <si>
    <t>Hung-Hsuan Hsu</t>
  </si>
  <si>
    <t>許瑋哲</t>
  </si>
  <si>
    <t>許諾心</t>
  </si>
  <si>
    <t>No-Hsin Hsu</t>
  </si>
  <si>
    <t>郭尚旻</t>
  </si>
  <si>
    <t>Shang-Min Kuo</t>
  </si>
  <si>
    <t>郭冠良</t>
  </si>
  <si>
    <t>Kuan-Liang Kuo</t>
  </si>
  <si>
    <t>郭涵涓</t>
  </si>
  <si>
    <t>Han-Chuan Kuo</t>
  </si>
  <si>
    <t>郭鉦唯</t>
  </si>
  <si>
    <t>Cheng-Wei Kuo</t>
  </si>
  <si>
    <t>郭謙羿</t>
  </si>
  <si>
    <t>Chieh-Yi Kuo</t>
  </si>
  <si>
    <t>陳　萱</t>
  </si>
  <si>
    <t>Hsuan Chen</t>
  </si>
  <si>
    <t>陳之敏</t>
  </si>
  <si>
    <t>Chih-Min Chen</t>
  </si>
  <si>
    <t>陳宇凡</t>
  </si>
  <si>
    <t>Yu-Fan Chen</t>
  </si>
  <si>
    <t>陳宇茹</t>
  </si>
  <si>
    <t>Yu-Ju Chen</t>
  </si>
  <si>
    <t>陳宇涵</t>
  </si>
  <si>
    <t>Yu-Han Chen</t>
  </si>
  <si>
    <t>陳守成</t>
  </si>
  <si>
    <t>Sou-Cheng Chen</t>
  </si>
  <si>
    <t>陳伯豪</t>
  </si>
  <si>
    <t>Po-Hao Chen</t>
  </si>
  <si>
    <t>陳伶潔</t>
  </si>
  <si>
    <t>Ling-Chieh Chen</t>
  </si>
  <si>
    <t>陳怡安</t>
  </si>
  <si>
    <t>Yi-An Chen</t>
  </si>
  <si>
    <t>陳冠州</t>
  </si>
  <si>
    <t>Kuan-Chou Chen</t>
  </si>
  <si>
    <t>陳冠豪</t>
  </si>
  <si>
    <t>Kuan-Hao Chen</t>
  </si>
  <si>
    <t>陳威勝</t>
  </si>
  <si>
    <t>Wei-Sheng Chen</t>
  </si>
  <si>
    <t>陳宥蓁</t>
  </si>
  <si>
    <t>Yu-Chen Chen</t>
  </si>
  <si>
    <t>陳彥廷</t>
  </si>
  <si>
    <t>Yen-Ting Chen</t>
  </si>
  <si>
    <t>陳政銓</t>
  </si>
  <si>
    <t>Cheng-Chuan Chen</t>
  </si>
  <si>
    <t>陳政憲</t>
  </si>
  <si>
    <t>Cheng-Hsien Chen</t>
  </si>
  <si>
    <t>陳柏霖</t>
  </si>
  <si>
    <t>Po-Lin Chen</t>
  </si>
  <si>
    <t>陳寅柔</t>
  </si>
  <si>
    <t>Yin-Jou Chen</t>
  </si>
  <si>
    <t>陳敏柔</t>
  </si>
  <si>
    <t>Min-Jou Chen</t>
  </si>
  <si>
    <t>陳傑生</t>
  </si>
  <si>
    <t>Chieh-Sheng Chen</t>
  </si>
  <si>
    <t>陳翔揚</t>
  </si>
  <si>
    <t>Hsiang-Yang Chen</t>
  </si>
  <si>
    <t>陳慈惠</t>
  </si>
  <si>
    <t>Cih-Hui Chen</t>
  </si>
  <si>
    <t>陳裔東</t>
  </si>
  <si>
    <t>Yi-Tung Chen</t>
  </si>
  <si>
    <t>陳綵妮</t>
  </si>
  <si>
    <t>Tsai-Ni Chen</t>
  </si>
  <si>
    <t>陳霆宇</t>
  </si>
  <si>
    <t>Ting-Yu Chen</t>
  </si>
  <si>
    <t>陳靜慈</t>
  </si>
  <si>
    <t>Ching-Tzu Chen</t>
  </si>
  <si>
    <t>麥竣嘉</t>
  </si>
  <si>
    <t>Chun-Chia Mai</t>
  </si>
  <si>
    <t>曾子軒</t>
  </si>
  <si>
    <t>Tzu-Hsuan Tseng</t>
  </si>
  <si>
    <t>曾昶峰</t>
  </si>
  <si>
    <t>Chang-Feng Tseng</t>
  </si>
  <si>
    <t>曾紀仁</t>
  </si>
  <si>
    <t>Chi-Jen Tseng</t>
  </si>
  <si>
    <t>曾彩晴</t>
  </si>
  <si>
    <t>Tsai-Ching Tseng</t>
  </si>
  <si>
    <t>曾凱暄</t>
  </si>
  <si>
    <t>Kai-Hsuan Tseng</t>
  </si>
  <si>
    <t>曾豐棟</t>
  </si>
  <si>
    <t>Fu-Tung Tseng</t>
  </si>
  <si>
    <t>曾譯慶</t>
  </si>
  <si>
    <t>Yi-Ching Tseng</t>
  </si>
  <si>
    <t>程思嘉</t>
  </si>
  <si>
    <t>Ssu-Chia Cheng</t>
  </si>
  <si>
    <t>賀威瑋</t>
  </si>
  <si>
    <t>Wei-Wei Ho</t>
  </si>
  <si>
    <t>辜柏雲</t>
  </si>
  <si>
    <t>Po-Yun Ku</t>
  </si>
  <si>
    <t>鄂鈺涵</t>
  </si>
  <si>
    <t>Yu-Han E</t>
  </si>
  <si>
    <t>馮立顏</t>
  </si>
  <si>
    <t>Li-Yen Feng</t>
  </si>
  <si>
    <t>黃　靖</t>
  </si>
  <si>
    <t>Ching Huang</t>
  </si>
  <si>
    <t>黃　頎</t>
  </si>
  <si>
    <t>Chi Huang</t>
  </si>
  <si>
    <t>黃千鴻</t>
  </si>
  <si>
    <t>Chien-Hung Huang</t>
  </si>
  <si>
    <t>黃以柔</t>
  </si>
  <si>
    <t>Zoe Huang</t>
  </si>
  <si>
    <t>黃如楨</t>
  </si>
  <si>
    <t>Ju-Chen Huang</t>
  </si>
  <si>
    <t>黃至翊</t>
  </si>
  <si>
    <t>Chih-Yi Huang</t>
  </si>
  <si>
    <t>黃至謙</t>
  </si>
  <si>
    <t>Chih-Chieh Huang</t>
  </si>
  <si>
    <t>黃怡翔</t>
  </si>
  <si>
    <t>Yi-Hsiang Huang</t>
  </si>
  <si>
    <t>黃承瀚</t>
  </si>
  <si>
    <t>Cheng-Han Huang</t>
  </si>
  <si>
    <t>黃冠勳</t>
  </si>
  <si>
    <t>Kuan-Shun Huang</t>
  </si>
  <si>
    <t>黃奕銘</t>
  </si>
  <si>
    <t>Yi-Ming Huang</t>
  </si>
  <si>
    <t>黃柏叡</t>
  </si>
  <si>
    <t>Po-Jui Huang</t>
  </si>
  <si>
    <t>黃郁心</t>
  </si>
  <si>
    <t>Yu-Hsin Huang</t>
  </si>
  <si>
    <t>黃郁翔</t>
  </si>
  <si>
    <t>Yu-Hsiang Huang</t>
  </si>
  <si>
    <t>黃郁評</t>
  </si>
  <si>
    <t>Yu-Ping Huang</t>
  </si>
  <si>
    <t>黃郁寧</t>
  </si>
  <si>
    <t>Yu-Ning Huang</t>
  </si>
  <si>
    <t>黃韋豪</t>
  </si>
  <si>
    <t>Wei-Hao Huang</t>
  </si>
  <si>
    <t>黃婉萍</t>
  </si>
  <si>
    <t>Wan-Ping Huang</t>
  </si>
  <si>
    <t>黃紹恩</t>
  </si>
  <si>
    <t>Shao-En Huang</t>
  </si>
  <si>
    <t>黃紹勛</t>
  </si>
  <si>
    <t>Shao-Shun Huang</t>
  </si>
  <si>
    <t>黃筠筑</t>
  </si>
  <si>
    <t>Yun-Chu Huang</t>
  </si>
  <si>
    <t>黃筱涵</t>
  </si>
  <si>
    <t>Hsiao-Han Huang</t>
  </si>
  <si>
    <t>黃議增</t>
  </si>
  <si>
    <t>Yi-Tseng Huang</t>
  </si>
  <si>
    <t>楊　傑</t>
  </si>
  <si>
    <t>Chieh Yang</t>
  </si>
  <si>
    <t>楊少閎</t>
  </si>
  <si>
    <t>Shao-Hung Yang</t>
  </si>
  <si>
    <t>楊昌學</t>
  </si>
  <si>
    <t>Chang-Hsueh Yang</t>
  </si>
  <si>
    <t>楊晏婷</t>
  </si>
  <si>
    <t>Yen-Ting Yang</t>
  </si>
  <si>
    <t>楊浚頡</t>
  </si>
  <si>
    <t>Chun-Chieh Yang</t>
  </si>
  <si>
    <t>楊浚濠</t>
  </si>
  <si>
    <t>Chun-Hao Yang</t>
  </si>
  <si>
    <t>楊凱鈞</t>
  </si>
  <si>
    <t>Kai-Chun Yang</t>
  </si>
  <si>
    <t>楊喬羚</t>
  </si>
  <si>
    <t>Chiao-Ling Yang</t>
  </si>
  <si>
    <t>溫　娣</t>
  </si>
  <si>
    <t>Ti Wen</t>
  </si>
  <si>
    <t>溫茜婷</t>
  </si>
  <si>
    <t>Chien-Ting Wen</t>
  </si>
  <si>
    <t>溫楨祥</t>
  </si>
  <si>
    <t>Chen-Hsiang Wen</t>
  </si>
  <si>
    <t>葉　甫</t>
  </si>
  <si>
    <t>Fu Yeh</t>
  </si>
  <si>
    <t>葉宇愷</t>
  </si>
  <si>
    <t>Yu-Kai Yeh</t>
  </si>
  <si>
    <t>葉佳運</t>
  </si>
  <si>
    <t>Chia-Yun Yeh</t>
  </si>
  <si>
    <t>葉東霖</t>
  </si>
  <si>
    <t>Tung-Lin Yeh</t>
  </si>
  <si>
    <t>葉欣萍</t>
  </si>
  <si>
    <t>Hsin-Ping Yeh</t>
  </si>
  <si>
    <t>葉芯霈</t>
  </si>
  <si>
    <t>Hsin-Pei Yeh</t>
  </si>
  <si>
    <t>葉蔚廷</t>
  </si>
  <si>
    <t>Wei-Ting Yeh</t>
  </si>
  <si>
    <t>詹佳翰</t>
  </si>
  <si>
    <t>Chia-Han Chan</t>
  </si>
  <si>
    <t>詹昱韋</t>
  </si>
  <si>
    <t>Yu-Wei Chan</t>
  </si>
  <si>
    <t>廖云瑞</t>
  </si>
  <si>
    <t>Yun-Jui Liao</t>
  </si>
  <si>
    <t>廖冠騏</t>
  </si>
  <si>
    <t>Kuan-Chi Liao</t>
  </si>
  <si>
    <t>廖珮妤</t>
  </si>
  <si>
    <t>Pei-Yu Liao</t>
  </si>
  <si>
    <t>廖煥鈞</t>
  </si>
  <si>
    <t>Huan-Chun Liao</t>
  </si>
  <si>
    <t>劉又睿</t>
  </si>
  <si>
    <t>Yu-Jui Liu</t>
  </si>
  <si>
    <t>劉少允</t>
  </si>
  <si>
    <t>Shao-Yun Liu</t>
  </si>
  <si>
    <t>劉永華</t>
  </si>
  <si>
    <t>Yung-Hua Liu</t>
  </si>
  <si>
    <t>劉威汎</t>
  </si>
  <si>
    <t>Wei-Fan Liu</t>
  </si>
  <si>
    <t>劉威廷</t>
  </si>
  <si>
    <t>Wei-Ting Liu</t>
  </si>
  <si>
    <t>劉威侯</t>
  </si>
  <si>
    <t>Wei-Hou Liu</t>
  </si>
  <si>
    <t>劉澤森</t>
  </si>
  <si>
    <t>Tse-Sen Liu</t>
  </si>
  <si>
    <t>潘彥騰</t>
  </si>
  <si>
    <t>Yen-Teng Pan</t>
  </si>
  <si>
    <t>蔡旻秩</t>
  </si>
  <si>
    <t>Min-Chih Tsai</t>
  </si>
  <si>
    <t>蔡欣恩</t>
  </si>
  <si>
    <t>Hsin-En Tsai</t>
  </si>
  <si>
    <t>蔡雨達</t>
  </si>
  <si>
    <t>Yu-Ta Tsai</t>
  </si>
  <si>
    <t>蔡哲弘</t>
  </si>
  <si>
    <t>Che-Hung Tsai</t>
  </si>
  <si>
    <t>蔡程洋</t>
  </si>
  <si>
    <t>Cheng-Yang Tsai</t>
  </si>
  <si>
    <t>蔡瑞杰</t>
  </si>
  <si>
    <t>Jui-Chieh Tsai</t>
  </si>
  <si>
    <t>蔡禕佳</t>
  </si>
  <si>
    <t>Wei-Chia Tsai</t>
  </si>
  <si>
    <t>蔡顓至</t>
  </si>
  <si>
    <t>Chuan-Chih Tsai</t>
  </si>
  <si>
    <t>蔣存策</t>
  </si>
  <si>
    <t>Tsun-Tse Chiang</t>
  </si>
  <si>
    <t>鄧庭皓</t>
  </si>
  <si>
    <t>Ting-Hao Teng</t>
  </si>
  <si>
    <t>鄭丞恩</t>
  </si>
  <si>
    <t>Cheng-En Cheng</t>
  </si>
  <si>
    <t>鄭祐人</t>
  </si>
  <si>
    <t>Yu-Jen Cheng</t>
  </si>
  <si>
    <t>鄭湘樺</t>
  </si>
  <si>
    <t>Hsiang-Hua Cheng</t>
  </si>
  <si>
    <t>鄭翔嶸</t>
  </si>
  <si>
    <t>Hsiang-Jung Cheng</t>
  </si>
  <si>
    <t>鄭熙叡</t>
  </si>
  <si>
    <t>Hsi-Ruei Cheng</t>
  </si>
  <si>
    <t>盧玟諭</t>
  </si>
  <si>
    <t>Wen-Yu Lu</t>
  </si>
  <si>
    <t>盧品文</t>
  </si>
  <si>
    <t>Ping-Wen Lu</t>
  </si>
  <si>
    <t>盧彥融</t>
  </si>
  <si>
    <t>Yen-Jung Lu</t>
  </si>
  <si>
    <t>蕭存佑</t>
  </si>
  <si>
    <t>Tsun-Yu Hsiao</t>
  </si>
  <si>
    <t>蕭育汶</t>
  </si>
  <si>
    <t>Wendy Hsiao</t>
  </si>
  <si>
    <t>蕭芝淨</t>
  </si>
  <si>
    <t>Chih-Chin Hsiao</t>
  </si>
  <si>
    <t>賴怡廷</t>
  </si>
  <si>
    <t>Yi-Ting Lai</t>
  </si>
  <si>
    <t>賴柏源</t>
  </si>
  <si>
    <t>Po-Yuan Lai</t>
  </si>
  <si>
    <t>賴祐葳</t>
  </si>
  <si>
    <t>Yu-Wei Lai</t>
  </si>
  <si>
    <t>賴祐賢</t>
  </si>
  <si>
    <t>Yu-Hsien Lai</t>
  </si>
  <si>
    <t>賴嘉一</t>
  </si>
  <si>
    <t>Chia-Yi Lai</t>
  </si>
  <si>
    <t>駱承佑</t>
  </si>
  <si>
    <t>Cheng-You Luo</t>
  </si>
  <si>
    <t>駱則維</t>
  </si>
  <si>
    <t>Tse-Wei Luo</t>
  </si>
  <si>
    <t>戴恬婕</t>
  </si>
  <si>
    <t>Tien-Chieh Tai</t>
  </si>
  <si>
    <t>戴陽庭</t>
  </si>
  <si>
    <t>Yang-Ting Tai</t>
  </si>
  <si>
    <t>戴嘉汶</t>
  </si>
  <si>
    <t>Chia-Wen Tai</t>
  </si>
  <si>
    <t>謝品濬</t>
  </si>
  <si>
    <t>Pin-Chun Hsieh</t>
  </si>
  <si>
    <t>謝政勳</t>
  </si>
  <si>
    <t>Cheng-Hsun Hsieh</t>
  </si>
  <si>
    <t>謝映葶</t>
  </si>
  <si>
    <t>Ying-Ting Hsieh</t>
  </si>
  <si>
    <t>謝霆葳</t>
  </si>
  <si>
    <t>Ting-Wei Hsieh</t>
  </si>
  <si>
    <t>鍾力新</t>
  </si>
  <si>
    <t>Li-Hsin Chung</t>
  </si>
  <si>
    <t>鍾又新</t>
  </si>
  <si>
    <t>Yu-Hsin Chung</t>
  </si>
  <si>
    <t>簡振宇</t>
  </si>
  <si>
    <t>Chen-Yu Chien</t>
  </si>
  <si>
    <t>顏鈺昕</t>
  </si>
  <si>
    <t>Yu-Hsin Yen</t>
  </si>
  <si>
    <t>羅士堯</t>
  </si>
  <si>
    <t>Shih-Yao Lo</t>
  </si>
  <si>
    <t>羅尹楨</t>
  </si>
  <si>
    <t>Yin-Chen Lo</t>
  </si>
  <si>
    <t>蘇宥睿</t>
  </si>
  <si>
    <t>Yu-Jui Su</t>
  </si>
  <si>
    <t>蘇喬維</t>
  </si>
  <si>
    <t>Chiao-Wei Su</t>
  </si>
  <si>
    <t>出發時間</t>
    <phoneticPr fontId="3" type="noConversion"/>
  </si>
  <si>
    <t>Hole</t>
  </si>
  <si>
    <t>西1</t>
  </si>
  <si>
    <t>西2</t>
  </si>
  <si>
    <t>西3</t>
  </si>
  <si>
    <t>西4</t>
  </si>
  <si>
    <t>西5</t>
  </si>
  <si>
    <t>西6</t>
  </si>
  <si>
    <t>西7</t>
  </si>
  <si>
    <t>西8</t>
  </si>
  <si>
    <t>西9</t>
  </si>
  <si>
    <t>中1</t>
  </si>
  <si>
    <t>中2</t>
  </si>
  <si>
    <t>中3</t>
  </si>
  <si>
    <t>中4</t>
  </si>
  <si>
    <t>中5</t>
  </si>
  <si>
    <t>中6</t>
  </si>
  <si>
    <t>中7</t>
  </si>
  <si>
    <t>中8</t>
  </si>
  <si>
    <t>中9</t>
  </si>
  <si>
    <t/>
  </si>
  <si>
    <t>Hole</t>
    <phoneticPr fontId="1" type="noConversion"/>
  </si>
  <si>
    <t>Par</t>
    <phoneticPr fontId="1" type="noConversion"/>
  </si>
  <si>
    <t>球   員   姓   名</t>
    <phoneticPr fontId="1" type="noConversion"/>
  </si>
  <si>
    <t>Hole</t>
    <phoneticPr fontId="1" type="noConversion"/>
  </si>
  <si>
    <t>Par</t>
    <phoneticPr fontId="1" type="noConversion"/>
  </si>
  <si>
    <t>組別</t>
    <phoneticPr fontId="1" type="noConversion"/>
  </si>
  <si>
    <t>球   員   姓   名</t>
    <phoneticPr fontId="1" type="noConversion"/>
  </si>
  <si>
    <t>Par</t>
    <phoneticPr fontId="1" type="noConversion"/>
  </si>
  <si>
    <t>組別</t>
    <phoneticPr fontId="1" type="noConversion"/>
  </si>
  <si>
    <t>球   員   姓   名</t>
    <phoneticPr fontId="1" type="noConversion"/>
  </si>
  <si>
    <t>註：上列時間為各組打完各洞的時間，如有延誤而無正當理由，則視為該組選手不當延誤比賽。</t>
    <phoneticPr fontId="1" type="noConversion"/>
  </si>
  <si>
    <t>組別</t>
    <phoneticPr fontId="1" type="noConversion"/>
  </si>
  <si>
    <t>Par</t>
    <phoneticPr fontId="1" type="noConversion"/>
  </si>
  <si>
    <t>組別</t>
    <phoneticPr fontId="1" type="noConversion"/>
  </si>
  <si>
    <t>球   員   姓   名</t>
    <phoneticPr fontId="1" type="noConversion"/>
  </si>
  <si>
    <t>西</t>
  </si>
  <si>
    <t>中</t>
  </si>
  <si>
    <t>王晸諺</t>
  </si>
  <si>
    <t>邱士恩</t>
  </si>
  <si>
    <t>王裕傑</t>
  </si>
  <si>
    <t>蘇柏瑋</t>
  </si>
  <si>
    <t>鍾孟勳</t>
  </si>
  <si>
    <t>鍾孟霖</t>
  </si>
  <si>
    <t>林銓泰</t>
  </si>
  <si>
    <t>廖崇漢</t>
  </si>
  <si>
    <t>潘繹凱</t>
  </si>
  <si>
    <t>鄧翊宏</t>
  </si>
  <si>
    <t>黃言奕</t>
  </si>
  <si>
    <t>楊鎮謙</t>
  </si>
  <si>
    <t>徐兆維</t>
  </si>
  <si>
    <t>劉謙佑</t>
  </si>
  <si>
    <t>陳宗揚</t>
  </si>
  <si>
    <t>范揚嘉</t>
  </si>
  <si>
    <t>黃鈺睿</t>
  </si>
  <si>
    <t>林景緒</t>
  </si>
  <si>
    <t>林紹白</t>
  </si>
  <si>
    <t>楊子賢</t>
  </si>
  <si>
    <t>馮冠湧</t>
  </si>
  <si>
    <t>羅政元</t>
  </si>
  <si>
    <t>林洪鈺</t>
  </si>
  <si>
    <t>陳　澤</t>
  </si>
  <si>
    <t>遲　策</t>
  </si>
  <si>
    <t>許維宸</t>
  </si>
  <si>
    <t>何熠宸</t>
  </si>
  <si>
    <t>李維哲</t>
  </si>
  <si>
    <t>郭傳良</t>
  </si>
  <si>
    <t>溫　新</t>
  </si>
  <si>
    <t>朱吉莘</t>
  </si>
  <si>
    <t>盧昕妤</t>
  </si>
  <si>
    <t>陳敏薰</t>
  </si>
  <si>
    <t>陳葶伃</t>
  </si>
  <si>
    <t>洪珮綺</t>
  </si>
  <si>
    <t>劉可艾</t>
  </si>
  <si>
    <t>楊棋文</t>
  </si>
  <si>
    <t>林家榆</t>
  </si>
  <si>
    <t>陳奕融</t>
  </si>
  <si>
    <t>楊斐茜</t>
  </si>
  <si>
    <t>宋有娟</t>
  </si>
  <si>
    <t>劉若瑄</t>
  </si>
  <si>
    <t>池敏祺</t>
  </si>
  <si>
    <t>邱譓芠</t>
  </si>
  <si>
    <t>李映彤</t>
  </si>
  <si>
    <t>張雅淳</t>
  </si>
  <si>
    <t>楊斐棋</t>
  </si>
  <si>
    <t>陳怡馨</t>
  </si>
  <si>
    <t>張昕樵</t>
  </si>
  <si>
    <t>第一回合編組表</t>
    <phoneticPr fontId="1" type="noConversion"/>
  </si>
  <si>
    <t>洞別</t>
    <phoneticPr fontId="1" type="noConversion"/>
  </si>
  <si>
    <t>姓　名</t>
    <phoneticPr fontId="3" type="noConversion"/>
  </si>
  <si>
    <t>一、參加比賽球員，請於開球前20分鐘向大會報到(超過時間依競賽規程規定辦理)。</t>
    <phoneticPr fontId="1" type="noConversion"/>
  </si>
  <si>
    <t>104學年度第十二屆全國中等學校業餘高爾夫隊際錦標賽(國中組)</t>
    <phoneticPr fontId="1" type="noConversion"/>
  </si>
  <si>
    <t>地點：台中高爾夫球場</t>
    <phoneticPr fontId="2" type="noConversion"/>
  </si>
  <si>
    <t>第三回合編組表</t>
    <phoneticPr fontId="1" type="noConversion"/>
  </si>
  <si>
    <t>第四回合編組表</t>
    <phoneticPr fontId="1" type="noConversion"/>
  </si>
  <si>
    <t>發球區</t>
    <phoneticPr fontId="3" type="noConversion"/>
  </si>
  <si>
    <t>洞別</t>
    <phoneticPr fontId="1" type="noConversion"/>
  </si>
  <si>
    <t>組別</t>
    <phoneticPr fontId="1" type="noConversion"/>
  </si>
  <si>
    <t>出發時間</t>
    <phoneticPr fontId="3" type="noConversion"/>
  </si>
  <si>
    <t>姓　名</t>
    <phoneticPr fontId="3" type="noConversion"/>
  </si>
  <si>
    <t>三、比賽回合中禁止在場內抽菸，嚼食檳榔，禁止使用任何通訊儀器(違者第一次罰二桿，第二次取消資格)。</t>
    <phoneticPr fontId="1" type="noConversion"/>
  </si>
  <si>
    <t>西</t>
    <phoneticPr fontId="1" type="noConversion"/>
  </si>
  <si>
    <t>中</t>
    <phoneticPr fontId="1" type="noConversion"/>
  </si>
  <si>
    <t>方胤人</t>
  </si>
  <si>
    <t>Yin-Jen Fang</t>
  </si>
  <si>
    <t>方胤晨</t>
  </si>
  <si>
    <t>Yin-Chang Fang</t>
  </si>
  <si>
    <t>王　琪</t>
  </si>
  <si>
    <t>Chi Wang</t>
  </si>
  <si>
    <t>王珉鈞</t>
  </si>
  <si>
    <t>Mimi Wang</t>
  </si>
  <si>
    <t>Cheng-Yen Wang</t>
  </si>
  <si>
    <t>Yu-Chieh Wang</t>
  </si>
  <si>
    <t>安禾佑</t>
  </si>
  <si>
    <t>Ho-Yu An</t>
  </si>
  <si>
    <t>Chi-Hsin Chu</t>
  </si>
  <si>
    <t>朱家儀</t>
  </si>
  <si>
    <t>Chia-Yi Chu</t>
  </si>
  <si>
    <t>朱庭昀</t>
  </si>
  <si>
    <t>Ting-Yun Chu</t>
  </si>
  <si>
    <t>江以晨</t>
  </si>
  <si>
    <t>I-Chen Chiang</t>
  </si>
  <si>
    <t>Min-Chi Chih</t>
  </si>
  <si>
    <t>佐佐木雪繪</t>
  </si>
  <si>
    <t>何俐恩</t>
  </si>
  <si>
    <t>Li-En Ho</t>
  </si>
  <si>
    <t>Yi-Chen Ho</t>
  </si>
  <si>
    <t>余政諺</t>
  </si>
  <si>
    <t>Cheng-Yen Yu</t>
  </si>
  <si>
    <t>吳允植</t>
  </si>
  <si>
    <t>Yun-Chih Wu</t>
  </si>
  <si>
    <t>吳佳瑩</t>
  </si>
  <si>
    <t>Chia-Yin Wu</t>
  </si>
  <si>
    <t>吳亭宜</t>
  </si>
  <si>
    <t>Ting-Yi Wu</t>
  </si>
  <si>
    <t>吳政憲</t>
  </si>
  <si>
    <t>Cheng-Hsien Wu</t>
  </si>
  <si>
    <t>吳致誼</t>
  </si>
  <si>
    <t>Chih-Yi Wu</t>
  </si>
  <si>
    <t>Yu-Chuan Sung</t>
  </si>
  <si>
    <t>李　曈</t>
  </si>
  <si>
    <t>Tung Li</t>
  </si>
  <si>
    <t>李名祥</t>
  </si>
  <si>
    <t>Ming-Hsiang Lee</t>
  </si>
  <si>
    <t>李明隆</t>
  </si>
  <si>
    <t>Ming-Lung Lee</t>
  </si>
  <si>
    <t>李冠汶</t>
  </si>
  <si>
    <t>Kuan-Wen Lee</t>
  </si>
  <si>
    <t>Ying-Tung Lee</t>
  </si>
  <si>
    <t>李昱伶</t>
  </si>
  <si>
    <t>李柏宏</t>
  </si>
  <si>
    <t>Po-Hung Lee</t>
  </si>
  <si>
    <t>李睿紳</t>
  </si>
  <si>
    <t>Jui-Shen Lee</t>
  </si>
  <si>
    <t>Wei-Che Lee</t>
  </si>
  <si>
    <t>沈鈞皓</t>
  </si>
  <si>
    <t>Chun-Hao Shen</t>
  </si>
  <si>
    <t>卓傑生</t>
  </si>
  <si>
    <t>Jason Cho</t>
  </si>
  <si>
    <t>周咨佑</t>
  </si>
  <si>
    <t>Tzu-Yu Chou</t>
  </si>
  <si>
    <t>周柏岳</t>
  </si>
  <si>
    <t>Po-Yueh Chou</t>
  </si>
  <si>
    <t>周書羽</t>
  </si>
  <si>
    <t>Shu-Yu Chou</t>
  </si>
  <si>
    <t>周翊庭</t>
  </si>
  <si>
    <t>Yi-Ting Chou</t>
  </si>
  <si>
    <t>林余祐</t>
  </si>
  <si>
    <t>Yu-Yu Lin</t>
  </si>
  <si>
    <t>林岡弘</t>
  </si>
  <si>
    <t>Gary Lin</t>
  </si>
  <si>
    <t>林冠亨</t>
  </si>
  <si>
    <t>Kuan-Heng Lin</t>
  </si>
  <si>
    <t>Hung-Yu Lin</t>
  </si>
  <si>
    <t>Joy Lin</t>
  </si>
  <si>
    <t>林宸諒</t>
  </si>
  <si>
    <t>Chen-Liang Lin</t>
  </si>
  <si>
    <t>林晟毓</t>
  </si>
  <si>
    <t>Cheng-Yu Lin</t>
  </si>
  <si>
    <t>Hsiao-Pai Lin</t>
  </si>
  <si>
    <t>Ching-Hsu Lin</t>
  </si>
  <si>
    <t>林敬源</t>
  </si>
  <si>
    <t>Ching-Yuan Lin</t>
  </si>
  <si>
    <t>林楷傑</t>
  </si>
  <si>
    <t>Kai-Chieh Lin</t>
  </si>
  <si>
    <t>林煒傑</t>
  </si>
  <si>
    <t>Wei-Jie Lin</t>
  </si>
  <si>
    <t>林義淵</t>
  </si>
  <si>
    <t>Yi-Yuan Lin</t>
  </si>
  <si>
    <t>Chuan-Tai Lin</t>
  </si>
  <si>
    <t>Shih-En Chiu</t>
  </si>
  <si>
    <t>邱弘鈞</t>
  </si>
  <si>
    <t>Hung-Chun Chiu</t>
  </si>
  <si>
    <t>Hui-Wen Chiu</t>
  </si>
  <si>
    <t>金翔承</t>
  </si>
  <si>
    <t>Hsiang-Cheng Chin</t>
  </si>
  <si>
    <t>施柔羽</t>
  </si>
  <si>
    <t>Jou-Yu Shih</t>
  </si>
  <si>
    <t>柯亮宇</t>
  </si>
  <si>
    <t>Liang-Yu Ko</t>
  </si>
  <si>
    <t>洪玉霖</t>
  </si>
  <si>
    <t>Yuh-Lin Hung</t>
  </si>
  <si>
    <t>洪昭鑫</t>
  </si>
  <si>
    <t>Chao-Hsin Hung</t>
  </si>
  <si>
    <t>Jo-Hua Hung</t>
  </si>
  <si>
    <t>洪浩凱</t>
  </si>
  <si>
    <t xml:space="preserve">Hao-Kai Hnng </t>
  </si>
  <si>
    <t>Pei-Chi Hung</t>
  </si>
  <si>
    <t>洪義哲</t>
  </si>
  <si>
    <t>Yi-Che Hung</t>
  </si>
  <si>
    <t>Yang-Chia Fan</t>
  </si>
  <si>
    <t>孫薰懋</t>
  </si>
  <si>
    <t>Shing-Mou Sun</t>
  </si>
  <si>
    <t>Chao-Wei Hsu</t>
  </si>
  <si>
    <t>涂　睿</t>
  </si>
  <si>
    <t>Jui Tu</t>
  </si>
  <si>
    <t>秦　勉</t>
  </si>
  <si>
    <t>Mien Chin</t>
  </si>
  <si>
    <t>馬慧媛</t>
  </si>
  <si>
    <t>Hui-Yuan Ma</t>
  </si>
  <si>
    <t>高紫琳</t>
  </si>
  <si>
    <t>Tzu-Ling Kao</t>
  </si>
  <si>
    <t>張　慈</t>
  </si>
  <si>
    <t>Daphne T.Chang</t>
  </si>
  <si>
    <t>張　群</t>
  </si>
  <si>
    <t>Chun Chang</t>
  </si>
  <si>
    <t>Hsin-Chiao Chang</t>
  </si>
  <si>
    <t>張修齊</t>
  </si>
  <si>
    <t>Hsiu-Chi Chang</t>
  </si>
  <si>
    <t>張連璋</t>
  </si>
  <si>
    <t>Lien-Chang Chang</t>
  </si>
  <si>
    <t>張竣凱</t>
  </si>
  <si>
    <t>Chun-Kai Chang</t>
  </si>
  <si>
    <t>Meney Chang</t>
  </si>
  <si>
    <t>張靖翎</t>
  </si>
  <si>
    <t>Ching-Ling Chang</t>
  </si>
  <si>
    <t>莊淳雯</t>
  </si>
  <si>
    <t>Chun-Wen Chuang</t>
  </si>
  <si>
    <t>許仁睿</t>
  </si>
  <si>
    <t>Jen-Jui Hsu</t>
  </si>
  <si>
    <t>Wei-Chen Hsu</t>
  </si>
  <si>
    <t>Chuan-Liang Kuo</t>
  </si>
  <si>
    <t>郭翰農</t>
  </si>
  <si>
    <t>Han-Nong Kuo</t>
  </si>
  <si>
    <t>Tse Chen</t>
  </si>
  <si>
    <t>陳文芸</t>
  </si>
  <si>
    <t>Wen-Yun Chen</t>
  </si>
  <si>
    <t>陳芃翰</t>
  </si>
  <si>
    <t>Peng-Han Chen</t>
  </si>
  <si>
    <t>Tsung-Yang Chen</t>
  </si>
  <si>
    <t>陳怡璇</t>
  </si>
  <si>
    <t>Yi-Hsuan Chen</t>
  </si>
  <si>
    <t>Yi-Hsin Chen</t>
  </si>
  <si>
    <t>陳泯樺</t>
  </si>
  <si>
    <t>Min-Hua Chen</t>
  </si>
  <si>
    <t>Steffi Chen</t>
  </si>
  <si>
    <t>陳姿凝</t>
  </si>
  <si>
    <t>Tzu-Ning Chen</t>
  </si>
  <si>
    <t>陳彥宇</t>
  </si>
  <si>
    <t>Yen-Yu Chen</t>
  </si>
  <si>
    <t>陳昱翰</t>
  </si>
  <si>
    <t>Hans Chen</t>
  </si>
  <si>
    <t>陳柏瑋</t>
  </si>
  <si>
    <t>Po-Wei Chen</t>
  </si>
  <si>
    <t>Min-Hsun Chen</t>
  </si>
  <si>
    <t>陳頎森</t>
  </si>
  <si>
    <t>Chi-Sen Chen</t>
  </si>
  <si>
    <t>陳睿昇</t>
  </si>
  <si>
    <t>Jui-Sheng Chen</t>
  </si>
  <si>
    <t>傅　筑</t>
  </si>
  <si>
    <t>Chu Fu</t>
  </si>
  <si>
    <t>傅英峰</t>
  </si>
  <si>
    <t>Ying-Feng Fu</t>
  </si>
  <si>
    <t>彭　雄</t>
  </si>
  <si>
    <t>Hsiung Peng</t>
  </si>
  <si>
    <t>曾　晟</t>
  </si>
  <si>
    <t>Chang Tseng</t>
  </si>
  <si>
    <t>曾　楨</t>
  </si>
  <si>
    <t>Chen Tseng</t>
  </si>
  <si>
    <t>湯燿嘉</t>
  </si>
  <si>
    <t>Yao-Chia Tang</t>
  </si>
  <si>
    <t>Kuan-Yung Feng</t>
  </si>
  <si>
    <t>黃　蘋</t>
  </si>
  <si>
    <t>Ping Huang</t>
  </si>
  <si>
    <t>黃子鈞</t>
  </si>
  <si>
    <t>Zih-Chun Huang</t>
  </si>
  <si>
    <t>Yen-Yi Huang</t>
  </si>
  <si>
    <t>黃亭瑄</t>
  </si>
  <si>
    <t>Ting-Hsuan Huang</t>
  </si>
  <si>
    <t>黃思瑄</t>
  </si>
  <si>
    <t>Szu-Hsuan Huang</t>
  </si>
  <si>
    <t>黃祥嘉</t>
  </si>
  <si>
    <t>Hsiang-Chia Huang</t>
  </si>
  <si>
    <t>Yu-Jui Huang</t>
  </si>
  <si>
    <t>黃銘朔</t>
  </si>
  <si>
    <t xml:space="preserve">Min-Su Haung </t>
  </si>
  <si>
    <t>Tzu-Hsien Yang</t>
  </si>
  <si>
    <t>楊孝哲</t>
  </si>
  <si>
    <t>Hsiao-Che Yang</t>
  </si>
  <si>
    <t>Fei-Chien Yang</t>
  </si>
  <si>
    <t>Fei-Chi Yang</t>
  </si>
  <si>
    <t>Chi-Wen Yang</t>
  </si>
  <si>
    <t>Cheng-Chien Yang</t>
  </si>
  <si>
    <t>Hsin Wen</t>
  </si>
  <si>
    <t>葉佳胤</t>
  </si>
  <si>
    <t>Chia-Yin Yeh</t>
  </si>
  <si>
    <t>葉昱辰</t>
  </si>
  <si>
    <t>Yu-Chen Yeh</t>
  </si>
  <si>
    <t>葉祐源</t>
  </si>
  <si>
    <t>Yo-Yuan Yeh</t>
  </si>
  <si>
    <t>詹芷綺</t>
  </si>
  <si>
    <t>Chih-Chi Chan</t>
  </si>
  <si>
    <t>廖崇廷</t>
  </si>
  <si>
    <t>Chung-Ting Liao</t>
  </si>
  <si>
    <t>Chung-Han Liao</t>
  </si>
  <si>
    <t>Ke-Ai Liu</t>
  </si>
  <si>
    <t>劉芃姍</t>
  </si>
  <si>
    <t>Peng-Shan Liu</t>
  </si>
  <si>
    <t>Jo-Hsuan Liu</t>
  </si>
  <si>
    <t>劉庭妤</t>
  </si>
  <si>
    <t>Ting-Yu Liu</t>
  </si>
  <si>
    <t>Chien-Yu Liu</t>
  </si>
  <si>
    <t>Yi-Kai Pan</t>
  </si>
  <si>
    <t>蔡政宏</t>
  </si>
  <si>
    <t>Jack Tsai</t>
  </si>
  <si>
    <t>蔡凱任</t>
  </si>
  <si>
    <t>Kai-Jen Tsai</t>
  </si>
  <si>
    <t>蔡叢宇</t>
  </si>
  <si>
    <t>Tsung-Yu Tsai</t>
  </si>
  <si>
    <t>Yi-Hung Teng</t>
  </si>
  <si>
    <t>鄭丞宏</t>
  </si>
  <si>
    <t>Cheng-Hung Cheng</t>
  </si>
  <si>
    <t>鄭名谷</t>
  </si>
  <si>
    <t>Ming-Ku Cheng</t>
  </si>
  <si>
    <t>鄭昕然</t>
  </si>
  <si>
    <t>Hsin-Jan Cheng</t>
  </si>
  <si>
    <t>Hsin-Yu Lu</t>
  </si>
  <si>
    <t>蕭宏宇</t>
  </si>
  <si>
    <t>Hung-Yu Hsiao</t>
  </si>
  <si>
    <t>賴俊哲</t>
  </si>
  <si>
    <t>Jason Lai</t>
  </si>
  <si>
    <t>賴彥丞</t>
  </si>
  <si>
    <t>Cheng-Kai Lai</t>
  </si>
  <si>
    <t>Tse Chih</t>
  </si>
  <si>
    <t>戴佑珊</t>
  </si>
  <si>
    <t>Yu-Shan Tai</t>
  </si>
  <si>
    <t>謝主典</t>
  </si>
  <si>
    <t>Chu-Tien Hsieh</t>
  </si>
  <si>
    <t>謝欣玫</t>
  </si>
  <si>
    <t>Hsin-Mei Hsieh</t>
  </si>
  <si>
    <t>鍾成恩</t>
  </si>
  <si>
    <t>Cheng-En Chung</t>
  </si>
  <si>
    <t>Meng-Hsun Chung</t>
  </si>
  <si>
    <t>Meng-Lin Chung</t>
  </si>
  <si>
    <t>簡暄瑋</t>
  </si>
  <si>
    <t>Hsaun-Wei Chien</t>
  </si>
  <si>
    <t>Cheng-Yuan Lo</t>
  </si>
  <si>
    <t>Po-Wei Su</t>
  </si>
  <si>
    <t>蘇晉弘</t>
  </si>
  <si>
    <t>Ching-Hung Su</t>
  </si>
  <si>
    <t>地點：台中高爾夫球場</t>
    <phoneticPr fontId="2" type="noConversion"/>
  </si>
  <si>
    <t>三、比賽回合中禁止在場內抽菸，嚼食檳榔，禁止使用任何通訊儀器(違者第一次罰二桿，第二次取消資格)。</t>
    <phoneticPr fontId="1" type="noConversion"/>
  </si>
  <si>
    <t>一、參加比賽球員，請於開球前20分鐘向大會報到(超過時間依競賽規程規定辦理)。</t>
    <phoneticPr fontId="1" type="noConversion"/>
  </si>
  <si>
    <t>二、如因故不克參加，須於比賽前二天持假單(附證明文件)向本會請假。無故缺席者，將提報大會懲處。</t>
    <phoneticPr fontId="1" type="noConversion"/>
  </si>
  <si>
    <t>四、有關比賽訊息及編組表於每回合前一日晚上至本會參閱網站公告。http://www.taiwangolf.org/</t>
    <phoneticPr fontId="1" type="noConversion"/>
  </si>
  <si>
    <t>第二回合編組表</t>
    <phoneticPr fontId="1" type="noConversion"/>
  </si>
  <si>
    <t>楊尚衡</t>
  </si>
  <si>
    <t>李泰翰</t>
  </si>
  <si>
    <t>陳伯奕</t>
  </si>
  <si>
    <t>蕭育楷</t>
  </si>
  <si>
    <t>黃瀚陞</t>
  </si>
  <si>
    <t>潘冠文</t>
  </si>
  <si>
    <t>徐德倫</t>
  </si>
  <si>
    <t>黃至翔</t>
  </si>
  <si>
    <t>洪棋剴</t>
  </si>
  <si>
    <t>楊云睿</t>
  </si>
  <si>
    <t>劉殷睿</t>
  </si>
  <si>
    <t>林硯聰</t>
  </si>
  <si>
    <t>鄭炎坤</t>
  </si>
  <si>
    <t>黃元甫</t>
  </si>
  <si>
    <t>陳衍仁</t>
  </si>
  <si>
    <t>莊文諺</t>
  </si>
  <si>
    <t>詹亞維</t>
  </si>
  <si>
    <t>黃昱安</t>
  </si>
  <si>
    <t>陳秉豪</t>
  </si>
  <si>
    <t>蔡士詮</t>
  </si>
  <si>
    <t>楊子逸</t>
  </si>
  <si>
    <t>陳泊安</t>
  </si>
  <si>
    <t>廖家呈</t>
  </si>
  <si>
    <t>李尚融</t>
  </si>
  <si>
    <t>林兆義</t>
  </si>
  <si>
    <t>邱梓祐</t>
  </si>
  <si>
    <t>施易宏</t>
  </si>
  <si>
    <t>吳俊翰</t>
  </si>
  <si>
    <t>鄭岱霖</t>
  </si>
  <si>
    <t>黃而夫</t>
  </si>
  <si>
    <t>劉皓文</t>
  </si>
  <si>
    <t>劉相閎</t>
  </si>
  <si>
    <t>許凱俊</t>
  </si>
  <si>
    <t>林琮恩</t>
  </si>
  <si>
    <t>張凱評</t>
  </si>
  <si>
    <t>施宣全</t>
  </si>
  <si>
    <t>謝宜哲</t>
  </si>
  <si>
    <t>謝佳彧</t>
  </si>
  <si>
    <t>楊玉婷</t>
  </si>
  <si>
    <t>盧芸屏</t>
  </si>
  <si>
    <t>林毓錡</t>
  </si>
  <si>
    <t>楊惠伃</t>
  </si>
  <si>
    <t>吳以勤</t>
  </si>
  <si>
    <t>張卉妤</t>
  </si>
  <si>
    <t>郭瑜恬</t>
  </si>
  <si>
    <t>沈文琪</t>
  </si>
  <si>
    <t>Shang-Heng Yang</t>
  </si>
  <si>
    <t>Tai-Han Lee</t>
  </si>
  <si>
    <t>Po-Yi Chen</t>
  </si>
  <si>
    <t>Kent Hsiao</t>
  </si>
  <si>
    <t>Han-Sheng Huang</t>
  </si>
  <si>
    <t>Mako Shapiyate</t>
  </si>
  <si>
    <t>Kuan-Wen Pan</t>
  </si>
  <si>
    <t>Te-Lun Hsu</t>
  </si>
  <si>
    <t>Chih-Hsiang Huang</t>
  </si>
  <si>
    <t>Chi-Kai Hung</t>
  </si>
  <si>
    <t>Yun-Jui Yang</t>
  </si>
  <si>
    <t>Yin-Jui Liu</t>
  </si>
  <si>
    <t>Yen-Tsung Lin</t>
  </si>
  <si>
    <t>Yen-Kun Cheng</t>
  </si>
  <si>
    <t>Yuan-Fu Huang</t>
  </si>
  <si>
    <t>Yen-Jen Chen</t>
  </si>
  <si>
    <t>Wen-Yen Chuang</t>
  </si>
  <si>
    <t>Ya-Wei Chan</t>
  </si>
  <si>
    <t>Yu-An Huang</t>
  </si>
  <si>
    <t>Ping-Hao Chen</t>
  </si>
  <si>
    <t>Shih-Chuan Tsai</t>
  </si>
  <si>
    <t>Tzu-Yi Yang</t>
  </si>
  <si>
    <t>Po-An Chen</t>
  </si>
  <si>
    <t>Chia-Cheng Liao</t>
  </si>
  <si>
    <t>Shang-Jung Lee</t>
  </si>
  <si>
    <t>Chao-Yi Lin</t>
  </si>
  <si>
    <t>Tzu-Yu Chiu</t>
  </si>
  <si>
    <t>Ke-Yen ChangChien</t>
  </si>
  <si>
    <t>Yi-Hung Shih</t>
  </si>
  <si>
    <t>Chun-Han Wu</t>
  </si>
  <si>
    <t>施宣廷</t>
  </si>
  <si>
    <t>Hsuan-Ting Shih</t>
  </si>
  <si>
    <t>Tai-Ling Cheng</t>
  </si>
  <si>
    <t>黃茂富</t>
  </si>
  <si>
    <t>Mao-Fu Huang</t>
  </si>
  <si>
    <t>陳慈鴻</t>
  </si>
  <si>
    <t>Tzu-Hung Chen</t>
  </si>
  <si>
    <t>林　羿</t>
  </si>
  <si>
    <t>Yi Lin</t>
  </si>
  <si>
    <t>Erh-Fu Huang</t>
  </si>
  <si>
    <t>Hao-Wen Liu</t>
  </si>
  <si>
    <t>Hsiang-Hung Liu</t>
  </si>
  <si>
    <t>Kai-Chun Hsu</t>
  </si>
  <si>
    <t>Tsung-En Lin</t>
  </si>
  <si>
    <t>Kai-Ping Chang</t>
  </si>
  <si>
    <t>Hsuan-Chun Shih</t>
  </si>
  <si>
    <t>Yi-Che Hsieh</t>
  </si>
  <si>
    <t>Chia-Yu Hsieh</t>
  </si>
  <si>
    <t>Yu-Ting Yang</t>
  </si>
  <si>
    <t>Yun-Ping Lu</t>
  </si>
  <si>
    <t>Yu-Chi Lin</t>
  </si>
  <si>
    <t>Hui-Yu Yang</t>
  </si>
  <si>
    <t>Yi-Chin Wu</t>
  </si>
  <si>
    <t>楊惠心</t>
  </si>
  <si>
    <t>Hui-Hsin Yang</t>
  </si>
  <si>
    <t>Hui-Yu Chang</t>
  </si>
  <si>
    <t>Yu-Tien Kuo</t>
  </si>
  <si>
    <t>Wen-Chi Shen</t>
  </si>
  <si>
    <t>黃泊儒</t>
  </si>
  <si>
    <t>Po-Ju Huang</t>
  </si>
  <si>
    <t>曾理愃</t>
  </si>
  <si>
    <t>Li-Hsuan Tseng</t>
  </si>
  <si>
    <t>崔楚汶</t>
  </si>
  <si>
    <t>Chu-Wen Tsui</t>
  </si>
  <si>
    <t>周柏毅</t>
  </si>
  <si>
    <t>Po-Yi Chou</t>
  </si>
  <si>
    <t>柳智浩</t>
  </si>
  <si>
    <t>Chih-Hao Liu</t>
  </si>
  <si>
    <t>張敦量</t>
  </si>
  <si>
    <t>Tun-Liang Chang</t>
  </si>
  <si>
    <t>張睿麟</t>
  </si>
  <si>
    <t>Jui-Lin Chang</t>
  </si>
  <si>
    <t>劉若萱</t>
  </si>
  <si>
    <t>林珮緹</t>
  </si>
  <si>
    <t>Pei-Ti Lin</t>
  </si>
  <si>
    <t>江霆安</t>
  </si>
  <si>
    <t>Ting-An Chiang</t>
  </si>
  <si>
    <t>曾上原</t>
  </si>
  <si>
    <t>Shang-Yuan Tseng</t>
  </si>
  <si>
    <t>溫德佑</t>
  </si>
  <si>
    <t>Te-Yu Wen</t>
  </si>
  <si>
    <t>周柏均</t>
  </si>
  <si>
    <t>Po-Chun Chou</t>
  </si>
  <si>
    <t>胡家碩</t>
  </si>
  <si>
    <t>Chia-Shuo Hu</t>
  </si>
  <si>
    <t>吳雨樵</t>
  </si>
  <si>
    <t>Yu-Chiao Wu</t>
  </si>
  <si>
    <t>沙比亞</t>
    <phoneticPr fontId="4" type="noConversion"/>
  </si>
  <si>
    <t>張簡克</t>
    <phoneticPr fontId="4" type="noConversion"/>
  </si>
  <si>
    <t>選手姓名</t>
  </si>
  <si>
    <t>1ST</t>
  </si>
  <si>
    <t>2ND</t>
  </si>
  <si>
    <t>3RD</t>
  </si>
  <si>
    <t>4TH</t>
  </si>
  <si>
    <t>TOTAL</t>
  </si>
  <si>
    <t>徐嘉哲 新北穀保A</t>
  </si>
  <si>
    <t>林遠惟 台北南湖A</t>
  </si>
  <si>
    <t>黃怡翔 台中忠明</t>
  </si>
  <si>
    <t>黃韋豪 高雄中正</t>
  </si>
  <si>
    <t>黃泊儒 新北穀保A</t>
  </si>
  <si>
    <t>沈威成 台北南湖A</t>
  </si>
  <si>
    <t>張庭嘉 台中忠明</t>
  </si>
  <si>
    <t>呂承學 高雄中正</t>
  </si>
  <si>
    <t>黃郁翔 新北穀保A</t>
  </si>
  <si>
    <t>呂孫儀 台北南湖A</t>
  </si>
  <si>
    <t>張彥翔 台中忠明</t>
  </si>
  <si>
    <t>黃柏叡 高雄中正</t>
  </si>
  <si>
    <t>蔡程洋 新北穀保A</t>
  </si>
  <si>
    <t>陳裔東 台北南湖A</t>
  </si>
  <si>
    <t>賴彥丞 台中忠明</t>
  </si>
  <si>
    <t>曾理愃 高雄中正</t>
  </si>
  <si>
    <t>張榮峻 新北穀保B</t>
  </si>
  <si>
    <t>陳威勝 台北南湖B</t>
  </si>
  <si>
    <t>廖云瑞 台中東山</t>
  </si>
  <si>
    <t>楊浚頡 高男</t>
  </si>
  <si>
    <t>方傳崴 新北穀保B</t>
  </si>
  <si>
    <t>詹昱韋 台北南湖B</t>
  </si>
  <si>
    <t>黃紹勛 台中東山</t>
  </si>
  <si>
    <t>馮冠湧 高男</t>
  </si>
  <si>
    <t>楊凱鈞 新北穀保B</t>
  </si>
  <si>
    <t>詹佳翰 台北南湖B</t>
  </si>
  <si>
    <t>何祐誠 台中東山</t>
  </si>
  <si>
    <t>崔楚汶 高男</t>
  </si>
  <si>
    <t>劉謙佑 新北穀保B</t>
  </si>
  <si>
    <t>何易叡 台北南湖B</t>
  </si>
  <si>
    <t>張勛宸 台中東山</t>
  </si>
  <si>
    <t>彭　雄 高男</t>
  </si>
  <si>
    <t>林則甫 高雄三民</t>
  </si>
  <si>
    <t>鄭翔嶸 彰化藝術</t>
  </si>
  <si>
    <t>葉　甫 新竹竹北</t>
  </si>
  <si>
    <t>王偉軒 高男</t>
  </si>
  <si>
    <t>王文暘 高雄三民</t>
  </si>
  <si>
    <t>張育僑 彰化藝術</t>
  </si>
  <si>
    <t>葉蔚廷 新竹竹北</t>
  </si>
  <si>
    <t>陳伯豪 高男</t>
  </si>
  <si>
    <t>謝品濬 高雄三民</t>
  </si>
  <si>
    <t>古祐誠 彰化藝術</t>
  </si>
  <si>
    <t>曾豐棟 新竹竹北</t>
  </si>
  <si>
    <t>謝霆葳 高男</t>
  </si>
  <si>
    <t>周柏毅 高雄三民</t>
  </si>
  <si>
    <t>洪義哲 彰化藝術</t>
  </si>
  <si>
    <t>沈鈞皓 新竹竹北</t>
  </si>
  <si>
    <t>黃紹恩 高男</t>
  </si>
  <si>
    <t>葉宇愷 高男</t>
  </si>
  <si>
    <t>賴祐葳 高男</t>
  </si>
  <si>
    <t>許育誠 高男</t>
  </si>
  <si>
    <t>黃冠勳 高男</t>
  </si>
  <si>
    <t>鄭丞恩 高男</t>
  </si>
  <si>
    <t>蔣存策 高男</t>
  </si>
  <si>
    <t>林煒傑 高男</t>
  </si>
  <si>
    <t>吳育愷 高男</t>
  </si>
  <si>
    <t>張敦量 高男</t>
  </si>
  <si>
    <t>洪昭鑫 高男</t>
  </si>
  <si>
    <t>張峰銓 高男</t>
  </si>
  <si>
    <t>張睿麟 高男</t>
  </si>
  <si>
    <t>陳守成 高男</t>
  </si>
  <si>
    <t>邱昱嘉 高男</t>
  </si>
  <si>
    <t>王薏涵 台北南湖A</t>
  </si>
  <si>
    <t>林怡潓 台中忠明</t>
  </si>
  <si>
    <t>施柔羽 新北穀保</t>
  </si>
  <si>
    <t>陳伶潔 台北和平</t>
  </si>
  <si>
    <t>俞涵軒 台北南湖A</t>
  </si>
  <si>
    <t>吳亭宜 台中忠明</t>
  </si>
  <si>
    <t>侯羽桑 台北和平</t>
  </si>
  <si>
    <t>黃筠筑 台北南湖A</t>
  </si>
  <si>
    <t>鄭湘樺 台中忠明</t>
  </si>
  <si>
    <t>林珮緹 新北穀保</t>
  </si>
  <si>
    <t>吳佳瑩 台北和平</t>
  </si>
  <si>
    <t>鄭熙叡 台北南湖B</t>
  </si>
  <si>
    <t>周怡岑 高雄三民</t>
  </si>
  <si>
    <t>溫茜婷 高女</t>
  </si>
  <si>
    <t>楊斐茜 台北南湖B</t>
  </si>
  <si>
    <t>吳芷昀 高雄三民</t>
  </si>
  <si>
    <t>曾彩晴 高女</t>
  </si>
  <si>
    <t>蔡禕佳 台北南湖B</t>
  </si>
  <si>
    <t>黃婉萍 高雄三民</t>
  </si>
  <si>
    <t>張亞琦 高女</t>
  </si>
  <si>
    <t>林潔心 新竹仰德</t>
  </si>
  <si>
    <t>涂郡庭 台中東山</t>
  </si>
  <si>
    <t>陳　萱 高女</t>
  </si>
  <si>
    <t>洪若華 高女</t>
  </si>
  <si>
    <t>戴嘉汶 新竹仰德</t>
  </si>
  <si>
    <t>曾凱暄 台中東山</t>
  </si>
  <si>
    <t>林婕恩 高女</t>
  </si>
  <si>
    <t>林冠妤 高女</t>
  </si>
  <si>
    <t>江霆安 高男</t>
  </si>
  <si>
    <t>李俊翰 高男</t>
  </si>
  <si>
    <t>姜威存 高男</t>
  </si>
  <si>
    <t>曾上原 高男</t>
  </si>
  <si>
    <t>陳宥蓁 高男</t>
  </si>
  <si>
    <t>張鈞沂 高男</t>
  </si>
  <si>
    <t>范揚嘉 高男</t>
  </si>
  <si>
    <t>楊　傑 高男</t>
  </si>
  <si>
    <t>林柏凱 高男</t>
  </si>
  <si>
    <t>陳宇凡 高男</t>
  </si>
  <si>
    <t>林大維 高男</t>
  </si>
  <si>
    <t>蔡凱任 高男</t>
  </si>
  <si>
    <t>周雨農 高男</t>
  </si>
  <si>
    <t>張鈞翔 高男</t>
  </si>
  <si>
    <t>曾紀仁 高男</t>
  </si>
  <si>
    <t>王璽安 高男</t>
  </si>
  <si>
    <t>張庭碩 高男</t>
  </si>
  <si>
    <t>賴柏源 高男</t>
  </si>
  <si>
    <t>溫德佑 高男</t>
  </si>
  <si>
    <t>周柏均 高男</t>
  </si>
  <si>
    <t>周柏岳 高男</t>
  </si>
  <si>
    <t>張竣凱 高男</t>
  </si>
  <si>
    <t>巫耀微 高男</t>
  </si>
  <si>
    <t>胡家碩 高女</t>
  </si>
  <si>
    <t>林子涵 高女</t>
  </si>
  <si>
    <t>顏鈺昕 高女</t>
  </si>
  <si>
    <t>石澄璇 高女</t>
  </si>
  <si>
    <t>吳雨樵 高女</t>
  </si>
  <si>
    <t>洪珮綺 高女</t>
  </si>
  <si>
    <t>周咨佑 高女</t>
  </si>
  <si>
    <t>黃郁心 高女</t>
  </si>
  <si>
    <t>戴佑珊 高女</t>
  </si>
  <si>
    <t>高紫琳 高女</t>
  </si>
  <si>
    <t>莊淳雯 高女</t>
  </si>
  <si>
    <t>劉若瑄 新北穀保</t>
    <phoneticPr fontId="1" type="noConversion"/>
  </si>
  <si>
    <t>劉少允 新竹竹北</t>
    <phoneticPr fontId="1" type="noConversion"/>
  </si>
  <si>
    <t>許諾心 新竹竹北</t>
    <phoneticPr fontId="1" type="noConversion"/>
  </si>
  <si>
    <t>朱庭昀 新竹竹北</t>
    <phoneticPr fontId="1" type="noConversion"/>
  </si>
  <si>
    <t>104學年度第十二屆全國中等學校業餘高爾夫隊際錦標賽(高中組)</t>
    <phoneticPr fontId="1" type="noConversion"/>
  </si>
  <si>
    <t>賴祐葳    高男</t>
  </si>
  <si>
    <t>張庭嘉    高男</t>
  </si>
  <si>
    <t>巫耀微    高男</t>
  </si>
  <si>
    <t>方傳崴    高男</t>
  </si>
  <si>
    <t>80-78    158</t>
  </si>
  <si>
    <t>84-76    160</t>
  </si>
  <si>
    <t>81-79    160</t>
  </si>
  <si>
    <t>77-83    160</t>
  </si>
  <si>
    <t>黃紹恩    高男</t>
  </si>
  <si>
    <t>謝品濬    高男</t>
  </si>
  <si>
    <t>呂承學    高男</t>
  </si>
  <si>
    <t>詹佳翰    高男</t>
  </si>
  <si>
    <t>80-77    157</t>
  </si>
  <si>
    <t>77-80    157</t>
  </si>
  <si>
    <t>83-75    158</t>
  </si>
  <si>
    <t>王薏涵    高女</t>
  </si>
  <si>
    <t>戴嘉汶    高女</t>
  </si>
  <si>
    <t>黃婉萍    高女</t>
  </si>
  <si>
    <t>79-78    157</t>
  </si>
  <si>
    <t>78-79    157</t>
  </si>
  <si>
    <t>鄭熙叡    高女</t>
  </si>
  <si>
    <t>石澄璇    高女</t>
  </si>
  <si>
    <t>顏鈺昕    高女</t>
  </si>
  <si>
    <t>許諾心    高女</t>
  </si>
  <si>
    <t>80-76    156</t>
  </si>
  <si>
    <t>78-78    156</t>
  </si>
  <si>
    <t>75-81    156</t>
  </si>
  <si>
    <t>陳伶潔    高女</t>
  </si>
  <si>
    <t>張亞琦    高女</t>
  </si>
  <si>
    <t>蔡禕佳    高女</t>
  </si>
  <si>
    <t>劉少允    高女</t>
  </si>
  <si>
    <t>79-74    153</t>
  </si>
  <si>
    <t>77-77    154</t>
  </si>
  <si>
    <t>80-75    155</t>
  </si>
  <si>
    <t>76-79    155</t>
  </si>
  <si>
    <t>曾凱暄    高女</t>
  </si>
  <si>
    <t>黃郁心    高女</t>
  </si>
  <si>
    <t>林冠妤    高女</t>
  </si>
  <si>
    <t>吳芷昀    高女</t>
  </si>
  <si>
    <t>79-72    151</t>
  </si>
  <si>
    <t>78-73    151</t>
  </si>
  <si>
    <t>75-77    152</t>
  </si>
  <si>
    <t>侯羽桑    高女</t>
  </si>
  <si>
    <t>涂郡庭    高女</t>
  </si>
  <si>
    <t>林子涵    高女</t>
  </si>
  <si>
    <t>俞涵軒    高女</t>
  </si>
  <si>
    <t>72-75    147</t>
  </si>
  <si>
    <t>74-74    148</t>
  </si>
  <si>
    <t>76-73    149</t>
  </si>
  <si>
    <t>77-73    150</t>
  </si>
  <si>
    <t>林婕恩    高女</t>
  </si>
  <si>
    <t>周怡岑    高女</t>
  </si>
  <si>
    <t>陳　萱    高女</t>
  </si>
  <si>
    <t>洪若華    高女</t>
  </si>
  <si>
    <t>67-72    139</t>
  </si>
  <si>
    <t>75-70    145</t>
  </si>
  <si>
    <t>75-71    146</t>
  </si>
  <si>
    <t>73-73    146</t>
  </si>
  <si>
    <t>楊凱鈞    高男</t>
  </si>
  <si>
    <t>姜威存    高男</t>
  </si>
  <si>
    <t>黃韋豪    高男</t>
  </si>
  <si>
    <t>陳守成    高男</t>
  </si>
  <si>
    <t>72-82    154</t>
  </si>
  <si>
    <t>82-73    155</t>
  </si>
  <si>
    <t>77-78    155</t>
  </si>
  <si>
    <t>81-75    156</t>
  </si>
  <si>
    <t>王文暘    高男</t>
  </si>
  <si>
    <t>林則甫    高男</t>
  </si>
  <si>
    <t>楊浚頡    高男</t>
  </si>
  <si>
    <t>楊　傑    高男</t>
  </si>
  <si>
    <t>79-75    154</t>
  </si>
  <si>
    <t>林煒傑    高男</t>
  </si>
  <si>
    <t>陳威勝    高男</t>
  </si>
  <si>
    <t>何祐誠    高男</t>
  </si>
  <si>
    <t>陳裔東    高男</t>
  </si>
  <si>
    <t>80-72    152</t>
  </si>
  <si>
    <t>76-76    152</t>
  </si>
  <si>
    <t>73-79    152</t>
  </si>
  <si>
    <t>80-73    153</t>
  </si>
  <si>
    <t>許育誠    高男</t>
  </si>
  <si>
    <t>詹昱韋    高男</t>
  </si>
  <si>
    <t>廖云瑞    高男</t>
  </si>
  <si>
    <t>葉　甫    高男</t>
  </si>
  <si>
    <t>76-74    150</t>
  </si>
  <si>
    <t>74-76    150</t>
  </si>
  <si>
    <t>76-75    151</t>
  </si>
  <si>
    <t>何易叡    高男</t>
  </si>
  <si>
    <t>彭　雄    高男</t>
  </si>
  <si>
    <t>徐嘉哲    高男</t>
  </si>
  <si>
    <t>黃郁翔    高男</t>
  </si>
  <si>
    <t>75-74    149</t>
  </si>
  <si>
    <t>73-76    149</t>
  </si>
  <si>
    <t>林遠惟    高男</t>
  </si>
  <si>
    <t>張育僑    高男</t>
  </si>
  <si>
    <t>沈威成    高男</t>
  </si>
  <si>
    <t>黃柏叡    高男</t>
  </si>
  <si>
    <t>72-76    148</t>
  </si>
  <si>
    <t>78-71    149</t>
  </si>
  <si>
    <t>呂孫儀    高男</t>
  </si>
  <si>
    <t>陳宥蓁    高男</t>
  </si>
  <si>
    <t>陳伯豪    高男</t>
  </si>
  <si>
    <t>謝霆葳    高男</t>
  </si>
  <si>
    <t>74-73    147</t>
  </si>
  <si>
    <t>76-72    148</t>
  </si>
  <si>
    <t>73-75    148</t>
  </si>
  <si>
    <t>蔡凱任    高男</t>
  </si>
  <si>
    <t>曾豐棟    高男</t>
  </si>
  <si>
    <t>王璽安    高男</t>
  </si>
  <si>
    <t>蔡程洋    高男</t>
  </si>
  <si>
    <t>73-71    144</t>
  </si>
  <si>
    <t>71-73    144</t>
  </si>
  <si>
    <t>74-72    146</t>
  </si>
  <si>
    <t>王偉軒    高男</t>
  </si>
  <si>
    <t>洪昭鑫    高男</t>
  </si>
  <si>
    <t>黃冠勳    高男</t>
  </si>
  <si>
    <t>張勛宸    高男</t>
  </si>
  <si>
    <t>68-72    140</t>
  </si>
  <si>
    <t>75-67    142</t>
  </si>
  <si>
    <t>70-72    142</t>
  </si>
  <si>
    <t>77-67    144</t>
  </si>
  <si>
    <t>104學年度第十二屆全國中等學校業餘高爾夫隊際錦標賽   台中高爾夫俱樂部   第四回合   編組表暨擊球速度表          104/11/27</t>
    <phoneticPr fontId="5" type="noConversion"/>
  </si>
  <si>
    <t>76-76-87    239</t>
  </si>
  <si>
    <t>77-78-85    240</t>
  </si>
  <si>
    <t>80-78-83    241</t>
  </si>
  <si>
    <t>77-83-82    242</t>
  </si>
  <si>
    <t>76-74-83    233</t>
  </si>
  <si>
    <t>82-73-79    234</t>
  </si>
  <si>
    <t>77-73-87    237</t>
  </si>
  <si>
    <t>84-76-78    238</t>
  </si>
  <si>
    <t>80-73-78    231</t>
  </si>
  <si>
    <t>81-75-77    233</t>
  </si>
  <si>
    <t>79-75-79    233</t>
  </si>
  <si>
    <t>80-72-81    233</t>
  </si>
  <si>
    <t>78-71-78    227</t>
  </si>
  <si>
    <t>76-73-79    228</t>
  </si>
  <si>
    <t>74-73-82    229</t>
  </si>
  <si>
    <t>75-74-81    230</t>
  </si>
  <si>
    <t>76-74-76    226</t>
  </si>
  <si>
    <t>76-72-78    226</t>
  </si>
  <si>
    <t>79-74-74    227</t>
  </si>
  <si>
    <t>78-73-76    227</t>
  </si>
  <si>
    <t>73-76-75    224</t>
  </si>
  <si>
    <t>72-76-77    225</t>
  </si>
  <si>
    <t>72-75-78    225</t>
  </si>
  <si>
    <t>76-75-75    226</t>
  </si>
  <si>
    <t>76-73-73    222</t>
  </si>
  <si>
    <t>73-79-71    223</t>
  </si>
  <si>
    <t>74-72-77    223</t>
  </si>
  <si>
    <t>74-76-74    224</t>
  </si>
  <si>
    <t>75-67-77    219</t>
  </si>
  <si>
    <t>74-72-74    220</t>
  </si>
  <si>
    <t>73-75-73    221</t>
  </si>
  <si>
    <t>70-72-79    221</t>
  </si>
  <si>
    <t>77-67-69    213</t>
  </si>
  <si>
    <t>68-72-73    213</t>
  </si>
  <si>
    <t>71-73-73    217</t>
  </si>
  <si>
    <t>73-71-74    218</t>
  </si>
  <si>
    <t>81-79-85    245</t>
  </si>
  <si>
    <t>77-77-91    245</t>
  </si>
  <si>
    <t>77-80-89    246</t>
  </si>
  <si>
    <t>80-78-89    247</t>
  </si>
  <si>
    <t>79-75-88    242</t>
  </si>
  <si>
    <t>80-77-86    243</t>
  </si>
  <si>
    <t>83-75-86    244</t>
  </si>
  <si>
    <t>72-82-90    244</t>
  </si>
  <si>
    <t>78-79-85    242</t>
  </si>
  <si>
    <t>78-78-91    247</t>
  </si>
  <si>
    <t>75-81-81    237</t>
  </si>
  <si>
    <t>78-78-81    237</t>
  </si>
  <si>
    <t>79-72-87    238</t>
  </si>
  <si>
    <t>80-75-84    239</t>
  </si>
  <si>
    <t>75-77-83    235</t>
  </si>
  <si>
    <t>80-76-80    236</t>
  </si>
  <si>
    <t>78-73-85    236</t>
  </si>
  <si>
    <t>79-78-80    237</t>
  </si>
  <si>
    <t>72-75-82    229</t>
  </si>
  <si>
    <t>76-73-82    231</t>
  </si>
  <si>
    <t>79-74-79    232</t>
  </si>
  <si>
    <t>76-79-80    235</t>
  </si>
  <si>
    <t>77-73-76    226</t>
  </si>
  <si>
    <t>73-73-80    226</t>
  </si>
  <si>
    <t>77-77-74    228</t>
  </si>
  <si>
    <t>79-72-77    228</t>
  </si>
  <si>
    <t>75-70-79    224</t>
  </si>
  <si>
    <t>74-74-77    225</t>
  </si>
  <si>
    <t>75-71-79    225</t>
  </si>
  <si>
    <t>67-72-86    225</t>
  </si>
  <si>
    <t>全國中學錦標賽高中組  11月27日</t>
    <phoneticPr fontId="1" type="noConversion"/>
  </si>
  <si>
    <t>西區</t>
    <phoneticPr fontId="1" type="noConversion"/>
  </si>
  <si>
    <t>深度</t>
    <phoneticPr fontId="1" type="noConversion"/>
  </si>
  <si>
    <t>左右</t>
    <phoneticPr fontId="1" type="noConversion"/>
  </si>
  <si>
    <t>中 區</t>
    <phoneticPr fontId="1" type="noConversion"/>
  </si>
  <si>
    <t>深度</t>
    <phoneticPr fontId="1" type="noConversion"/>
  </si>
  <si>
    <t>中 區</t>
    <phoneticPr fontId="1" type="noConversion"/>
  </si>
  <si>
    <t>R12</t>
    <phoneticPr fontId="28" type="noConversion"/>
  </si>
  <si>
    <t>L8</t>
    <phoneticPr fontId="28" type="noConversion"/>
  </si>
  <si>
    <t>L7</t>
    <phoneticPr fontId="28" type="noConversion"/>
  </si>
  <si>
    <t>C</t>
    <phoneticPr fontId="28" type="noConversion"/>
  </si>
  <si>
    <t>L11</t>
    <phoneticPr fontId="28" type="noConversion"/>
  </si>
  <si>
    <t>R10</t>
    <phoneticPr fontId="28" type="noConversion"/>
  </si>
  <si>
    <t>R15</t>
    <phoneticPr fontId="28" type="noConversion"/>
  </si>
  <si>
    <t>R15</t>
    <phoneticPr fontId="28" type="noConversion"/>
  </si>
  <si>
    <t>L18</t>
    <phoneticPr fontId="28" type="noConversion"/>
  </si>
  <si>
    <t>R9</t>
    <phoneticPr fontId="28" type="noConversion"/>
  </si>
  <si>
    <t>R9</t>
    <phoneticPr fontId="28" type="noConversion"/>
  </si>
  <si>
    <t>L10</t>
    <phoneticPr fontId="28" type="noConversion"/>
  </si>
  <si>
    <t>C</t>
    <phoneticPr fontId="28" type="noConversion"/>
  </si>
  <si>
    <t>R16</t>
    <phoneticPr fontId="28" type="noConversion"/>
  </si>
  <si>
    <t>R13</t>
    <phoneticPr fontId="28" type="noConversion"/>
  </si>
  <si>
    <t xml:space="preserve">     C:中間      R: 右邊      L: 左邊                     (Yards)</t>
    <phoneticPr fontId="1" type="noConversion"/>
  </si>
  <si>
    <t>全國中學錦標賽高中組  11月27日</t>
    <phoneticPr fontId="1" type="noConversion"/>
  </si>
  <si>
    <t>左右</t>
    <phoneticPr fontId="1" type="noConversion"/>
  </si>
  <si>
    <t>L8</t>
    <phoneticPr fontId="28" type="noConversion"/>
  </si>
  <si>
    <t>R10</t>
    <phoneticPr fontId="28" type="noConversion"/>
  </si>
  <si>
    <t>R16</t>
    <phoneticPr fontId="28" type="noConversion"/>
  </si>
  <si>
    <t>R13</t>
    <phoneticPr fontId="28" type="noConversion"/>
  </si>
  <si>
    <t>西區</t>
    <phoneticPr fontId="1" type="noConversion"/>
  </si>
  <si>
    <t>L7</t>
    <phoneticPr fontId="28" type="noConversion"/>
  </si>
  <si>
    <t>R12</t>
    <phoneticPr fontId="28" type="noConversion"/>
  </si>
  <si>
    <t xml:space="preserve">     C:中間      R: 右邊      L: 左邊                     (Yards)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</si>
</sst>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76" formatCode="h:mm;@"/>
    <numFmt numFmtId="177" formatCode="&quot;西區 #&quot;0"/>
    <numFmt numFmtId="178" formatCode="&quot;Start #&quot;0"/>
    <numFmt numFmtId="179" formatCode="&quot;中區 #&quot;0"/>
    <numFmt numFmtId="180" formatCode="[$-404]gge&quot;年&quot;m&quot;月&quot;d&quot;日&quot;;@"/>
    <numFmt numFmtId="181" formatCode="&quot;Round &quot;0"/>
  </numFmts>
  <fonts count="3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1"/>
      <color theme="1"/>
      <name val="Verdana"/>
      <family val="2"/>
    </font>
    <font>
      <sz val="11"/>
      <color rgb="FFFF0000"/>
      <name val="華康正顏楷體W5"/>
      <family val="1"/>
      <charset val="136"/>
    </font>
    <font>
      <sz val="12"/>
      <color theme="3"/>
      <name val="華康正顏楷體W5"/>
      <family val="1"/>
      <charset val="136"/>
    </font>
    <font>
      <sz val="8"/>
      <color theme="1"/>
      <name val="新細明體"/>
      <family val="1"/>
      <charset val="136"/>
      <scheme val="minor"/>
    </font>
    <font>
      <sz val="10"/>
      <color theme="1"/>
      <name val="華康細黑體"/>
      <family val="3"/>
      <charset val="136"/>
    </font>
    <font>
      <sz val="12"/>
      <color theme="1"/>
      <name val="Verdana"/>
      <family val="2"/>
    </font>
    <font>
      <sz val="11"/>
      <color theme="1"/>
      <name val="新細明體"/>
      <family val="1"/>
      <charset val="136"/>
      <scheme val="minor"/>
    </font>
    <font>
      <sz val="12"/>
      <color theme="1"/>
      <name val="華康正顏楷體W5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color theme="1"/>
      <name val="華康龍門石碑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Arial Unicode MS"/>
      <family val="2"/>
      <charset val="136"/>
    </font>
    <font>
      <sz val="16"/>
      <name val="Arial Unicode MS"/>
      <family val="2"/>
      <charset val="136"/>
    </font>
    <font>
      <sz val="12"/>
      <name val="Arial Unicode MS"/>
      <family val="2"/>
      <charset val="136"/>
    </font>
    <font>
      <sz val="14"/>
      <name val="Arial Unicode MS"/>
      <family val="2"/>
      <charset val="136"/>
    </font>
    <font>
      <b/>
      <sz val="12"/>
      <name val="Arial Unicode MS"/>
      <family val="2"/>
      <charset val="136"/>
    </font>
    <font>
      <sz val="16"/>
      <color theme="1"/>
      <name val="Arial Unicode MS"/>
      <family val="2"/>
      <charset val="136"/>
    </font>
    <font>
      <sz val="14"/>
      <color theme="1"/>
      <name val="Arial Unicode MS"/>
      <family val="2"/>
      <charset val="136"/>
    </font>
    <font>
      <sz val="13"/>
      <name val="Arial Unicode MS"/>
      <family val="2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8"/>
      <name val="新細明體"/>
      <family val="1"/>
      <charset val="136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138">
    <xf numFmtId="0" fontId="0" fillId="0" borderId="0" xfId="0">
      <alignment vertical="center"/>
    </xf>
    <xf numFmtId="0" fontId="0" fillId="3" borderId="12" xfId="0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78" fontId="10" fillId="4" borderId="17" xfId="0" applyNumberFormat="1" applyFont="1" applyFill="1" applyBorder="1" applyAlignment="1">
      <alignment horizontal="center" vertical="center"/>
    </xf>
    <xf numFmtId="1" fontId="11" fillId="4" borderId="18" xfId="0" applyNumberFormat="1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>
      <alignment horizontal="center" vertical="center"/>
    </xf>
    <xf numFmtId="1" fontId="11" fillId="4" borderId="20" xfId="0" applyNumberFormat="1" applyFont="1" applyFill="1" applyBorder="1" applyAlignment="1">
      <alignment horizontal="center" vertical="center"/>
    </xf>
    <xf numFmtId="1" fontId="11" fillId="4" borderId="21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0" fillId="0" borderId="19" xfId="0" applyFill="1" applyBorder="1">
      <alignment vertical="center"/>
    </xf>
    <xf numFmtId="176" fontId="11" fillId="0" borderId="17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/>
    </xf>
    <xf numFmtId="176" fontId="11" fillId="0" borderId="20" xfId="0" applyNumberFormat="1" applyFont="1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/>
    </xf>
    <xf numFmtId="176" fontId="11" fillId="5" borderId="17" xfId="0" applyNumberFormat="1" applyFont="1" applyFill="1" applyBorder="1" applyAlignment="1">
      <alignment horizontal="center" vertical="center"/>
    </xf>
    <xf numFmtId="176" fontId="11" fillId="5" borderId="18" xfId="0" applyNumberFormat="1" applyFont="1" applyFill="1" applyBorder="1" applyAlignment="1">
      <alignment horizontal="center" vertical="center"/>
    </xf>
    <xf numFmtId="176" fontId="11" fillId="5" borderId="19" xfId="0" applyNumberFormat="1" applyFont="1" applyFill="1" applyBorder="1" applyAlignment="1">
      <alignment horizontal="center" vertical="center"/>
    </xf>
    <xf numFmtId="176" fontId="11" fillId="5" borderId="20" xfId="0" applyNumberFormat="1" applyFont="1" applyFill="1" applyBorder="1" applyAlignment="1">
      <alignment horizontal="center" vertical="center"/>
    </xf>
    <xf numFmtId="176" fontId="11" fillId="5" borderId="21" xfId="0" applyNumberFormat="1" applyFont="1" applyFill="1" applyBorder="1" applyAlignment="1">
      <alignment horizontal="center" vertical="center"/>
    </xf>
    <xf numFmtId="0" fontId="0" fillId="0" borderId="20" xfId="0" applyFill="1" applyBorder="1">
      <alignment vertical="center"/>
    </xf>
    <xf numFmtId="176" fontId="11" fillId="0" borderId="22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11" fillId="0" borderId="24" xfId="0" applyNumberFormat="1" applyFont="1" applyBorder="1" applyAlignment="1">
      <alignment horizontal="center" vertical="center"/>
    </xf>
    <xf numFmtId="176" fontId="11" fillId="0" borderId="25" xfId="0" applyNumberFormat="1" applyFont="1" applyBorder="1" applyAlignment="1">
      <alignment horizontal="center" vertical="center"/>
    </xf>
    <xf numFmtId="176" fontId="11" fillId="0" borderId="26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8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3" fontId="18" fillId="0" borderId="6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1" xfId="0" applyFont="1" applyBorder="1" applyAlignment="1">
      <alignment vertical="center"/>
    </xf>
    <xf numFmtId="0" fontId="24" fillId="0" borderId="0" xfId="0" applyFont="1">
      <alignment vertical="center"/>
    </xf>
    <xf numFmtId="180" fontId="25" fillId="0" borderId="1" xfId="0" quotePrefix="1" applyNumberFormat="1" applyFont="1" applyBorder="1" applyAlignment="1">
      <alignment horizontal="right" vertical="center"/>
    </xf>
    <xf numFmtId="43" fontId="18" fillId="0" borderId="7" xfId="1" applyFont="1" applyBorder="1" applyAlignment="1">
      <alignment horizontal="center" vertical="center"/>
    </xf>
    <xf numFmtId="43" fontId="18" fillId="0" borderId="4" xfId="1" applyFont="1" applyBorder="1" applyAlignment="1">
      <alignment horizontal="center" vertical="center"/>
    </xf>
    <xf numFmtId="43" fontId="18" fillId="0" borderId="5" xfId="1" applyFont="1" applyBorder="1" applyAlignment="1">
      <alignment horizontal="center" vertical="center"/>
    </xf>
    <xf numFmtId="181" fontId="23" fillId="0" borderId="0" xfId="0" applyNumberFormat="1" applyFont="1">
      <alignment vertical="center"/>
    </xf>
    <xf numFmtId="181" fontId="23" fillId="0" borderId="0" xfId="0" applyNumberFormat="1" applyFont="1" applyAlignment="1">
      <alignment horizontal="center" vertical="center"/>
    </xf>
    <xf numFmtId="0" fontId="26" fillId="0" borderId="0" xfId="0" applyFont="1">
      <alignment vertical="center"/>
    </xf>
    <xf numFmtId="43" fontId="18" fillId="0" borderId="6" xfId="0" applyNumberFormat="1" applyFont="1" applyBorder="1" applyAlignment="1">
      <alignment horizontal="center" vertical="center"/>
    </xf>
    <xf numFmtId="43" fontId="18" fillId="0" borderId="7" xfId="0" applyNumberFormat="1" applyFont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43" fontId="18" fillId="6" borderId="6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43" fontId="18" fillId="0" borderId="27" xfId="1" applyFont="1" applyBorder="1" applyAlignment="1">
      <alignment horizontal="center" vertical="center"/>
    </xf>
    <xf numFmtId="43" fontId="18" fillId="0" borderId="28" xfId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center" vertical="center"/>
    </xf>
    <xf numFmtId="176" fontId="18" fillId="0" borderId="3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2" fillId="2" borderId="36" xfId="0" applyFont="1" applyFill="1" applyBorder="1" applyAlignment="1">
      <alignment horizontal="center" vertical="center"/>
    </xf>
    <xf numFmtId="0" fontId="18" fillId="0" borderId="37" xfId="0" applyFont="1" applyBorder="1" applyAlignment="1">
      <alignment vertical="center"/>
    </xf>
    <xf numFmtId="0" fontId="22" fillId="2" borderId="38" xfId="0" applyNumberFormat="1" applyFont="1" applyFill="1" applyBorder="1" applyAlignment="1">
      <alignment horizontal="center" vertical="center"/>
    </xf>
    <xf numFmtId="0" fontId="22" fillId="2" borderId="32" xfId="0" applyNumberFormat="1" applyFont="1" applyFill="1" applyBorder="1" applyAlignment="1">
      <alignment horizontal="center" vertical="center"/>
    </xf>
    <xf numFmtId="0" fontId="22" fillId="2" borderId="39" xfId="0" applyNumberFormat="1" applyFont="1" applyFill="1" applyBorder="1" applyAlignment="1">
      <alignment horizontal="center" vertical="center"/>
    </xf>
    <xf numFmtId="0" fontId="22" fillId="2" borderId="40" xfId="0" applyNumberFormat="1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176" fontId="18" fillId="0" borderId="19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176" fontId="18" fillId="0" borderId="38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76" fontId="18" fillId="0" borderId="41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176" fontId="18" fillId="0" borderId="32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176" fontId="20" fillId="0" borderId="19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77" fontId="15" fillId="0" borderId="42" xfId="0" applyNumberFormat="1" applyFont="1" applyFill="1" applyBorder="1" applyAlignment="1">
      <alignment horizontal="center" vertical="center"/>
    </xf>
    <xf numFmtId="177" fontId="15" fillId="0" borderId="43" xfId="0" applyNumberFormat="1" applyFont="1" applyFill="1" applyBorder="1" applyAlignment="1">
      <alignment horizontal="center" vertical="center"/>
    </xf>
    <xf numFmtId="177" fontId="15" fillId="0" borderId="44" xfId="0" applyNumberFormat="1" applyFont="1" applyFill="1" applyBorder="1" applyAlignment="1">
      <alignment horizontal="center" vertical="center"/>
    </xf>
    <xf numFmtId="177" fontId="15" fillId="0" borderId="45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179" fontId="15" fillId="0" borderId="42" xfId="0" applyNumberFormat="1" applyFont="1" applyFill="1" applyBorder="1" applyAlignment="1">
      <alignment horizontal="center" vertical="center"/>
    </xf>
    <xf numFmtId="179" fontId="15" fillId="0" borderId="43" xfId="0" applyNumberFormat="1" applyFont="1" applyFill="1" applyBorder="1" applyAlignment="1">
      <alignment horizontal="center" vertical="center"/>
    </xf>
    <xf numFmtId="179" fontId="15" fillId="0" borderId="44" xfId="0" applyNumberFormat="1" applyFont="1" applyFill="1" applyBorder="1" applyAlignment="1">
      <alignment horizontal="center" vertical="center"/>
    </xf>
    <xf numFmtId="179" fontId="15" fillId="0" borderId="45" xfId="0" applyNumberFormat="1" applyFont="1" applyFill="1" applyBorder="1" applyAlignment="1">
      <alignment horizontal="center" vertical="center"/>
    </xf>
    <xf numFmtId="0" fontId="27" fillId="0" borderId="19" xfId="2" applyFont="1" applyBorder="1" applyAlignment="1">
      <alignment horizontal="center" vertical="center"/>
    </xf>
    <xf numFmtId="0" fontId="29" fillId="0" borderId="0" xfId="2" applyFont="1" applyBorder="1" applyAlignment="1">
      <alignment horizontal="center" vertical="center"/>
    </xf>
    <xf numFmtId="0" fontId="30" fillId="0" borderId="0" xfId="2" applyFont="1">
      <alignment vertical="center"/>
    </xf>
    <xf numFmtId="0" fontId="31" fillId="0" borderId="19" xfId="2" applyFont="1" applyBorder="1" applyAlignment="1">
      <alignment horizontal="center" vertical="center"/>
    </xf>
    <xf numFmtId="0" fontId="27" fillId="0" borderId="19" xfId="2" applyBorder="1" applyAlignment="1">
      <alignment horizontal="center" vertical="center"/>
    </xf>
    <xf numFmtId="0" fontId="27" fillId="0" borderId="0" xfId="2" applyBorder="1" applyAlignment="1">
      <alignment horizontal="center" vertical="center"/>
    </xf>
    <xf numFmtId="0" fontId="27" fillId="0" borderId="0" xfId="2">
      <alignment vertical="center"/>
    </xf>
    <xf numFmtId="0" fontId="32" fillId="0" borderId="19" xfId="2" applyFont="1" applyBorder="1" applyAlignment="1">
      <alignment horizontal="center" vertical="center"/>
    </xf>
    <xf numFmtId="0" fontId="30" fillId="0" borderId="19" xfId="2" applyFont="1" applyBorder="1" applyAlignment="1">
      <alignment horizontal="center" vertical="center"/>
    </xf>
    <xf numFmtId="0" fontId="27" fillId="0" borderId="0" xfId="2" applyBorder="1">
      <alignment vertical="center"/>
    </xf>
    <xf numFmtId="0" fontId="30" fillId="0" borderId="0" xfId="2" applyFont="1" applyBorder="1" applyAlignment="1">
      <alignment vertical="center"/>
    </xf>
    <xf numFmtId="0" fontId="30" fillId="0" borderId="0" xfId="2" applyFont="1" applyBorder="1" applyAlignment="1">
      <alignment vertical="center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478;&#36093;&#32068;&#26989;&#21209;&#20132;&#25509;/&#22283;&#20839;&#24180;&#24230;&#36093;&#20107;/104&#36093;&#20107;/104&#20013;&#23416;/&#26071;&#20301;&#34920;&#32232;&#32068;&#34920;(&#22283;&#20013;&#21547;&#33521;&#25991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232;&#32068;&#34920;(&#39640;&#20013;)-104.11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旗位表11.13"/>
      <sheetName val="旗位表11.12"/>
      <sheetName val="旗位表11.11"/>
      <sheetName val="旗位表"/>
      <sheetName val="11月10日"/>
      <sheetName val="11月11日"/>
      <sheetName val="11月12日"/>
      <sheetName val="11月13日"/>
      <sheetName val="英文."/>
      <sheetName val="對照表"/>
      <sheetName val="擊球速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姓名</v>
          </cell>
          <cell r="B1" t="str">
            <v>name</v>
          </cell>
        </row>
        <row r="2">
          <cell r="A2" t="str">
            <v>丁子云</v>
          </cell>
          <cell r="B2" t="str">
            <v>Zih-Yun Ting</v>
          </cell>
        </row>
        <row r="3">
          <cell r="A3" t="str">
            <v>丁子軒</v>
          </cell>
          <cell r="B3" t="str">
            <v>Lawrence Ting</v>
          </cell>
        </row>
        <row r="4">
          <cell r="A4" t="str">
            <v>孔德恕</v>
          </cell>
          <cell r="B4" t="str">
            <v>Te-Shu Kung</v>
          </cell>
        </row>
        <row r="5">
          <cell r="A5" t="str">
            <v>方安蘋</v>
          </cell>
          <cell r="B5" t="str">
            <v>An-Ping Fang</v>
          </cell>
        </row>
        <row r="6">
          <cell r="A6" t="str">
            <v>方泓崴</v>
          </cell>
          <cell r="B6" t="str">
            <v>Hung-Wei Fang</v>
          </cell>
        </row>
        <row r="7">
          <cell r="A7" t="str">
            <v>方柏評</v>
          </cell>
          <cell r="B7" t="str">
            <v>Po-Ping Fang</v>
          </cell>
        </row>
        <row r="8">
          <cell r="A8" t="str">
            <v>方胤人</v>
          </cell>
          <cell r="B8" t="str">
            <v>Yin-Jen Fang</v>
          </cell>
        </row>
        <row r="9">
          <cell r="A9" t="str">
            <v>方胤晨</v>
          </cell>
          <cell r="B9" t="str">
            <v>Yin-Chang Fang</v>
          </cell>
        </row>
        <row r="10">
          <cell r="A10" t="str">
            <v>方傳崴</v>
          </cell>
          <cell r="B10" t="str">
            <v>Chuan-Wei Fang</v>
          </cell>
        </row>
        <row r="11">
          <cell r="A11" t="str">
            <v>毛怜絜</v>
          </cell>
          <cell r="B11" t="str">
            <v>Ling-Chieh Mao</v>
          </cell>
        </row>
        <row r="12">
          <cell r="A12" t="str">
            <v>王　琪</v>
          </cell>
          <cell r="B12" t="str">
            <v>Chi Wang</v>
          </cell>
        </row>
        <row r="13">
          <cell r="A13" t="str">
            <v>王小忠</v>
          </cell>
          <cell r="B13" t="str">
            <v>Hsiao-Chung Wang</v>
          </cell>
        </row>
        <row r="14">
          <cell r="A14" t="str">
            <v>王文暘</v>
          </cell>
          <cell r="B14" t="str">
            <v>Wen-Yang Wang</v>
          </cell>
        </row>
        <row r="15">
          <cell r="A15" t="str">
            <v>王仲誠</v>
          </cell>
          <cell r="B15" t="str">
            <v>Chung-Cheng Wang</v>
          </cell>
        </row>
        <row r="16">
          <cell r="A16" t="str">
            <v>王珉鈞</v>
          </cell>
          <cell r="B16" t="str">
            <v>Mimi Wang</v>
          </cell>
        </row>
        <row r="17">
          <cell r="A17" t="str">
            <v>王晟合</v>
          </cell>
          <cell r="B17" t="str">
            <v>Cheng-Ho Wang</v>
          </cell>
        </row>
        <row r="18">
          <cell r="A18" t="str">
            <v>王偉倫</v>
          </cell>
          <cell r="B18" t="str">
            <v>Wei-Lun Wang</v>
          </cell>
        </row>
        <row r="19">
          <cell r="A19" t="str">
            <v>王偉軒</v>
          </cell>
          <cell r="B19" t="str">
            <v>Wei-Hsuan Wang</v>
          </cell>
        </row>
        <row r="20">
          <cell r="A20" t="str">
            <v>王偉祥</v>
          </cell>
          <cell r="B20" t="str">
            <v>Wei-Hsiang Wang</v>
          </cell>
        </row>
        <row r="21">
          <cell r="A21" t="str">
            <v>王晸諺</v>
          </cell>
          <cell r="B21" t="str">
            <v>Cheng-Yen Wang</v>
          </cell>
        </row>
        <row r="22">
          <cell r="A22" t="str">
            <v>王裕傑</v>
          </cell>
          <cell r="B22" t="str">
            <v>Yu-Chieh Wang</v>
          </cell>
        </row>
        <row r="23">
          <cell r="A23" t="str">
            <v>王薏涵</v>
          </cell>
          <cell r="B23" t="str">
            <v>Yi-Han Wang</v>
          </cell>
        </row>
        <row r="24">
          <cell r="A24" t="str">
            <v>王璽安</v>
          </cell>
          <cell r="B24" t="str">
            <v>Hsi-An Wang</v>
          </cell>
        </row>
        <row r="25">
          <cell r="A25" t="str">
            <v>古祐誠</v>
          </cell>
          <cell r="B25" t="str">
            <v>Yu-Cheng Ku</v>
          </cell>
        </row>
        <row r="26">
          <cell r="A26" t="str">
            <v>史哲宇</v>
          </cell>
          <cell r="B26" t="str">
            <v>Che-Yu Shih</v>
          </cell>
        </row>
        <row r="27">
          <cell r="A27" t="str">
            <v>石澄璇</v>
          </cell>
          <cell r="B27" t="str">
            <v>Cheng-Hsuan Shih</v>
          </cell>
        </row>
        <row r="28">
          <cell r="A28" t="str">
            <v>伍以晴</v>
          </cell>
          <cell r="B28" t="str">
            <v>Yi-Ching Wu</v>
          </cell>
        </row>
        <row r="29">
          <cell r="A29" t="str">
            <v>安禾佑</v>
          </cell>
          <cell r="B29" t="str">
            <v>Ho-Yu An</v>
          </cell>
        </row>
        <row r="30">
          <cell r="A30" t="str">
            <v>朱吉莘</v>
          </cell>
          <cell r="B30" t="str">
            <v>Chi-Hsin Chu</v>
          </cell>
        </row>
        <row r="31">
          <cell r="A31" t="str">
            <v>朱家儀</v>
          </cell>
          <cell r="B31" t="str">
            <v>Chia-Yi Chu</v>
          </cell>
        </row>
        <row r="32">
          <cell r="A32" t="str">
            <v>朱庭昀</v>
          </cell>
          <cell r="B32" t="str">
            <v>Ting-Yun Chu</v>
          </cell>
        </row>
        <row r="33">
          <cell r="A33" t="str">
            <v>朱堃誠</v>
          </cell>
          <cell r="B33" t="str">
            <v>Kun-Cheng Chu</v>
          </cell>
        </row>
        <row r="34">
          <cell r="A34" t="str">
            <v>江以安</v>
          </cell>
          <cell r="B34" t="str">
            <v>Ian Chiang</v>
          </cell>
        </row>
        <row r="35">
          <cell r="A35" t="str">
            <v>江以晨</v>
          </cell>
          <cell r="B35" t="str">
            <v>I-Chen Chiang</v>
          </cell>
        </row>
        <row r="36">
          <cell r="A36" t="str">
            <v>江雨璇</v>
          </cell>
          <cell r="B36" t="str">
            <v>Yu-Hsiuan Chiang</v>
          </cell>
        </row>
        <row r="37">
          <cell r="A37" t="str">
            <v>江婉瑜</v>
          </cell>
          <cell r="B37" t="str">
            <v>Wan-Yu Chiang</v>
          </cell>
        </row>
        <row r="38">
          <cell r="A38" t="str">
            <v>池敏祺</v>
          </cell>
          <cell r="B38" t="str">
            <v>Min-Chi Chih</v>
          </cell>
        </row>
        <row r="39">
          <cell r="A39" t="str">
            <v>佐佐木雪繪</v>
          </cell>
          <cell r="B39" t="str">
            <v>Yukie Sasaki</v>
          </cell>
        </row>
        <row r="40">
          <cell r="A40" t="str">
            <v>何易叡</v>
          </cell>
          <cell r="B40" t="str">
            <v>Yi-Jui Ho</v>
          </cell>
        </row>
        <row r="41">
          <cell r="A41" t="str">
            <v>何俐恩</v>
          </cell>
          <cell r="B41" t="str">
            <v>Li-En Ho</v>
          </cell>
        </row>
        <row r="42">
          <cell r="A42" t="str">
            <v>何昱震</v>
          </cell>
          <cell r="B42" t="str">
            <v>Yu-Chen Ho</v>
          </cell>
        </row>
        <row r="43">
          <cell r="A43" t="str">
            <v>何祐誠</v>
          </cell>
          <cell r="B43" t="str">
            <v>Yu-Cheng Ho</v>
          </cell>
        </row>
        <row r="44">
          <cell r="A44" t="str">
            <v>何紹丞</v>
          </cell>
          <cell r="B44" t="str">
            <v>Shao-Cheng Ho</v>
          </cell>
        </row>
        <row r="45">
          <cell r="A45" t="str">
            <v>何熠宸</v>
          </cell>
          <cell r="B45" t="str">
            <v>Yi-Chen Ho</v>
          </cell>
        </row>
        <row r="46">
          <cell r="A46" t="str">
            <v>余明鴻</v>
          </cell>
          <cell r="B46" t="str">
            <v>Ming-Hung Yu</v>
          </cell>
        </row>
        <row r="47">
          <cell r="A47" t="str">
            <v>余政諺</v>
          </cell>
          <cell r="B47" t="str">
            <v>Cheng-Yen Yu</v>
          </cell>
        </row>
        <row r="48">
          <cell r="A48" t="str">
            <v>吳允植</v>
          </cell>
          <cell r="B48" t="str">
            <v>Yun-Chih Wu</v>
          </cell>
        </row>
        <row r="49">
          <cell r="A49" t="str">
            <v>吳心瑋</v>
          </cell>
          <cell r="B49" t="str">
            <v>Hsin-Wei Wu</v>
          </cell>
        </row>
        <row r="50">
          <cell r="A50" t="str">
            <v>吳宏原</v>
          </cell>
          <cell r="B50" t="str">
            <v>Hung-Yuan Wu</v>
          </cell>
        </row>
        <row r="51">
          <cell r="A51" t="str">
            <v>吳育愷</v>
          </cell>
          <cell r="B51" t="str">
            <v>Yu-Kai Wu</v>
          </cell>
        </row>
        <row r="52">
          <cell r="A52" t="str">
            <v>吳佳瑩</v>
          </cell>
          <cell r="B52" t="str">
            <v>Chia-Yin Wu</v>
          </cell>
        </row>
        <row r="53">
          <cell r="A53" t="str">
            <v>吳芷昀</v>
          </cell>
          <cell r="B53" t="str">
            <v>Chih-Yun Wu</v>
          </cell>
        </row>
        <row r="54">
          <cell r="A54" t="str">
            <v>吳亭宜</v>
          </cell>
          <cell r="B54" t="str">
            <v>Ting-Yi Wu</v>
          </cell>
        </row>
        <row r="55">
          <cell r="A55" t="str">
            <v>吳政憲</v>
          </cell>
          <cell r="B55" t="str">
            <v>Cheng-Hsien Wu</v>
          </cell>
        </row>
        <row r="56">
          <cell r="A56" t="str">
            <v>吳柏澄</v>
          </cell>
          <cell r="B56" t="str">
            <v>Po-Cheng Wu</v>
          </cell>
        </row>
        <row r="57">
          <cell r="A57" t="str">
            <v>吳致誼</v>
          </cell>
          <cell r="B57" t="str">
            <v>Chih-Yi Wu</v>
          </cell>
        </row>
        <row r="58">
          <cell r="A58" t="str">
            <v>吳曉玲</v>
          </cell>
          <cell r="B58" t="str">
            <v>Hsiao-Ling Wu</v>
          </cell>
        </row>
        <row r="59">
          <cell r="A59" t="str">
            <v>呂孟恆</v>
          </cell>
          <cell r="B59" t="str">
            <v>Meng-Heng Lu</v>
          </cell>
        </row>
        <row r="60">
          <cell r="A60" t="str">
            <v>呂承學</v>
          </cell>
          <cell r="B60" t="str">
            <v>Cheng-Hsueh Lu</v>
          </cell>
        </row>
        <row r="61">
          <cell r="A61" t="str">
            <v>呂孫儀</v>
          </cell>
          <cell r="B61" t="str">
            <v>Sun-Yi Lu</v>
          </cell>
        </row>
        <row r="62">
          <cell r="A62" t="str">
            <v>宋有娟</v>
          </cell>
          <cell r="B62" t="str">
            <v>Yu-Chuan Sung</v>
          </cell>
        </row>
        <row r="63">
          <cell r="A63" t="str">
            <v>宋奕賢</v>
          </cell>
          <cell r="B63" t="str">
            <v>Yi-Hsien Sung</v>
          </cell>
        </row>
        <row r="64">
          <cell r="A64" t="str">
            <v>巫耀微</v>
          </cell>
          <cell r="B64" t="str">
            <v>Yao-Wei Wu</v>
          </cell>
        </row>
        <row r="65">
          <cell r="A65" t="str">
            <v>李　欣</v>
          </cell>
          <cell r="B65" t="str">
            <v>Hsin Lee</v>
          </cell>
        </row>
        <row r="66">
          <cell r="A66" t="str">
            <v>李　嫣</v>
          </cell>
          <cell r="B66" t="str">
            <v>Yan Lee</v>
          </cell>
        </row>
        <row r="67">
          <cell r="A67" t="str">
            <v>李　曈</v>
          </cell>
          <cell r="B67" t="str">
            <v>Tung Li</v>
          </cell>
        </row>
        <row r="68">
          <cell r="A68" t="str">
            <v>李名祥</v>
          </cell>
          <cell r="B68" t="str">
            <v>Ming-Hsiang Lee</v>
          </cell>
        </row>
        <row r="69">
          <cell r="A69" t="str">
            <v>李佳琳</v>
          </cell>
          <cell r="B69" t="str">
            <v>Chia-Ling Lee</v>
          </cell>
        </row>
        <row r="70">
          <cell r="A70" t="str">
            <v>李佳霈</v>
          </cell>
          <cell r="B70" t="str">
            <v>Chia-Pei Lee</v>
          </cell>
        </row>
        <row r="71">
          <cell r="A71" t="str">
            <v>李明隆</v>
          </cell>
          <cell r="B71" t="str">
            <v>Ming-Lung Lee</v>
          </cell>
        </row>
        <row r="72">
          <cell r="A72" t="str">
            <v>李玠柏</v>
          </cell>
          <cell r="B72" t="str">
            <v>Chieh-Po Lee</v>
          </cell>
        </row>
        <row r="73">
          <cell r="A73" t="str">
            <v>李俊翰</v>
          </cell>
          <cell r="B73" t="str">
            <v>Chun-Han Lee</v>
          </cell>
        </row>
        <row r="74">
          <cell r="A74" t="str">
            <v>李俞伶</v>
          </cell>
          <cell r="B74" t="str">
            <v>Yu-Ling Lee</v>
          </cell>
        </row>
        <row r="75">
          <cell r="A75" t="str">
            <v>李冠汶</v>
          </cell>
          <cell r="B75" t="str">
            <v>Kuan-Wen Lee</v>
          </cell>
        </row>
        <row r="76">
          <cell r="A76" t="str">
            <v>李映彤</v>
          </cell>
          <cell r="B76" t="str">
            <v>Ying-Tung Lee</v>
          </cell>
        </row>
        <row r="77">
          <cell r="A77" t="str">
            <v>李昭樺</v>
          </cell>
          <cell r="B77" t="str">
            <v>Chao-Hua Lee</v>
          </cell>
        </row>
        <row r="78">
          <cell r="A78" t="str">
            <v>李昱伶</v>
          </cell>
          <cell r="B78" t="str">
            <v>Yu-Ling Lee</v>
          </cell>
        </row>
        <row r="79">
          <cell r="A79" t="str">
            <v>李柏宏</v>
          </cell>
          <cell r="B79" t="str">
            <v>Po-Hung Lee</v>
          </cell>
        </row>
        <row r="80">
          <cell r="A80" t="str">
            <v>李湄淇</v>
          </cell>
          <cell r="B80" t="str">
            <v>Mei-Chi Lee</v>
          </cell>
        </row>
        <row r="81">
          <cell r="A81" t="str">
            <v>李睿紳</v>
          </cell>
          <cell r="B81" t="str">
            <v>Jui-Shen Lee</v>
          </cell>
        </row>
        <row r="82">
          <cell r="A82" t="str">
            <v>李維哲</v>
          </cell>
          <cell r="B82" t="str">
            <v>Wei-Che Lee</v>
          </cell>
        </row>
        <row r="83">
          <cell r="A83" t="str">
            <v>杜宜瑾</v>
          </cell>
          <cell r="B83" t="str">
            <v>Yi-Chin Tu</v>
          </cell>
        </row>
        <row r="84">
          <cell r="A84" t="str">
            <v>沈欣諭</v>
          </cell>
          <cell r="B84" t="str">
            <v>Hsin-Yu Shen</v>
          </cell>
        </row>
        <row r="85">
          <cell r="A85" t="str">
            <v>沈威成</v>
          </cell>
          <cell r="B85" t="str">
            <v>Wei-Cheng Shen</v>
          </cell>
        </row>
        <row r="86">
          <cell r="A86" t="str">
            <v>沈鈞皓</v>
          </cell>
          <cell r="B86" t="str">
            <v>Chun-Hao Shen</v>
          </cell>
        </row>
        <row r="87">
          <cell r="A87" t="str">
            <v>沙比亞</v>
          </cell>
          <cell r="B87" t="str">
            <v>Sabiat Mark</v>
          </cell>
        </row>
        <row r="88">
          <cell r="A88" t="str">
            <v>卓傑生</v>
          </cell>
          <cell r="B88" t="str">
            <v>Jason Cho</v>
          </cell>
        </row>
        <row r="89">
          <cell r="A89" t="str">
            <v>周子安</v>
          </cell>
          <cell r="B89" t="str">
            <v>Tzu-An Chou</v>
          </cell>
        </row>
        <row r="90">
          <cell r="A90" t="str">
            <v>周子筠</v>
          </cell>
          <cell r="B90" t="str">
            <v>Tzu-Yun Chou</v>
          </cell>
        </row>
        <row r="91">
          <cell r="A91" t="str">
            <v>周怡岑</v>
          </cell>
          <cell r="B91" t="str">
            <v>Yi-Tsen Chou</v>
          </cell>
        </row>
        <row r="92">
          <cell r="A92" t="str">
            <v>周雨農</v>
          </cell>
          <cell r="B92" t="str">
            <v>Yu-Nun Chou</v>
          </cell>
        </row>
        <row r="93">
          <cell r="A93" t="str">
            <v>周咨佑</v>
          </cell>
          <cell r="B93" t="str">
            <v>Tzu-Yu Chou</v>
          </cell>
        </row>
        <row r="94">
          <cell r="A94" t="str">
            <v>周威丞</v>
          </cell>
          <cell r="B94" t="str">
            <v>Wei-Cheng Chou</v>
          </cell>
        </row>
        <row r="95">
          <cell r="A95" t="str">
            <v>周柏岳</v>
          </cell>
          <cell r="B95" t="str">
            <v>Po-Yueh Chou</v>
          </cell>
        </row>
        <row r="96">
          <cell r="A96" t="str">
            <v>周書羽</v>
          </cell>
          <cell r="B96" t="str">
            <v>Shu-Yu Chou</v>
          </cell>
        </row>
        <row r="97">
          <cell r="A97" t="str">
            <v>周翊庭</v>
          </cell>
          <cell r="B97" t="str">
            <v>Yi-Ting Chou</v>
          </cell>
        </row>
        <row r="98">
          <cell r="A98" t="str">
            <v>林　緯</v>
          </cell>
          <cell r="B98" t="str">
            <v>Wei Lin</v>
          </cell>
        </row>
        <row r="99">
          <cell r="A99" t="str">
            <v>林大維</v>
          </cell>
          <cell r="B99" t="str">
            <v>Ta-Wei Lin</v>
          </cell>
        </row>
        <row r="100">
          <cell r="A100" t="str">
            <v>林子涵</v>
          </cell>
          <cell r="B100" t="str">
            <v>Tzu-Han Lin</v>
          </cell>
        </row>
        <row r="101">
          <cell r="A101" t="str">
            <v>林余祐</v>
          </cell>
          <cell r="B101" t="str">
            <v>Yu-Yu Lin</v>
          </cell>
        </row>
        <row r="102">
          <cell r="A102" t="str">
            <v>林辛豪</v>
          </cell>
          <cell r="B102" t="str">
            <v>Hsin-Hao Lin</v>
          </cell>
        </row>
        <row r="103">
          <cell r="A103" t="str">
            <v>林宗翰</v>
          </cell>
          <cell r="B103" t="str">
            <v>Chung-Han Lin</v>
          </cell>
        </row>
        <row r="104">
          <cell r="A104" t="str">
            <v>林尚澤</v>
          </cell>
          <cell r="B104" t="str">
            <v>Shang-Tse Lin</v>
          </cell>
        </row>
        <row r="105">
          <cell r="A105" t="str">
            <v>林岡弘</v>
          </cell>
          <cell r="B105" t="str">
            <v>Gary Lin</v>
          </cell>
        </row>
        <row r="106">
          <cell r="A106" t="str">
            <v>林怡潓</v>
          </cell>
          <cell r="B106" t="str">
            <v>Yi-Hui Lin</v>
          </cell>
        </row>
        <row r="107">
          <cell r="A107" t="str">
            <v>林芷萱</v>
          </cell>
          <cell r="B107" t="str">
            <v>Chih-Hsuan Lin</v>
          </cell>
        </row>
        <row r="108">
          <cell r="A108" t="str">
            <v>林冠亨</v>
          </cell>
          <cell r="B108" t="str">
            <v>Kuan-Heng Lin</v>
          </cell>
        </row>
        <row r="109">
          <cell r="A109" t="str">
            <v>林冠妤</v>
          </cell>
          <cell r="B109" t="str">
            <v>Kuan-Yu Lin</v>
          </cell>
        </row>
        <row r="110">
          <cell r="A110" t="str">
            <v>林冠廷</v>
          </cell>
          <cell r="B110" t="str">
            <v>Kuan-Ting Lin</v>
          </cell>
        </row>
        <row r="111">
          <cell r="A111" t="str">
            <v>林則甫</v>
          </cell>
          <cell r="B111" t="str">
            <v>Tse-Fu Lin</v>
          </cell>
        </row>
        <row r="112">
          <cell r="A112" t="str">
            <v>林柏凱</v>
          </cell>
          <cell r="B112" t="str">
            <v>Po-Kai Lin</v>
          </cell>
        </row>
        <row r="113">
          <cell r="A113" t="str">
            <v>林柏毅</v>
          </cell>
          <cell r="B113" t="str">
            <v>Po-Yi Lin</v>
          </cell>
        </row>
        <row r="114">
          <cell r="A114" t="str">
            <v>林洪鈺</v>
          </cell>
          <cell r="B114" t="str">
            <v>Hung-Yu Lin</v>
          </cell>
        </row>
        <row r="115">
          <cell r="A115" t="str">
            <v>林為超</v>
          </cell>
          <cell r="B115" t="str">
            <v>Wei-Chao Lin</v>
          </cell>
        </row>
        <row r="116">
          <cell r="A116" t="str">
            <v>林家榆</v>
          </cell>
          <cell r="B116" t="str">
            <v>Joy Lin</v>
          </cell>
        </row>
        <row r="117">
          <cell r="A117" t="str">
            <v>林家睿</v>
          </cell>
          <cell r="B117" t="str">
            <v>Chia-Jui Lin</v>
          </cell>
        </row>
        <row r="118">
          <cell r="A118" t="str">
            <v>林宸諒</v>
          </cell>
          <cell r="B118" t="str">
            <v>Chen-Liang Lin</v>
          </cell>
        </row>
        <row r="119">
          <cell r="A119" t="str">
            <v>林宸駒</v>
          </cell>
          <cell r="B119" t="str">
            <v>Chen-Chu Lin</v>
          </cell>
        </row>
        <row r="120">
          <cell r="A120" t="str">
            <v>林晟毓</v>
          </cell>
          <cell r="B120" t="str">
            <v>Cheng-Yu Lin</v>
          </cell>
        </row>
        <row r="121">
          <cell r="A121" t="str">
            <v>林婕恩</v>
          </cell>
          <cell r="B121" t="str">
            <v>Jie-En Lin</v>
          </cell>
        </row>
        <row r="122">
          <cell r="A122" t="str">
            <v>林張恆</v>
          </cell>
          <cell r="B122" t="str">
            <v>Chang-Heng Lin</v>
          </cell>
        </row>
        <row r="123">
          <cell r="A123" t="str">
            <v>林紹白</v>
          </cell>
          <cell r="B123" t="str">
            <v>Hsiao-Pai Lin</v>
          </cell>
        </row>
        <row r="124">
          <cell r="A124" t="str">
            <v>林景緒</v>
          </cell>
          <cell r="B124" t="str">
            <v>Ching-Hsu Lin</v>
          </cell>
        </row>
        <row r="125">
          <cell r="A125" t="str">
            <v>林敬源</v>
          </cell>
          <cell r="B125" t="str">
            <v>Ching-Yuan Lin</v>
          </cell>
        </row>
        <row r="126">
          <cell r="A126" t="str">
            <v>林楷傑</v>
          </cell>
          <cell r="B126" t="str">
            <v>Kai-Chieh Lin</v>
          </cell>
        </row>
        <row r="127">
          <cell r="A127" t="str">
            <v>林煒傑</v>
          </cell>
          <cell r="B127" t="str">
            <v>Wei-Jie Lin</v>
          </cell>
        </row>
        <row r="128">
          <cell r="A128" t="str">
            <v>林義淵</v>
          </cell>
          <cell r="B128" t="str">
            <v>Yi-Yuan Lin</v>
          </cell>
        </row>
        <row r="129">
          <cell r="A129" t="str">
            <v>林鼎勝</v>
          </cell>
          <cell r="B129" t="str">
            <v>Ding-Sheng Lin</v>
          </cell>
        </row>
        <row r="130">
          <cell r="A130" t="str">
            <v>林遠惟</v>
          </cell>
          <cell r="B130" t="str">
            <v>Yuan-Wei Lin</v>
          </cell>
        </row>
        <row r="131">
          <cell r="A131" t="str">
            <v>林銓泰</v>
          </cell>
          <cell r="B131" t="str">
            <v>Chuan-Tai Lin</v>
          </cell>
        </row>
        <row r="132">
          <cell r="A132" t="str">
            <v>林潔心</v>
          </cell>
          <cell r="B132" t="str">
            <v>Chieh-Hsin Lin</v>
          </cell>
        </row>
        <row r="133">
          <cell r="A133" t="str">
            <v>邱士恩</v>
          </cell>
          <cell r="B133" t="str">
            <v>Shih-En Chiu</v>
          </cell>
        </row>
        <row r="134">
          <cell r="A134" t="str">
            <v>邱弘鈞</v>
          </cell>
          <cell r="B134" t="str">
            <v>Hung-Chun Chiu</v>
          </cell>
        </row>
        <row r="135">
          <cell r="A135" t="str">
            <v>邱昱嘉</v>
          </cell>
          <cell r="B135" t="str">
            <v>Yu-Chia Chiu</v>
          </cell>
        </row>
        <row r="136">
          <cell r="A136" t="str">
            <v>邱瀚緯</v>
          </cell>
          <cell r="B136" t="str">
            <v>Han-Wei Chiu</v>
          </cell>
        </row>
        <row r="137">
          <cell r="A137" t="str">
            <v>邱瀚霆</v>
          </cell>
          <cell r="B137" t="str">
            <v>Han-Ting Chiu</v>
          </cell>
        </row>
        <row r="138">
          <cell r="A138" t="str">
            <v>邱譓芠</v>
          </cell>
          <cell r="B138" t="str">
            <v>Hui-Wen Chiu</v>
          </cell>
        </row>
        <row r="139">
          <cell r="A139" t="str">
            <v>金翔承</v>
          </cell>
          <cell r="B139" t="str">
            <v>Hsiang-Cheng Chin</v>
          </cell>
        </row>
        <row r="140">
          <cell r="A140" t="str">
            <v>侯羽桑</v>
          </cell>
          <cell r="B140" t="str">
            <v>Yu-Sang Hou</v>
          </cell>
        </row>
        <row r="141">
          <cell r="A141" t="str">
            <v>侯羽薔</v>
          </cell>
          <cell r="B141" t="str">
            <v>Yu-Chiang Hou</v>
          </cell>
        </row>
        <row r="142">
          <cell r="A142" t="str">
            <v>俞俊安</v>
          </cell>
          <cell r="B142" t="str">
            <v>Chun-An Yu</v>
          </cell>
        </row>
        <row r="143">
          <cell r="A143" t="str">
            <v>俞涵軒</v>
          </cell>
          <cell r="B143" t="str">
            <v>Han-Hsuan Yu</v>
          </cell>
        </row>
        <row r="144">
          <cell r="A144" t="str">
            <v>姜威存</v>
          </cell>
          <cell r="B144" t="str">
            <v>Wei-Tsun Chiang</v>
          </cell>
        </row>
        <row r="145">
          <cell r="A145" t="str">
            <v>施志澔</v>
          </cell>
          <cell r="B145" t="str">
            <v>Chih-Hao Shih</v>
          </cell>
        </row>
        <row r="146">
          <cell r="A146" t="str">
            <v>施俊宇</v>
          </cell>
          <cell r="B146" t="str">
            <v>Chun-Yu Shih</v>
          </cell>
        </row>
        <row r="147">
          <cell r="A147" t="str">
            <v>施柔羽</v>
          </cell>
          <cell r="B147" t="str">
            <v>Jou-Yu Shih</v>
          </cell>
        </row>
        <row r="148">
          <cell r="A148" t="str">
            <v>柯亮宇</v>
          </cell>
          <cell r="B148" t="str">
            <v>Liang-Yu Ko</v>
          </cell>
        </row>
        <row r="149">
          <cell r="A149" t="str">
            <v>洪子傑</v>
          </cell>
          <cell r="B149" t="str">
            <v>Tzu-Chieh Hung</v>
          </cell>
        </row>
        <row r="150">
          <cell r="A150" t="str">
            <v>洪玉霖</v>
          </cell>
          <cell r="B150" t="str">
            <v>Yuh-Lin Hung</v>
          </cell>
        </row>
        <row r="151">
          <cell r="A151" t="str">
            <v>洪昭鑫</v>
          </cell>
          <cell r="B151" t="str">
            <v>Chao-Hsin Hung</v>
          </cell>
        </row>
        <row r="152">
          <cell r="A152" t="str">
            <v>洪若華</v>
          </cell>
          <cell r="B152" t="str">
            <v>Jo-Hua Hung</v>
          </cell>
        </row>
        <row r="153">
          <cell r="A153" t="str">
            <v>洪浩凱</v>
          </cell>
          <cell r="B153" t="str">
            <v xml:space="preserve">Hao-Kai Hnng </v>
          </cell>
        </row>
        <row r="154">
          <cell r="A154" t="str">
            <v>洪珮綺</v>
          </cell>
          <cell r="B154" t="str">
            <v>Pei-Chi Hung</v>
          </cell>
        </row>
        <row r="155">
          <cell r="A155" t="str">
            <v>洪紫庭</v>
          </cell>
          <cell r="B155" t="str">
            <v>Tzu-Ting Hung</v>
          </cell>
        </row>
        <row r="156">
          <cell r="A156" t="str">
            <v>洪瑞誠</v>
          </cell>
          <cell r="B156" t="str">
            <v>Jui-Cheng Hung</v>
          </cell>
        </row>
        <row r="157">
          <cell r="A157" t="str">
            <v>洪義哲</v>
          </cell>
          <cell r="B157" t="str">
            <v>Yi-Che Hung</v>
          </cell>
        </row>
        <row r="158">
          <cell r="A158" t="str">
            <v>洪嘉駿</v>
          </cell>
          <cell r="B158" t="str">
            <v>Chia-Chun Hung</v>
          </cell>
        </row>
        <row r="159">
          <cell r="A159" t="str">
            <v>洪璨祥</v>
          </cell>
          <cell r="B159" t="str">
            <v>Tsan-Hsiang Hung</v>
          </cell>
        </row>
        <row r="160">
          <cell r="A160" t="str">
            <v>胡　克</v>
          </cell>
          <cell r="B160" t="str">
            <v>Ke Hu</v>
          </cell>
        </row>
        <row r="161">
          <cell r="A161" t="str">
            <v>范揚嘉</v>
          </cell>
          <cell r="B161" t="str">
            <v>Yang-Chia Fan</v>
          </cell>
        </row>
        <row r="162">
          <cell r="A162" t="str">
            <v>郁淞壹</v>
          </cell>
          <cell r="B162" t="str">
            <v>Sung-I Yu</v>
          </cell>
        </row>
        <row r="163">
          <cell r="A163" t="str">
            <v>唐瑋安</v>
          </cell>
          <cell r="B163" t="str">
            <v>Wei-An Tang</v>
          </cell>
        </row>
        <row r="164">
          <cell r="A164" t="str">
            <v>孫薰懋</v>
          </cell>
          <cell r="B164" t="str">
            <v>Shing-Mou Sun</v>
          </cell>
        </row>
        <row r="165">
          <cell r="A165" t="str">
            <v>徐兆維</v>
          </cell>
          <cell r="B165" t="str">
            <v>Chao-Wei Hsu</v>
          </cell>
        </row>
        <row r="166">
          <cell r="A166" t="str">
            <v>徐嘉哲</v>
          </cell>
          <cell r="B166" t="str">
            <v>Chia-Che Hsu</v>
          </cell>
        </row>
        <row r="167">
          <cell r="A167" t="str">
            <v>涂　睿</v>
          </cell>
          <cell r="B167" t="str">
            <v>Jui Tu</v>
          </cell>
        </row>
        <row r="168">
          <cell r="A168" t="str">
            <v>涂郡庭</v>
          </cell>
          <cell r="B168" t="str">
            <v>Chun-Ting Tu</v>
          </cell>
        </row>
        <row r="169">
          <cell r="A169" t="str">
            <v>秦　勉</v>
          </cell>
          <cell r="B169" t="str">
            <v>Mien Chin</v>
          </cell>
        </row>
        <row r="170">
          <cell r="A170" t="str">
            <v>翁一修</v>
          </cell>
          <cell r="B170" t="str">
            <v>Yi-Hsiu Weng</v>
          </cell>
        </row>
        <row r="171">
          <cell r="A171" t="str">
            <v>馬家富</v>
          </cell>
          <cell r="B171" t="str">
            <v>Chia-Fu Ma</v>
          </cell>
        </row>
        <row r="172">
          <cell r="A172" t="str">
            <v>馬慧媛</v>
          </cell>
          <cell r="B172" t="str">
            <v>Hui-Yuan Ma</v>
          </cell>
        </row>
        <row r="173">
          <cell r="A173" t="str">
            <v>高　藤</v>
          </cell>
          <cell r="B173" t="str">
            <v>Teng Kao</v>
          </cell>
        </row>
        <row r="174">
          <cell r="A174" t="str">
            <v>高俊凱</v>
          </cell>
          <cell r="B174" t="str">
            <v>Chun-Kai Kao</v>
          </cell>
        </row>
        <row r="175">
          <cell r="A175" t="str">
            <v>高紫琳</v>
          </cell>
          <cell r="B175" t="str">
            <v>Tzu-Ling Kao</v>
          </cell>
        </row>
        <row r="176">
          <cell r="A176" t="str">
            <v>張　慈</v>
          </cell>
          <cell r="B176" t="str">
            <v>Daphne T.Chang</v>
          </cell>
        </row>
        <row r="177">
          <cell r="A177" t="str">
            <v>張　群</v>
          </cell>
          <cell r="B177" t="str">
            <v>Chun Chang</v>
          </cell>
        </row>
        <row r="178">
          <cell r="A178" t="str">
            <v>張子怡</v>
          </cell>
          <cell r="B178" t="str">
            <v>Tzu-Yi Chang</v>
          </cell>
        </row>
        <row r="179">
          <cell r="A179" t="str">
            <v>張予禎</v>
          </cell>
          <cell r="B179" t="str">
            <v>Yu-Chen Chang</v>
          </cell>
        </row>
        <row r="180">
          <cell r="A180" t="str">
            <v>張文揚</v>
          </cell>
          <cell r="B180" t="str">
            <v>Wen-Yang Chang</v>
          </cell>
        </row>
        <row r="181">
          <cell r="A181" t="str">
            <v>張佑健</v>
          </cell>
          <cell r="B181" t="str">
            <v>Yu-Chien Chang</v>
          </cell>
        </row>
        <row r="182">
          <cell r="A182" t="str">
            <v>張育琮</v>
          </cell>
          <cell r="B182" t="str">
            <v>Yu-Tsung Chang</v>
          </cell>
        </row>
        <row r="183">
          <cell r="A183" t="str">
            <v>張育僑</v>
          </cell>
          <cell r="B183" t="str">
            <v>Yu-Chiao Chang</v>
          </cell>
        </row>
        <row r="184">
          <cell r="A184" t="str">
            <v>張亞琦</v>
          </cell>
          <cell r="B184" t="str">
            <v>Ya-Chi Chang</v>
          </cell>
        </row>
        <row r="185">
          <cell r="A185" t="str">
            <v>張怡涵</v>
          </cell>
          <cell r="B185" t="str">
            <v>Yi-Han Chang</v>
          </cell>
        </row>
        <row r="186">
          <cell r="A186" t="str">
            <v>張昕樵</v>
          </cell>
          <cell r="B186" t="str">
            <v>Hsin-Chiao Chang</v>
          </cell>
        </row>
        <row r="187">
          <cell r="A187" t="str">
            <v>張雨心</v>
          </cell>
          <cell r="B187" t="str">
            <v>Yu-Hsin Chang</v>
          </cell>
        </row>
        <row r="188">
          <cell r="A188" t="str">
            <v>張彥翔</v>
          </cell>
          <cell r="B188" t="str">
            <v>Yen-Hsiang Chang</v>
          </cell>
        </row>
        <row r="189">
          <cell r="A189" t="str">
            <v>張修齊</v>
          </cell>
          <cell r="B189" t="str">
            <v>Hsiu-Chi Chang</v>
          </cell>
        </row>
        <row r="190">
          <cell r="A190" t="str">
            <v>張倚嘉</v>
          </cell>
          <cell r="B190" t="str">
            <v>Yi-Chia Chang</v>
          </cell>
        </row>
        <row r="191">
          <cell r="A191" t="str">
            <v>張哲瑜</v>
          </cell>
          <cell r="B191" t="str">
            <v>Che-Yu Chang</v>
          </cell>
        </row>
        <row r="192">
          <cell r="A192" t="str">
            <v>張家誠</v>
          </cell>
          <cell r="B192" t="str">
            <v>Chia-Cheng Chang</v>
          </cell>
        </row>
        <row r="193">
          <cell r="A193" t="str">
            <v>張峰銓</v>
          </cell>
          <cell r="B193" t="str">
            <v>Feng-Chuan Chang</v>
          </cell>
        </row>
        <row r="194">
          <cell r="A194" t="str">
            <v>張庭嘉</v>
          </cell>
          <cell r="B194" t="str">
            <v>Ting-Chia Chang</v>
          </cell>
        </row>
        <row r="195">
          <cell r="A195" t="str">
            <v>張庭碩</v>
          </cell>
          <cell r="B195" t="str">
            <v>Ting-Shuo Chang</v>
          </cell>
        </row>
        <row r="196">
          <cell r="A196" t="str">
            <v>張書維</v>
          </cell>
          <cell r="B196" t="str">
            <v>Shu-Wei Chang</v>
          </cell>
        </row>
        <row r="197">
          <cell r="A197" t="str">
            <v>張祐誠</v>
          </cell>
          <cell r="B197" t="str">
            <v>Yu-Cheng Chang</v>
          </cell>
        </row>
        <row r="198">
          <cell r="A198" t="str">
            <v>張連璋</v>
          </cell>
          <cell r="B198" t="str">
            <v>Lien-Chang Chang</v>
          </cell>
        </row>
        <row r="199">
          <cell r="A199" t="str">
            <v>張勛宸</v>
          </cell>
          <cell r="B199" t="str">
            <v>Shun-Chen Chang</v>
          </cell>
        </row>
        <row r="200">
          <cell r="A200" t="str">
            <v>張竣凱</v>
          </cell>
          <cell r="B200" t="str">
            <v>Chun-Kai Chang</v>
          </cell>
        </row>
        <row r="201">
          <cell r="A201" t="str">
            <v>張鈞沂</v>
          </cell>
          <cell r="B201" t="str">
            <v>Chun-Yi Chang</v>
          </cell>
        </row>
        <row r="202">
          <cell r="A202" t="str">
            <v>張鈞翔</v>
          </cell>
          <cell r="B202" t="str">
            <v>Chun-Hsiang Chang</v>
          </cell>
        </row>
        <row r="203">
          <cell r="A203" t="str">
            <v>張雅淳</v>
          </cell>
          <cell r="B203" t="str">
            <v>Meney Chang</v>
          </cell>
        </row>
        <row r="204">
          <cell r="A204" t="str">
            <v>張靖翎</v>
          </cell>
          <cell r="B204" t="str">
            <v>Ching-Ling Chang</v>
          </cell>
        </row>
        <row r="205">
          <cell r="A205" t="str">
            <v>張榮峻</v>
          </cell>
          <cell r="B205" t="str">
            <v>Jung-Chun Chang</v>
          </cell>
        </row>
        <row r="206">
          <cell r="A206" t="str">
            <v>梁祺芬</v>
          </cell>
          <cell r="B206" t="str">
            <v>Chi-Fen Liang</v>
          </cell>
        </row>
        <row r="207">
          <cell r="A207" t="str">
            <v>章巧宜</v>
          </cell>
          <cell r="B207" t="str">
            <v>Chiao-Yi Chang</v>
          </cell>
        </row>
        <row r="208">
          <cell r="A208" t="str">
            <v>莊欣蕓</v>
          </cell>
          <cell r="B208" t="str">
            <v>Hsin-Yun Chuang</v>
          </cell>
        </row>
        <row r="209">
          <cell r="A209" t="str">
            <v>莊淳雯</v>
          </cell>
          <cell r="B209" t="str">
            <v>Chun-Wen Chuang</v>
          </cell>
        </row>
        <row r="210">
          <cell r="A210" t="str">
            <v>莊景翔</v>
          </cell>
          <cell r="B210" t="str">
            <v>Ching-Hsiang Chuang</v>
          </cell>
        </row>
        <row r="211">
          <cell r="A211" t="str">
            <v>許仁睿</v>
          </cell>
          <cell r="B211" t="str">
            <v>Jen-Jui Hsu</v>
          </cell>
        </row>
        <row r="212">
          <cell r="A212" t="str">
            <v>許育誠</v>
          </cell>
          <cell r="B212" t="str">
            <v>Yu-Cheng Hsu</v>
          </cell>
        </row>
        <row r="213">
          <cell r="A213" t="str">
            <v>許柏堯</v>
          </cell>
          <cell r="B213" t="str">
            <v>Po-Yao Hsu</v>
          </cell>
        </row>
        <row r="214">
          <cell r="A214" t="str">
            <v>許柏舜</v>
          </cell>
          <cell r="B214" t="str">
            <v>Po-Shun Hsu</v>
          </cell>
        </row>
        <row r="215">
          <cell r="A215" t="str">
            <v>許哲瑋</v>
          </cell>
          <cell r="B215" t="str">
            <v>Wei-Che Hsu</v>
          </cell>
        </row>
        <row r="216">
          <cell r="A216" t="str">
            <v>許鈞翔</v>
          </cell>
          <cell r="B216" t="str">
            <v>Chun-Hsiang Hsu</v>
          </cell>
        </row>
        <row r="217">
          <cell r="A217" t="str">
            <v>許閎軒</v>
          </cell>
          <cell r="B217" t="str">
            <v>Hung-Hsuan Hsu</v>
          </cell>
        </row>
        <row r="218">
          <cell r="A218" t="str">
            <v>許瑋哲</v>
          </cell>
          <cell r="B218" t="str">
            <v>Wei-Che Hsu</v>
          </cell>
        </row>
        <row r="219">
          <cell r="A219" t="str">
            <v>許維宸</v>
          </cell>
          <cell r="B219" t="str">
            <v>Wei-Chen Hsu</v>
          </cell>
        </row>
        <row r="220">
          <cell r="A220" t="str">
            <v>許諾心</v>
          </cell>
          <cell r="B220" t="str">
            <v>No-Hsin Hsu</v>
          </cell>
        </row>
        <row r="221">
          <cell r="A221" t="str">
            <v>郭尚旻</v>
          </cell>
          <cell r="B221" t="str">
            <v>Shang-Min Kuo</v>
          </cell>
        </row>
        <row r="222">
          <cell r="A222" t="str">
            <v>郭冠良</v>
          </cell>
          <cell r="B222" t="str">
            <v>Kuan-Liang Kuo</v>
          </cell>
        </row>
        <row r="223">
          <cell r="A223" t="str">
            <v>郭涵涓</v>
          </cell>
          <cell r="B223" t="str">
            <v>Han-Chuan Kuo</v>
          </cell>
        </row>
        <row r="224">
          <cell r="A224" t="str">
            <v>郭傳良</v>
          </cell>
          <cell r="B224" t="str">
            <v>Chuan-Liang Kuo</v>
          </cell>
        </row>
        <row r="225">
          <cell r="A225" t="str">
            <v>郭鉦唯</v>
          </cell>
          <cell r="B225" t="str">
            <v>Cheng-Wei Kuo</v>
          </cell>
        </row>
        <row r="226">
          <cell r="A226" t="str">
            <v>郭翰農</v>
          </cell>
          <cell r="B226" t="str">
            <v>Han-Nong Kuo</v>
          </cell>
        </row>
        <row r="227">
          <cell r="A227" t="str">
            <v>郭謙羿</v>
          </cell>
          <cell r="B227" t="str">
            <v>Chieh-Yi Kuo</v>
          </cell>
        </row>
        <row r="228">
          <cell r="A228" t="str">
            <v>陳　萱</v>
          </cell>
          <cell r="B228" t="str">
            <v>Hsuan Chen</v>
          </cell>
        </row>
        <row r="229">
          <cell r="A229" t="str">
            <v>陳　澤</v>
          </cell>
          <cell r="B229" t="str">
            <v>Tse Chen</v>
          </cell>
        </row>
        <row r="230">
          <cell r="A230" t="str">
            <v>陳之敏</v>
          </cell>
          <cell r="B230" t="str">
            <v>Chih-Min Chen</v>
          </cell>
        </row>
        <row r="231">
          <cell r="A231" t="str">
            <v>陳文芸</v>
          </cell>
          <cell r="B231" t="str">
            <v>Wen-Yun Chen</v>
          </cell>
        </row>
        <row r="232">
          <cell r="A232" t="str">
            <v>陳宇凡</v>
          </cell>
          <cell r="B232" t="str">
            <v>Yu-Fan Chen</v>
          </cell>
        </row>
        <row r="233">
          <cell r="A233" t="str">
            <v>陳宇茹</v>
          </cell>
          <cell r="B233" t="str">
            <v>Yu-Ju Chen</v>
          </cell>
        </row>
        <row r="234">
          <cell r="A234" t="str">
            <v>陳宇涵</v>
          </cell>
          <cell r="B234" t="str">
            <v>Yu-Han Chen</v>
          </cell>
        </row>
        <row r="235">
          <cell r="A235" t="str">
            <v>陳守成</v>
          </cell>
          <cell r="B235" t="str">
            <v>Sou-Cheng Chen</v>
          </cell>
        </row>
        <row r="236">
          <cell r="A236" t="str">
            <v>陳伯豪</v>
          </cell>
          <cell r="B236" t="str">
            <v>Po-Hao Chen</v>
          </cell>
        </row>
        <row r="237">
          <cell r="A237" t="str">
            <v>陳伶潔</v>
          </cell>
          <cell r="B237" t="str">
            <v>Ling-Chieh Chen</v>
          </cell>
        </row>
        <row r="238">
          <cell r="A238" t="str">
            <v>陳芃翰</v>
          </cell>
          <cell r="B238" t="str">
            <v>Peng-Han Chen</v>
          </cell>
        </row>
        <row r="239">
          <cell r="A239" t="str">
            <v>陳宗揚</v>
          </cell>
          <cell r="B239" t="str">
            <v>Tsung-Yang Chen</v>
          </cell>
        </row>
        <row r="240">
          <cell r="A240" t="str">
            <v>陳怡安</v>
          </cell>
          <cell r="B240" t="str">
            <v>Yi-An Chen</v>
          </cell>
        </row>
        <row r="241">
          <cell r="A241" t="str">
            <v>陳怡璇</v>
          </cell>
          <cell r="B241" t="str">
            <v>Yi-Hsuan Chen</v>
          </cell>
        </row>
        <row r="242">
          <cell r="A242" t="str">
            <v>陳怡馨</v>
          </cell>
          <cell r="B242" t="str">
            <v>Yi-Hsin Chen</v>
          </cell>
        </row>
        <row r="243">
          <cell r="A243" t="str">
            <v>陳泯樺</v>
          </cell>
          <cell r="B243" t="str">
            <v>Min-Hua Chen</v>
          </cell>
        </row>
        <row r="244">
          <cell r="A244" t="str">
            <v>陳冠州</v>
          </cell>
          <cell r="B244" t="str">
            <v>Kuan-Chou Chen</v>
          </cell>
        </row>
        <row r="245">
          <cell r="A245" t="str">
            <v>陳冠豪</v>
          </cell>
          <cell r="B245" t="str">
            <v>Kuan-Hao Chen</v>
          </cell>
        </row>
        <row r="246">
          <cell r="A246" t="str">
            <v>陳奕融</v>
          </cell>
          <cell r="B246" t="str">
            <v>Steffi Chen</v>
          </cell>
        </row>
        <row r="247">
          <cell r="A247" t="str">
            <v>陳姿凝</v>
          </cell>
          <cell r="B247" t="str">
            <v>Tzu-Ning Chen</v>
          </cell>
        </row>
        <row r="248">
          <cell r="A248" t="str">
            <v>陳威勝</v>
          </cell>
          <cell r="B248" t="str">
            <v>Wei-Sheng Chen</v>
          </cell>
        </row>
        <row r="249">
          <cell r="A249" t="str">
            <v>陳宥蓁</v>
          </cell>
          <cell r="B249" t="str">
            <v>Yu-Chen Chen</v>
          </cell>
        </row>
        <row r="250">
          <cell r="A250" t="str">
            <v>陳彥宇</v>
          </cell>
          <cell r="B250" t="str">
            <v>Yen-Yu Chen</v>
          </cell>
        </row>
        <row r="251">
          <cell r="A251" t="str">
            <v>陳彥廷</v>
          </cell>
          <cell r="B251" t="str">
            <v>Yen-Ting Chen</v>
          </cell>
        </row>
        <row r="252">
          <cell r="A252" t="str">
            <v>陳政銓</v>
          </cell>
          <cell r="B252" t="str">
            <v>Cheng-Chuan Chen</v>
          </cell>
        </row>
        <row r="253">
          <cell r="A253" t="str">
            <v>陳政憲</v>
          </cell>
          <cell r="B253" t="str">
            <v>Cheng-Hsien Chen</v>
          </cell>
        </row>
        <row r="254">
          <cell r="A254" t="str">
            <v>陳昱翰</v>
          </cell>
          <cell r="B254" t="str">
            <v>Hans Chen</v>
          </cell>
        </row>
        <row r="255">
          <cell r="A255" t="str">
            <v>陳柏瑋</v>
          </cell>
          <cell r="B255" t="str">
            <v>Po-Wei Chen</v>
          </cell>
        </row>
        <row r="256">
          <cell r="A256" t="str">
            <v>陳柏霖</v>
          </cell>
          <cell r="B256" t="str">
            <v>Po-Lin Chen</v>
          </cell>
        </row>
        <row r="257">
          <cell r="A257" t="str">
            <v>陳寅柔</v>
          </cell>
          <cell r="B257" t="str">
            <v>Yin-Jou Chen</v>
          </cell>
        </row>
        <row r="258">
          <cell r="A258" t="str">
            <v>陳敏柔</v>
          </cell>
          <cell r="B258" t="str">
            <v>Min-Jou Chen</v>
          </cell>
        </row>
        <row r="259">
          <cell r="A259" t="str">
            <v>陳敏薰</v>
          </cell>
          <cell r="B259" t="str">
            <v>Min-Hsun Chen</v>
          </cell>
        </row>
        <row r="260">
          <cell r="A260" t="str">
            <v>陳傑生</v>
          </cell>
          <cell r="B260" t="str">
            <v>Chieh-Sheng Chen</v>
          </cell>
        </row>
        <row r="261">
          <cell r="A261" t="str">
            <v>陳翔揚</v>
          </cell>
          <cell r="B261" t="str">
            <v>Hsiang-Yang Chen</v>
          </cell>
        </row>
        <row r="262">
          <cell r="A262" t="str">
            <v>陳慈惠</v>
          </cell>
          <cell r="B262" t="str">
            <v>Cih-Hui Chen</v>
          </cell>
        </row>
        <row r="263">
          <cell r="A263" t="str">
            <v>陳葶伃</v>
          </cell>
          <cell r="B263" t="str">
            <v>Ting-Yu Chen</v>
          </cell>
        </row>
        <row r="264">
          <cell r="A264" t="str">
            <v>陳裔東</v>
          </cell>
          <cell r="B264" t="str">
            <v>Yi-Tung Chen</v>
          </cell>
        </row>
        <row r="265">
          <cell r="A265" t="str">
            <v>陳頎森</v>
          </cell>
          <cell r="B265" t="str">
            <v>Chi-Sen Chen</v>
          </cell>
        </row>
        <row r="266">
          <cell r="A266" t="str">
            <v>陳睿昇</v>
          </cell>
          <cell r="B266" t="str">
            <v>Jui-Sheng Chen</v>
          </cell>
        </row>
        <row r="267">
          <cell r="A267" t="str">
            <v>陳綵妮</v>
          </cell>
          <cell r="B267" t="str">
            <v>Tsai-Ni Chen</v>
          </cell>
        </row>
        <row r="268">
          <cell r="A268" t="str">
            <v>陳霆宇</v>
          </cell>
          <cell r="B268" t="str">
            <v>Ting-Yu Chen</v>
          </cell>
        </row>
        <row r="269">
          <cell r="A269" t="str">
            <v>陳靜慈</v>
          </cell>
          <cell r="B269" t="str">
            <v>Ching-Tzu Chen</v>
          </cell>
        </row>
        <row r="270">
          <cell r="A270" t="str">
            <v>麥竣嘉</v>
          </cell>
          <cell r="B270" t="str">
            <v>Chun-Chia Mai</v>
          </cell>
        </row>
        <row r="271">
          <cell r="A271" t="str">
            <v>傅　筑</v>
          </cell>
          <cell r="B271" t="str">
            <v>Chu Fu</v>
          </cell>
        </row>
        <row r="272">
          <cell r="A272" t="str">
            <v>傅英峰</v>
          </cell>
          <cell r="B272" t="str">
            <v>Ying-Feng Fu</v>
          </cell>
        </row>
        <row r="273">
          <cell r="A273" t="str">
            <v>彭　雄</v>
          </cell>
          <cell r="B273" t="str">
            <v>Hsiung Peng</v>
          </cell>
        </row>
        <row r="274">
          <cell r="A274" t="str">
            <v>曾　晟</v>
          </cell>
          <cell r="B274" t="str">
            <v>Chang Tseng</v>
          </cell>
        </row>
        <row r="275">
          <cell r="A275" t="str">
            <v>曾　楨</v>
          </cell>
          <cell r="B275" t="str">
            <v>Chen Tseng</v>
          </cell>
        </row>
        <row r="276">
          <cell r="A276" t="str">
            <v>曾子軒</v>
          </cell>
          <cell r="B276" t="str">
            <v>Tzu-Hsuan Tseng</v>
          </cell>
        </row>
        <row r="277">
          <cell r="A277" t="str">
            <v>曾昶峰</v>
          </cell>
          <cell r="B277" t="str">
            <v>Chang-Feng Tseng</v>
          </cell>
        </row>
        <row r="278">
          <cell r="A278" t="str">
            <v>曾紀仁</v>
          </cell>
          <cell r="B278" t="str">
            <v>Chi-Jen Tseng</v>
          </cell>
        </row>
        <row r="279">
          <cell r="A279" t="str">
            <v>曾彩晴</v>
          </cell>
          <cell r="B279" t="str">
            <v>Tsai-Ching Tseng</v>
          </cell>
        </row>
        <row r="280">
          <cell r="A280" t="str">
            <v>曾凱暄</v>
          </cell>
          <cell r="B280" t="str">
            <v>Kai-Hsuan Tseng</v>
          </cell>
        </row>
        <row r="281">
          <cell r="A281" t="str">
            <v>曾豐棟</v>
          </cell>
          <cell r="B281" t="str">
            <v>Fu-Tung Tseng</v>
          </cell>
        </row>
        <row r="282">
          <cell r="A282" t="str">
            <v>曾譯慶</v>
          </cell>
          <cell r="B282" t="str">
            <v>Yi-Ching Tseng</v>
          </cell>
        </row>
        <row r="283">
          <cell r="A283" t="str">
            <v>湯燿嘉</v>
          </cell>
          <cell r="B283" t="str">
            <v>Yao-Chia Tang</v>
          </cell>
        </row>
        <row r="284">
          <cell r="A284" t="str">
            <v>程思嘉</v>
          </cell>
          <cell r="B284" t="str">
            <v>Ssu-Chia Cheng</v>
          </cell>
        </row>
        <row r="285">
          <cell r="A285" t="str">
            <v>賀威瑋</v>
          </cell>
          <cell r="B285" t="str">
            <v>Wei-Wei Ho</v>
          </cell>
        </row>
        <row r="286">
          <cell r="A286" t="str">
            <v>辜柏雲</v>
          </cell>
          <cell r="B286" t="str">
            <v>Po-Yun Ku</v>
          </cell>
        </row>
        <row r="287">
          <cell r="A287" t="str">
            <v>鄂鈺涵</v>
          </cell>
          <cell r="B287" t="str">
            <v>Yu-Han E</v>
          </cell>
        </row>
        <row r="288">
          <cell r="A288" t="str">
            <v>馮立顏</v>
          </cell>
          <cell r="B288" t="str">
            <v>Li-Yen Feng</v>
          </cell>
        </row>
        <row r="289">
          <cell r="A289" t="str">
            <v>馮冠湧</v>
          </cell>
          <cell r="B289" t="str">
            <v>Kuan-Yung Feng</v>
          </cell>
        </row>
        <row r="290">
          <cell r="A290" t="str">
            <v>黃　靖</v>
          </cell>
          <cell r="B290" t="str">
            <v>Ching Huang</v>
          </cell>
        </row>
        <row r="291">
          <cell r="A291" t="str">
            <v>黃　頎</v>
          </cell>
          <cell r="B291" t="str">
            <v>Chi Huang</v>
          </cell>
        </row>
        <row r="292">
          <cell r="A292" t="str">
            <v>黃　蘋</v>
          </cell>
          <cell r="B292" t="str">
            <v>Ping Huang</v>
          </cell>
        </row>
        <row r="293">
          <cell r="A293" t="str">
            <v>黃千鴻</v>
          </cell>
          <cell r="B293" t="str">
            <v>Chien-Hung Huang</v>
          </cell>
        </row>
        <row r="294">
          <cell r="A294" t="str">
            <v>黃子鈞</v>
          </cell>
          <cell r="B294" t="str">
            <v>Zih-Chun Huang</v>
          </cell>
        </row>
        <row r="295">
          <cell r="A295" t="str">
            <v>黃以柔</v>
          </cell>
          <cell r="B295" t="str">
            <v>Zoe Huang</v>
          </cell>
        </row>
        <row r="296">
          <cell r="A296" t="str">
            <v>黃如楨</v>
          </cell>
          <cell r="B296" t="str">
            <v>Ju-Chen Huang</v>
          </cell>
        </row>
        <row r="297">
          <cell r="A297" t="str">
            <v>黃至翊</v>
          </cell>
          <cell r="B297" t="str">
            <v>Chih-Yi Huang</v>
          </cell>
        </row>
        <row r="298">
          <cell r="A298" t="str">
            <v>黃至謙</v>
          </cell>
          <cell r="B298" t="str">
            <v>Chih-Chieh Huang</v>
          </cell>
        </row>
        <row r="299">
          <cell r="A299" t="str">
            <v>黃言奕</v>
          </cell>
          <cell r="B299" t="str">
            <v>Yen-Yi Huang</v>
          </cell>
        </row>
        <row r="300">
          <cell r="A300" t="str">
            <v>黃怡翔</v>
          </cell>
          <cell r="B300" t="str">
            <v>Yi-Hsiang Huang</v>
          </cell>
        </row>
        <row r="301">
          <cell r="A301" t="str">
            <v>黃承瀚</v>
          </cell>
          <cell r="B301" t="str">
            <v>Cheng-Han Huang</v>
          </cell>
        </row>
        <row r="302">
          <cell r="A302" t="str">
            <v>黃亭瑄</v>
          </cell>
          <cell r="B302" t="str">
            <v>Ting-Hsuan Huang</v>
          </cell>
        </row>
        <row r="303">
          <cell r="A303" t="str">
            <v>黃冠勳</v>
          </cell>
          <cell r="B303" t="str">
            <v>Kuan-Shun Huang</v>
          </cell>
        </row>
        <row r="304">
          <cell r="A304" t="str">
            <v>黃奕銘</v>
          </cell>
          <cell r="B304" t="str">
            <v>Yi-Ming Huang</v>
          </cell>
        </row>
        <row r="305">
          <cell r="A305" t="str">
            <v>黃思瑄</v>
          </cell>
          <cell r="B305" t="str">
            <v>Szu-Hsuan Huang</v>
          </cell>
        </row>
        <row r="306">
          <cell r="A306" t="str">
            <v>黃柏叡</v>
          </cell>
          <cell r="B306" t="str">
            <v>Po-Jui Huang</v>
          </cell>
        </row>
        <row r="307">
          <cell r="A307" t="str">
            <v>黃郁心</v>
          </cell>
          <cell r="B307" t="str">
            <v>Yu-Hsin Huang</v>
          </cell>
        </row>
        <row r="308">
          <cell r="A308" t="str">
            <v>黃郁翔</v>
          </cell>
          <cell r="B308" t="str">
            <v>Yu-Hsiang Huang</v>
          </cell>
        </row>
        <row r="309">
          <cell r="A309" t="str">
            <v>黃郁評</v>
          </cell>
          <cell r="B309" t="str">
            <v>Yu-Ping Huang</v>
          </cell>
        </row>
        <row r="310">
          <cell r="A310" t="str">
            <v>黃郁寧</v>
          </cell>
          <cell r="B310" t="str">
            <v>Yu-Ning Huang</v>
          </cell>
        </row>
        <row r="311">
          <cell r="A311" t="str">
            <v>黃韋豪</v>
          </cell>
          <cell r="B311" t="str">
            <v>Wei-Hao Huang</v>
          </cell>
        </row>
        <row r="312">
          <cell r="A312" t="str">
            <v>黃婉萍</v>
          </cell>
          <cell r="B312" t="str">
            <v>Wan-Ping Huang</v>
          </cell>
        </row>
        <row r="313">
          <cell r="A313" t="str">
            <v>黃祥嘉</v>
          </cell>
          <cell r="B313" t="str">
            <v>Hsiang-Chia Huang</v>
          </cell>
        </row>
        <row r="314">
          <cell r="A314" t="str">
            <v>黃紹恩</v>
          </cell>
          <cell r="B314" t="str">
            <v>Shao-En Huang</v>
          </cell>
        </row>
        <row r="315">
          <cell r="A315" t="str">
            <v>黃紹勛</v>
          </cell>
          <cell r="B315" t="str">
            <v>Shao-Shun Huang</v>
          </cell>
        </row>
        <row r="316">
          <cell r="A316" t="str">
            <v>黃筠筑</v>
          </cell>
          <cell r="B316" t="str">
            <v>Yun-Chu Huang</v>
          </cell>
        </row>
        <row r="317">
          <cell r="A317" t="str">
            <v>黃筱涵</v>
          </cell>
          <cell r="B317" t="str">
            <v>Hsiao-Han Huang</v>
          </cell>
        </row>
        <row r="318">
          <cell r="A318" t="str">
            <v>黃鈺睿</v>
          </cell>
          <cell r="B318" t="str">
            <v>Yu-Jui Huang</v>
          </cell>
        </row>
        <row r="319">
          <cell r="A319" t="str">
            <v>黃銘朔</v>
          </cell>
          <cell r="B319" t="str">
            <v xml:space="preserve">Min-Su Haung </v>
          </cell>
        </row>
        <row r="320">
          <cell r="A320" t="str">
            <v>黃議增</v>
          </cell>
          <cell r="B320" t="str">
            <v>Yi-Tseng Huang</v>
          </cell>
        </row>
        <row r="321">
          <cell r="A321" t="str">
            <v>楊　傑</v>
          </cell>
          <cell r="B321" t="str">
            <v>Chieh Yang</v>
          </cell>
        </row>
        <row r="322">
          <cell r="A322" t="str">
            <v>楊子賢</v>
          </cell>
          <cell r="B322" t="str">
            <v>Tzu-Hsien Yang</v>
          </cell>
        </row>
        <row r="323">
          <cell r="A323" t="str">
            <v>楊少閎</v>
          </cell>
          <cell r="B323" t="str">
            <v>Shao-Hung Yang</v>
          </cell>
        </row>
        <row r="324">
          <cell r="A324" t="str">
            <v>楊孝哲</v>
          </cell>
          <cell r="B324" t="str">
            <v>Hsiao-Che Yang</v>
          </cell>
        </row>
        <row r="325">
          <cell r="A325" t="str">
            <v>楊昌學</v>
          </cell>
          <cell r="B325" t="str">
            <v>Chang-Hsueh Yang</v>
          </cell>
        </row>
        <row r="326">
          <cell r="A326" t="str">
            <v>楊晏婷</v>
          </cell>
          <cell r="B326" t="str">
            <v>Yen-Ting Yang</v>
          </cell>
        </row>
        <row r="327">
          <cell r="A327" t="str">
            <v>楊浚頡</v>
          </cell>
          <cell r="B327" t="str">
            <v>Chun-Chieh Yang</v>
          </cell>
        </row>
        <row r="328">
          <cell r="A328" t="str">
            <v>楊浚濠</v>
          </cell>
          <cell r="B328" t="str">
            <v>Chun-Hao Yang</v>
          </cell>
        </row>
        <row r="329">
          <cell r="A329" t="str">
            <v>楊凱鈞</v>
          </cell>
          <cell r="B329" t="str">
            <v>Kai-Chun Yang</v>
          </cell>
        </row>
        <row r="330">
          <cell r="A330" t="str">
            <v>楊喬羚</v>
          </cell>
          <cell r="B330" t="str">
            <v>Chiao-Ling Yang</v>
          </cell>
        </row>
        <row r="331">
          <cell r="A331" t="str">
            <v>楊斐茜</v>
          </cell>
          <cell r="B331" t="str">
            <v>Fei-Chien Yang</v>
          </cell>
        </row>
        <row r="332">
          <cell r="A332" t="str">
            <v>楊斐棋</v>
          </cell>
          <cell r="B332" t="str">
            <v>Fei-Chi Yang</v>
          </cell>
        </row>
        <row r="333">
          <cell r="A333" t="str">
            <v>楊棋文</v>
          </cell>
          <cell r="B333" t="str">
            <v>Chi-Wen Yang</v>
          </cell>
        </row>
        <row r="334">
          <cell r="A334" t="str">
            <v>楊鎮謙</v>
          </cell>
          <cell r="B334" t="str">
            <v>Cheng-Chien Yang</v>
          </cell>
        </row>
        <row r="335">
          <cell r="A335" t="str">
            <v>溫　娣</v>
          </cell>
          <cell r="B335" t="str">
            <v>Ti Wen</v>
          </cell>
        </row>
        <row r="336">
          <cell r="A336" t="str">
            <v>溫　新</v>
          </cell>
          <cell r="B336" t="str">
            <v>Hsin Wen</v>
          </cell>
        </row>
        <row r="337">
          <cell r="A337" t="str">
            <v>溫茜婷</v>
          </cell>
          <cell r="B337" t="str">
            <v>Chien-Ting Wen</v>
          </cell>
        </row>
        <row r="338">
          <cell r="A338" t="str">
            <v>溫楨祥</v>
          </cell>
          <cell r="B338" t="str">
            <v>Chen-Hsiang Wen</v>
          </cell>
        </row>
        <row r="339">
          <cell r="A339" t="str">
            <v>葉　甫</v>
          </cell>
          <cell r="B339" t="str">
            <v>Fu Yeh</v>
          </cell>
        </row>
        <row r="340">
          <cell r="A340" t="str">
            <v>葉宇愷</v>
          </cell>
          <cell r="B340" t="str">
            <v>Yu-Kai Yeh</v>
          </cell>
        </row>
        <row r="341">
          <cell r="A341" t="str">
            <v>葉佳胤</v>
          </cell>
          <cell r="B341" t="str">
            <v>Chia-Yin Yeh</v>
          </cell>
        </row>
        <row r="342">
          <cell r="A342" t="str">
            <v>葉佳運</v>
          </cell>
          <cell r="B342" t="str">
            <v>Chia-Yun Yeh</v>
          </cell>
        </row>
        <row r="343">
          <cell r="A343" t="str">
            <v>葉東霖</v>
          </cell>
          <cell r="B343" t="str">
            <v>Tung-Lin Yeh</v>
          </cell>
        </row>
        <row r="344">
          <cell r="A344" t="str">
            <v>葉欣萍</v>
          </cell>
          <cell r="B344" t="str">
            <v>Hsin-Ping Yeh</v>
          </cell>
        </row>
        <row r="345">
          <cell r="A345" t="str">
            <v>葉芯霈</v>
          </cell>
          <cell r="B345" t="str">
            <v>Hsin-Pei Yeh</v>
          </cell>
        </row>
        <row r="346">
          <cell r="A346" t="str">
            <v>葉昱辰</v>
          </cell>
          <cell r="B346" t="str">
            <v>Yu-Chen Yeh</v>
          </cell>
        </row>
        <row r="347">
          <cell r="A347" t="str">
            <v>葉祐源</v>
          </cell>
          <cell r="B347" t="str">
            <v>Yo-Yuan Yeh</v>
          </cell>
        </row>
        <row r="348">
          <cell r="A348" t="str">
            <v>葉蔚廷</v>
          </cell>
          <cell r="B348" t="str">
            <v>Wei-Ting Yeh</v>
          </cell>
        </row>
        <row r="349">
          <cell r="A349" t="str">
            <v>詹佳翰</v>
          </cell>
          <cell r="B349" t="str">
            <v>Chia-Han Chan</v>
          </cell>
        </row>
        <row r="350">
          <cell r="A350" t="str">
            <v>詹芷綺</v>
          </cell>
          <cell r="B350" t="str">
            <v>Chih-Chi Chan</v>
          </cell>
        </row>
        <row r="351">
          <cell r="A351" t="str">
            <v>詹昱韋</v>
          </cell>
          <cell r="B351" t="str">
            <v>Yu-Wei Chan</v>
          </cell>
        </row>
        <row r="352">
          <cell r="A352" t="str">
            <v>廖云瑞</v>
          </cell>
          <cell r="B352" t="str">
            <v>Yun-Jui Liao</v>
          </cell>
        </row>
        <row r="353">
          <cell r="A353" t="str">
            <v>廖冠騏</v>
          </cell>
          <cell r="B353" t="str">
            <v>Kuan-Chi Liao</v>
          </cell>
        </row>
        <row r="354">
          <cell r="A354" t="str">
            <v>廖珮妤</v>
          </cell>
          <cell r="B354" t="str">
            <v>Pei-Yu Liao</v>
          </cell>
        </row>
        <row r="355">
          <cell r="A355" t="str">
            <v>廖崇廷</v>
          </cell>
          <cell r="B355" t="str">
            <v>Chung-Ting Liao</v>
          </cell>
        </row>
        <row r="356">
          <cell r="A356" t="str">
            <v>廖崇漢</v>
          </cell>
          <cell r="B356" t="str">
            <v>Chung-Han Liao</v>
          </cell>
        </row>
        <row r="357">
          <cell r="A357" t="str">
            <v>廖煥鈞</v>
          </cell>
          <cell r="B357" t="str">
            <v>Huan-Chun Liao</v>
          </cell>
        </row>
        <row r="358">
          <cell r="A358" t="str">
            <v>劉又睿</v>
          </cell>
          <cell r="B358" t="str">
            <v>Yu-Jui Liu</v>
          </cell>
        </row>
        <row r="359">
          <cell r="A359" t="str">
            <v>劉少允</v>
          </cell>
          <cell r="B359" t="str">
            <v>Shao-Yun Liu</v>
          </cell>
        </row>
        <row r="360">
          <cell r="A360" t="str">
            <v>劉可艾</v>
          </cell>
          <cell r="B360" t="str">
            <v>Ke-Ai Liu</v>
          </cell>
        </row>
        <row r="361">
          <cell r="A361" t="str">
            <v>劉永華</v>
          </cell>
          <cell r="B361" t="str">
            <v>Yung-Hua Liu</v>
          </cell>
        </row>
        <row r="362">
          <cell r="A362" t="str">
            <v>劉芃姍</v>
          </cell>
          <cell r="B362" t="str">
            <v>Peng-Shan Liu</v>
          </cell>
        </row>
        <row r="363">
          <cell r="A363" t="str">
            <v>劉威汎</v>
          </cell>
          <cell r="B363" t="str">
            <v>Wei-Fan Liu</v>
          </cell>
        </row>
        <row r="364">
          <cell r="A364" t="str">
            <v>劉威廷</v>
          </cell>
          <cell r="B364" t="str">
            <v>Wei-Ting Liu</v>
          </cell>
        </row>
        <row r="365">
          <cell r="A365" t="str">
            <v>劉威侯</v>
          </cell>
          <cell r="B365" t="str">
            <v>Wei-Hou Liu</v>
          </cell>
        </row>
        <row r="366">
          <cell r="A366" t="str">
            <v>劉若瑄</v>
          </cell>
          <cell r="B366" t="str">
            <v>Jo-Hsuan Liu</v>
          </cell>
        </row>
        <row r="367">
          <cell r="A367" t="str">
            <v>劉庭妤</v>
          </cell>
          <cell r="B367" t="str">
            <v>Ting-Yu Liu</v>
          </cell>
        </row>
        <row r="368">
          <cell r="A368" t="str">
            <v>劉澤森</v>
          </cell>
          <cell r="B368" t="str">
            <v>Tse-Sen Liu</v>
          </cell>
        </row>
        <row r="369">
          <cell r="A369" t="str">
            <v>劉謙佑</v>
          </cell>
          <cell r="B369" t="str">
            <v>Chien-Yu Liu</v>
          </cell>
        </row>
        <row r="370">
          <cell r="A370" t="str">
            <v>潘彥騰</v>
          </cell>
          <cell r="B370" t="str">
            <v>Yen-Teng Pan</v>
          </cell>
        </row>
        <row r="371">
          <cell r="A371" t="str">
            <v>潘繹凱</v>
          </cell>
          <cell r="B371" t="str">
            <v>Yi-Kai Pan</v>
          </cell>
        </row>
        <row r="372">
          <cell r="A372" t="str">
            <v>蔡旻秩</v>
          </cell>
          <cell r="B372" t="str">
            <v>Min-Chih Tsai</v>
          </cell>
        </row>
        <row r="373">
          <cell r="A373" t="str">
            <v>蔡欣恩</v>
          </cell>
          <cell r="B373" t="str">
            <v>Hsin-En Tsai</v>
          </cell>
        </row>
        <row r="374">
          <cell r="A374" t="str">
            <v>蔡雨達</v>
          </cell>
          <cell r="B374" t="str">
            <v>Yu-Ta Tsai</v>
          </cell>
        </row>
        <row r="375">
          <cell r="A375" t="str">
            <v>蔡政宏</v>
          </cell>
          <cell r="B375" t="str">
            <v>Jack Tsai</v>
          </cell>
        </row>
        <row r="376">
          <cell r="A376" t="str">
            <v>蔡哲弘</v>
          </cell>
          <cell r="B376" t="str">
            <v>Che-Hung Tsai</v>
          </cell>
        </row>
        <row r="377">
          <cell r="A377" t="str">
            <v>蔡凱任</v>
          </cell>
          <cell r="B377" t="str">
            <v>Kai-Jen Tsai</v>
          </cell>
        </row>
        <row r="378">
          <cell r="A378" t="str">
            <v>蔡程洋</v>
          </cell>
          <cell r="B378" t="str">
            <v>Cheng-Yang Tsai</v>
          </cell>
        </row>
        <row r="379">
          <cell r="A379" t="str">
            <v>蔡瑞杰</v>
          </cell>
          <cell r="B379" t="str">
            <v>Jui-Chieh Tsai</v>
          </cell>
        </row>
        <row r="380">
          <cell r="A380" t="str">
            <v>蔡禕佳</v>
          </cell>
          <cell r="B380" t="str">
            <v>Wei-Chia Tsai</v>
          </cell>
        </row>
        <row r="381">
          <cell r="A381" t="str">
            <v>蔡叢宇</v>
          </cell>
          <cell r="B381" t="str">
            <v>Tsung-Yu Tsai</v>
          </cell>
        </row>
        <row r="382">
          <cell r="A382" t="str">
            <v>蔡顓至</v>
          </cell>
          <cell r="B382" t="str">
            <v>Chuan-Chih Tsai</v>
          </cell>
        </row>
        <row r="383">
          <cell r="A383" t="str">
            <v>蔣存策</v>
          </cell>
          <cell r="B383" t="str">
            <v>Tsun-Tse Chiang</v>
          </cell>
        </row>
        <row r="384">
          <cell r="A384" t="str">
            <v>鄧庭皓</v>
          </cell>
          <cell r="B384" t="str">
            <v>Ting-Hao Teng</v>
          </cell>
        </row>
        <row r="385">
          <cell r="A385" t="str">
            <v>鄧翊宏</v>
          </cell>
          <cell r="B385" t="str">
            <v>Yi-Hung Teng</v>
          </cell>
        </row>
        <row r="386">
          <cell r="A386" t="str">
            <v>鄭丞宏</v>
          </cell>
          <cell r="B386" t="str">
            <v>Cheng-Hung Cheng</v>
          </cell>
        </row>
        <row r="387">
          <cell r="A387" t="str">
            <v>鄭丞恩</v>
          </cell>
          <cell r="B387" t="str">
            <v>Cheng-En Cheng</v>
          </cell>
        </row>
        <row r="388">
          <cell r="A388" t="str">
            <v>鄭名谷</v>
          </cell>
          <cell r="B388" t="str">
            <v>Ming-Ku Cheng</v>
          </cell>
        </row>
        <row r="389">
          <cell r="A389" t="str">
            <v>鄭昕然</v>
          </cell>
          <cell r="B389" t="str">
            <v>Hsin-Jan Cheng</v>
          </cell>
        </row>
        <row r="390">
          <cell r="A390" t="str">
            <v>鄭祐人</v>
          </cell>
          <cell r="B390" t="str">
            <v>Yu-Jen Cheng</v>
          </cell>
        </row>
        <row r="391">
          <cell r="A391" t="str">
            <v>鄭湘樺</v>
          </cell>
          <cell r="B391" t="str">
            <v>Hsiang-Hua Cheng</v>
          </cell>
        </row>
        <row r="392">
          <cell r="A392" t="str">
            <v>鄭翔嶸</v>
          </cell>
          <cell r="B392" t="str">
            <v>Hsiang-Jung Cheng</v>
          </cell>
        </row>
        <row r="393">
          <cell r="A393" t="str">
            <v>鄭熙叡</v>
          </cell>
          <cell r="B393" t="str">
            <v>Hsi-Ruei Cheng</v>
          </cell>
        </row>
        <row r="394">
          <cell r="A394" t="str">
            <v>盧昕妤</v>
          </cell>
          <cell r="B394" t="str">
            <v>Hsin-Yu Lu</v>
          </cell>
        </row>
        <row r="395">
          <cell r="A395" t="str">
            <v>盧玟諭</v>
          </cell>
          <cell r="B395" t="str">
            <v>Wen-Yu Lu</v>
          </cell>
        </row>
        <row r="396">
          <cell r="A396" t="str">
            <v>盧品文</v>
          </cell>
          <cell r="B396" t="str">
            <v>Ping-Wen Lu</v>
          </cell>
        </row>
        <row r="397">
          <cell r="A397" t="str">
            <v>盧彥融</v>
          </cell>
          <cell r="B397" t="str">
            <v>Yen-Jung Lu</v>
          </cell>
        </row>
        <row r="398">
          <cell r="A398" t="str">
            <v>蕭存佑</v>
          </cell>
          <cell r="B398" t="str">
            <v>Tsun-Yu Hsiao</v>
          </cell>
        </row>
        <row r="399">
          <cell r="A399" t="str">
            <v>蕭宏宇</v>
          </cell>
          <cell r="B399" t="str">
            <v>Hung-Yu Hsiao</v>
          </cell>
        </row>
        <row r="400">
          <cell r="A400" t="str">
            <v>蕭育汶</v>
          </cell>
          <cell r="B400" t="str">
            <v>Wendy Hsiao</v>
          </cell>
        </row>
        <row r="401">
          <cell r="A401" t="str">
            <v>蕭芝淨</v>
          </cell>
          <cell r="B401" t="str">
            <v>Chih-Chin Hsiao</v>
          </cell>
        </row>
        <row r="402">
          <cell r="A402" t="str">
            <v>賴怡廷</v>
          </cell>
          <cell r="B402" t="str">
            <v>Yi-Ting Lai</v>
          </cell>
        </row>
        <row r="403">
          <cell r="A403" t="str">
            <v>賴俊哲</v>
          </cell>
          <cell r="B403" t="str">
            <v>Jason Lai</v>
          </cell>
        </row>
        <row r="404">
          <cell r="A404" t="str">
            <v>賴彥丞</v>
          </cell>
          <cell r="B404" t="str">
            <v>Cheng-Kai Lai</v>
          </cell>
        </row>
        <row r="405">
          <cell r="A405" t="str">
            <v>賴柏源</v>
          </cell>
          <cell r="B405" t="str">
            <v>Po-Yuan Lai</v>
          </cell>
        </row>
        <row r="406">
          <cell r="A406" t="str">
            <v>賴祐葳</v>
          </cell>
          <cell r="B406" t="str">
            <v>Yu-Wei Lai</v>
          </cell>
        </row>
        <row r="407">
          <cell r="A407" t="str">
            <v>賴祐賢</v>
          </cell>
          <cell r="B407" t="str">
            <v>Yu-Hsien Lai</v>
          </cell>
        </row>
        <row r="408">
          <cell r="A408" t="str">
            <v>賴嘉一</v>
          </cell>
          <cell r="B408" t="str">
            <v>Chia-Yi Lai</v>
          </cell>
        </row>
        <row r="409">
          <cell r="A409" t="str">
            <v>遲　策</v>
          </cell>
          <cell r="B409" t="str">
            <v>Tse Chih</v>
          </cell>
        </row>
        <row r="410">
          <cell r="A410" t="str">
            <v>駱承佑</v>
          </cell>
          <cell r="B410" t="str">
            <v>Cheng-You Luo</v>
          </cell>
        </row>
        <row r="411">
          <cell r="A411" t="str">
            <v>駱則維</v>
          </cell>
          <cell r="B411" t="str">
            <v>Tse-Wei Luo</v>
          </cell>
        </row>
        <row r="412">
          <cell r="A412" t="str">
            <v>戴佑珊</v>
          </cell>
          <cell r="B412" t="str">
            <v>Yu-Shan Tai</v>
          </cell>
        </row>
        <row r="413">
          <cell r="A413" t="str">
            <v>戴恬婕</v>
          </cell>
          <cell r="B413" t="str">
            <v>Tien-Chieh Tai</v>
          </cell>
        </row>
        <row r="414">
          <cell r="A414" t="str">
            <v>戴陽庭</v>
          </cell>
          <cell r="B414" t="str">
            <v>Yang-Ting Tai</v>
          </cell>
        </row>
        <row r="415">
          <cell r="A415" t="str">
            <v>戴嘉汶</v>
          </cell>
          <cell r="B415" t="str">
            <v>Chia-Wen Tai</v>
          </cell>
        </row>
        <row r="416">
          <cell r="A416" t="str">
            <v>謝主典</v>
          </cell>
          <cell r="B416" t="str">
            <v>Chu-Tien Hsieh</v>
          </cell>
        </row>
        <row r="417">
          <cell r="A417" t="str">
            <v>謝欣玫</v>
          </cell>
          <cell r="B417" t="str">
            <v>Hsin-Mei Hsieh</v>
          </cell>
        </row>
        <row r="418">
          <cell r="A418" t="str">
            <v>謝品濬</v>
          </cell>
          <cell r="B418" t="str">
            <v>Pin-Chun Hsieh</v>
          </cell>
        </row>
        <row r="419">
          <cell r="A419" t="str">
            <v>謝政勳</v>
          </cell>
          <cell r="B419" t="str">
            <v>Cheng-Hsun Hsieh</v>
          </cell>
        </row>
        <row r="420">
          <cell r="A420" t="str">
            <v>謝映葶</v>
          </cell>
          <cell r="B420" t="str">
            <v>Ying-Ting Hsieh</v>
          </cell>
        </row>
        <row r="421">
          <cell r="A421" t="str">
            <v>謝霆葳</v>
          </cell>
          <cell r="B421" t="str">
            <v>Ting-Wei Hsieh</v>
          </cell>
        </row>
        <row r="422">
          <cell r="A422" t="str">
            <v>鍾力新</v>
          </cell>
          <cell r="B422" t="str">
            <v>Li-Hsin Chung</v>
          </cell>
        </row>
        <row r="423">
          <cell r="A423" t="str">
            <v>鍾又新</v>
          </cell>
          <cell r="B423" t="str">
            <v>Yu-Hsin Chung</v>
          </cell>
        </row>
        <row r="424">
          <cell r="A424" t="str">
            <v>鍾成恩</v>
          </cell>
          <cell r="B424" t="str">
            <v>Cheng-En Chung</v>
          </cell>
        </row>
        <row r="425">
          <cell r="A425" t="str">
            <v>鍾孟勳</v>
          </cell>
          <cell r="B425" t="str">
            <v>Meng-Hsun Chung</v>
          </cell>
        </row>
        <row r="426">
          <cell r="A426" t="str">
            <v>鍾孟霖</v>
          </cell>
          <cell r="B426" t="str">
            <v>Meng-Lin Chung</v>
          </cell>
        </row>
        <row r="427">
          <cell r="A427" t="str">
            <v>簡振宇</v>
          </cell>
          <cell r="B427" t="str">
            <v>Chen-Yu Chien</v>
          </cell>
        </row>
        <row r="428">
          <cell r="A428" t="str">
            <v>簡暄瑋</v>
          </cell>
          <cell r="B428" t="str">
            <v>Hsaun-Wei Chien</v>
          </cell>
        </row>
        <row r="429">
          <cell r="A429" t="str">
            <v>顏鈺昕</v>
          </cell>
          <cell r="B429" t="str">
            <v>Yu-Hsin Yen</v>
          </cell>
        </row>
        <row r="430">
          <cell r="A430" t="str">
            <v>羅士堯</v>
          </cell>
          <cell r="B430" t="str">
            <v>Shih-Yao Lo</v>
          </cell>
        </row>
        <row r="431">
          <cell r="A431" t="str">
            <v>羅尹楨</v>
          </cell>
          <cell r="B431" t="str">
            <v>Yin-Chen Lo</v>
          </cell>
        </row>
        <row r="432">
          <cell r="A432" t="str">
            <v>羅政元</v>
          </cell>
          <cell r="B432" t="str">
            <v>Cheng-Yuan Lo</v>
          </cell>
        </row>
        <row r="433">
          <cell r="A433" t="str">
            <v>蘇宥睿</v>
          </cell>
          <cell r="B433" t="str">
            <v>Yu-Jui Su</v>
          </cell>
        </row>
        <row r="434">
          <cell r="A434" t="str">
            <v>蘇柏瑋</v>
          </cell>
          <cell r="B434" t="str">
            <v>Po-Wei Su</v>
          </cell>
        </row>
        <row r="435">
          <cell r="A435" t="str">
            <v>蘇晉弘</v>
          </cell>
          <cell r="B435" t="str">
            <v>Ching-Hung Su</v>
          </cell>
        </row>
        <row r="436">
          <cell r="A436" t="str">
            <v>蘇喬維</v>
          </cell>
          <cell r="B436" t="str">
            <v>Chiao-Wei Su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旗位表"/>
      <sheetName val="11月24日"/>
      <sheetName val="11月25日"/>
      <sheetName val="11月26日"/>
      <sheetName val="11月27日"/>
      <sheetName val="英文."/>
      <sheetName val="對照表"/>
      <sheetName val="擊球速度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 t="str">
            <v>黃至翔</v>
          </cell>
          <cell r="G2">
            <v>73</v>
          </cell>
          <cell r="K2">
            <v>73</v>
          </cell>
        </row>
        <row r="3">
          <cell r="F3" t="str">
            <v>楊子賢</v>
          </cell>
          <cell r="G3">
            <v>83</v>
          </cell>
          <cell r="K3">
            <v>83</v>
          </cell>
        </row>
        <row r="4">
          <cell r="F4" t="str">
            <v>李明隆</v>
          </cell>
          <cell r="G4">
            <v>83</v>
          </cell>
          <cell r="K4">
            <v>83</v>
          </cell>
        </row>
        <row r="5">
          <cell r="G5">
            <v>0</v>
          </cell>
          <cell r="K5">
            <v>0</v>
          </cell>
        </row>
        <row r="6">
          <cell r="F6" t="str">
            <v>楊尚衡</v>
          </cell>
          <cell r="G6">
            <v>100</v>
          </cell>
          <cell r="K6">
            <v>100</v>
          </cell>
        </row>
        <row r="7">
          <cell r="F7" t="str">
            <v>陳伯奕</v>
          </cell>
          <cell r="G7">
            <v>100</v>
          </cell>
          <cell r="K7">
            <v>100</v>
          </cell>
        </row>
        <row r="8">
          <cell r="F8" t="str">
            <v>黃瀚陞</v>
          </cell>
          <cell r="G8">
            <v>90</v>
          </cell>
          <cell r="K8">
            <v>90</v>
          </cell>
        </row>
        <row r="9">
          <cell r="G9">
            <v>0</v>
          </cell>
          <cell r="K9">
            <v>0</v>
          </cell>
        </row>
        <row r="10">
          <cell r="F10" t="str">
            <v>蘇宥睿</v>
          </cell>
          <cell r="G10">
            <v>81</v>
          </cell>
          <cell r="K10">
            <v>81</v>
          </cell>
        </row>
        <row r="11">
          <cell r="F11" t="str">
            <v>簡振宇</v>
          </cell>
          <cell r="G11">
            <v>81</v>
          </cell>
          <cell r="K11">
            <v>81</v>
          </cell>
        </row>
        <row r="12">
          <cell r="F12" t="str">
            <v>蘇柏瑋</v>
          </cell>
          <cell r="G12">
            <v>73</v>
          </cell>
          <cell r="K12">
            <v>73</v>
          </cell>
        </row>
        <row r="13">
          <cell r="F13" t="str">
            <v>潘冠文</v>
          </cell>
          <cell r="G13">
            <v>107</v>
          </cell>
          <cell r="K13">
            <v>107</v>
          </cell>
        </row>
        <row r="14">
          <cell r="F14" t="str">
            <v>郭謙羿</v>
          </cell>
          <cell r="G14">
            <v>85</v>
          </cell>
          <cell r="K14">
            <v>85</v>
          </cell>
        </row>
        <row r="15">
          <cell r="F15" t="str">
            <v>廖崇漢</v>
          </cell>
          <cell r="G15">
            <v>80</v>
          </cell>
          <cell r="K15">
            <v>80</v>
          </cell>
        </row>
        <row r="16">
          <cell r="F16" t="str">
            <v>潘繹凱</v>
          </cell>
          <cell r="G16">
            <v>78</v>
          </cell>
          <cell r="K16">
            <v>78</v>
          </cell>
        </row>
        <row r="17">
          <cell r="F17" t="str">
            <v>沙比亞</v>
          </cell>
          <cell r="G17">
            <v>75</v>
          </cell>
          <cell r="K17">
            <v>75</v>
          </cell>
        </row>
        <row r="18">
          <cell r="F18" t="str">
            <v>林銓泰</v>
          </cell>
          <cell r="G18">
            <v>83</v>
          </cell>
          <cell r="K18">
            <v>83</v>
          </cell>
        </row>
        <row r="19">
          <cell r="F19" t="str">
            <v>洪棋剴</v>
          </cell>
          <cell r="G19">
            <v>84</v>
          </cell>
          <cell r="K19">
            <v>84</v>
          </cell>
        </row>
        <row r="20">
          <cell r="F20" t="str">
            <v>劉殷睿</v>
          </cell>
          <cell r="G20">
            <v>87</v>
          </cell>
          <cell r="K20">
            <v>87</v>
          </cell>
        </row>
        <row r="21">
          <cell r="F21" t="str">
            <v>鄭炎坤</v>
          </cell>
          <cell r="G21">
            <v>97</v>
          </cell>
          <cell r="K21">
            <v>97</v>
          </cell>
        </row>
        <row r="22">
          <cell r="F22" t="str">
            <v>鄧翊宏</v>
          </cell>
          <cell r="G22">
            <v>79</v>
          </cell>
          <cell r="K22">
            <v>79</v>
          </cell>
        </row>
        <row r="23">
          <cell r="F23" t="str">
            <v>李泰翰</v>
          </cell>
          <cell r="G23">
            <v>82</v>
          </cell>
          <cell r="K23">
            <v>82</v>
          </cell>
        </row>
        <row r="24">
          <cell r="F24" t="str">
            <v>蕭育楷</v>
          </cell>
          <cell r="G24">
            <v>74</v>
          </cell>
          <cell r="K24">
            <v>74</v>
          </cell>
        </row>
        <row r="25">
          <cell r="F25" t="str">
            <v>徐德倫</v>
          </cell>
          <cell r="G25">
            <v>77</v>
          </cell>
          <cell r="K25">
            <v>77</v>
          </cell>
        </row>
        <row r="26">
          <cell r="F26" t="str">
            <v>鄧庭皓</v>
          </cell>
          <cell r="G26">
            <v>90</v>
          </cell>
          <cell r="K26">
            <v>90</v>
          </cell>
        </row>
        <row r="27">
          <cell r="F27" t="str">
            <v>黃言奕</v>
          </cell>
          <cell r="G27">
            <v>89</v>
          </cell>
          <cell r="K27">
            <v>89</v>
          </cell>
        </row>
        <row r="28">
          <cell r="F28" t="str">
            <v>林硯聰</v>
          </cell>
          <cell r="G28">
            <v>96</v>
          </cell>
          <cell r="K28">
            <v>96</v>
          </cell>
        </row>
        <row r="29">
          <cell r="F29" t="str">
            <v>黃元甫</v>
          </cell>
          <cell r="G29">
            <v>98</v>
          </cell>
          <cell r="K29">
            <v>98</v>
          </cell>
        </row>
        <row r="30">
          <cell r="F30" t="str">
            <v>羅政元</v>
          </cell>
          <cell r="G30">
            <v>79</v>
          </cell>
          <cell r="K30">
            <v>79</v>
          </cell>
        </row>
        <row r="31">
          <cell r="F31" t="str">
            <v>溫　新</v>
          </cell>
          <cell r="G31">
            <v>87</v>
          </cell>
          <cell r="K31">
            <v>87</v>
          </cell>
        </row>
        <row r="32">
          <cell r="F32" t="str">
            <v>楊云睿</v>
          </cell>
          <cell r="G32">
            <v>84</v>
          </cell>
          <cell r="K32">
            <v>84</v>
          </cell>
        </row>
        <row r="33">
          <cell r="F33" t="str">
            <v>徐兆維</v>
          </cell>
          <cell r="G33">
            <v>80</v>
          </cell>
          <cell r="K33">
            <v>80</v>
          </cell>
        </row>
        <row r="34">
          <cell r="F34" t="str">
            <v>陳衍仁</v>
          </cell>
          <cell r="G34">
            <v>80</v>
          </cell>
          <cell r="K34">
            <v>80</v>
          </cell>
        </row>
        <row r="35">
          <cell r="F35" t="str">
            <v>林楷傑</v>
          </cell>
          <cell r="G35">
            <v>83</v>
          </cell>
          <cell r="K35">
            <v>83</v>
          </cell>
        </row>
        <row r="36">
          <cell r="F36" t="str">
            <v>黃鈺睿</v>
          </cell>
          <cell r="G36">
            <v>0</v>
          </cell>
          <cell r="K36">
            <v>0</v>
          </cell>
        </row>
        <row r="37">
          <cell r="F37" t="str">
            <v>莊文諺</v>
          </cell>
          <cell r="G37">
            <v>82</v>
          </cell>
          <cell r="K37">
            <v>82</v>
          </cell>
        </row>
        <row r="38">
          <cell r="F38" t="str">
            <v>陳霆宇</v>
          </cell>
          <cell r="G38">
            <v>83</v>
          </cell>
          <cell r="K38">
            <v>83</v>
          </cell>
        </row>
        <row r="39">
          <cell r="F39" t="str">
            <v>林紹白</v>
          </cell>
          <cell r="G39">
            <v>77</v>
          </cell>
          <cell r="K39">
            <v>77</v>
          </cell>
        </row>
        <row r="40">
          <cell r="F40" t="str">
            <v>陳宗揚</v>
          </cell>
          <cell r="G40">
            <v>87</v>
          </cell>
          <cell r="K40">
            <v>87</v>
          </cell>
        </row>
        <row r="41">
          <cell r="F41" t="str">
            <v>詹亞維</v>
          </cell>
          <cell r="G41">
            <v>95</v>
          </cell>
          <cell r="K41">
            <v>95</v>
          </cell>
        </row>
        <row r="42">
          <cell r="F42" t="str">
            <v>許維宸</v>
          </cell>
          <cell r="G42">
            <v>80</v>
          </cell>
          <cell r="K42">
            <v>80</v>
          </cell>
        </row>
        <row r="43">
          <cell r="F43" t="str">
            <v>蔡士詮</v>
          </cell>
          <cell r="G43">
            <v>83</v>
          </cell>
          <cell r="K43">
            <v>83</v>
          </cell>
        </row>
        <row r="44">
          <cell r="F44" t="str">
            <v>楊孝哲</v>
          </cell>
          <cell r="G44">
            <v>81</v>
          </cell>
          <cell r="K44">
            <v>81</v>
          </cell>
        </row>
        <row r="45">
          <cell r="F45" t="str">
            <v>林為超</v>
          </cell>
          <cell r="G45">
            <v>70</v>
          </cell>
          <cell r="K45">
            <v>70</v>
          </cell>
        </row>
        <row r="46">
          <cell r="F46" t="str">
            <v>黃昱安</v>
          </cell>
          <cell r="G46">
            <v>87</v>
          </cell>
          <cell r="K46">
            <v>87</v>
          </cell>
        </row>
        <row r="47">
          <cell r="F47" t="str">
            <v>楊子逸</v>
          </cell>
          <cell r="G47">
            <v>93</v>
          </cell>
          <cell r="K47">
            <v>93</v>
          </cell>
        </row>
        <row r="48">
          <cell r="F48" t="str">
            <v>黃承瀚</v>
          </cell>
          <cell r="G48">
            <v>83</v>
          </cell>
          <cell r="K48">
            <v>83</v>
          </cell>
        </row>
        <row r="49">
          <cell r="F49" t="str">
            <v>林宸駒</v>
          </cell>
          <cell r="G49">
            <v>79</v>
          </cell>
          <cell r="K49">
            <v>79</v>
          </cell>
        </row>
        <row r="50">
          <cell r="F50" t="str">
            <v>陳秉豪</v>
          </cell>
          <cell r="G50">
            <v>86</v>
          </cell>
          <cell r="K50">
            <v>86</v>
          </cell>
        </row>
        <row r="51">
          <cell r="F51" t="str">
            <v>陳泊安</v>
          </cell>
          <cell r="G51">
            <v>82</v>
          </cell>
          <cell r="K51">
            <v>82</v>
          </cell>
        </row>
        <row r="52">
          <cell r="F52" t="str">
            <v>廖家呈</v>
          </cell>
          <cell r="G52">
            <v>87</v>
          </cell>
          <cell r="K52">
            <v>87</v>
          </cell>
        </row>
        <row r="53">
          <cell r="F53" t="str">
            <v>李尚融</v>
          </cell>
          <cell r="G53">
            <v>96</v>
          </cell>
          <cell r="K53">
            <v>96</v>
          </cell>
        </row>
        <row r="54">
          <cell r="F54" t="str">
            <v>張簡克</v>
          </cell>
          <cell r="G54">
            <v>88</v>
          </cell>
          <cell r="K54">
            <v>88</v>
          </cell>
        </row>
        <row r="55">
          <cell r="F55" t="str">
            <v>林義淵</v>
          </cell>
          <cell r="G55">
            <v>75</v>
          </cell>
          <cell r="K55">
            <v>75</v>
          </cell>
        </row>
        <row r="56">
          <cell r="F56" t="str">
            <v>林兆義</v>
          </cell>
          <cell r="G56">
            <v>93</v>
          </cell>
          <cell r="K56">
            <v>93</v>
          </cell>
        </row>
        <row r="57">
          <cell r="F57" t="str">
            <v>楊浚濠</v>
          </cell>
          <cell r="G57">
            <v>72</v>
          </cell>
          <cell r="K57">
            <v>72</v>
          </cell>
        </row>
        <row r="58">
          <cell r="F58" t="str">
            <v>廖煥鈞</v>
          </cell>
          <cell r="G58">
            <v>72</v>
          </cell>
          <cell r="K58">
            <v>72</v>
          </cell>
        </row>
        <row r="59">
          <cell r="F59" t="str">
            <v>葉佳胤</v>
          </cell>
          <cell r="G59">
            <v>78</v>
          </cell>
          <cell r="K59">
            <v>78</v>
          </cell>
        </row>
        <row r="60">
          <cell r="F60" t="str">
            <v>施易宏</v>
          </cell>
          <cell r="G60">
            <v>89</v>
          </cell>
          <cell r="K60">
            <v>89</v>
          </cell>
        </row>
        <row r="61">
          <cell r="F61" t="str">
            <v>黃奕銘</v>
          </cell>
          <cell r="G61">
            <v>103</v>
          </cell>
          <cell r="K61">
            <v>103</v>
          </cell>
        </row>
        <row r="62">
          <cell r="F62" t="str">
            <v>邱梓祐</v>
          </cell>
          <cell r="G62">
            <v>88</v>
          </cell>
          <cell r="K62">
            <v>88</v>
          </cell>
        </row>
        <row r="63">
          <cell r="F63" t="str">
            <v>郭傳良</v>
          </cell>
          <cell r="G63">
            <v>80</v>
          </cell>
          <cell r="K63">
            <v>80</v>
          </cell>
        </row>
        <row r="64">
          <cell r="F64" t="str">
            <v>吳俊翰</v>
          </cell>
          <cell r="G64">
            <v>108</v>
          </cell>
          <cell r="K64">
            <v>108</v>
          </cell>
        </row>
        <row r="65">
          <cell r="F65" t="str">
            <v>黃茂富</v>
          </cell>
          <cell r="G65">
            <v>90</v>
          </cell>
          <cell r="K65">
            <v>90</v>
          </cell>
        </row>
        <row r="66">
          <cell r="F66" t="str">
            <v>黃而夫</v>
          </cell>
          <cell r="G66">
            <v>75</v>
          </cell>
          <cell r="K66">
            <v>75</v>
          </cell>
        </row>
        <row r="67">
          <cell r="F67" t="str">
            <v>蔡雨達</v>
          </cell>
          <cell r="G67">
            <v>70</v>
          </cell>
          <cell r="K67">
            <v>70</v>
          </cell>
        </row>
        <row r="68">
          <cell r="F68" t="str">
            <v>施宣全</v>
          </cell>
          <cell r="G68">
            <v>85</v>
          </cell>
          <cell r="K68">
            <v>85</v>
          </cell>
        </row>
        <row r="69">
          <cell r="F69" t="str">
            <v>施宣廷</v>
          </cell>
          <cell r="G69">
            <v>103</v>
          </cell>
          <cell r="K69">
            <v>103</v>
          </cell>
        </row>
        <row r="70">
          <cell r="F70" t="str">
            <v>陳慈鴻</v>
          </cell>
          <cell r="G70">
            <v>83</v>
          </cell>
          <cell r="K70">
            <v>83</v>
          </cell>
        </row>
        <row r="71">
          <cell r="F71" t="str">
            <v>劉皓文</v>
          </cell>
          <cell r="G71">
            <v>118</v>
          </cell>
          <cell r="K71">
            <v>118</v>
          </cell>
        </row>
        <row r="72">
          <cell r="F72" t="str">
            <v>林琮恩</v>
          </cell>
          <cell r="G72">
            <v>136</v>
          </cell>
          <cell r="K72">
            <v>136</v>
          </cell>
        </row>
        <row r="73">
          <cell r="F73" t="str">
            <v>謝宜哲</v>
          </cell>
          <cell r="G73">
            <v>88</v>
          </cell>
          <cell r="K73">
            <v>88</v>
          </cell>
        </row>
        <row r="74">
          <cell r="F74" t="str">
            <v>鄭岱霖</v>
          </cell>
          <cell r="G74">
            <v>93</v>
          </cell>
          <cell r="K74">
            <v>93</v>
          </cell>
        </row>
        <row r="75">
          <cell r="F75" t="str">
            <v>高俊凱</v>
          </cell>
          <cell r="G75">
            <v>95</v>
          </cell>
          <cell r="K75">
            <v>95</v>
          </cell>
        </row>
        <row r="76">
          <cell r="F76" t="str">
            <v>劉相閎</v>
          </cell>
          <cell r="G76">
            <v>94</v>
          </cell>
          <cell r="K76">
            <v>94</v>
          </cell>
        </row>
        <row r="77">
          <cell r="F77" t="str">
            <v>張凱評</v>
          </cell>
          <cell r="G77">
            <v>92</v>
          </cell>
          <cell r="K77">
            <v>92</v>
          </cell>
        </row>
        <row r="78">
          <cell r="F78" t="str">
            <v>邱士恩</v>
          </cell>
          <cell r="G78">
            <v>94</v>
          </cell>
          <cell r="K78">
            <v>94</v>
          </cell>
        </row>
        <row r="79">
          <cell r="F79" t="str">
            <v>林　羿</v>
          </cell>
          <cell r="G79">
            <v>99</v>
          </cell>
          <cell r="K79">
            <v>99</v>
          </cell>
        </row>
        <row r="80">
          <cell r="F80" t="str">
            <v>許凱俊</v>
          </cell>
          <cell r="G80">
            <v>94</v>
          </cell>
          <cell r="K80">
            <v>94</v>
          </cell>
        </row>
        <row r="81">
          <cell r="F81" t="str">
            <v>葉佳運</v>
          </cell>
          <cell r="G81">
            <v>81</v>
          </cell>
          <cell r="K81">
            <v>81</v>
          </cell>
        </row>
        <row r="82">
          <cell r="F82" t="str">
            <v>朱吉莘</v>
          </cell>
          <cell r="G82">
            <v>81</v>
          </cell>
          <cell r="K82">
            <v>81</v>
          </cell>
        </row>
        <row r="83">
          <cell r="F83" t="str">
            <v>陳敏薰</v>
          </cell>
          <cell r="G83">
            <v>86</v>
          </cell>
          <cell r="K83">
            <v>86</v>
          </cell>
        </row>
        <row r="84">
          <cell r="F84" t="str">
            <v>吳以勤</v>
          </cell>
          <cell r="G84">
            <v>111</v>
          </cell>
          <cell r="K84">
            <v>111</v>
          </cell>
        </row>
        <row r="85">
          <cell r="G85">
            <v>0</v>
          </cell>
          <cell r="K85">
            <v>0</v>
          </cell>
        </row>
        <row r="86">
          <cell r="F86" t="str">
            <v>林毓錡</v>
          </cell>
          <cell r="G86">
            <v>0</v>
          </cell>
          <cell r="K86">
            <v>0</v>
          </cell>
        </row>
        <row r="87">
          <cell r="F87" t="str">
            <v>陳葶伃</v>
          </cell>
          <cell r="G87">
            <v>0</v>
          </cell>
          <cell r="K87">
            <v>0</v>
          </cell>
        </row>
        <row r="88">
          <cell r="G88">
            <v>0</v>
          </cell>
          <cell r="K88">
            <v>0</v>
          </cell>
        </row>
        <row r="89">
          <cell r="F89" t="str">
            <v>黃郁評</v>
          </cell>
          <cell r="G89">
            <v>83</v>
          </cell>
          <cell r="K89">
            <v>83</v>
          </cell>
        </row>
        <row r="90">
          <cell r="F90" t="str">
            <v>蕭育汶</v>
          </cell>
          <cell r="G90">
            <v>81</v>
          </cell>
          <cell r="K90">
            <v>81</v>
          </cell>
        </row>
        <row r="91">
          <cell r="F91" t="str">
            <v>盧昕妤</v>
          </cell>
          <cell r="G91">
            <v>76</v>
          </cell>
          <cell r="K91">
            <v>76</v>
          </cell>
        </row>
        <row r="92">
          <cell r="F92" t="str">
            <v>宋有娟</v>
          </cell>
          <cell r="G92">
            <v>89</v>
          </cell>
          <cell r="K92">
            <v>89</v>
          </cell>
        </row>
        <row r="93">
          <cell r="F93" t="str">
            <v>劉可艾</v>
          </cell>
          <cell r="G93">
            <v>81</v>
          </cell>
          <cell r="K93">
            <v>81</v>
          </cell>
        </row>
        <row r="94">
          <cell r="F94" t="str">
            <v>池敏祺</v>
          </cell>
          <cell r="G94">
            <v>89</v>
          </cell>
          <cell r="K94">
            <v>89</v>
          </cell>
        </row>
        <row r="95">
          <cell r="F95" t="str">
            <v>張子怡</v>
          </cell>
          <cell r="G95">
            <v>75</v>
          </cell>
          <cell r="K95">
            <v>75</v>
          </cell>
        </row>
        <row r="96">
          <cell r="F96" t="str">
            <v>劉庭妤</v>
          </cell>
          <cell r="G96">
            <v>82</v>
          </cell>
          <cell r="K96">
            <v>82</v>
          </cell>
        </row>
        <row r="97">
          <cell r="F97" t="str">
            <v>盧芸屏</v>
          </cell>
          <cell r="G97">
            <v>81</v>
          </cell>
          <cell r="K97">
            <v>81</v>
          </cell>
        </row>
        <row r="98">
          <cell r="F98" t="str">
            <v>張卉妤</v>
          </cell>
          <cell r="G98">
            <v>100</v>
          </cell>
          <cell r="K98">
            <v>100</v>
          </cell>
        </row>
        <row r="99">
          <cell r="F99" t="str">
            <v>侯羽薔</v>
          </cell>
          <cell r="G99">
            <v>68</v>
          </cell>
          <cell r="K99">
            <v>68</v>
          </cell>
        </row>
        <row r="100">
          <cell r="F100" t="str">
            <v>楊棋文</v>
          </cell>
          <cell r="G100">
            <v>81</v>
          </cell>
          <cell r="K100">
            <v>81</v>
          </cell>
        </row>
        <row r="101">
          <cell r="F101" t="str">
            <v>邱譓芠</v>
          </cell>
          <cell r="G101">
            <v>79</v>
          </cell>
          <cell r="K101">
            <v>79</v>
          </cell>
        </row>
        <row r="102">
          <cell r="F102" t="str">
            <v>何俐恩</v>
          </cell>
          <cell r="G102">
            <v>79</v>
          </cell>
          <cell r="K102">
            <v>79</v>
          </cell>
        </row>
        <row r="103">
          <cell r="F103" t="str">
            <v>楊玉婷</v>
          </cell>
          <cell r="G103">
            <v>89</v>
          </cell>
          <cell r="K103">
            <v>89</v>
          </cell>
        </row>
        <row r="104">
          <cell r="F104" t="str">
            <v>陳泯樺</v>
          </cell>
          <cell r="G104">
            <v>92</v>
          </cell>
          <cell r="K104">
            <v>92</v>
          </cell>
        </row>
        <row r="105">
          <cell r="F105" t="str">
            <v>周書羽</v>
          </cell>
          <cell r="G105">
            <v>84</v>
          </cell>
          <cell r="K105">
            <v>84</v>
          </cell>
        </row>
        <row r="106">
          <cell r="F106" t="str">
            <v>楊惠伃</v>
          </cell>
          <cell r="G106">
            <v>109</v>
          </cell>
          <cell r="K106">
            <v>109</v>
          </cell>
        </row>
        <row r="107">
          <cell r="F107" t="str">
            <v>楊惠心</v>
          </cell>
          <cell r="G107">
            <v>98</v>
          </cell>
          <cell r="K107">
            <v>98</v>
          </cell>
        </row>
        <row r="108">
          <cell r="F108" t="str">
            <v>陳靜慈</v>
          </cell>
          <cell r="G108">
            <v>69</v>
          </cell>
          <cell r="K108">
            <v>69</v>
          </cell>
        </row>
        <row r="109">
          <cell r="F109" t="str">
            <v>謝映葶</v>
          </cell>
          <cell r="G109">
            <v>74</v>
          </cell>
          <cell r="K109">
            <v>74</v>
          </cell>
        </row>
        <row r="110">
          <cell r="F110" t="str">
            <v>安禾佑</v>
          </cell>
          <cell r="G110">
            <v>76</v>
          </cell>
          <cell r="K110">
            <v>76</v>
          </cell>
        </row>
        <row r="111">
          <cell r="F111" t="str">
            <v>謝佳彧</v>
          </cell>
          <cell r="G111">
            <v>78</v>
          </cell>
          <cell r="K111">
            <v>78</v>
          </cell>
        </row>
        <row r="112">
          <cell r="F112" t="str">
            <v>陳文芸</v>
          </cell>
          <cell r="G112">
            <v>93</v>
          </cell>
          <cell r="K112">
            <v>93</v>
          </cell>
        </row>
        <row r="113">
          <cell r="F113" t="str">
            <v>陳奕融</v>
          </cell>
          <cell r="G113">
            <v>81</v>
          </cell>
          <cell r="K113">
            <v>81</v>
          </cell>
        </row>
        <row r="114">
          <cell r="F114" t="str">
            <v>郭瑜恬</v>
          </cell>
          <cell r="G114">
            <v>95</v>
          </cell>
          <cell r="K114">
            <v>95</v>
          </cell>
        </row>
        <row r="115">
          <cell r="F115" t="str">
            <v>張昕樵</v>
          </cell>
          <cell r="G115">
            <v>79</v>
          </cell>
          <cell r="K115">
            <v>79</v>
          </cell>
        </row>
        <row r="116">
          <cell r="F116" t="str">
            <v>沈文琪</v>
          </cell>
          <cell r="G116">
            <v>92</v>
          </cell>
          <cell r="K116">
            <v>92</v>
          </cell>
        </row>
        <row r="117">
          <cell r="F117" t="str">
            <v>曾　楨</v>
          </cell>
          <cell r="G117">
            <v>85</v>
          </cell>
          <cell r="K117">
            <v>85</v>
          </cell>
        </row>
        <row r="118">
          <cell r="F118" t="str">
            <v>陳怡馨</v>
          </cell>
          <cell r="G118">
            <v>94</v>
          </cell>
          <cell r="K118">
            <v>94</v>
          </cell>
        </row>
        <row r="119">
          <cell r="F119" t="str">
            <v>李映彤</v>
          </cell>
          <cell r="G119">
            <v>82</v>
          </cell>
          <cell r="K119">
            <v>82</v>
          </cell>
        </row>
        <row r="120">
          <cell r="F120" t="str">
            <v>詹芷綺</v>
          </cell>
          <cell r="G120">
            <v>93</v>
          </cell>
          <cell r="K120">
            <v>93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34" zoomScaleNormal="100" workbookViewId="0">
      <selection activeCell="E45" sqref="E45"/>
    </sheetView>
  </sheetViews>
  <sheetFormatPr defaultRowHeight="17.25"/>
  <cols>
    <col min="1" max="1" width="6.375" style="42" customWidth="1"/>
    <col min="2" max="3" width="6.875" style="42" bestFit="1" customWidth="1"/>
    <col min="4" max="4" width="8.625" style="42" customWidth="1"/>
    <col min="5" max="8" width="22.625" style="42" customWidth="1"/>
    <col min="9" max="10" width="9" style="42" customWidth="1"/>
    <col min="11" max="16384" width="9" style="42"/>
  </cols>
  <sheetData>
    <row r="1" spans="1:8" s="58" customFormat="1" ht="22.5">
      <c r="A1" s="84" t="s">
        <v>1209</v>
      </c>
      <c r="B1" s="84"/>
      <c r="C1" s="84"/>
      <c r="D1" s="84"/>
      <c r="E1" s="84"/>
      <c r="F1" s="84"/>
      <c r="G1" s="84"/>
      <c r="H1" s="84"/>
    </row>
    <row r="2" spans="1:8" s="60" customFormat="1" ht="21" thickBot="1">
      <c r="A2" s="85" t="s">
        <v>0</v>
      </c>
      <c r="B2" s="85"/>
      <c r="C2" s="85"/>
      <c r="D2" s="85"/>
      <c r="E2" s="85"/>
      <c r="F2" s="43" t="s">
        <v>661</v>
      </c>
      <c r="G2" s="44"/>
      <c r="H2" s="61">
        <v>42332</v>
      </c>
    </row>
    <row r="3" spans="1:8" ht="17.25" customHeight="1" thickTop="1">
      <c r="A3" s="86" t="s">
        <v>3</v>
      </c>
      <c r="B3" s="94" t="s">
        <v>662</v>
      </c>
      <c r="C3" s="94" t="s">
        <v>603</v>
      </c>
      <c r="D3" s="92" t="s">
        <v>574</v>
      </c>
      <c r="E3" s="88" t="s">
        <v>663</v>
      </c>
      <c r="F3" s="88" t="s">
        <v>663</v>
      </c>
      <c r="G3" s="88" t="s">
        <v>663</v>
      </c>
      <c r="H3" s="90" t="s">
        <v>663</v>
      </c>
    </row>
    <row r="4" spans="1:8" ht="18" thickBot="1">
      <c r="A4" s="87"/>
      <c r="B4" s="95"/>
      <c r="C4" s="95"/>
      <c r="D4" s="93"/>
      <c r="E4" s="89"/>
      <c r="F4" s="89"/>
      <c r="G4" s="89"/>
      <c r="H4" s="91"/>
    </row>
    <row r="5" spans="1:8" ht="18" thickTop="1">
      <c r="A5" s="100" t="s">
        <v>6</v>
      </c>
      <c r="B5" s="97">
        <v>1</v>
      </c>
      <c r="C5" s="97">
        <f>IF(D5="","",1)</f>
        <v>1</v>
      </c>
      <c r="D5" s="101">
        <f>IF(E5="","",TIME(6,35,0))</f>
        <v>0.27430555555555552</v>
      </c>
      <c r="E5" s="45" t="s">
        <v>1081</v>
      </c>
      <c r="F5" s="45" t="s">
        <v>1082</v>
      </c>
      <c r="G5" s="45" t="s">
        <v>1083</v>
      </c>
      <c r="H5" s="46" t="s">
        <v>1084</v>
      </c>
    </row>
    <row r="6" spans="1:8">
      <c r="A6" s="99"/>
      <c r="B6" s="81"/>
      <c r="C6" s="81"/>
      <c r="D6" s="83"/>
      <c r="E6" s="47"/>
      <c r="F6" s="47"/>
      <c r="G6" s="47"/>
      <c r="H6" s="48"/>
    </row>
    <row r="7" spans="1:8">
      <c r="A7" s="98" t="s">
        <v>6</v>
      </c>
      <c r="B7" s="80">
        <v>1</v>
      </c>
      <c r="C7" s="80">
        <f>IF(D7="","",C5+1)</f>
        <v>2</v>
      </c>
      <c r="D7" s="82">
        <f>IF(E7="","",D5+9/60/24)</f>
        <v>0.2805555555555555</v>
      </c>
      <c r="E7" s="49" t="s">
        <v>1085</v>
      </c>
      <c r="F7" s="49" t="s">
        <v>1086</v>
      </c>
      <c r="G7" s="49" t="s">
        <v>1087</v>
      </c>
      <c r="H7" s="50" t="s">
        <v>1088</v>
      </c>
    </row>
    <row r="8" spans="1:8">
      <c r="A8" s="99"/>
      <c r="B8" s="81"/>
      <c r="C8" s="81"/>
      <c r="D8" s="83"/>
      <c r="E8" s="47"/>
      <c r="F8" s="47"/>
      <c r="G8" s="47"/>
      <c r="H8" s="48"/>
    </row>
    <row r="9" spans="1:8">
      <c r="A9" s="98" t="s">
        <v>6</v>
      </c>
      <c r="B9" s="80">
        <v>1</v>
      </c>
      <c r="C9" s="80">
        <f t="shared" ref="C9" si="0">IF(D9="","",C7+1)</f>
        <v>3</v>
      </c>
      <c r="D9" s="82">
        <f t="shared" ref="D9" si="1">IF(E9="","",D7+9/60/24)</f>
        <v>0.28680555555555548</v>
      </c>
      <c r="E9" s="49" t="s">
        <v>1089</v>
      </c>
      <c r="F9" s="49" t="s">
        <v>1090</v>
      </c>
      <c r="G9" s="51" t="s">
        <v>1091</v>
      </c>
      <c r="H9" s="50" t="s">
        <v>1092</v>
      </c>
    </row>
    <row r="10" spans="1:8">
      <c r="A10" s="99"/>
      <c r="B10" s="81"/>
      <c r="C10" s="81"/>
      <c r="D10" s="83"/>
      <c r="E10" s="47"/>
      <c r="F10" s="47"/>
      <c r="G10" s="47"/>
      <c r="H10" s="48"/>
    </row>
    <row r="11" spans="1:8">
      <c r="A11" s="98" t="s">
        <v>6</v>
      </c>
      <c r="B11" s="80">
        <v>1</v>
      </c>
      <c r="C11" s="80">
        <f t="shared" ref="C11" si="2">IF(D11="","",C9+1)</f>
        <v>4</v>
      </c>
      <c r="D11" s="82">
        <f t="shared" ref="D11" si="3">IF(E11="","",D9+9/60/24)</f>
        <v>0.29305555555555546</v>
      </c>
      <c r="E11" s="49" t="s">
        <v>1093</v>
      </c>
      <c r="F11" s="49" t="s">
        <v>1094</v>
      </c>
      <c r="G11" s="51" t="s">
        <v>1095</v>
      </c>
      <c r="H11" s="50" t="s">
        <v>1096</v>
      </c>
    </row>
    <row r="12" spans="1:8">
      <c r="A12" s="99"/>
      <c r="B12" s="81"/>
      <c r="C12" s="81"/>
      <c r="D12" s="83"/>
      <c r="E12" s="47"/>
      <c r="F12" s="47"/>
      <c r="G12" s="47"/>
      <c r="H12" s="48"/>
    </row>
    <row r="13" spans="1:8">
      <c r="A13" s="98" t="s">
        <v>6</v>
      </c>
      <c r="B13" s="80">
        <v>1</v>
      </c>
      <c r="C13" s="80">
        <f t="shared" ref="C13" si="4">IF(D13="","",C11+1)</f>
        <v>5</v>
      </c>
      <c r="D13" s="82">
        <f t="shared" ref="D13" si="5">IF(E13="","",D11+9/60/24)</f>
        <v>0.29930555555555544</v>
      </c>
      <c r="E13" s="52" t="s">
        <v>1097</v>
      </c>
      <c r="F13" s="49" t="s">
        <v>1098</v>
      </c>
      <c r="G13" s="49" t="s">
        <v>1099</v>
      </c>
      <c r="H13" s="50" t="s">
        <v>1100</v>
      </c>
    </row>
    <row r="14" spans="1:8">
      <c r="A14" s="99"/>
      <c r="B14" s="81"/>
      <c r="C14" s="81"/>
      <c r="D14" s="83"/>
      <c r="E14" s="47"/>
      <c r="F14" s="47"/>
      <c r="G14" s="47"/>
      <c r="H14" s="48"/>
    </row>
    <row r="15" spans="1:8">
      <c r="A15" s="98" t="s">
        <v>6</v>
      </c>
      <c r="B15" s="80">
        <v>1</v>
      </c>
      <c r="C15" s="80">
        <f t="shared" ref="C15" si="6">IF(D15="","",C13+1)</f>
        <v>6</v>
      </c>
      <c r="D15" s="82">
        <f t="shared" ref="D15" si="7">IF(E15="","",D13+9/60/24)</f>
        <v>0.30555555555555541</v>
      </c>
      <c r="E15" s="49" t="s">
        <v>1101</v>
      </c>
      <c r="F15" s="49" t="s">
        <v>1102</v>
      </c>
      <c r="G15" s="49" t="s">
        <v>1103</v>
      </c>
      <c r="H15" s="50" t="s">
        <v>1104</v>
      </c>
    </row>
    <row r="16" spans="1:8">
      <c r="A16" s="99"/>
      <c r="B16" s="81"/>
      <c r="C16" s="81"/>
      <c r="D16" s="83"/>
      <c r="E16" s="47"/>
      <c r="F16" s="47"/>
      <c r="G16" s="47"/>
      <c r="H16" s="48"/>
    </row>
    <row r="17" spans="1:8">
      <c r="A17" s="98" t="s">
        <v>6</v>
      </c>
      <c r="B17" s="80">
        <v>1</v>
      </c>
      <c r="C17" s="80">
        <f t="shared" ref="C17" si="8">IF(D17="","",C15+1)</f>
        <v>7</v>
      </c>
      <c r="D17" s="82">
        <f t="shared" ref="D17" si="9">IF(E17="","",D15+9/60/24)</f>
        <v>0.31180555555555539</v>
      </c>
      <c r="E17" s="49" t="s">
        <v>1105</v>
      </c>
      <c r="F17" s="49" t="s">
        <v>1106</v>
      </c>
      <c r="G17" s="49" t="s">
        <v>1107</v>
      </c>
      <c r="H17" s="50" t="s">
        <v>1108</v>
      </c>
    </row>
    <row r="18" spans="1:8">
      <c r="A18" s="99"/>
      <c r="B18" s="81"/>
      <c r="C18" s="81"/>
      <c r="D18" s="83"/>
      <c r="E18" s="47"/>
      <c r="F18" s="47"/>
      <c r="G18" s="47"/>
      <c r="H18" s="48"/>
    </row>
    <row r="19" spans="1:8">
      <c r="A19" s="98" t="s">
        <v>6</v>
      </c>
      <c r="B19" s="80">
        <v>1</v>
      </c>
      <c r="C19" s="80">
        <f t="shared" ref="C19" si="10">IF(D19="","",C17+1)</f>
        <v>8</v>
      </c>
      <c r="D19" s="82">
        <f t="shared" ref="D19" si="11">IF(E19="","",D17+9/60/24)</f>
        <v>0.31805555555555537</v>
      </c>
      <c r="E19" s="49" t="s">
        <v>1109</v>
      </c>
      <c r="F19" s="49" t="s">
        <v>1110</v>
      </c>
      <c r="G19" s="49" t="s">
        <v>1111</v>
      </c>
      <c r="H19" s="50" t="s">
        <v>1112</v>
      </c>
    </row>
    <row r="20" spans="1:8">
      <c r="A20" s="99"/>
      <c r="B20" s="81"/>
      <c r="C20" s="81"/>
      <c r="D20" s="83"/>
      <c r="E20" s="47"/>
      <c r="F20" s="47"/>
      <c r="G20" s="47"/>
      <c r="H20" s="48"/>
    </row>
    <row r="21" spans="1:8">
      <c r="A21" s="102" t="s">
        <v>6</v>
      </c>
      <c r="B21" s="80">
        <v>6</v>
      </c>
      <c r="C21" s="80">
        <f>IF(D21="","",1)</f>
        <v>1</v>
      </c>
      <c r="D21" s="96">
        <f>IF(E21="","",TIME(6,30,0))</f>
        <v>0.27083333333333331</v>
      </c>
      <c r="E21" s="49" t="s">
        <v>1113</v>
      </c>
      <c r="F21" s="49" t="s">
        <v>1114</v>
      </c>
      <c r="G21" s="49" t="s">
        <v>1115</v>
      </c>
      <c r="H21" s="50" t="s">
        <v>1116</v>
      </c>
    </row>
    <row r="22" spans="1:8">
      <c r="A22" s="103"/>
      <c r="B22" s="81"/>
      <c r="C22" s="81"/>
      <c r="D22" s="96"/>
      <c r="E22" s="47"/>
      <c r="F22" s="47"/>
      <c r="G22" s="47"/>
      <c r="H22" s="48"/>
    </row>
    <row r="23" spans="1:8">
      <c r="A23" s="102" t="s">
        <v>6</v>
      </c>
      <c r="B23" s="80">
        <v>6</v>
      </c>
      <c r="C23" s="80">
        <f>IF(D23="","",C21+1)</f>
        <v>2</v>
      </c>
      <c r="D23" s="96">
        <f>IF(E23="","",D21+9/60/24)</f>
        <v>0.27708333333333329</v>
      </c>
      <c r="E23" s="49" t="s">
        <v>1117</v>
      </c>
      <c r="F23" s="49" t="s">
        <v>1118</v>
      </c>
      <c r="G23" s="49" t="s">
        <v>1119</v>
      </c>
      <c r="H23" s="50" t="s">
        <v>1120</v>
      </c>
    </row>
    <row r="24" spans="1:8">
      <c r="A24" s="103"/>
      <c r="B24" s="81"/>
      <c r="C24" s="81"/>
      <c r="D24" s="96"/>
      <c r="E24" s="47"/>
      <c r="F24" s="47"/>
      <c r="G24" s="47"/>
      <c r="H24" s="48"/>
    </row>
    <row r="25" spans="1:8">
      <c r="A25" s="102" t="s">
        <v>6</v>
      </c>
      <c r="B25" s="80">
        <v>6</v>
      </c>
      <c r="C25" s="80">
        <f t="shared" ref="C25" si="12">IF(D25="","",C23+1)</f>
        <v>3</v>
      </c>
      <c r="D25" s="96">
        <f t="shared" ref="D25" si="13">IF(E25="","",D23+9/60/24)</f>
        <v>0.28333333333333327</v>
      </c>
      <c r="E25" s="49" t="s">
        <v>1121</v>
      </c>
      <c r="F25" s="49" t="s">
        <v>1122</v>
      </c>
      <c r="G25" s="49" t="s">
        <v>1123</v>
      </c>
      <c r="H25" s="50" t="s">
        <v>1124</v>
      </c>
    </row>
    <row r="26" spans="1:8">
      <c r="A26" s="103"/>
      <c r="B26" s="81"/>
      <c r="C26" s="81"/>
      <c r="D26" s="96"/>
      <c r="E26" s="47"/>
      <c r="F26" s="47"/>
      <c r="G26" s="47"/>
      <c r="H26" s="48"/>
    </row>
    <row r="27" spans="1:8">
      <c r="A27" s="102" t="s">
        <v>6</v>
      </c>
      <c r="B27" s="80">
        <v>6</v>
      </c>
      <c r="C27" s="80">
        <f t="shared" ref="C27" si="14">IF(D27="","",C25+1)</f>
        <v>4</v>
      </c>
      <c r="D27" s="96">
        <f t="shared" ref="D27" si="15">IF(E27="","",D25+9/60/24)</f>
        <v>0.28958333333333325</v>
      </c>
      <c r="E27" s="49" t="s">
        <v>1125</v>
      </c>
      <c r="F27" s="49" t="s">
        <v>1126</v>
      </c>
      <c r="G27" s="52" t="s">
        <v>1127</v>
      </c>
      <c r="H27" s="53" t="s">
        <v>1128</v>
      </c>
    </row>
    <row r="28" spans="1:8">
      <c r="A28" s="103"/>
      <c r="B28" s="81"/>
      <c r="C28" s="81"/>
      <c r="D28" s="96"/>
      <c r="E28" s="47"/>
      <c r="F28" s="47"/>
      <c r="G28" s="47"/>
      <c r="H28" s="48"/>
    </row>
    <row r="29" spans="1:8">
      <c r="A29" s="102" t="s">
        <v>6</v>
      </c>
      <c r="B29" s="80">
        <v>6</v>
      </c>
      <c r="C29" s="80">
        <f t="shared" ref="C29" si="16">IF(D29="","",C27+1)</f>
        <v>5</v>
      </c>
      <c r="D29" s="96">
        <f t="shared" ref="D29" si="17">IF(E29="","",D27+9/60/24)</f>
        <v>0.29583333333333323</v>
      </c>
      <c r="E29" s="49" t="s">
        <v>1129</v>
      </c>
      <c r="F29" s="49" t="s">
        <v>1130</v>
      </c>
      <c r="G29" s="49" t="s">
        <v>1131</v>
      </c>
      <c r="H29" s="50"/>
    </row>
    <row r="30" spans="1:8">
      <c r="A30" s="103"/>
      <c r="B30" s="81"/>
      <c r="C30" s="81"/>
      <c r="D30" s="96"/>
      <c r="E30" s="47"/>
      <c r="F30" s="47"/>
      <c r="G30" s="47"/>
      <c r="H30" s="48"/>
    </row>
    <row r="31" spans="1:8">
      <c r="A31" s="102" t="s">
        <v>675</v>
      </c>
      <c r="B31" s="80">
        <v>6</v>
      </c>
      <c r="C31" s="80">
        <f t="shared" ref="C31" si="18">IF(D31="","",C29+1)</f>
        <v>6</v>
      </c>
      <c r="D31" s="96">
        <f t="shared" ref="D31" si="19">IF(E31="","",D29+9/60/24)</f>
        <v>0.3020833333333332</v>
      </c>
      <c r="E31" s="49" t="s">
        <v>1132</v>
      </c>
      <c r="F31" s="49" t="s">
        <v>1133</v>
      </c>
      <c r="G31" s="49" t="s">
        <v>1134</v>
      </c>
      <c r="H31" s="50" t="s">
        <v>1135</v>
      </c>
    </row>
    <row r="32" spans="1:8">
      <c r="A32" s="103"/>
      <c r="B32" s="81"/>
      <c r="C32" s="81"/>
      <c r="D32" s="96"/>
      <c r="E32" s="47"/>
      <c r="F32" s="47"/>
      <c r="G32" s="47"/>
      <c r="H32" s="48"/>
    </row>
    <row r="33" spans="1:8">
      <c r="A33" s="102" t="s">
        <v>5</v>
      </c>
      <c r="B33" s="80">
        <v>6</v>
      </c>
      <c r="C33" s="80">
        <f t="shared" ref="C33" si="20">IF(D33="","",C31+1)</f>
        <v>7</v>
      </c>
      <c r="D33" s="96">
        <f t="shared" ref="D33" si="21">IF(E33="","",D31+9/60/24)</f>
        <v>0.30833333333333318</v>
      </c>
      <c r="E33" s="49" t="s">
        <v>1136</v>
      </c>
      <c r="F33" s="49" t="s">
        <v>1137</v>
      </c>
      <c r="G33" s="49" t="s">
        <v>1138</v>
      </c>
      <c r="H33" s="50"/>
    </row>
    <row r="34" spans="1:8">
      <c r="A34" s="103"/>
      <c r="B34" s="81"/>
      <c r="C34" s="81"/>
      <c r="D34" s="96"/>
      <c r="E34" s="47"/>
      <c r="F34" s="47"/>
      <c r="G34" s="47"/>
      <c r="H34" s="48"/>
    </row>
    <row r="35" spans="1:8">
      <c r="A35" s="98" t="s">
        <v>6</v>
      </c>
      <c r="B35" s="80">
        <v>6</v>
      </c>
      <c r="C35" s="80">
        <f t="shared" ref="C35" si="22">IF(D35="","",C33+1)</f>
        <v>8</v>
      </c>
      <c r="D35" s="96">
        <f t="shared" ref="D35" si="23">IF(E35="","",D33+9/60/24)</f>
        <v>0.31458333333333316</v>
      </c>
      <c r="E35" s="49" t="s">
        <v>1139</v>
      </c>
      <c r="F35" s="49" t="s">
        <v>1140</v>
      </c>
      <c r="G35" s="49" t="s">
        <v>1141</v>
      </c>
      <c r="H35" s="50" t="s">
        <v>1142</v>
      </c>
    </row>
    <row r="36" spans="1:8" ht="18" thickBot="1">
      <c r="A36" s="104"/>
      <c r="B36" s="105"/>
      <c r="C36" s="105"/>
      <c r="D36" s="106"/>
      <c r="E36" s="54"/>
      <c r="F36" s="54"/>
      <c r="G36" s="54"/>
      <c r="H36" s="55"/>
    </row>
    <row r="37" spans="1:8" ht="18" thickTop="1">
      <c r="A37" s="99" t="s">
        <v>10</v>
      </c>
      <c r="B37" s="107">
        <v>1</v>
      </c>
      <c r="C37" s="107">
        <f>IF(D37="","",1)</f>
        <v>1</v>
      </c>
      <c r="D37" s="83">
        <f>IF(E37="","",TIME(6,30,0))</f>
        <v>0.27083333333333331</v>
      </c>
      <c r="E37" s="56" t="s">
        <v>1143</v>
      </c>
      <c r="F37" s="56" t="s">
        <v>1144</v>
      </c>
      <c r="G37" s="56" t="s">
        <v>1145</v>
      </c>
      <c r="H37" s="57" t="s">
        <v>1146</v>
      </c>
    </row>
    <row r="38" spans="1:8">
      <c r="A38" s="103"/>
      <c r="B38" s="81"/>
      <c r="C38" s="81"/>
      <c r="D38" s="96"/>
      <c r="E38" s="47"/>
      <c r="F38" s="47"/>
      <c r="G38" s="47"/>
      <c r="H38" s="48"/>
    </row>
    <row r="39" spans="1:8">
      <c r="A39" s="102" t="s">
        <v>10</v>
      </c>
      <c r="B39" s="80">
        <v>1</v>
      </c>
      <c r="C39" s="80">
        <f>IF(D39="","",C37+1)</f>
        <v>2</v>
      </c>
      <c r="D39" s="96">
        <f>IF(E39="","",D37+9/60/24)</f>
        <v>0.27708333333333329</v>
      </c>
      <c r="E39" s="49" t="s">
        <v>1147</v>
      </c>
      <c r="F39" s="49" t="s">
        <v>1148</v>
      </c>
      <c r="G39" s="49" t="s">
        <v>1205</v>
      </c>
      <c r="H39" s="50" t="s">
        <v>1149</v>
      </c>
    </row>
    <row r="40" spans="1:8">
      <c r="A40" s="103"/>
      <c r="B40" s="81"/>
      <c r="C40" s="81"/>
      <c r="D40" s="96"/>
      <c r="E40" s="47"/>
      <c r="F40" s="47"/>
      <c r="G40" s="47"/>
      <c r="H40" s="48"/>
    </row>
    <row r="41" spans="1:8">
      <c r="A41" s="102" t="s">
        <v>10</v>
      </c>
      <c r="B41" s="80">
        <v>1</v>
      </c>
      <c r="C41" s="80">
        <f t="shared" ref="C41" si="24">IF(D41="","",C39+1)</f>
        <v>3</v>
      </c>
      <c r="D41" s="96">
        <f t="shared" ref="D41" si="25">IF(E41="","",D39+9/60/24)</f>
        <v>0.28333333333333327</v>
      </c>
      <c r="E41" s="49" t="s">
        <v>1150</v>
      </c>
      <c r="F41" s="49" t="s">
        <v>1151</v>
      </c>
      <c r="G41" s="49" t="s">
        <v>1152</v>
      </c>
      <c r="H41" s="50" t="s">
        <v>1153</v>
      </c>
    </row>
    <row r="42" spans="1:8">
      <c r="A42" s="103"/>
      <c r="B42" s="81"/>
      <c r="C42" s="81"/>
      <c r="D42" s="96"/>
      <c r="E42" s="47"/>
      <c r="F42" s="47"/>
      <c r="G42" s="47"/>
      <c r="H42" s="48"/>
    </row>
    <row r="43" spans="1:8">
      <c r="A43" s="102" t="s">
        <v>10</v>
      </c>
      <c r="B43" s="80">
        <v>1</v>
      </c>
      <c r="C43" s="80">
        <f t="shared" ref="C43" si="26">IF(D43="","",C41+1)</f>
        <v>4</v>
      </c>
      <c r="D43" s="96">
        <f t="shared" ref="D43" si="27">IF(E43="","",D41+9/60/24)</f>
        <v>0.28958333333333325</v>
      </c>
      <c r="E43" s="49" t="s">
        <v>1154</v>
      </c>
      <c r="F43" s="49" t="s">
        <v>1206</v>
      </c>
      <c r="G43" s="49" t="s">
        <v>1155</v>
      </c>
      <c r="H43" s="50" t="s">
        <v>1156</v>
      </c>
    </row>
    <row r="44" spans="1:8">
      <c r="A44" s="103"/>
      <c r="B44" s="81"/>
      <c r="C44" s="81"/>
      <c r="D44" s="96"/>
      <c r="E44" s="47"/>
      <c r="F44" s="47"/>
      <c r="G44" s="47"/>
      <c r="H44" s="48"/>
    </row>
    <row r="45" spans="1:8">
      <c r="A45" s="102" t="s">
        <v>10</v>
      </c>
      <c r="B45" s="80">
        <v>1</v>
      </c>
      <c r="C45" s="80">
        <f t="shared" ref="C45" si="28">IF(D45="","",C43+1)</f>
        <v>5</v>
      </c>
      <c r="D45" s="96">
        <f t="shared" ref="D45" si="29">IF(E45="","",D43+9/60/24)</f>
        <v>0.29583333333333323</v>
      </c>
      <c r="E45" s="49" t="s">
        <v>1157</v>
      </c>
      <c r="F45" s="49" t="s">
        <v>1207</v>
      </c>
      <c r="G45" s="49" t="s">
        <v>1158</v>
      </c>
      <c r="H45" s="50" t="s">
        <v>1159</v>
      </c>
    </row>
    <row r="46" spans="1:8">
      <c r="A46" s="103"/>
      <c r="B46" s="81"/>
      <c r="C46" s="81"/>
      <c r="D46" s="96"/>
      <c r="E46" s="47"/>
      <c r="F46" s="47"/>
      <c r="G46" s="47"/>
      <c r="H46" s="48"/>
    </row>
    <row r="47" spans="1:8">
      <c r="A47" s="102" t="s">
        <v>10</v>
      </c>
      <c r="B47" s="80">
        <v>1</v>
      </c>
      <c r="C47" s="80">
        <f t="shared" ref="C47" si="30">IF(D47="","",C45+1)</f>
        <v>6</v>
      </c>
      <c r="D47" s="96">
        <f t="shared" ref="D47" si="31">IF(E47="","",D45+9/60/24)</f>
        <v>0.3020833333333332</v>
      </c>
      <c r="E47" s="49" t="s">
        <v>1160</v>
      </c>
      <c r="F47" s="49" t="s">
        <v>1208</v>
      </c>
      <c r="G47" s="49" t="s">
        <v>1161</v>
      </c>
      <c r="H47" s="50" t="s">
        <v>1162</v>
      </c>
    </row>
    <row r="48" spans="1:8">
      <c r="A48" s="103"/>
      <c r="B48" s="81"/>
      <c r="C48" s="81"/>
      <c r="D48" s="96"/>
      <c r="E48" s="47"/>
      <c r="F48" s="47"/>
      <c r="G48" s="47"/>
      <c r="H48" s="48"/>
    </row>
    <row r="49" spans="1:8">
      <c r="A49" s="102" t="s">
        <v>676</v>
      </c>
      <c r="B49" s="80">
        <v>1</v>
      </c>
      <c r="C49" s="80">
        <f t="shared" ref="C49" si="32">IF(D49="","",C47+1)</f>
        <v>7</v>
      </c>
      <c r="D49" s="96">
        <f t="shared" ref="D49" si="33">IF(E49="","",D47+9/60/24)</f>
        <v>0.30833333333333318</v>
      </c>
      <c r="E49" s="49" t="s">
        <v>1163</v>
      </c>
      <c r="F49" s="49" t="s">
        <v>1164</v>
      </c>
      <c r="G49" s="49" t="s">
        <v>1165</v>
      </c>
      <c r="H49" s="50" t="s">
        <v>1166</v>
      </c>
    </row>
    <row r="50" spans="1:8">
      <c r="A50" s="103"/>
      <c r="B50" s="81"/>
      <c r="C50" s="81"/>
      <c r="D50" s="96"/>
      <c r="E50" s="47"/>
      <c r="F50" s="47"/>
      <c r="G50" s="47"/>
      <c r="H50" s="48"/>
    </row>
    <row r="51" spans="1:8">
      <c r="A51" s="102" t="s">
        <v>7</v>
      </c>
      <c r="B51" s="80">
        <v>1</v>
      </c>
      <c r="C51" s="110">
        <f t="shared" ref="C51" si="34">IF(D51="","",C49+1)</f>
        <v>8</v>
      </c>
      <c r="D51" s="112">
        <f t="shared" ref="D51" si="35">IF(E51="","",D49+9/60/24)</f>
        <v>0.31458333333333316</v>
      </c>
      <c r="E51" s="49" t="s">
        <v>1167</v>
      </c>
      <c r="F51" s="49" t="s">
        <v>1168</v>
      </c>
      <c r="G51" s="49" t="s">
        <v>1169</v>
      </c>
      <c r="H51" s="50" t="s">
        <v>1170</v>
      </c>
    </row>
    <row r="52" spans="1:8">
      <c r="A52" s="103"/>
      <c r="B52" s="81"/>
      <c r="C52" s="111"/>
      <c r="D52" s="112"/>
      <c r="E52" s="47"/>
      <c r="F52" s="47"/>
      <c r="G52" s="47"/>
      <c r="H52" s="48"/>
    </row>
    <row r="53" spans="1:8">
      <c r="A53" s="102" t="s">
        <v>10</v>
      </c>
      <c r="B53" s="80">
        <v>6</v>
      </c>
      <c r="C53" s="80">
        <f>IF(D53="","",1)</f>
        <v>1</v>
      </c>
      <c r="D53" s="96">
        <f>IF(E53="","",TIME(6,30,0))</f>
        <v>0.27083333333333331</v>
      </c>
      <c r="E53" s="49" t="s">
        <v>1171</v>
      </c>
      <c r="F53" s="49" t="s">
        <v>1172</v>
      </c>
      <c r="G53" s="49" t="s">
        <v>1173</v>
      </c>
      <c r="H53" s="53" t="s">
        <v>1174</v>
      </c>
    </row>
    <row r="54" spans="1:8">
      <c r="A54" s="103"/>
      <c r="B54" s="81"/>
      <c r="C54" s="81"/>
      <c r="D54" s="96"/>
      <c r="E54" s="47"/>
      <c r="F54" s="47"/>
      <c r="G54" s="47"/>
      <c r="H54" s="48"/>
    </row>
    <row r="55" spans="1:8">
      <c r="A55" s="102" t="s">
        <v>10</v>
      </c>
      <c r="B55" s="80">
        <v>6</v>
      </c>
      <c r="C55" s="80">
        <f>IF(D55="","",C53+1)</f>
        <v>2</v>
      </c>
      <c r="D55" s="82">
        <f>IF(E55="","",D53+9/60/24)</f>
        <v>0.27708333333333329</v>
      </c>
      <c r="E55" s="49" t="s">
        <v>1175</v>
      </c>
      <c r="F55" s="49" t="s">
        <v>1176</v>
      </c>
      <c r="G55" s="49" t="s">
        <v>1177</v>
      </c>
      <c r="H55" s="50"/>
    </row>
    <row r="56" spans="1:8">
      <c r="A56" s="103"/>
      <c r="B56" s="81"/>
      <c r="C56" s="81"/>
      <c r="D56" s="83"/>
      <c r="E56" s="47"/>
      <c r="F56" s="47"/>
      <c r="G56" s="47"/>
      <c r="H56" s="48"/>
    </row>
    <row r="57" spans="1:8">
      <c r="A57" s="102" t="s">
        <v>10</v>
      </c>
      <c r="B57" s="80">
        <v>6</v>
      </c>
      <c r="C57" s="80">
        <f t="shared" ref="C57" si="36">IF(D57="","",C55+1)</f>
        <v>3</v>
      </c>
      <c r="D57" s="96">
        <f t="shared" ref="D57" si="37">IF(E57="","",D55+9/60/24)</f>
        <v>0.28333333333333327</v>
      </c>
      <c r="E57" s="49" t="s">
        <v>1178</v>
      </c>
      <c r="F57" s="49" t="s">
        <v>1179</v>
      </c>
      <c r="G57" s="49" t="s">
        <v>1180</v>
      </c>
      <c r="H57" s="50" t="s">
        <v>1181</v>
      </c>
    </row>
    <row r="58" spans="1:8">
      <c r="A58" s="103"/>
      <c r="B58" s="81"/>
      <c r="C58" s="81"/>
      <c r="D58" s="96"/>
      <c r="E58" s="47"/>
      <c r="F58" s="47"/>
      <c r="G58" s="47"/>
      <c r="H58" s="48"/>
    </row>
    <row r="59" spans="1:8">
      <c r="A59" s="78" t="s">
        <v>10</v>
      </c>
      <c r="B59" s="80">
        <v>6</v>
      </c>
      <c r="C59" s="80">
        <f t="shared" ref="C59" si="38">IF(D59="","",C57+1)</f>
        <v>4</v>
      </c>
      <c r="D59" s="82">
        <f t="shared" ref="D59" si="39">IF(E59="","",D57+9/60/24)</f>
        <v>0.28958333333333325</v>
      </c>
      <c r="E59" s="51" t="s">
        <v>1182</v>
      </c>
      <c r="F59" s="51" t="s">
        <v>1183</v>
      </c>
      <c r="G59" s="51" t="s">
        <v>1184</v>
      </c>
      <c r="H59" s="62" t="s">
        <v>1185</v>
      </c>
    </row>
    <row r="60" spans="1:8">
      <c r="A60" s="79"/>
      <c r="B60" s="81"/>
      <c r="C60" s="81"/>
      <c r="D60" s="83"/>
      <c r="E60" s="63"/>
      <c r="F60" s="63"/>
      <c r="G60" s="63"/>
      <c r="H60" s="64"/>
    </row>
    <row r="61" spans="1:8">
      <c r="A61" s="102" t="s">
        <v>7</v>
      </c>
      <c r="B61" s="80">
        <v>6</v>
      </c>
      <c r="C61" s="80">
        <f t="shared" ref="C61" si="40">IF(D61="","",C59+1)</f>
        <v>5</v>
      </c>
      <c r="D61" s="82">
        <f t="shared" ref="D61" si="41">IF(E61="","",D59+9/60/24)</f>
        <v>0.29583333333333323</v>
      </c>
      <c r="E61" s="49" t="s">
        <v>1186</v>
      </c>
      <c r="F61" s="49" t="s">
        <v>1187</v>
      </c>
      <c r="G61" s="49" t="s">
        <v>1188</v>
      </c>
      <c r="H61" s="50" t="s">
        <v>1189</v>
      </c>
    </row>
    <row r="62" spans="1:8">
      <c r="A62" s="103"/>
      <c r="B62" s="81"/>
      <c r="C62" s="81"/>
      <c r="D62" s="83"/>
      <c r="E62" s="47"/>
      <c r="F62" s="47"/>
      <c r="G62" s="47"/>
      <c r="H62" s="48"/>
    </row>
    <row r="63" spans="1:8">
      <c r="A63" s="78" t="s">
        <v>676</v>
      </c>
      <c r="B63" s="80">
        <v>6</v>
      </c>
      <c r="C63" s="80">
        <f t="shared" ref="C63" si="42">IF(D63="","",C61+1)</f>
        <v>6</v>
      </c>
      <c r="D63" s="82">
        <f t="shared" ref="D63" si="43">IF(E63="","",D61+9/60/24)</f>
        <v>0.3020833333333332</v>
      </c>
      <c r="E63" s="51" t="s">
        <v>1190</v>
      </c>
      <c r="F63" s="51" t="s">
        <v>1191</v>
      </c>
      <c r="G63" s="51" t="s">
        <v>1192</v>
      </c>
      <c r="H63" s="62" t="s">
        <v>1193</v>
      </c>
    </row>
    <row r="64" spans="1:8">
      <c r="A64" s="79"/>
      <c r="B64" s="81"/>
      <c r="C64" s="81"/>
      <c r="D64" s="83"/>
      <c r="E64" s="63"/>
      <c r="F64" s="63"/>
      <c r="G64" s="63"/>
      <c r="H64" s="64"/>
    </row>
    <row r="65" spans="1:8">
      <c r="A65" s="102" t="s">
        <v>7</v>
      </c>
      <c r="B65" s="80">
        <v>6</v>
      </c>
      <c r="C65" s="80">
        <f t="shared" ref="C65" si="44">IF(D65="","",C63+1)</f>
        <v>7</v>
      </c>
      <c r="D65" s="82">
        <f t="shared" ref="D65" si="45">IF(E65="","",D63+9/60/24)</f>
        <v>0.30833333333333318</v>
      </c>
      <c r="E65" s="49" t="s">
        <v>1194</v>
      </c>
      <c r="F65" s="49" t="s">
        <v>1195</v>
      </c>
      <c r="G65" s="49" t="s">
        <v>1196</v>
      </c>
      <c r="H65" s="50"/>
    </row>
    <row r="66" spans="1:8">
      <c r="A66" s="103"/>
      <c r="B66" s="81"/>
      <c r="C66" s="81"/>
      <c r="D66" s="83"/>
      <c r="E66" s="47"/>
      <c r="F66" s="47"/>
      <c r="G66" s="47"/>
      <c r="H66" s="48"/>
    </row>
    <row r="67" spans="1:8">
      <c r="A67" s="78" t="s">
        <v>676</v>
      </c>
      <c r="B67" s="80">
        <v>6</v>
      </c>
      <c r="C67" s="80">
        <f t="shared" ref="C67:C69" si="46">IF(D67="","",C65+1)</f>
        <v>8</v>
      </c>
      <c r="D67" s="82">
        <f t="shared" ref="D67:D69" si="47">IF(E67="","",D65+9/60/24)</f>
        <v>0.31458333333333316</v>
      </c>
      <c r="E67" s="49" t="s">
        <v>1197</v>
      </c>
      <c r="F67" s="49" t="s">
        <v>1198</v>
      </c>
      <c r="G67" s="49" t="s">
        <v>1199</v>
      </c>
      <c r="H67" s="50" t="s">
        <v>1200</v>
      </c>
    </row>
    <row r="68" spans="1:8">
      <c r="A68" s="79"/>
      <c r="B68" s="81"/>
      <c r="C68" s="81"/>
      <c r="D68" s="83"/>
      <c r="E68" s="47"/>
      <c r="F68" s="47"/>
      <c r="G68" s="47"/>
      <c r="H68" s="48"/>
    </row>
    <row r="69" spans="1:8">
      <c r="A69" s="102" t="s">
        <v>10</v>
      </c>
      <c r="B69" s="80">
        <v>6</v>
      </c>
      <c r="C69" s="80">
        <f t="shared" si="46"/>
        <v>9</v>
      </c>
      <c r="D69" s="82">
        <f t="shared" si="47"/>
        <v>0.32083333333333314</v>
      </c>
      <c r="E69" s="49" t="s">
        <v>1201</v>
      </c>
      <c r="F69" s="49" t="s">
        <v>1202</v>
      </c>
      <c r="G69" s="49" t="s">
        <v>1203</v>
      </c>
      <c r="H69" s="50" t="s">
        <v>1204</v>
      </c>
    </row>
    <row r="70" spans="1:8" ht="18" thickBot="1">
      <c r="A70" s="108"/>
      <c r="B70" s="105"/>
      <c r="C70" s="105"/>
      <c r="D70" s="109"/>
      <c r="E70" s="54"/>
      <c r="F70" s="54"/>
      <c r="G70" s="54"/>
      <c r="H70" s="55"/>
    </row>
    <row r="71" spans="1:8" ht="18" thickTop="1">
      <c r="A71" s="42" t="s">
        <v>11</v>
      </c>
    </row>
    <row r="72" spans="1:8">
      <c r="A72" s="42" t="s">
        <v>8</v>
      </c>
    </row>
    <row r="73" spans="1:8">
      <c r="A73" s="42" t="s">
        <v>674</v>
      </c>
    </row>
    <row r="74" spans="1:8">
      <c r="A74" s="42" t="s">
        <v>9</v>
      </c>
    </row>
  </sheetData>
  <mergeCells count="142">
    <mergeCell ref="A65:A66"/>
    <mergeCell ref="B65:B66"/>
    <mergeCell ref="C65:C66"/>
    <mergeCell ref="D65:D66"/>
    <mergeCell ref="A61:A62"/>
    <mergeCell ref="B61:B62"/>
    <mergeCell ref="C61:C62"/>
    <mergeCell ref="D61:D62"/>
    <mergeCell ref="A33:A34"/>
    <mergeCell ref="B33:B34"/>
    <mergeCell ref="C33:C34"/>
    <mergeCell ref="D33:D34"/>
    <mergeCell ref="A51:A52"/>
    <mergeCell ref="B51:B52"/>
    <mergeCell ref="C51:C52"/>
    <mergeCell ref="D51:D52"/>
    <mergeCell ref="B43:B44"/>
    <mergeCell ref="A45:A46"/>
    <mergeCell ref="B45:B46"/>
    <mergeCell ref="B49:B50"/>
    <mergeCell ref="B53:B54"/>
    <mergeCell ref="A57:A58"/>
    <mergeCell ref="A53:A54"/>
    <mergeCell ref="C53:C54"/>
    <mergeCell ref="A69:A70"/>
    <mergeCell ref="B69:B70"/>
    <mergeCell ref="C69:C70"/>
    <mergeCell ref="D69:D70"/>
    <mergeCell ref="A63:A64"/>
    <mergeCell ref="B63:B64"/>
    <mergeCell ref="C63:C64"/>
    <mergeCell ref="C43:C44"/>
    <mergeCell ref="C45:C46"/>
    <mergeCell ref="A55:A56"/>
    <mergeCell ref="C57:C58"/>
    <mergeCell ref="D59:D60"/>
    <mergeCell ref="D63:D64"/>
    <mergeCell ref="D55:D56"/>
    <mergeCell ref="D53:D54"/>
    <mergeCell ref="D57:D58"/>
    <mergeCell ref="D47:D48"/>
    <mergeCell ref="C55:C56"/>
    <mergeCell ref="B55:B56"/>
    <mergeCell ref="B57:B58"/>
    <mergeCell ref="C49:C50"/>
    <mergeCell ref="A59:A60"/>
    <mergeCell ref="B59:B60"/>
    <mergeCell ref="A43:A44"/>
    <mergeCell ref="C59:C60"/>
    <mergeCell ref="B47:B48"/>
    <mergeCell ref="C47:C48"/>
    <mergeCell ref="D49:D50"/>
    <mergeCell ref="D39:D40"/>
    <mergeCell ref="D43:D44"/>
    <mergeCell ref="D27:D28"/>
    <mergeCell ref="D29:D30"/>
    <mergeCell ref="C23:C24"/>
    <mergeCell ref="D45:D46"/>
    <mergeCell ref="D41:D42"/>
    <mergeCell ref="B23:B24"/>
    <mergeCell ref="D31:D32"/>
    <mergeCell ref="D37:D38"/>
    <mergeCell ref="C41:C42"/>
    <mergeCell ref="C31:C32"/>
    <mergeCell ref="C39:C40"/>
    <mergeCell ref="C37:C38"/>
    <mergeCell ref="C27:C28"/>
    <mergeCell ref="C25:C26"/>
    <mergeCell ref="A49:A50"/>
    <mergeCell ref="A37:A38"/>
    <mergeCell ref="B37:B38"/>
    <mergeCell ref="A47:A48"/>
    <mergeCell ref="B41:B42"/>
    <mergeCell ref="B31:B32"/>
    <mergeCell ref="A41:A42"/>
    <mergeCell ref="A27:A28"/>
    <mergeCell ref="A39:A40"/>
    <mergeCell ref="B39:B40"/>
    <mergeCell ref="A19:A20"/>
    <mergeCell ref="B19:B20"/>
    <mergeCell ref="C19:C20"/>
    <mergeCell ref="D19:D20"/>
    <mergeCell ref="A35:A36"/>
    <mergeCell ref="B35:B36"/>
    <mergeCell ref="C35:C36"/>
    <mergeCell ref="D35:D36"/>
    <mergeCell ref="A31:A32"/>
    <mergeCell ref="B21:B22"/>
    <mergeCell ref="C21:C22"/>
    <mergeCell ref="A25:A26"/>
    <mergeCell ref="B25:B26"/>
    <mergeCell ref="A29:A30"/>
    <mergeCell ref="B29:B30"/>
    <mergeCell ref="B27:B28"/>
    <mergeCell ref="D9:D10"/>
    <mergeCell ref="A5:A6"/>
    <mergeCell ref="D5:D6"/>
    <mergeCell ref="A7:A8"/>
    <mergeCell ref="D7:D8"/>
    <mergeCell ref="B9:B10"/>
    <mergeCell ref="A23:A24"/>
    <mergeCell ref="C29:C30"/>
    <mergeCell ref="D15:D16"/>
    <mergeCell ref="A17:A18"/>
    <mergeCell ref="B15:B16"/>
    <mergeCell ref="C15:C16"/>
    <mergeCell ref="A15:A16"/>
    <mergeCell ref="A13:A14"/>
    <mergeCell ref="B11:B12"/>
    <mergeCell ref="C11:C12"/>
    <mergeCell ref="D13:D14"/>
    <mergeCell ref="B13:B14"/>
    <mergeCell ref="C13:C14"/>
    <mergeCell ref="B17:B18"/>
    <mergeCell ref="C17:C18"/>
    <mergeCell ref="D17:D18"/>
    <mergeCell ref="A21:A22"/>
    <mergeCell ref="D23:D24"/>
    <mergeCell ref="A67:A68"/>
    <mergeCell ref="B67:B68"/>
    <mergeCell ref="C67:C68"/>
    <mergeCell ref="D67:D68"/>
    <mergeCell ref="C9:C10"/>
    <mergeCell ref="A1:H1"/>
    <mergeCell ref="A2:E2"/>
    <mergeCell ref="A3:A4"/>
    <mergeCell ref="E3:E4"/>
    <mergeCell ref="F3:F4"/>
    <mergeCell ref="G3:G4"/>
    <mergeCell ref="H3:H4"/>
    <mergeCell ref="D3:D4"/>
    <mergeCell ref="B3:B4"/>
    <mergeCell ref="C3:C4"/>
    <mergeCell ref="D21:D22"/>
    <mergeCell ref="D25:D26"/>
    <mergeCell ref="B5:B6"/>
    <mergeCell ref="C5:C6"/>
    <mergeCell ref="B7:B8"/>
    <mergeCell ref="C7:C8"/>
    <mergeCell ref="A9:A10"/>
    <mergeCell ref="A11:A12"/>
    <mergeCell ref="D11:D12"/>
  </mergeCells>
  <phoneticPr fontId="1" type="noConversion"/>
  <printOptions horizontalCentered="1"/>
  <pageMargins left="0" right="0" top="0" bottom="0" header="0.31496062992125984" footer="1.1023622047244095"/>
  <pageSetup paperSize="9" scale="70" orientation="portrait" r:id="rId1"/>
  <ignoredErrors>
    <ignoredError sqref="D21 C21:C34 C37:C50 C53:C66 D37 D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E6" sqref="E6"/>
    </sheetView>
  </sheetViews>
  <sheetFormatPr defaultRowHeight="17.25"/>
  <cols>
    <col min="1" max="1" width="6.375" style="42" customWidth="1"/>
    <col min="2" max="3" width="6.875" style="42" bestFit="1" customWidth="1"/>
    <col min="4" max="4" width="8.625" style="42" customWidth="1"/>
    <col min="5" max="8" width="22.625" style="42" customWidth="1"/>
    <col min="9" max="16384" width="9" style="42"/>
  </cols>
  <sheetData>
    <row r="1" spans="1:8" s="58" customFormat="1" ht="22.5" customHeight="1">
      <c r="A1" s="84" t="str">
        <f>'11月24日'!A1:H1</f>
        <v>104學年度第十二屆全國中等學校業餘高爾夫隊際錦標賽(高中組)</v>
      </c>
      <c r="B1" s="84"/>
      <c r="C1" s="84"/>
      <c r="D1" s="84"/>
      <c r="E1" s="84"/>
      <c r="F1" s="84"/>
      <c r="G1" s="84"/>
      <c r="H1" s="84"/>
    </row>
    <row r="2" spans="1:8" s="60" customFormat="1" ht="21" thickBot="1">
      <c r="A2" s="85" t="s">
        <v>934</v>
      </c>
      <c r="B2" s="85"/>
      <c r="C2" s="85"/>
      <c r="D2" s="85"/>
      <c r="E2" s="85"/>
      <c r="F2" s="43" t="s">
        <v>939</v>
      </c>
      <c r="G2" s="59"/>
      <c r="H2" s="61">
        <f>'11月24日'!H2+1</f>
        <v>42333</v>
      </c>
    </row>
    <row r="3" spans="1:8" ht="18" customHeight="1" thickTop="1">
      <c r="A3" s="86" t="s">
        <v>3</v>
      </c>
      <c r="B3" s="94" t="s">
        <v>12</v>
      </c>
      <c r="C3" s="94" t="s">
        <v>4</v>
      </c>
      <c r="D3" s="92" t="s">
        <v>1</v>
      </c>
      <c r="E3" s="88" t="s">
        <v>2</v>
      </c>
      <c r="F3" s="88" t="s">
        <v>2</v>
      </c>
      <c r="G3" s="88" t="s">
        <v>2</v>
      </c>
      <c r="H3" s="90" t="s">
        <v>2</v>
      </c>
    </row>
    <row r="4" spans="1:8" ht="18" customHeight="1" thickBot="1">
      <c r="A4" s="87"/>
      <c r="B4" s="95"/>
      <c r="C4" s="95"/>
      <c r="D4" s="93"/>
      <c r="E4" s="89"/>
      <c r="F4" s="89"/>
      <c r="G4" s="89"/>
      <c r="H4" s="91"/>
    </row>
    <row r="5" spans="1:8" ht="18" thickTop="1">
      <c r="A5" s="100" t="s">
        <v>610</v>
      </c>
      <c r="B5" s="97">
        <v>1</v>
      </c>
      <c r="C5" s="97">
        <f>IF(D5="","",1)</f>
        <v>1</v>
      </c>
      <c r="D5" s="101">
        <f>IF(E5="","",TIME(6,30,0))</f>
        <v>0.27083333333333331</v>
      </c>
      <c r="E5" s="45" t="str">
        <f>'11月24日'!E69</f>
        <v>黃郁心 高女</v>
      </c>
      <c r="F5" s="45" t="str">
        <f>'11月24日'!F69</f>
        <v>戴佑珊 高女</v>
      </c>
      <c r="G5" s="45" t="str">
        <f>'11月24日'!G69</f>
        <v>高紫琳 高女</v>
      </c>
      <c r="H5" s="46" t="str">
        <f>'11月24日'!H69</f>
        <v>莊淳雯 高女</v>
      </c>
    </row>
    <row r="6" spans="1:8">
      <c r="A6" s="99"/>
      <c r="B6" s="81"/>
      <c r="C6" s="81"/>
      <c r="D6" s="83"/>
      <c r="E6" s="47">
        <f>VLOOKUP(LEFT(E5,3),成績,2,FALSE)</f>
        <v>79</v>
      </c>
      <c r="F6" s="47" t="e">
        <f>VLOOKUP(LEFT(F5,3),成績,2,FALSE)</f>
        <v>#N/A</v>
      </c>
      <c r="G6" s="47" t="e">
        <f>VLOOKUP(LEFT(G5,3),成績,2,FALSE)</f>
        <v>#N/A</v>
      </c>
      <c r="H6" s="48" t="e">
        <f>VLOOKUP(LEFT(H5,3),成績,2,FALSE)</f>
        <v>#N/A</v>
      </c>
    </row>
    <row r="7" spans="1:8">
      <c r="A7" s="98" t="s">
        <v>610</v>
      </c>
      <c r="B7" s="80">
        <v>1</v>
      </c>
      <c r="C7" s="80">
        <f>IF(D7="","",C5+1)</f>
        <v>2</v>
      </c>
      <c r="D7" s="82">
        <f>IF(E7="","",D5+9/60/24)</f>
        <v>0.27708333333333329</v>
      </c>
      <c r="E7" s="68" t="str">
        <f>'11月24日'!E67</f>
        <v>石澄璇 高女</v>
      </c>
      <c r="F7" s="68" t="str">
        <f>'11月24日'!F67</f>
        <v>吳雨樵 高女</v>
      </c>
      <c r="G7" s="68" t="str">
        <f>'11月24日'!G67</f>
        <v>洪珮綺 高女</v>
      </c>
      <c r="H7" s="69" t="str">
        <f>'11月24日'!H67</f>
        <v>周咨佑 高女</v>
      </c>
    </row>
    <row r="8" spans="1:8">
      <c r="A8" s="99"/>
      <c r="B8" s="81"/>
      <c r="C8" s="81"/>
      <c r="D8" s="83"/>
      <c r="E8" s="47">
        <f>VLOOKUP(LEFT(E7,3),成績,2,FALSE)</f>
        <v>78</v>
      </c>
      <c r="F8" s="47" t="e">
        <f>VLOOKUP(LEFT(F7,3),成績,2,FALSE)</f>
        <v>#N/A</v>
      </c>
      <c r="G8" s="47" t="e">
        <f>VLOOKUP(LEFT(G7,3),成績,2,FALSE)</f>
        <v>#N/A</v>
      </c>
      <c r="H8" s="48" t="e">
        <f>VLOOKUP(LEFT(H7,3),成績,2,FALSE)</f>
        <v>#N/A</v>
      </c>
    </row>
    <row r="9" spans="1:8">
      <c r="A9" s="98" t="s">
        <v>610</v>
      </c>
      <c r="B9" s="80">
        <v>1</v>
      </c>
      <c r="C9" s="80">
        <f t="shared" ref="C9" si="0">IF(D9="","",C7+1)</f>
        <v>3</v>
      </c>
      <c r="D9" s="82">
        <f t="shared" ref="D9" si="1">IF(E9="","",D7+9/60/24)</f>
        <v>0.28333333333333327</v>
      </c>
      <c r="E9" s="49" t="str">
        <f>'11月24日'!E65</f>
        <v>胡家碩 高女</v>
      </c>
      <c r="F9" s="49" t="str">
        <f>'11月24日'!F65</f>
        <v>林子涵 高女</v>
      </c>
      <c r="G9" s="51" t="str">
        <f>'11月24日'!G65</f>
        <v>顏鈺昕 高女</v>
      </c>
      <c r="H9" s="50"/>
    </row>
    <row r="10" spans="1:8">
      <c r="A10" s="99"/>
      <c r="B10" s="81"/>
      <c r="C10" s="81"/>
      <c r="D10" s="83"/>
      <c r="E10" s="47" t="e">
        <f>VLOOKUP(LEFT(E9,3),成績,2,FALSE)</f>
        <v>#N/A</v>
      </c>
      <c r="F10" s="47">
        <f>VLOOKUP(LEFT(F9,3),成績,2,FALSE)</f>
        <v>76</v>
      </c>
      <c r="G10" s="47">
        <f>VLOOKUP(LEFT(G9,3),成績,2,FALSE)</f>
        <v>78</v>
      </c>
      <c r="H10" s="48"/>
    </row>
    <row r="11" spans="1:8">
      <c r="A11" s="98" t="s">
        <v>610</v>
      </c>
      <c r="B11" s="80">
        <v>1</v>
      </c>
      <c r="C11" s="80">
        <f t="shared" ref="C11" si="2">IF(D11="","",C9+1)</f>
        <v>4</v>
      </c>
      <c r="D11" s="82">
        <f t="shared" ref="D11" si="3">IF(E11="","",D9+9/60/24)</f>
        <v>0.28958333333333325</v>
      </c>
      <c r="E11" s="68" t="str">
        <f>'11月24日'!E63</f>
        <v>周柏均 高男</v>
      </c>
      <c r="F11" s="72" t="str">
        <f>'11月24日'!F63</f>
        <v>周柏岳 高男</v>
      </c>
      <c r="G11" s="51" t="str">
        <f>'11月24日'!G63</f>
        <v>張竣凱 高男</v>
      </c>
      <c r="H11" s="69" t="str">
        <f>'11月24日'!H63</f>
        <v>巫耀微 高男</v>
      </c>
    </row>
    <row r="12" spans="1:8">
      <c r="A12" s="99"/>
      <c r="B12" s="81"/>
      <c r="C12" s="81"/>
      <c r="D12" s="83"/>
      <c r="E12" s="47" t="e">
        <f>VLOOKUP(LEFT(E11,3),成績,2,FALSE)</f>
        <v>#N/A</v>
      </c>
      <c r="F12" s="71" t="e">
        <f>VLOOKUP(LEFT(F11,3),成績,2,FALSE)</f>
        <v>#N/A</v>
      </c>
      <c r="G12" s="47">
        <v>109</v>
      </c>
      <c r="H12" s="48"/>
    </row>
    <row r="13" spans="1:8">
      <c r="A13" s="98" t="s">
        <v>610</v>
      </c>
      <c r="B13" s="80">
        <v>1</v>
      </c>
      <c r="C13" s="80">
        <f t="shared" ref="C13" si="4">IF(D13="","",C11+1)</f>
        <v>5</v>
      </c>
      <c r="D13" s="82">
        <f t="shared" ref="D13" si="5">IF(E13="","",D11+9/60/24)</f>
        <v>0.29583333333333323</v>
      </c>
      <c r="E13" s="52" t="str">
        <f>'11月24日'!E61</f>
        <v>王璽安 高男</v>
      </c>
      <c r="F13" s="49" t="str">
        <f>'11月24日'!F61</f>
        <v>張庭碩 高男</v>
      </c>
      <c r="G13" s="49" t="str">
        <f>'11月24日'!G61</f>
        <v>賴柏源 高男</v>
      </c>
      <c r="H13" s="50" t="str">
        <f>'11月24日'!H61</f>
        <v>溫德佑 高男</v>
      </c>
    </row>
    <row r="14" spans="1:8">
      <c r="A14" s="99"/>
      <c r="B14" s="81"/>
      <c r="C14" s="81"/>
      <c r="D14" s="83"/>
      <c r="E14" s="47">
        <f>VLOOKUP(LEFT(E13,3),成績,2,FALSE)</f>
        <v>74</v>
      </c>
      <c r="F14" s="47" t="e">
        <f>VLOOKUP(LEFT(F13,3),成績,2,FALSE)</f>
        <v>#N/A</v>
      </c>
      <c r="G14" s="47" t="e">
        <f>VLOOKUP(LEFT(G13,3),成績,2,FALSE)</f>
        <v>#N/A</v>
      </c>
      <c r="H14" s="48" t="e">
        <f>VLOOKUP(LEFT(H13,3),成績,2,FALSE)</f>
        <v>#N/A</v>
      </c>
    </row>
    <row r="15" spans="1:8">
      <c r="A15" s="98" t="s">
        <v>610</v>
      </c>
      <c r="B15" s="80">
        <v>1</v>
      </c>
      <c r="C15" s="80">
        <f t="shared" ref="C15" si="6">IF(D15="","",C13+1)</f>
        <v>6</v>
      </c>
      <c r="D15" s="82">
        <f t="shared" ref="D15" si="7">IF(E15="","",D13+9/60/24)</f>
        <v>0.3020833333333332</v>
      </c>
      <c r="E15" s="68" t="str">
        <f>'11月24日'!E59</f>
        <v>蔡凱任 高男</v>
      </c>
      <c r="F15" s="68" t="str">
        <f>'11月24日'!F59</f>
        <v>周雨農 高男</v>
      </c>
      <c r="G15" s="72" t="str">
        <f>'11月24日'!G59</f>
        <v>張鈞翔 高男</v>
      </c>
      <c r="H15" s="69" t="str">
        <f>'11月24日'!H59</f>
        <v>曾紀仁 高男</v>
      </c>
    </row>
    <row r="16" spans="1:8">
      <c r="A16" s="99"/>
      <c r="B16" s="81"/>
      <c r="C16" s="81"/>
      <c r="D16" s="83"/>
      <c r="E16" s="47">
        <f>VLOOKUP(LEFT(E15,3),成績,2,FALSE)</f>
        <v>73</v>
      </c>
      <c r="F16" s="47" t="e">
        <f>VLOOKUP(LEFT(F15,3),成績,2,FALSE)</f>
        <v>#N/A</v>
      </c>
      <c r="G16" s="71">
        <v>92</v>
      </c>
      <c r="H16" s="48"/>
    </row>
    <row r="17" spans="1:8">
      <c r="A17" s="98" t="s">
        <v>610</v>
      </c>
      <c r="B17" s="80">
        <v>1</v>
      </c>
      <c r="C17" s="80">
        <f>IF(D17="","",C15+1)</f>
        <v>7</v>
      </c>
      <c r="D17" s="82">
        <f>IF(E17="","",D15+9/60/24)</f>
        <v>0.30833333333333318</v>
      </c>
      <c r="E17" s="49" t="str">
        <f>'11月24日'!E57</f>
        <v>楊　傑 高男</v>
      </c>
      <c r="F17" s="49" t="str">
        <f>'11月24日'!F57</f>
        <v>林柏凱 高男</v>
      </c>
      <c r="G17" s="49" t="str">
        <f>'11月24日'!G57</f>
        <v>陳宇凡 高男</v>
      </c>
      <c r="H17" s="50" t="str">
        <f>'11月24日'!H57</f>
        <v>林大維 高男</v>
      </c>
    </row>
    <row r="18" spans="1:8">
      <c r="A18" s="99"/>
      <c r="B18" s="81"/>
      <c r="C18" s="81"/>
      <c r="D18" s="83"/>
      <c r="E18" s="47">
        <f>VLOOKUP(LEFT(E17,3),成績,2,FALSE)</f>
        <v>77</v>
      </c>
      <c r="F18" s="47" t="e">
        <f>VLOOKUP(LEFT(F17,3),成績,2,FALSE)</f>
        <v>#N/A</v>
      </c>
      <c r="G18" s="47" t="e">
        <f>VLOOKUP(LEFT(G17,3),成績,2,FALSE)</f>
        <v>#N/A</v>
      </c>
      <c r="H18" s="48" t="e">
        <f>VLOOKUP(LEFT(H17,3),成績,2,FALSE)</f>
        <v>#N/A</v>
      </c>
    </row>
    <row r="19" spans="1:8">
      <c r="A19" s="98" t="s">
        <v>610</v>
      </c>
      <c r="B19" s="80">
        <v>1</v>
      </c>
      <c r="C19" s="80">
        <f t="shared" ref="C19" si="8">IF(D19="","",C17+1)</f>
        <v>8</v>
      </c>
      <c r="D19" s="82">
        <f t="shared" ref="D19" si="9">IF(E19="","",D17+9/60/24)</f>
        <v>0.31458333333333316</v>
      </c>
      <c r="E19" s="49" t="str">
        <f>'11月24日'!E55</f>
        <v>陳宥蓁 高男</v>
      </c>
      <c r="F19" s="49" t="str">
        <f>'11月24日'!F55</f>
        <v>張鈞沂 高男</v>
      </c>
      <c r="G19" s="49" t="str">
        <f>'11月24日'!G55</f>
        <v>范揚嘉 高男</v>
      </c>
      <c r="H19" s="50"/>
    </row>
    <row r="20" spans="1:8">
      <c r="A20" s="99"/>
      <c r="B20" s="81"/>
      <c r="C20" s="81"/>
      <c r="D20" s="83"/>
      <c r="E20" s="47">
        <f>VLOOKUP(LEFT(E19,3),成績,2,FALSE)</f>
        <v>72</v>
      </c>
      <c r="F20" s="47" t="e">
        <f>VLOOKUP(LEFT(F19,3),成績,2,FALSE)</f>
        <v>#N/A</v>
      </c>
      <c r="G20" s="47" t="e">
        <f>VLOOKUP(LEFT(G19,3),成績,2,FALSE)</f>
        <v>#N/A</v>
      </c>
      <c r="H20" s="48"/>
    </row>
    <row r="21" spans="1:8">
      <c r="A21" s="98" t="s">
        <v>610</v>
      </c>
      <c r="B21" s="80">
        <v>1</v>
      </c>
      <c r="C21" s="80">
        <f>IF(D21="","",C19+1)</f>
        <v>9</v>
      </c>
      <c r="D21" s="82">
        <f>IF(E21="","",D19+9/60/24)</f>
        <v>0.32083333333333314</v>
      </c>
      <c r="E21" s="49" t="str">
        <f>'11月24日'!E53</f>
        <v>江霆安 高男</v>
      </c>
      <c r="F21" s="49" t="str">
        <f>'11月24日'!F53</f>
        <v>李俊翰 高男</v>
      </c>
      <c r="G21" s="49" t="str">
        <f>'11月24日'!G53</f>
        <v>姜威存 高男</v>
      </c>
      <c r="H21" s="50" t="str">
        <f>'11月24日'!H53</f>
        <v>曾上原 高男</v>
      </c>
    </row>
    <row r="22" spans="1:8">
      <c r="A22" s="99"/>
      <c r="B22" s="81"/>
      <c r="C22" s="81"/>
      <c r="D22" s="83"/>
      <c r="E22" s="47" t="e">
        <f>VLOOKUP(LEFT(E21,3),成績,2,FALSE)</f>
        <v>#N/A</v>
      </c>
      <c r="F22" s="47" t="e">
        <f>VLOOKUP(LEFT(F21,3),成績,2,FALSE)</f>
        <v>#N/A</v>
      </c>
      <c r="G22" s="47">
        <f>VLOOKUP(LEFT(G21,3),成績,2,FALSE)</f>
        <v>82</v>
      </c>
      <c r="H22" s="48" t="e">
        <f>VLOOKUP(LEFT(H21,3),成績,2,FALSE)</f>
        <v>#N/A</v>
      </c>
    </row>
    <row r="23" spans="1:8">
      <c r="A23" s="102" t="s">
        <v>610</v>
      </c>
      <c r="B23" s="80">
        <v>6</v>
      </c>
      <c r="C23" s="80">
        <f>IF(D23="","",1)</f>
        <v>1</v>
      </c>
      <c r="D23" s="96">
        <f>IF(E23="","",TIME(6,30,0))</f>
        <v>0.27083333333333331</v>
      </c>
      <c r="E23" s="49" t="str">
        <f>'11月24日'!E51</f>
        <v>戴嘉汶 新竹仰德</v>
      </c>
      <c r="F23" s="49" t="str">
        <f>'11月24日'!F51</f>
        <v>曾凱暄 台中東山</v>
      </c>
      <c r="G23" s="49" t="str">
        <f>'11月24日'!G51</f>
        <v>林婕恩 高女</v>
      </c>
      <c r="H23" s="50" t="str">
        <f>'11月24日'!H51</f>
        <v>林冠妤 高女</v>
      </c>
    </row>
    <row r="24" spans="1:8">
      <c r="A24" s="103"/>
      <c r="B24" s="81"/>
      <c r="C24" s="81"/>
      <c r="D24" s="96"/>
      <c r="E24" s="47">
        <f>VLOOKUP(LEFT(E23,3),成績,2,FALSE)</f>
        <v>78</v>
      </c>
      <c r="F24" s="47">
        <f>VLOOKUP(LEFT(F23,3),成績,2,FALSE)</f>
        <v>79</v>
      </c>
      <c r="G24" s="47">
        <f>VLOOKUP(LEFT(G23,3),成績,2,FALSE)</f>
        <v>67</v>
      </c>
      <c r="H24" s="48">
        <f>VLOOKUP(LEFT(H23,3),成績,2,FALSE)</f>
        <v>78</v>
      </c>
    </row>
    <row r="25" spans="1:8">
      <c r="A25" s="102" t="s">
        <v>610</v>
      </c>
      <c r="B25" s="80">
        <v>6</v>
      </c>
      <c r="C25" s="80">
        <f>IF(D25="","",C23+1)</f>
        <v>2</v>
      </c>
      <c r="D25" s="96">
        <f>IF(E25="","",D23+9/60/24)</f>
        <v>0.27708333333333329</v>
      </c>
      <c r="E25" s="49" t="str">
        <f>'11月24日'!E49</f>
        <v>林潔心 新竹仰德</v>
      </c>
      <c r="F25" s="49" t="str">
        <f>'11月24日'!F49</f>
        <v>涂郡庭 台中東山</v>
      </c>
      <c r="G25" s="49" t="str">
        <f>'11月24日'!G49</f>
        <v>陳　萱 高女</v>
      </c>
      <c r="H25" s="50" t="str">
        <f>'11月24日'!H49</f>
        <v>洪若華 高女</v>
      </c>
    </row>
    <row r="26" spans="1:8">
      <c r="A26" s="103"/>
      <c r="B26" s="81"/>
      <c r="C26" s="81"/>
      <c r="D26" s="96"/>
      <c r="E26" s="47" t="e">
        <f>VLOOKUP(LEFT(E25,3),成績,2,FALSE)</f>
        <v>#N/A</v>
      </c>
      <c r="F26" s="47">
        <f>VLOOKUP(LEFT(F25,3),成績,2,FALSE)</f>
        <v>74</v>
      </c>
      <c r="G26" s="47">
        <f>VLOOKUP(LEFT(G25,3),成績,2,FALSE)</f>
        <v>75</v>
      </c>
      <c r="H26" s="48">
        <f>VLOOKUP(LEFT(H25,3),成績,2,FALSE)</f>
        <v>73</v>
      </c>
    </row>
    <row r="27" spans="1:8">
      <c r="A27" s="102" t="s">
        <v>610</v>
      </c>
      <c r="B27" s="80">
        <v>6</v>
      </c>
      <c r="C27" s="80">
        <f t="shared" ref="C27" si="10">IF(D27="","",C25+1)</f>
        <v>3</v>
      </c>
      <c r="D27" s="96">
        <f t="shared" ref="D27" si="11">IF(E27="","",D25+9/60/24)</f>
        <v>0.28333333333333327</v>
      </c>
      <c r="E27" s="49" t="str">
        <f>'11月24日'!E47</f>
        <v>蔡禕佳 台北南湖B</v>
      </c>
      <c r="F27" s="49" t="str">
        <f>'11月24日'!F47</f>
        <v>朱庭昀 新竹竹北</v>
      </c>
      <c r="G27" s="49" t="str">
        <f>'11月24日'!G47</f>
        <v>黃婉萍 高雄三民</v>
      </c>
      <c r="H27" s="50" t="str">
        <f>'11月24日'!H47</f>
        <v>張亞琦 高女</v>
      </c>
    </row>
    <row r="28" spans="1:8">
      <c r="A28" s="103"/>
      <c r="B28" s="81"/>
      <c r="C28" s="81"/>
      <c r="D28" s="96"/>
      <c r="E28" s="47">
        <f>VLOOKUP(LEFT(E27,3),成績,2,FALSE)</f>
        <v>80</v>
      </c>
      <c r="F28" s="47" t="e">
        <f>VLOOKUP(LEFT(F27,3),成績,2,FALSE)</f>
        <v>#N/A</v>
      </c>
      <c r="G28" s="47">
        <f>VLOOKUP(LEFT(G27,3),成績,2,FALSE)</f>
        <v>78</v>
      </c>
      <c r="H28" s="48">
        <f>VLOOKUP(LEFT(H27,3),成績,2,FALSE)</f>
        <v>77</v>
      </c>
    </row>
    <row r="29" spans="1:8">
      <c r="A29" s="102" t="s">
        <v>610</v>
      </c>
      <c r="B29" s="80">
        <v>6</v>
      </c>
      <c r="C29" s="80">
        <f t="shared" ref="C29" si="12">IF(D29="","",C27+1)</f>
        <v>4</v>
      </c>
      <c r="D29" s="96">
        <f t="shared" ref="D29" si="13">IF(E29="","",D27+9/60/24)</f>
        <v>0.28958333333333325</v>
      </c>
      <c r="E29" s="49" t="str">
        <f>'11月24日'!E45</f>
        <v>楊斐茜 台北南湖B</v>
      </c>
      <c r="F29" s="49" t="str">
        <f>'11月24日'!F45</f>
        <v>許諾心 新竹竹北</v>
      </c>
      <c r="G29" s="52" t="str">
        <f>'11月24日'!G45</f>
        <v>吳芷昀 高雄三民</v>
      </c>
      <c r="H29" s="53" t="str">
        <f>'11月24日'!H45</f>
        <v>曾彩晴 高女</v>
      </c>
    </row>
    <row r="30" spans="1:8">
      <c r="A30" s="103"/>
      <c r="B30" s="81"/>
      <c r="C30" s="81"/>
      <c r="D30" s="96"/>
      <c r="E30" s="47" t="e">
        <f>VLOOKUP(LEFT(E29,3),成績,2,FALSE)</f>
        <v>#N/A</v>
      </c>
      <c r="F30" s="47">
        <f>VLOOKUP(LEFT(F29,3),成績,2,FALSE)</f>
        <v>75</v>
      </c>
      <c r="G30" s="47">
        <f>VLOOKUP(LEFT(G29,3),成績,2,FALSE)</f>
        <v>75</v>
      </c>
      <c r="H30" s="48" t="e">
        <f>VLOOKUP(LEFT(H29,3),成績,2,FALSE)</f>
        <v>#N/A</v>
      </c>
    </row>
    <row r="31" spans="1:8">
      <c r="A31" s="102" t="s">
        <v>610</v>
      </c>
      <c r="B31" s="80">
        <v>6</v>
      </c>
      <c r="C31" s="80">
        <f t="shared" ref="C31" si="14">IF(D31="","",C29+1)</f>
        <v>5</v>
      </c>
      <c r="D31" s="96">
        <f t="shared" ref="D31" si="15">IF(E31="","",D29+9/60/24)</f>
        <v>0.29583333333333323</v>
      </c>
      <c r="E31" s="49" t="str">
        <f>'11月24日'!E43</f>
        <v>鄭熙叡 台北南湖B</v>
      </c>
      <c r="F31" s="49" t="str">
        <f>'11月24日'!F43</f>
        <v>劉少允 新竹竹北</v>
      </c>
      <c r="G31" s="49" t="str">
        <f>'11月24日'!G43</f>
        <v>周怡岑 高雄三民</v>
      </c>
      <c r="H31" s="50" t="str">
        <f>'11月24日'!H43</f>
        <v>溫茜婷 高女</v>
      </c>
    </row>
    <row r="32" spans="1:8">
      <c r="A32" s="103"/>
      <c r="B32" s="81"/>
      <c r="C32" s="81"/>
      <c r="D32" s="96"/>
      <c r="E32" s="47">
        <f>VLOOKUP(LEFT(E31,3),成績,2,FALSE)</f>
        <v>80</v>
      </c>
      <c r="F32" s="47">
        <f>VLOOKUP(LEFT(F31,3),成績,2,FALSE)</f>
        <v>76</v>
      </c>
      <c r="G32" s="47">
        <f>VLOOKUP(LEFT(G31,3),成績,2,FALSE)</f>
        <v>75</v>
      </c>
      <c r="H32" s="48" t="e">
        <f>VLOOKUP(LEFT(H31,3),成績,2,FALSE)</f>
        <v>#N/A</v>
      </c>
    </row>
    <row r="33" spans="1:8">
      <c r="A33" s="102" t="s">
        <v>610</v>
      </c>
      <c r="B33" s="80">
        <v>6</v>
      </c>
      <c r="C33" s="80">
        <f t="shared" ref="C33" si="16">IF(D33="","",C31+1)</f>
        <v>6</v>
      </c>
      <c r="D33" s="96">
        <f t="shared" ref="D33" si="17">IF(E33="","",D31+9/60/24)</f>
        <v>0.3020833333333332</v>
      </c>
      <c r="E33" s="49" t="str">
        <f>'11月24日'!E41</f>
        <v>黃筠筑 台北南湖A</v>
      </c>
      <c r="F33" s="49" t="str">
        <f>'11月24日'!F41</f>
        <v>鄭湘樺 台中忠明</v>
      </c>
      <c r="G33" s="49" t="str">
        <f>'11月24日'!G41</f>
        <v>林珮緹 新北穀保</v>
      </c>
      <c r="H33" s="50" t="str">
        <f>'11月24日'!H41</f>
        <v>吳佳瑩 台北和平</v>
      </c>
    </row>
    <row r="34" spans="1:8">
      <c r="A34" s="103"/>
      <c r="B34" s="81"/>
      <c r="C34" s="81"/>
      <c r="D34" s="96"/>
      <c r="E34" s="47" t="e">
        <f>VLOOKUP(LEFT(E33,3),成績,2,FALSE)</f>
        <v>#N/A</v>
      </c>
      <c r="F34" s="47" t="e">
        <f>VLOOKUP(LEFT(F33,3),成績,2,FALSE)</f>
        <v>#N/A</v>
      </c>
      <c r="G34" s="47" t="e">
        <f>VLOOKUP(LEFT(G33,3),成績,2,FALSE)</f>
        <v>#N/A</v>
      </c>
      <c r="H34" s="48" t="e">
        <f>VLOOKUP(LEFT(H33,3),成績,2,FALSE)</f>
        <v>#N/A</v>
      </c>
    </row>
    <row r="35" spans="1:8">
      <c r="A35" s="102" t="s">
        <v>610</v>
      </c>
      <c r="B35" s="80">
        <v>6</v>
      </c>
      <c r="C35" s="80">
        <f t="shared" ref="C35" si="18">IF(D35="","",C33+1)</f>
        <v>7</v>
      </c>
      <c r="D35" s="96">
        <f t="shared" ref="D35" si="19">IF(E35="","",D33+9/60/24)</f>
        <v>0.30833333333333318</v>
      </c>
      <c r="E35" s="49" t="str">
        <f>'11月24日'!E39</f>
        <v>俞涵軒 台北南湖A</v>
      </c>
      <c r="F35" s="49" t="str">
        <f>'11月24日'!F39</f>
        <v>吳亭宜 台中忠明</v>
      </c>
      <c r="G35" s="49" t="str">
        <f>'11月24日'!G39</f>
        <v>劉若瑄 新北穀保</v>
      </c>
      <c r="H35" s="50" t="str">
        <f>'11月24日'!H39</f>
        <v>侯羽桑 台北和平</v>
      </c>
    </row>
    <row r="36" spans="1:8">
      <c r="A36" s="103"/>
      <c r="B36" s="81"/>
      <c r="C36" s="81"/>
      <c r="D36" s="96"/>
      <c r="E36" s="47">
        <f>VLOOKUP(LEFT(E35,3),成績,2,FALSE)</f>
        <v>77</v>
      </c>
      <c r="F36" s="47" t="e">
        <f>VLOOKUP(LEFT(F35,3),成績,2,FALSE)</f>
        <v>#N/A</v>
      </c>
      <c r="G36" s="47" t="e">
        <f>VLOOKUP(LEFT(G35,3),成績,2,FALSE)</f>
        <v>#N/A</v>
      </c>
      <c r="H36" s="48">
        <f>VLOOKUP(LEFT(H35,3),成績,2,FALSE)</f>
        <v>72</v>
      </c>
    </row>
    <row r="37" spans="1:8">
      <c r="A37" s="98" t="s">
        <v>610</v>
      </c>
      <c r="B37" s="80">
        <v>6</v>
      </c>
      <c r="C37" s="80">
        <f t="shared" ref="C37" si="20">IF(D37="","",C35+1)</f>
        <v>8</v>
      </c>
      <c r="D37" s="96">
        <f t="shared" ref="D37" si="21">IF(E37="","",D35+9/60/24)</f>
        <v>0.31458333333333316</v>
      </c>
      <c r="E37" s="49" t="str">
        <f>'11月24日'!E37</f>
        <v>王薏涵 台北南湖A</v>
      </c>
      <c r="F37" s="49" t="str">
        <f>'11月24日'!F37</f>
        <v>林怡潓 台中忠明</v>
      </c>
      <c r="G37" s="49" t="str">
        <f>'11月24日'!G37</f>
        <v>施柔羽 新北穀保</v>
      </c>
      <c r="H37" s="50" t="str">
        <f>'11月24日'!H37</f>
        <v>陳伶潔 台北和平</v>
      </c>
    </row>
    <row r="38" spans="1:8" ht="18" thickBot="1">
      <c r="A38" s="104"/>
      <c r="B38" s="105"/>
      <c r="C38" s="105"/>
      <c r="D38" s="106"/>
      <c r="E38" s="54">
        <f>VLOOKUP(LEFT(E37,3),成績,2,FALSE)</f>
        <v>79</v>
      </c>
      <c r="F38" s="54" t="e">
        <f>VLOOKUP(LEFT(F37,3),成績,2,FALSE)</f>
        <v>#N/A</v>
      </c>
      <c r="G38" s="54" t="e">
        <f>VLOOKUP(LEFT(G37,3),成績,2,FALSE)</f>
        <v>#N/A</v>
      </c>
      <c r="H38" s="55">
        <f>VLOOKUP(LEFT(H37,3),成績,2,FALSE)</f>
        <v>79</v>
      </c>
    </row>
    <row r="39" spans="1:8" ht="18" thickTop="1">
      <c r="A39" s="99" t="s">
        <v>611</v>
      </c>
      <c r="B39" s="107">
        <v>1</v>
      </c>
      <c r="C39" s="107">
        <f>IF(D39="","",1)</f>
        <v>1</v>
      </c>
      <c r="D39" s="83">
        <f>IF(E39="","",TIME(6,35,0))</f>
        <v>0.27430555555555552</v>
      </c>
      <c r="E39" s="56" t="str">
        <f>'11月24日'!E35</f>
        <v>張峰銓 高男</v>
      </c>
      <c r="F39" s="56" t="str">
        <f>'11月24日'!F35</f>
        <v>張睿麟 高男</v>
      </c>
      <c r="G39" s="56" t="str">
        <f>'11月24日'!G35</f>
        <v>陳守成 高男</v>
      </c>
      <c r="H39" s="57" t="str">
        <f>'11月24日'!H35</f>
        <v>邱昱嘉 高男</v>
      </c>
    </row>
    <row r="40" spans="1:8">
      <c r="A40" s="103"/>
      <c r="B40" s="81"/>
      <c r="C40" s="81"/>
      <c r="D40" s="96"/>
      <c r="E40" s="47" t="e">
        <f>VLOOKUP(LEFT(E39,3),成績,2,FALSE)</f>
        <v>#N/A</v>
      </c>
      <c r="F40" s="47" t="e">
        <f>VLOOKUP(LEFT(F39,3),成績,2,FALSE)</f>
        <v>#N/A</v>
      </c>
      <c r="G40" s="47">
        <f>VLOOKUP(LEFT(G39,3),成績,2,FALSE)</f>
        <v>81</v>
      </c>
      <c r="H40" s="48" t="e">
        <f>VLOOKUP(LEFT(H39,3),成績,2,FALSE)</f>
        <v>#N/A</v>
      </c>
    </row>
    <row r="41" spans="1:8">
      <c r="A41" s="102" t="s">
        <v>611</v>
      </c>
      <c r="B41" s="80">
        <v>1</v>
      </c>
      <c r="C41" s="80">
        <f>IF(D41="","",C39+1)</f>
        <v>2</v>
      </c>
      <c r="D41" s="96">
        <f>IF(E41="","",D39+9/60/24)</f>
        <v>0.2805555555555555</v>
      </c>
      <c r="E41" s="49" t="str">
        <f>'11月24日'!E33</f>
        <v>吳育愷 高男</v>
      </c>
      <c r="F41" s="49" t="str">
        <f>'11月24日'!F33</f>
        <v>張敦量 高男</v>
      </c>
      <c r="G41" s="49" t="str">
        <f>'11月24日'!G33</f>
        <v>洪昭鑫 高男</v>
      </c>
      <c r="H41" s="50"/>
    </row>
    <row r="42" spans="1:8">
      <c r="A42" s="103"/>
      <c r="B42" s="81"/>
      <c r="C42" s="81"/>
      <c r="D42" s="96"/>
      <c r="E42" s="47" t="e">
        <f>VLOOKUP(LEFT(E41,3),成績,2,FALSE)</f>
        <v>#N/A</v>
      </c>
      <c r="F42" s="47" t="e">
        <f>VLOOKUP(LEFT(F41,3),成績,2,FALSE)</f>
        <v>#N/A</v>
      </c>
      <c r="G42" s="47">
        <f>VLOOKUP(LEFT(G41,3),成績,2,FALSE)</f>
        <v>75</v>
      </c>
      <c r="H42" s="48"/>
    </row>
    <row r="43" spans="1:8">
      <c r="A43" s="102" t="s">
        <v>611</v>
      </c>
      <c r="B43" s="80">
        <v>1</v>
      </c>
      <c r="C43" s="80">
        <f t="shared" ref="C43" si="22">IF(D43="","",C41+1)</f>
        <v>3</v>
      </c>
      <c r="D43" s="96">
        <f t="shared" ref="D43" si="23">IF(E43="","",D41+9/60/24)</f>
        <v>0.28680555555555548</v>
      </c>
      <c r="E43" s="49" t="str">
        <f>'11月24日'!E31</f>
        <v>黃冠勳 高男</v>
      </c>
      <c r="F43" s="49" t="str">
        <f>'11月24日'!F31</f>
        <v>鄭丞恩 高男</v>
      </c>
      <c r="G43" s="49" t="str">
        <f>'11月24日'!G31</f>
        <v>蔣存策 高男</v>
      </c>
      <c r="H43" s="50" t="str">
        <f>'11月24日'!H31</f>
        <v>林煒傑 高男</v>
      </c>
    </row>
    <row r="44" spans="1:8">
      <c r="A44" s="103"/>
      <c r="B44" s="81"/>
      <c r="C44" s="81"/>
      <c r="D44" s="96"/>
      <c r="E44" s="47">
        <f>VLOOKUP(LEFT(E43,3),成績,2,FALSE)</f>
        <v>70</v>
      </c>
      <c r="F44" s="47" t="e">
        <f>VLOOKUP(LEFT(F43,3),成績,2,FALSE)</f>
        <v>#N/A</v>
      </c>
      <c r="G44" s="47" t="e">
        <f>VLOOKUP(LEFT(G43,3),成績,2,FALSE)</f>
        <v>#N/A</v>
      </c>
      <c r="H44" s="48">
        <f>VLOOKUP(LEFT(H43,3),成績,2,FALSE)</f>
        <v>80</v>
      </c>
    </row>
    <row r="45" spans="1:8">
      <c r="A45" s="102" t="s">
        <v>611</v>
      </c>
      <c r="B45" s="80">
        <v>1</v>
      </c>
      <c r="C45" s="80">
        <f t="shared" ref="C45" si="24">IF(D45="","",C43+1)</f>
        <v>4</v>
      </c>
      <c r="D45" s="96">
        <f t="shared" ref="D45" si="25">IF(E45="","",D43+9/60/24)</f>
        <v>0.29305555555555546</v>
      </c>
      <c r="E45" s="49" t="str">
        <f>'11月24日'!E29</f>
        <v>葉宇愷 高男</v>
      </c>
      <c r="F45" s="49" t="str">
        <f>'11月24日'!F29</f>
        <v>賴祐葳 高男</v>
      </c>
      <c r="G45" s="49" t="str">
        <f>'11月24日'!G29</f>
        <v>許育誠 高男</v>
      </c>
      <c r="H45" s="50"/>
    </row>
    <row r="46" spans="1:8">
      <c r="A46" s="103"/>
      <c r="B46" s="81"/>
      <c r="C46" s="81"/>
      <c r="D46" s="96"/>
      <c r="E46" s="47" t="e">
        <f>VLOOKUP(LEFT(E45,3),成績,2,FALSE)</f>
        <v>#N/A</v>
      </c>
      <c r="F46" s="47">
        <f>VLOOKUP(LEFT(F45,3),成績,2,FALSE)</f>
        <v>80</v>
      </c>
      <c r="G46" s="47">
        <f>VLOOKUP(LEFT(G45,3),成績,2,FALSE)</f>
        <v>76</v>
      </c>
      <c r="H46" s="48"/>
    </row>
    <row r="47" spans="1:8">
      <c r="A47" s="102" t="s">
        <v>611</v>
      </c>
      <c r="B47" s="80">
        <v>1</v>
      </c>
      <c r="C47" s="80">
        <f t="shared" ref="C47" si="26">IF(D47="","",C45+1)</f>
        <v>5</v>
      </c>
      <c r="D47" s="96">
        <f t="shared" ref="D47" si="27">IF(E47="","",D45+9/60/24)</f>
        <v>0.29930555555555544</v>
      </c>
      <c r="E47" s="49" t="str">
        <f>'11月24日'!E27</f>
        <v>周柏毅 高雄三民</v>
      </c>
      <c r="F47" s="49" t="str">
        <f>'11月24日'!F27</f>
        <v>洪義哲 彰化藝術</v>
      </c>
      <c r="G47" s="49" t="str">
        <f>'11月24日'!G27</f>
        <v>沈鈞皓 新竹竹北</v>
      </c>
      <c r="H47" s="50" t="str">
        <f>'11月24日'!H27</f>
        <v>黃紹恩 高男</v>
      </c>
    </row>
    <row r="48" spans="1:8">
      <c r="A48" s="103"/>
      <c r="B48" s="81"/>
      <c r="C48" s="81"/>
      <c r="D48" s="96"/>
      <c r="E48" s="47" t="e">
        <f>VLOOKUP(LEFT(E47,3),成績,2,FALSE)</f>
        <v>#N/A</v>
      </c>
      <c r="F48" s="47" t="e">
        <f>VLOOKUP(LEFT(F47,3),成績,2,FALSE)</f>
        <v>#N/A</v>
      </c>
      <c r="G48" s="47" t="e">
        <f>VLOOKUP(LEFT(G47,3),成績,2,FALSE)</f>
        <v>#N/A</v>
      </c>
      <c r="H48" s="48">
        <f>VLOOKUP(LEFT(H47,3),成績,2,FALSE)</f>
        <v>80</v>
      </c>
    </row>
    <row r="49" spans="1:8">
      <c r="A49" s="102" t="s">
        <v>611</v>
      </c>
      <c r="B49" s="80">
        <v>1</v>
      </c>
      <c r="C49" s="80">
        <f t="shared" ref="C49" si="28">IF(D49="","",C47+1)</f>
        <v>6</v>
      </c>
      <c r="D49" s="96">
        <f t="shared" ref="D49" si="29">IF(E49="","",D47+9/60/24)</f>
        <v>0.30555555555555541</v>
      </c>
      <c r="E49" s="49" t="str">
        <f>'11月24日'!E25</f>
        <v>謝品濬 高雄三民</v>
      </c>
      <c r="F49" s="49" t="str">
        <f>'11月24日'!F25</f>
        <v>古祐誠 彰化藝術</v>
      </c>
      <c r="G49" s="49" t="str">
        <f>'11月24日'!G25</f>
        <v>曾豐棟 新竹竹北</v>
      </c>
      <c r="H49" s="50" t="str">
        <f>'11月24日'!H25</f>
        <v>謝霆葳 高男</v>
      </c>
    </row>
    <row r="50" spans="1:8">
      <c r="A50" s="103"/>
      <c r="B50" s="81"/>
      <c r="C50" s="81"/>
      <c r="D50" s="96"/>
      <c r="E50" s="47">
        <f>VLOOKUP(LEFT(E49,3),成績,2,FALSE)</f>
        <v>77</v>
      </c>
      <c r="F50" s="47" t="e">
        <f>VLOOKUP(LEFT(F49,3),成績,2,FALSE)</f>
        <v>#N/A</v>
      </c>
      <c r="G50" s="47">
        <f>VLOOKUP(LEFT(G49,3),成績,2,FALSE)</f>
        <v>71</v>
      </c>
      <c r="H50" s="48">
        <f>VLOOKUP(LEFT(H49,3),成績,2,FALSE)</f>
        <v>73</v>
      </c>
    </row>
    <row r="51" spans="1:8">
      <c r="A51" s="102" t="s">
        <v>611</v>
      </c>
      <c r="B51" s="80">
        <v>1</v>
      </c>
      <c r="C51" s="80">
        <f t="shared" ref="C51" si="30">IF(D51="","",C49+1)</f>
        <v>7</v>
      </c>
      <c r="D51" s="96">
        <f t="shared" ref="D51" si="31">IF(E51="","",D49+9/60/24)</f>
        <v>0.31180555555555539</v>
      </c>
      <c r="E51" s="70" t="str">
        <f>'11月24日'!E23</f>
        <v>王文暘 高雄三民</v>
      </c>
      <c r="F51" s="49" t="str">
        <f>'11月24日'!F23</f>
        <v>張育僑 彰化藝術</v>
      </c>
      <c r="G51" s="49" t="str">
        <f>'11月24日'!G23</f>
        <v>葉蔚廷 新竹竹北</v>
      </c>
      <c r="H51" s="50" t="str">
        <f>'11月24日'!H23</f>
        <v>陳伯豪 高男</v>
      </c>
    </row>
    <row r="52" spans="1:8">
      <c r="A52" s="103"/>
      <c r="B52" s="81"/>
      <c r="C52" s="81"/>
      <c r="D52" s="96"/>
      <c r="E52" s="71">
        <f>VLOOKUP(LEFT(E51,3),成績,2,FALSE)</f>
        <v>79</v>
      </c>
      <c r="F52" s="47">
        <f>VLOOKUP(LEFT(F51,3),成績,2,FALSE)</f>
        <v>78</v>
      </c>
      <c r="G52" s="47" t="e">
        <f>VLOOKUP(LEFT(G51,3),成績,2,FALSE)</f>
        <v>#N/A</v>
      </c>
      <c r="H52" s="48">
        <f>VLOOKUP(LEFT(H51,3),成績,2,FALSE)</f>
        <v>76</v>
      </c>
    </row>
    <row r="53" spans="1:8">
      <c r="A53" s="102" t="s">
        <v>611</v>
      </c>
      <c r="B53" s="80">
        <v>1</v>
      </c>
      <c r="C53" s="80">
        <f t="shared" ref="C53" si="32">IF(D53="","",C51+1)</f>
        <v>8</v>
      </c>
      <c r="D53" s="96">
        <f t="shared" ref="D53" si="33">IF(E53="","",D51+9/60/24)</f>
        <v>0.31805555555555537</v>
      </c>
      <c r="E53" s="49" t="str">
        <f>'11月24日'!E21</f>
        <v>林則甫 高雄三民</v>
      </c>
      <c r="F53" s="49" t="str">
        <f>'11月24日'!F21</f>
        <v>鄭翔嶸 彰化藝術</v>
      </c>
      <c r="G53" s="49" t="str">
        <f>'11月24日'!G21</f>
        <v>葉　甫 新竹竹北</v>
      </c>
      <c r="H53" s="50" t="str">
        <f>'11月24日'!H21</f>
        <v>王偉軒 高男</v>
      </c>
    </row>
    <row r="54" spans="1:8">
      <c r="A54" s="103"/>
      <c r="B54" s="81"/>
      <c r="C54" s="81"/>
      <c r="D54" s="96"/>
      <c r="E54" s="47">
        <f>VLOOKUP(LEFT(E53,3),成績,2,FALSE)</f>
        <v>79</v>
      </c>
      <c r="F54" s="47" t="e">
        <f>VLOOKUP(LEFT(F53,3),成績,2,FALSE)</f>
        <v>#N/A</v>
      </c>
      <c r="G54" s="47">
        <f>VLOOKUP(LEFT(G53,3),成績,2,FALSE)</f>
        <v>76</v>
      </c>
      <c r="H54" s="48">
        <f>VLOOKUP(LEFT(H53,3),成績,2,FALSE)</f>
        <v>68</v>
      </c>
    </row>
    <row r="55" spans="1:8">
      <c r="A55" s="102" t="s">
        <v>611</v>
      </c>
      <c r="B55" s="80">
        <v>6</v>
      </c>
      <c r="C55" s="80">
        <f>IF(D55="","",1)</f>
        <v>1</v>
      </c>
      <c r="D55" s="96">
        <f>IF(E55="","",TIME(6,35,0))</f>
        <v>0.27430555555555552</v>
      </c>
      <c r="E55" s="49" t="str">
        <f>'11月24日'!E19</f>
        <v>劉謙佑 新北穀保B</v>
      </c>
      <c r="F55" s="49" t="str">
        <f>'11月24日'!F19</f>
        <v>何易叡 台北南湖B</v>
      </c>
      <c r="G55" s="49" t="str">
        <f>'11月24日'!G19</f>
        <v>張勛宸 台中東山</v>
      </c>
      <c r="H55" s="53" t="str">
        <f>'11月24日'!H19</f>
        <v>彭　雄 高男</v>
      </c>
    </row>
    <row r="56" spans="1:8">
      <c r="A56" s="103"/>
      <c r="B56" s="81"/>
      <c r="C56" s="81"/>
      <c r="D56" s="96"/>
      <c r="E56" s="47" t="e">
        <f>VLOOKUP(LEFT(E55,3),成績,2,FALSE)</f>
        <v>#N/A</v>
      </c>
      <c r="F56" s="47">
        <f>VLOOKUP(LEFT(F55,3),成績,2,FALSE)</f>
        <v>75</v>
      </c>
      <c r="G56" s="47">
        <f>VLOOKUP(LEFT(G55,3),成績,2,FALSE)</f>
        <v>77</v>
      </c>
      <c r="H56" s="48">
        <f>VLOOKUP(LEFT(H55,3),成績,2,FALSE)</f>
        <v>73</v>
      </c>
    </row>
    <row r="57" spans="1:8">
      <c r="A57" s="102" t="s">
        <v>611</v>
      </c>
      <c r="B57" s="80">
        <v>6</v>
      </c>
      <c r="C57" s="80">
        <f>IF(D57="","",C55+1)</f>
        <v>2</v>
      </c>
      <c r="D57" s="82">
        <f>IF(E57="","",D55+9/60/24)</f>
        <v>0.2805555555555555</v>
      </c>
      <c r="E57" s="49" t="str">
        <f>'11月24日'!E17</f>
        <v>楊凱鈞 新北穀保B</v>
      </c>
      <c r="F57" s="49" t="str">
        <f>'11月24日'!F17</f>
        <v>詹佳翰 台北南湖B</v>
      </c>
      <c r="G57" s="49" t="str">
        <f>'11月24日'!G17</f>
        <v>何祐誠 台中東山</v>
      </c>
      <c r="H57" s="50" t="str">
        <f>'11月24日'!H17</f>
        <v>崔楚汶 高男</v>
      </c>
    </row>
    <row r="58" spans="1:8">
      <c r="A58" s="103"/>
      <c r="B58" s="81"/>
      <c r="C58" s="81"/>
      <c r="D58" s="83"/>
      <c r="E58" s="47">
        <f>VLOOKUP(LEFT(E57,3),成績,2,FALSE)</f>
        <v>72</v>
      </c>
      <c r="F58" s="47">
        <f>VLOOKUP(LEFT(F57,3),成績,2,FALSE)</f>
        <v>80</v>
      </c>
      <c r="G58" s="47">
        <f>VLOOKUP(LEFT(G57,3),成績,2,FALSE)</f>
        <v>73</v>
      </c>
      <c r="H58" s="48" t="e">
        <f>VLOOKUP(LEFT(H57,3),成績,2,FALSE)</f>
        <v>#N/A</v>
      </c>
    </row>
    <row r="59" spans="1:8">
      <c r="A59" s="102" t="s">
        <v>611</v>
      </c>
      <c r="B59" s="80">
        <v>6</v>
      </c>
      <c r="C59" s="80">
        <f t="shared" ref="C59" si="34">IF(D59="","",C57+1)</f>
        <v>3</v>
      </c>
      <c r="D59" s="96">
        <f t="shared" ref="D59" si="35">IF(E59="","",D57+9/60/24)</f>
        <v>0.28680555555555548</v>
      </c>
      <c r="E59" s="49" t="str">
        <f>'11月24日'!E15</f>
        <v>方傳崴 新北穀保B</v>
      </c>
      <c r="F59" s="49" t="str">
        <f>'11月24日'!F15</f>
        <v>詹昱韋 台北南湖B</v>
      </c>
      <c r="G59" s="49" t="str">
        <f>'11月24日'!G15</f>
        <v>黃紹勛 台中東山</v>
      </c>
      <c r="H59" s="50" t="str">
        <f>'11月24日'!H15</f>
        <v>馮冠湧 高男</v>
      </c>
    </row>
    <row r="60" spans="1:8">
      <c r="A60" s="103"/>
      <c r="B60" s="81"/>
      <c r="C60" s="81"/>
      <c r="D60" s="96"/>
      <c r="E60" s="47">
        <f>VLOOKUP(LEFT(E59,3),成績,2,FALSE)</f>
        <v>77</v>
      </c>
      <c r="F60" s="47">
        <f>VLOOKUP(LEFT(F59,3),成績,2,FALSE)</f>
        <v>74</v>
      </c>
      <c r="G60" s="47" t="e">
        <f>VLOOKUP(LEFT(G59,3),成績,2,FALSE)</f>
        <v>#N/A</v>
      </c>
      <c r="H60" s="48" t="e">
        <f>VLOOKUP(LEFT(H59,3),成績,2,FALSE)</f>
        <v>#N/A</v>
      </c>
    </row>
    <row r="61" spans="1:8">
      <c r="A61" s="78" t="s">
        <v>611</v>
      </c>
      <c r="B61" s="80">
        <v>6</v>
      </c>
      <c r="C61" s="80">
        <f t="shared" ref="C61" si="36">IF(D61="","",C59+1)</f>
        <v>4</v>
      </c>
      <c r="D61" s="82">
        <f t="shared" ref="D61" si="37">IF(E61="","",D59+9/60/24)</f>
        <v>0.29305555555555546</v>
      </c>
      <c r="E61" s="51" t="str">
        <f>'11月24日'!E13</f>
        <v>張榮峻 新北穀保B</v>
      </c>
      <c r="F61" s="51" t="str">
        <f>'11月24日'!F13</f>
        <v>陳威勝 台北南湖B</v>
      </c>
      <c r="G61" s="51" t="str">
        <f>'11月24日'!G13</f>
        <v>廖云瑞 台中東山</v>
      </c>
      <c r="H61" s="62" t="str">
        <f>'11月24日'!H13</f>
        <v>楊浚頡 高男</v>
      </c>
    </row>
    <row r="62" spans="1:8">
      <c r="A62" s="79"/>
      <c r="B62" s="81"/>
      <c r="C62" s="81"/>
      <c r="D62" s="83"/>
      <c r="E62" s="47" t="e">
        <f>VLOOKUP(LEFT(E61,3),成績,2,FALSE)</f>
        <v>#N/A</v>
      </c>
      <c r="F62" s="47">
        <f>VLOOKUP(LEFT(F61,3),成績,2,FALSE)</f>
        <v>76</v>
      </c>
      <c r="G62" s="47">
        <f>VLOOKUP(LEFT(G61,3),成績,2,FALSE)</f>
        <v>78</v>
      </c>
      <c r="H62" s="48">
        <f>VLOOKUP(LEFT(H61,3),成績,2,FALSE)</f>
        <v>79</v>
      </c>
    </row>
    <row r="63" spans="1:8">
      <c r="A63" s="102" t="s">
        <v>611</v>
      </c>
      <c r="B63" s="80">
        <v>6</v>
      </c>
      <c r="C63" s="80">
        <f t="shared" ref="C63" si="38">IF(D63="","",C61+1)</f>
        <v>5</v>
      </c>
      <c r="D63" s="82">
        <f t="shared" ref="D63" si="39">IF(E63="","",D61+9/60/24)</f>
        <v>0.29930555555555544</v>
      </c>
      <c r="E63" s="49" t="str">
        <f>'11月24日'!E11</f>
        <v>蔡程洋 新北穀保A</v>
      </c>
      <c r="F63" s="49" t="str">
        <f>'11月24日'!F11</f>
        <v>陳裔東 台北南湖A</v>
      </c>
      <c r="G63" s="49" t="str">
        <f>'11月24日'!G11</f>
        <v>賴彥丞 台中忠明</v>
      </c>
      <c r="H63" s="50" t="str">
        <f>'11月24日'!H11</f>
        <v>曾理愃 高雄中正</v>
      </c>
    </row>
    <row r="64" spans="1:8">
      <c r="A64" s="103"/>
      <c r="B64" s="81"/>
      <c r="C64" s="81"/>
      <c r="D64" s="83"/>
      <c r="E64" s="47">
        <f>VLOOKUP(LEFT(E63,3),成績,2,FALSE)</f>
        <v>74</v>
      </c>
      <c r="F64" s="47">
        <f>VLOOKUP(LEFT(F63,3),成績,2,FALSE)</f>
        <v>80</v>
      </c>
      <c r="G64" s="47" t="e">
        <f>VLOOKUP(LEFT(G63,3),成績,2,FALSE)</f>
        <v>#N/A</v>
      </c>
      <c r="H64" s="48" t="e">
        <f>VLOOKUP(LEFT(H63,3),成績,2,FALSE)</f>
        <v>#N/A</v>
      </c>
    </row>
    <row r="65" spans="1:8">
      <c r="A65" s="78" t="s">
        <v>611</v>
      </c>
      <c r="B65" s="80">
        <v>6</v>
      </c>
      <c r="C65" s="80">
        <f t="shared" ref="C65" si="40">IF(D65="","",C63+1)</f>
        <v>6</v>
      </c>
      <c r="D65" s="82">
        <f t="shared" ref="D65" si="41">IF(E65="","",D63+9/60/24)</f>
        <v>0.30555555555555541</v>
      </c>
      <c r="E65" s="51" t="str">
        <f>'11月24日'!E9</f>
        <v>黃郁翔 新北穀保A</v>
      </c>
      <c r="F65" s="51" t="str">
        <f>'11月24日'!F9</f>
        <v>呂孫儀 台北南湖A</v>
      </c>
      <c r="G65" s="51" t="str">
        <f>'11月24日'!G9</f>
        <v>張彥翔 台中忠明</v>
      </c>
      <c r="H65" s="62" t="str">
        <f>'11月24日'!H9</f>
        <v>黃柏叡 高雄中正</v>
      </c>
    </row>
    <row r="66" spans="1:8">
      <c r="A66" s="79"/>
      <c r="B66" s="81"/>
      <c r="C66" s="81"/>
      <c r="D66" s="83"/>
      <c r="E66" s="47">
        <f>VLOOKUP(LEFT(E65,3),成績,2,FALSE)</f>
        <v>76</v>
      </c>
      <c r="F66" s="47">
        <f>VLOOKUP(LEFT(F65,3),成績,2,FALSE)</f>
        <v>74</v>
      </c>
      <c r="G66" s="47" t="e">
        <f>VLOOKUP(LEFT(G65,3),成績,2,FALSE)</f>
        <v>#N/A</v>
      </c>
      <c r="H66" s="48">
        <f>VLOOKUP(LEFT(H65,3),成績,2,FALSE)</f>
        <v>76</v>
      </c>
    </row>
    <row r="67" spans="1:8">
      <c r="A67" s="102" t="s">
        <v>611</v>
      </c>
      <c r="B67" s="80">
        <v>6</v>
      </c>
      <c r="C67" s="80">
        <f t="shared" ref="C67" si="42">IF(D67="","",C65+1)</f>
        <v>7</v>
      </c>
      <c r="D67" s="82">
        <f t="shared" ref="D67" si="43">IF(E67="","",D65+9/60/24)</f>
        <v>0.31180555555555539</v>
      </c>
      <c r="E67" s="49" t="str">
        <f>'11月24日'!E7</f>
        <v>黃泊儒 新北穀保A</v>
      </c>
      <c r="F67" s="49" t="str">
        <f>'11月24日'!F7</f>
        <v>沈威成 台北南湖A</v>
      </c>
      <c r="G67" s="49" t="str">
        <f>'11月24日'!G7</f>
        <v>張庭嘉 台中忠明</v>
      </c>
      <c r="H67" s="50" t="str">
        <f>'11月24日'!H7</f>
        <v>呂承學 高雄中正</v>
      </c>
    </row>
    <row r="68" spans="1:8">
      <c r="A68" s="103"/>
      <c r="B68" s="81"/>
      <c r="C68" s="81"/>
      <c r="D68" s="83"/>
      <c r="E68" s="47" t="e">
        <f>VLOOKUP(LEFT(E67,3),成績,2,FALSE)</f>
        <v>#N/A</v>
      </c>
      <c r="F68" s="47">
        <f>VLOOKUP(LEFT(F67,3),成績,2,FALSE)</f>
        <v>76</v>
      </c>
      <c r="G68" s="47">
        <f>VLOOKUP(LEFT(G67,3),成績,2,FALSE)</f>
        <v>84</v>
      </c>
      <c r="H68" s="48">
        <f>VLOOKUP(LEFT(H67,3),成績,2,FALSE)</f>
        <v>83</v>
      </c>
    </row>
    <row r="69" spans="1:8">
      <c r="A69" s="102" t="s">
        <v>611</v>
      </c>
      <c r="B69" s="80">
        <v>6</v>
      </c>
      <c r="C69" s="80">
        <f t="shared" ref="C69" si="44">IF(D69="","",C67+1)</f>
        <v>8</v>
      </c>
      <c r="D69" s="96">
        <f t="shared" ref="D69" si="45">IF(E69="","",D67+9/60/24)</f>
        <v>0.31805555555555537</v>
      </c>
      <c r="E69" s="49" t="str">
        <f>'11月24日'!E5</f>
        <v>徐嘉哲 新北穀保A</v>
      </c>
      <c r="F69" s="49" t="str">
        <f>'11月24日'!F5</f>
        <v>林遠惟 台北南湖A</v>
      </c>
      <c r="G69" s="49" t="str">
        <f>'11月24日'!G5</f>
        <v>黃怡翔 台中忠明</v>
      </c>
      <c r="H69" s="50" t="str">
        <f>'11月24日'!H5</f>
        <v>黃韋豪 高雄中正</v>
      </c>
    </row>
    <row r="70" spans="1:8" ht="18" thickBot="1">
      <c r="A70" s="108"/>
      <c r="B70" s="105"/>
      <c r="C70" s="105"/>
      <c r="D70" s="106"/>
      <c r="E70" s="54">
        <f>VLOOKUP(LEFT(E69,3),成績,2,FALSE)</f>
        <v>77</v>
      </c>
      <c r="F70" s="54">
        <f>VLOOKUP(LEFT(F69,3),成績,2,FALSE)</f>
        <v>72</v>
      </c>
      <c r="G70" s="54" t="e">
        <f>VLOOKUP(LEFT(G69,3),成績,2,FALSE)</f>
        <v>#N/A</v>
      </c>
      <c r="H70" s="55">
        <f>VLOOKUP(LEFT(H69,3),成績,2,FALSE)</f>
        <v>77</v>
      </c>
    </row>
    <row r="71" spans="1:8" ht="18" thickTop="1">
      <c r="A71" s="42" t="s">
        <v>664</v>
      </c>
    </row>
    <row r="72" spans="1:8">
      <c r="A72" s="42" t="s">
        <v>8</v>
      </c>
    </row>
    <row r="73" spans="1:8">
      <c r="A73" s="42" t="s">
        <v>935</v>
      </c>
    </row>
    <row r="74" spans="1:8">
      <c r="A74" s="42" t="s">
        <v>9</v>
      </c>
    </row>
  </sheetData>
  <mergeCells count="142">
    <mergeCell ref="A69:A70"/>
    <mergeCell ref="B69:B70"/>
    <mergeCell ref="C69:C70"/>
    <mergeCell ref="D69:D70"/>
    <mergeCell ref="A63:A64"/>
    <mergeCell ref="B63:B64"/>
    <mergeCell ref="C63:C64"/>
    <mergeCell ref="D63:D64"/>
    <mergeCell ref="A65:A66"/>
    <mergeCell ref="B65:B66"/>
    <mergeCell ref="C65:C66"/>
    <mergeCell ref="D65:D66"/>
    <mergeCell ref="A67:A68"/>
    <mergeCell ref="B67:B68"/>
    <mergeCell ref="C67:C68"/>
    <mergeCell ref="D67:D68"/>
    <mergeCell ref="A45:A46"/>
    <mergeCell ref="B45:B46"/>
    <mergeCell ref="C45:C46"/>
    <mergeCell ref="D45:D46"/>
    <mergeCell ref="A5:A6"/>
    <mergeCell ref="B5:B6"/>
    <mergeCell ref="C5:C6"/>
    <mergeCell ref="D5:D6"/>
    <mergeCell ref="A7:A8"/>
    <mergeCell ref="B7:B8"/>
    <mergeCell ref="C7:C8"/>
    <mergeCell ref="D7:D8"/>
    <mergeCell ref="A9:A10"/>
    <mergeCell ref="B9:B10"/>
    <mergeCell ref="C9:C10"/>
    <mergeCell ref="D9:D10"/>
    <mergeCell ref="A11:A12"/>
    <mergeCell ref="B11:B12"/>
    <mergeCell ref="C11:C12"/>
    <mergeCell ref="D11:D12"/>
    <mergeCell ref="A15:A16"/>
    <mergeCell ref="B15:B16"/>
    <mergeCell ref="C15:C16"/>
    <mergeCell ref="D15:D16"/>
    <mergeCell ref="A1:H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A13:A14"/>
    <mergeCell ref="B13:B14"/>
    <mergeCell ref="C13:C14"/>
    <mergeCell ref="D13:D14"/>
    <mergeCell ref="A23:A24"/>
    <mergeCell ref="B23:B24"/>
    <mergeCell ref="C23:C24"/>
    <mergeCell ref="D23:D24"/>
    <mergeCell ref="A25:A26"/>
    <mergeCell ref="B25:B26"/>
    <mergeCell ref="C25:C26"/>
    <mergeCell ref="D25:D26"/>
    <mergeCell ref="A17:A18"/>
    <mergeCell ref="B17:B18"/>
    <mergeCell ref="C17:C18"/>
    <mergeCell ref="D17:D18"/>
    <mergeCell ref="A21:A22"/>
    <mergeCell ref="B21:B22"/>
    <mergeCell ref="C21:C22"/>
    <mergeCell ref="D21:D22"/>
    <mergeCell ref="A19:A20"/>
    <mergeCell ref="B19:B20"/>
    <mergeCell ref="C19:C20"/>
    <mergeCell ref="D19:D20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53:A54"/>
    <mergeCell ref="B53:B54"/>
    <mergeCell ref="C53:C54"/>
    <mergeCell ref="D53:D54"/>
    <mergeCell ref="A55:A56"/>
    <mergeCell ref="B55:B56"/>
    <mergeCell ref="C55:C56"/>
    <mergeCell ref="D55:D56"/>
    <mergeCell ref="A47:A48"/>
    <mergeCell ref="B47:B48"/>
    <mergeCell ref="C47:C48"/>
    <mergeCell ref="D47:D48"/>
    <mergeCell ref="A49:A50"/>
    <mergeCell ref="B49:B50"/>
    <mergeCell ref="C49:C50"/>
    <mergeCell ref="D49:D50"/>
    <mergeCell ref="A51:A52"/>
    <mergeCell ref="B51:B52"/>
    <mergeCell ref="C51:C52"/>
    <mergeCell ref="D51:D52"/>
    <mergeCell ref="A61:A62"/>
    <mergeCell ref="B61:B62"/>
    <mergeCell ref="C61:C62"/>
    <mergeCell ref="D61:D62"/>
    <mergeCell ref="A57:A58"/>
    <mergeCell ref="B57:B58"/>
    <mergeCell ref="C57:C58"/>
    <mergeCell ref="D57:D58"/>
    <mergeCell ref="A59:A60"/>
    <mergeCell ref="B59:B60"/>
    <mergeCell ref="C59:C60"/>
    <mergeCell ref="D59:D60"/>
  </mergeCells>
  <phoneticPr fontId="1" type="noConversion"/>
  <printOptions horizontalCentered="1"/>
  <pageMargins left="0" right="0" top="0.19685039370078741" bottom="0.19685039370078741" header="0.31496062992125984" footer="0.31496062992125984"/>
  <pageSetup paperSize="9" scale="65" orientation="portrait" horizontalDpi="0" verticalDpi="0" r:id="rId1"/>
  <ignoredErrors>
    <ignoredError sqref="C23:D24 C39:D40 C55:D56" formula="1"/>
    <ignoredError sqref="E70:H70 E8:H8 E14:H14 E12 E16:F16 E18:H18 E10:G10 E24:H24 E26:H26 E28:H28 E30:H30 E32:H32 E34:H34 E36:G36 E40:H40 E42:G42 E44:H44 E46:G46 E48:H48 E50:H50 E56:H56 E58:H58 E60:H60 E62:H62 E64:H64 E66:H66 E68:H68 E69:H69 E67:H67 E65:H65 E63:H63 E61:H61 E59:H59 E57:H57 E51:H55 E49:H49 E47:H47 E45:G45 H42 E43:H43 E41:H41 E37:H39 E35:H35 E33:H33 E31:H31 E29:H29 E27:H27 E25:H25 H10 E11:H11 E19:H19 G16:H16 E17:H17 G12:H12 E13:H13 E15:H15 E9:H9 E7:H7 E21:H23 E20:G20" evalError="1" formula="1"/>
    <ignoredError sqref="E6:H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E39" sqref="E39"/>
    </sheetView>
  </sheetViews>
  <sheetFormatPr defaultRowHeight="16.5"/>
  <cols>
    <col min="1" max="1" width="6.375" customWidth="1"/>
    <col min="2" max="3" width="6.875" bestFit="1" customWidth="1"/>
    <col min="4" max="4" width="8.625" customWidth="1"/>
    <col min="5" max="8" width="22.625" customWidth="1"/>
  </cols>
  <sheetData>
    <row r="1" spans="1:8" ht="21" customHeight="1">
      <c r="A1" s="84" t="str">
        <f>'11月24日'!A1:H1</f>
        <v>104學年度第十二屆全國中等學校業餘高爾夫隊際錦標賽(高中組)</v>
      </c>
      <c r="B1" s="84"/>
      <c r="C1" s="84"/>
      <c r="D1" s="84"/>
      <c r="E1" s="84"/>
      <c r="F1" s="84"/>
      <c r="G1" s="84"/>
      <c r="H1" s="84"/>
    </row>
    <row r="2" spans="1:8" ht="21" thickBot="1">
      <c r="A2" s="85" t="s">
        <v>934</v>
      </c>
      <c r="B2" s="85"/>
      <c r="C2" s="85"/>
      <c r="D2" s="85"/>
      <c r="E2" s="85"/>
      <c r="F2" s="43" t="s">
        <v>667</v>
      </c>
      <c r="G2" s="59"/>
      <c r="H2" s="61">
        <f>'11月25日'!H2+1</f>
        <v>42334</v>
      </c>
    </row>
    <row r="3" spans="1:8" ht="17.25" customHeight="1" thickTop="1">
      <c r="A3" s="86" t="s">
        <v>3</v>
      </c>
      <c r="B3" s="94" t="s">
        <v>12</v>
      </c>
      <c r="C3" s="94" t="s">
        <v>4</v>
      </c>
      <c r="D3" s="92" t="s">
        <v>1</v>
      </c>
      <c r="E3" s="88" t="s">
        <v>2</v>
      </c>
      <c r="F3" s="88" t="s">
        <v>2</v>
      </c>
      <c r="G3" s="88" t="s">
        <v>2</v>
      </c>
      <c r="H3" s="90" t="s">
        <v>2</v>
      </c>
    </row>
    <row r="4" spans="1:8" ht="17.25" customHeight="1" thickBot="1">
      <c r="A4" s="87"/>
      <c r="B4" s="95"/>
      <c r="C4" s="95"/>
      <c r="D4" s="93"/>
      <c r="E4" s="89"/>
      <c r="F4" s="89"/>
      <c r="G4" s="89"/>
      <c r="H4" s="91"/>
    </row>
    <row r="5" spans="1:8" ht="18" thickTop="1">
      <c r="A5" s="100" t="s">
        <v>610</v>
      </c>
      <c r="B5" s="97">
        <v>1</v>
      </c>
      <c r="C5" s="97">
        <f>IF(D5="","",1)</f>
        <v>1</v>
      </c>
      <c r="D5" s="101">
        <f>IF(E5="","",TIME(6,35,0))</f>
        <v>0.27430555555555552</v>
      </c>
      <c r="E5" s="45" t="s">
        <v>1210</v>
      </c>
      <c r="F5" s="45" t="s">
        <v>1211</v>
      </c>
      <c r="G5" s="45" t="s">
        <v>1212</v>
      </c>
      <c r="H5" s="46" t="s">
        <v>1213</v>
      </c>
    </row>
    <row r="6" spans="1:8" ht="17.25">
      <c r="A6" s="99"/>
      <c r="B6" s="81"/>
      <c r="C6" s="81"/>
      <c r="D6" s="83"/>
      <c r="E6" s="47" t="s">
        <v>1214</v>
      </c>
      <c r="F6" s="47" t="s">
        <v>1215</v>
      </c>
      <c r="G6" s="47" t="s">
        <v>1216</v>
      </c>
      <c r="H6" s="48" t="s">
        <v>1217</v>
      </c>
    </row>
    <row r="7" spans="1:8" ht="17.25">
      <c r="A7" s="98" t="s">
        <v>610</v>
      </c>
      <c r="B7" s="80">
        <v>1</v>
      </c>
      <c r="C7" s="80">
        <f>IF(D7="","",C5+1)</f>
        <v>2</v>
      </c>
      <c r="D7" s="82">
        <f>IF(E7="","",D5+9/60/24)</f>
        <v>0.2805555555555555</v>
      </c>
      <c r="E7" s="49" t="s">
        <v>1218</v>
      </c>
      <c r="F7" s="49" t="s">
        <v>1219</v>
      </c>
      <c r="G7" s="49" t="s">
        <v>1220</v>
      </c>
      <c r="H7" s="50" t="s">
        <v>1221</v>
      </c>
    </row>
    <row r="8" spans="1:8" ht="17.25">
      <c r="A8" s="99"/>
      <c r="B8" s="81"/>
      <c r="C8" s="81"/>
      <c r="D8" s="83"/>
      <c r="E8" s="47" t="s">
        <v>1222</v>
      </c>
      <c r="F8" s="47" t="s">
        <v>1223</v>
      </c>
      <c r="G8" s="47" t="s">
        <v>1224</v>
      </c>
      <c r="H8" s="48" t="s">
        <v>1214</v>
      </c>
    </row>
    <row r="9" spans="1:8" ht="17.25">
      <c r="A9" s="98" t="s">
        <v>610</v>
      </c>
      <c r="B9" s="80">
        <v>1</v>
      </c>
      <c r="C9" s="80">
        <f t="shared" ref="C9" si="0">IF(D9="","",C7+1)</f>
        <v>3</v>
      </c>
      <c r="D9" s="82">
        <f t="shared" ref="D9" si="1">IF(E9="","",D7+9/60/24)</f>
        <v>0.28680555555555548</v>
      </c>
      <c r="E9" s="49" t="s">
        <v>1225</v>
      </c>
      <c r="F9" s="49" t="s">
        <v>1226</v>
      </c>
      <c r="G9" s="51" t="s">
        <v>1227</v>
      </c>
      <c r="H9" s="50"/>
    </row>
    <row r="10" spans="1:8" ht="17.25">
      <c r="A10" s="99"/>
      <c r="B10" s="81"/>
      <c r="C10" s="81"/>
      <c r="D10" s="83"/>
      <c r="E10" s="47" t="s">
        <v>1228</v>
      </c>
      <c r="F10" s="47" t="s">
        <v>1229</v>
      </c>
      <c r="G10" s="47" t="s">
        <v>1229</v>
      </c>
      <c r="H10" s="48"/>
    </row>
    <row r="11" spans="1:8" ht="17.25">
      <c r="A11" s="98" t="s">
        <v>610</v>
      </c>
      <c r="B11" s="80">
        <v>1</v>
      </c>
      <c r="C11" s="80">
        <f t="shared" ref="C11" si="2">IF(D11="","",C9+1)</f>
        <v>4</v>
      </c>
      <c r="D11" s="82">
        <f t="shared" ref="D11" si="3">IF(E11="","",D9+9/60/24)</f>
        <v>0.29305555555555546</v>
      </c>
      <c r="E11" s="49" t="s">
        <v>1230</v>
      </c>
      <c r="F11" s="49" t="s">
        <v>1231</v>
      </c>
      <c r="G11" s="51" t="s">
        <v>1232</v>
      </c>
      <c r="H11" s="50" t="s">
        <v>1233</v>
      </c>
    </row>
    <row r="12" spans="1:8" ht="17.25">
      <c r="A12" s="99"/>
      <c r="B12" s="81"/>
      <c r="C12" s="81"/>
      <c r="D12" s="83"/>
      <c r="E12" s="47" t="s">
        <v>1234</v>
      </c>
      <c r="F12" s="47" t="s">
        <v>1235</v>
      </c>
      <c r="G12" s="47" t="s">
        <v>1235</v>
      </c>
      <c r="H12" s="48" t="s">
        <v>1236</v>
      </c>
    </row>
    <row r="13" spans="1:8" ht="17.25">
      <c r="A13" s="98" t="s">
        <v>610</v>
      </c>
      <c r="B13" s="80">
        <v>1</v>
      </c>
      <c r="C13" s="80">
        <f t="shared" ref="C13" si="4">IF(D13="","",C11+1)</f>
        <v>5</v>
      </c>
      <c r="D13" s="82">
        <f t="shared" ref="D13" si="5">IF(E13="","",D11+9/60/24)</f>
        <v>0.29930555555555544</v>
      </c>
      <c r="E13" s="52" t="s">
        <v>1237</v>
      </c>
      <c r="F13" s="49" t="s">
        <v>1238</v>
      </c>
      <c r="G13" s="49" t="s">
        <v>1239</v>
      </c>
      <c r="H13" s="50" t="s">
        <v>1240</v>
      </c>
    </row>
    <row r="14" spans="1:8" ht="17.25">
      <c r="A14" s="99"/>
      <c r="B14" s="81"/>
      <c r="C14" s="81"/>
      <c r="D14" s="83"/>
      <c r="E14" s="47" t="s">
        <v>1241</v>
      </c>
      <c r="F14" s="47" t="s">
        <v>1242</v>
      </c>
      <c r="G14" s="47" t="s">
        <v>1243</v>
      </c>
      <c r="H14" s="48" t="s">
        <v>1244</v>
      </c>
    </row>
    <row r="15" spans="1:8" ht="17.25">
      <c r="A15" s="98" t="s">
        <v>610</v>
      </c>
      <c r="B15" s="80">
        <v>1</v>
      </c>
      <c r="C15" s="80">
        <f t="shared" ref="C15" si="6">IF(D15="","",C13+1)</f>
        <v>6</v>
      </c>
      <c r="D15" s="82">
        <f t="shared" ref="D15" si="7">IF(E15="","",D13+9/60/24)</f>
        <v>0.30555555555555541</v>
      </c>
      <c r="E15" s="49" t="s">
        <v>1245</v>
      </c>
      <c r="F15" s="49" t="s">
        <v>1246</v>
      </c>
      <c r="G15" s="49" t="s">
        <v>1247</v>
      </c>
      <c r="H15" s="50" t="s">
        <v>1248</v>
      </c>
    </row>
    <row r="16" spans="1:8" ht="17.25">
      <c r="A16" s="99"/>
      <c r="B16" s="81"/>
      <c r="C16" s="81"/>
      <c r="D16" s="83"/>
      <c r="E16" s="47" t="s">
        <v>1249</v>
      </c>
      <c r="F16" s="47" t="s">
        <v>1249</v>
      </c>
      <c r="G16" s="47" t="s">
        <v>1250</v>
      </c>
      <c r="H16" s="48" t="s">
        <v>1251</v>
      </c>
    </row>
    <row r="17" spans="1:8" ht="17.25">
      <c r="A17" s="98" t="s">
        <v>610</v>
      </c>
      <c r="B17" s="80">
        <v>1</v>
      </c>
      <c r="C17" s="80">
        <f t="shared" ref="C17" si="8">IF(D17="","",C15+1)</f>
        <v>7</v>
      </c>
      <c r="D17" s="82">
        <f t="shared" ref="D17" si="9">IF(E17="","",D15+9/60/24)</f>
        <v>0.31180555555555539</v>
      </c>
      <c r="E17" s="49" t="s">
        <v>1252</v>
      </c>
      <c r="F17" s="49" t="s">
        <v>1253</v>
      </c>
      <c r="G17" s="49" t="s">
        <v>1254</v>
      </c>
      <c r="H17" s="50" t="s">
        <v>1255</v>
      </c>
    </row>
    <row r="18" spans="1:8" ht="17.25">
      <c r="A18" s="99"/>
      <c r="B18" s="81"/>
      <c r="C18" s="81"/>
      <c r="D18" s="83"/>
      <c r="E18" s="47" t="s">
        <v>1256</v>
      </c>
      <c r="F18" s="47" t="s">
        <v>1257</v>
      </c>
      <c r="G18" s="47" t="s">
        <v>1258</v>
      </c>
      <c r="H18" s="48" t="s">
        <v>1259</v>
      </c>
    </row>
    <row r="19" spans="1:8" ht="17.25">
      <c r="A19" s="98" t="s">
        <v>610</v>
      </c>
      <c r="B19" s="80">
        <v>1</v>
      </c>
      <c r="C19" s="80">
        <f t="shared" ref="C19" si="10">IF(D19="","",C17+1)</f>
        <v>8</v>
      </c>
      <c r="D19" s="82">
        <f t="shared" ref="D19" si="11">IF(E19="","",D17+9/60/24)</f>
        <v>0.31805555555555537</v>
      </c>
      <c r="E19" s="49" t="s">
        <v>1260</v>
      </c>
      <c r="F19" s="49" t="s">
        <v>1261</v>
      </c>
      <c r="G19" s="49" t="s">
        <v>1262</v>
      </c>
      <c r="H19" s="50" t="s">
        <v>1263</v>
      </c>
    </row>
    <row r="20" spans="1:8" ht="18" thickBot="1">
      <c r="A20" s="104"/>
      <c r="B20" s="105"/>
      <c r="C20" s="105"/>
      <c r="D20" s="109"/>
      <c r="E20" s="54" t="s">
        <v>1264</v>
      </c>
      <c r="F20" s="54" t="s">
        <v>1265</v>
      </c>
      <c r="G20" s="54" t="s">
        <v>1266</v>
      </c>
      <c r="H20" s="55" t="s">
        <v>1267</v>
      </c>
    </row>
    <row r="21" spans="1:8" ht="17.25" hidden="1">
      <c r="A21" s="99" t="s">
        <v>610</v>
      </c>
      <c r="B21" s="107">
        <v>6</v>
      </c>
      <c r="C21" s="107" t="str">
        <f>IF(D21="","",1)</f>
        <v/>
      </c>
      <c r="D21" s="83" t="str">
        <f>IF(E21="","",TIME(6,30,0))</f>
        <v/>
      </c>
      <c r="E21" s="56"/>
      <c r="F21" s="56"/>
      <c r="G21" s="56"/>
      <c r="H21" s="57"/>
    </row>
    <row r="22" spans="1:8" ht="17.25" hidden="1">
      <c r="A22" s="103"/>
      <c r="B22" s="81"/>
      <c r="C22" s="81"/>
      <c r="D22" s="96"/>
      <c r="E22" s="47"/>
      <c r="F22" s="47"/>
      <c r="G22" s="47"/>
      <c r="H22" s="48"/>
    </row>
    <row r="23" spans="1:8" ht="17.25" hidden="1">
      <c r="A23" s="102" t="s">
        <v>610</v>
      </c>
      <c r="B23" s="80">
        <v>6</v>
      </c>
      <c r="C23" s="80" t="str">
        <f>IF(D23="","",C21+1)</f>
        <v/>
      </c>
      <c r="D23" s="96" t="str">
        <f>IF(E23="","",D21+9/60/24)</f>
        <v/>
      </c>
      <c r="E23" s="49"/>
      <c r="F23" s="49"/>
      <c r="G23" s="49"/>
      <c r="H23" s="50"/>
    </row>
    <row r="24" spans="1:8" ht="17.25" hidden="1">
      <c r="A24" s="103"/>
      <c r="B24" s="81"/>
      <c r="C24" s="81"/>
      <c r="D24" s="96"/>
      <c r="E24" s="47"/>
      <c r="F24" s="47"/>
      <c r="G24" s="47"/>
      <c r="H24" s="48"/>
    </row>
    <row r="25" spans="1:8" ht="17.25" hidden="1">
      <c r="A25" s="102" t="s">
        <v>610</v>
      </c>
      <c r="B25" s="80">
        <v>6</v>
      </c>
      <c r="C25" s="80" t="str">
        <f t="shared" ref="C25" si="12">IF(D25="","",C23+1)</f>
        <v/>
      </c>
      <c r="D25" s="96" t="str">
        <f t="shared" ref="D25" si="13">IF(E25="","",D23+9/60/24)</f>
        <v/>
      </c>
      <c r="E25" s="49"/>
      <c r="F25" s="49"/>
      <c r="G25" s="49"/>
      <c r="H25" s="50"/>
    </row>
    <row r="26" spans="1:8" ht="17.25" hidden="1">
      <c r="A26" s="103"/>
      <c r="B26" s="81"/>
      <c r="C26" s="81"/>
      <c r="D26" s="96"/>
      <c r="E26" s="47"/>
      <c r="F26" s="47"/>
      <c r="G26" s="47"/>
      <c r="H26" s="48"/>
    </row>
    <row r="27" spans="1:8" ht="17.25" hidden="1">
      <c r="A27" s="102" t="s">
        <v>610</v>
      </c>
      <c r="B27" s="80">
        <v>6</v>
      </c>
      <c r="C27" s="80" t="str">
        <f t="shared" ref="C27" si="14">IF(D27="","",C25+1)</f>
        <v/>
      </c>
      <c r="D27" s="96" t="str">
        <f t="shared" ref="D27" si="15">IF(E27="","",D25+9/60/24)</f>
        <v/>
      </c>
      <c r="E27" s="49"/>
      <c r="F27" s="49"/>
      <c r="G27" s="52"/>
      <c r="H27" s="53"/>
    </row>
    <row r="28" spans="1:8" ht="17.25" hidden="1">
      <c r="A28" s="103"/>
      <c r="B28" s="81"/>
      <c r="C28" s="81"/>
      <c r="D28" s="96"/>
      <c r="E28" s="47"/>
      <c r="F28" s="47"/>
      <c r="G28" s="47"/>
      <c r="H28" s="48"/>
    </row>
    <row r="29" spans="1:8" ht="17.25" hidden="1">
      <c r="A29" s="102" t="s">
        <v>610</v>
      </c>
      <c r="B29" s="80">
        <v>6</v>
      </c>
      <c r="C29" s="80" t="str">
        <f t="shared" ref="C29" si="16">IF(D29="","",C27+1)</f>
        <v/>
      </c>
      <c r="D29" s="96" t="str">
        <f t="shared" ref="D29" si="17">IF(E29="","",D27+9/60/24)</f>
        <v/>
      </c>
      <c r="E29" s="49"/>
      <c r="F29" s="49"/>
      <c r="G29" s="49"/>
      <c r="H29" s="50"/>
    </row>
    <row r="30" spans="1:8" ht="17.25" hidden="1">
      <c r="A30" s="103"/>
      <c r="B30" s="81"/>
      <c r="C30" s="81"/>
      <c r="D30" s="96"/>
      <c r="E30" s="47"/>
      <c r="F30" s="47"/>
      <c r="G30" s="47"/>
      <c r="H30" s="48"/>
    </row>
    <row r="31" spans="1:8" ht="17.25" hidden="1">
      <c r="A31" s="102" t="s">
        <v>610</v>
      </c>
      <c r="B31" s="80">
        <v>6</v>
      </c>
      <c r="C31" s="80" t="str">
        <f t="shared" ref="C31" si="18">IF(D31="","",C29+1)</f>
        <v/>
      </c>
      <c r="D31" s="96" t="str">
        <f t="shared" ref="D31" si="19">IF(E31="","",D29+9/60/24)</f>
        <v/>
      </c>
      <c r="E31" s="49"/>
      <c r="F31" s="49"/>
      <c r="G31" s="49"/>
      <c r="H31" s="50"/>
    </row>
    <row r="32" spans="1:8" ht="17.25" hidden="1">
      <c r="A32" s="103"/>
      <c r="B32" s="81"/>
      <c r="C32" s="81"/>
      <c r="D32" s="96"/>
      <c r="E32" s="47"/>
      <c r="F32" s="47"/>
      <c r="G32" s="47"/>
      <c r="H32" s="48"/>
    </row>
    <row r="33" spans="1:8" ht="17.25" hidden="1">
      <c r="A33" s="102" t="s">
        <v>610</v>
      </c>
      <c r="B33" s="80">
        <v>6</v>
      </c>
      <c r="C33" s="80" t="str">
        <f t="shared" ref="C33" si="20">IF(D33="","",C31+1)</f>
        <v/>
      </c>
      <c r="D33" s="96" t="str">
        <f t="shared" ref="D33" si="21">IF(E33="","",D31+9/60/24)</f>
        <v/>
      </c>
      <c r="E33" s="49"/>
      <c r="F33" s="49"/>
      <c r="G33" s="49"/>
      <c r="H33" s="50"/>
    </row>
    <row r="34" spans="1:8" ht="17.25" hidden="1">
      <c r="A34" s="103"/>
      <c r="B34" s="81"/>
      <c r="C34" s="81"/>
      <c r="D34" s="96"/>
      <c r="E34" s="47"/>
      <c r="F34" s="47"/>
      <c r="G34" s="47"/>
      <c r="H34" s="48"/>
    </row>
    <row r="35" spans="1:8" ht="17.25" hidden="1">
      <c r="A35" s="98" t="s">
        <v>610</v>
      </c>
      <c r="B35" s="80">
        <v>6</v>
      </c>
      <c r="C35" s="80" t="str">
        <f t="shared" ref="C35" si="22">IF(D35="","",C33+1)</f>
        <v/>
      </c>
      <c r="D35" s="96" t="str">
        <f t="shared" ref="D35" si="23">IF(E35="","",D33+9/60/24)</f>
        <v/>
      </c>
      <c r="E35" s="49"/>
      <c r="F35" s="49"/>
      <c r="G35" s="49"/>
      <c r="H35" s="50"/>
    </row>
    <row r="36" spans="1:8" ht="18" hidden="1" thickBot="1">
      <c r="A36" s="104"/>
      <c r="B36" s="105"/>
      <c r="C36" s="105"/>
      <c r="D36" s="106"/>
      <c r="E36" s="54"/>
      <c r="F36" s="54"/>
      <c r="G36" s="54"/>
      <c r="H36" s="55"/>
    </row>
    <row r="37" spans="1:8" ht="18" thickTop="1">
      <c r="A37" s="99" t="s">
        <v>611</v>
      </c>
      <c r="B37" s="107">
        <v>1</v>
      </c>
      <c r="C37" s="107">
        <f>IF(D37="","",1)</f>
        <v>1</v>
      </c>
      <c r="D37" s="83">
        <f>IF(E37="","",TIME(6,30,0))</f>
        <v>0.27083333333333331</v>
      </c>
      <c r="E37" s="56" t="s">
        <v>1268</v>
      </c>
      <c r="F37" s="56" t="s">
        <v>1269</v>
      </c>
      <c r="G37" s="56" t="s">
        <v>1270</v>
      </c>
      <c r="H37" s="57" t="s">
        <v>1271</v>
      </c>
    </row>
    <row r="38" spans="1:8" ht="17.25">
      <c r="A38" s="103"/>
      <c r="B38" s="81"/>
      <c r="C38" s="81"/>
      <c r="D38" s="96"/>
      <c r="E38" s="47" t="s">
        <v>1272</v>
      </c>
      <c r="F38" s="47" t="s">
        <v>1273</v>
      </c>
      <c r="G38" s="47" t="s">
        <v>1274</v>
      </c>
      <c r="H38" s="48" t="s">
        <v>1275</v>
      </c>
    </row>
    <row r="39" spans="1:8" ht="17.25">
      <c r="A39" s="102" t="s">
        <v>611</v>
      </c>
      <c r="B39" s="80">
        <v>1</v>
      </c>
      <c r="C39" s="80">
        <f>IF(D39="","",C37+1)</f>
        <v>2</v>
      </c>
      <c r="D39" s="96">
        <f>IF(E39="","",D37+9/60/24)</f>
        <v>0.27708333333333329</v>
      </c>
      <c r="E39" s="49" t="s">
        <v>1276</v>
      </c>
      <c r="F39" s="49" t="s">
        <v>1277</v>
      </c>
      <c r="G39" s="49" t="s">
        <v>1278</v>
      </c>
      <c r="H39" s="50" t="s">
        <v>1279</v>
      </c>
    </row>
    <row r="40" spans="1:8" ht="17.25">
      <c r="A40" s="103"/>
      <c r="B40" s="81"/>
      <c r="C40" s="81"/>
      <c r="D40" s="96"/>
      <c r="E40" s="47" t="s">
        <v>1241</v>
      </c>
      <c r="F40" s="47" t="s">
        <v>1280</v>
      </c>
      <c r="G40" s="47" t="s">
        <v>1280</v>
      </c>
      <c r="H40" s="48" t="s">
        <v>1242</v>
      </c>
    </row>
    <row r="41" spans="1:8" ht="17.25">
      <c r="A41" s="102" t="s">
        <v>611</v>
      </c>
      <c r="B41" s="80">
        <v>1</v>
      </c>
      <c r="C41" s="80">
        <f t="shared" ref="C41" si="24">IF(D41="","",C39+1)</f>
        <v>3</v>
      </c>
      <c r="D41" s="96">
        <f t="shared" ref="D41" si="25">IF(E41="","",D39+9/60/24)</f>
        <v>0.28333333333333327</v>
      </c>
      <c r="E41" s="49" t="s">
        <v>1281</v>
      </c>
      <c r="F41" s="49" t="s">
        <v>1282</v>
      </c>
      <c r="G41" s="49" t="s">
        <v>1283</v>
      </c>
      <c r="H41" s="50" t="s">
        <v>1284</v>
      </c>
    </row>
    <row r="42" spans="1:8" ht="17.25">
      <c r="A42" s="103"/>
      <c r="B42" s="81"/>
      <c r="C42" s="81"/>
      <c r="D42" s="96"/>
      <c r="E42" s="47" t="s">
        <v>1285</v>
      </c>
      <c r="F42" s="47" t="s">
        <v>1286</v>
      </c>
      <c r="G42" s="47" t="s">
        <v>1287</v>
      </c>
      <c r="H42" s="48" t="s">
        <v>1288</v>
      </c>
    </row>
    <row r="43" spans="1:8" ht="17.25">
      <c r="A43" s="102" t="s">
        <v>611</v>
      </c>
      <c r="B43" s="80">
        <v>1</v>
      </c>
      <c r="C43" s="80">
        <f t="shared" ref="C43" si="26">IF(D43="","",C41+1)</f>
        <v>4</v>
      </c>
      <c r="D43" s="96">
        <f t="shared" ref="D43" si="27">IF(E43="","",D41+9/60/24)</f>
        <v>0.28958333333333325</v>
      </c>
      <c r="E43" s="49" t="s">
        <v>1289</v>
      </c>
      <c r="F43" s="49" t="s">
        <v>1290</v>
      </c>
      <c r="G43" s="49" t="s">
        <v>1291</v>
      </c>
      <c r="H43" s="50" t="s">
        <v>1292</v>
      </c>
    </row>
    <row r="44" spans="1:8" ht="17.25">
      <c r="A44" s="103"/>
      <c r="B44" s="81"/>
      <c r="C44" s="81"/>
      <c r="D44" s="96"/>
      <c r="E44" s="47" t="s">
        <v>1293</v>
      </c>
      <c r="F44" s="47" t="s">
        <v>1294</v>
      </c>
      <c r="G44" s="47" t="s">
        <v>1250</v>
      </c>
      <c r="H44" s="48" t="s">
        <v>1295</v>
      </c>
    </row>
    <row r="45" spans="1:8" ht="17.25">
      <c r="A45" s="102" t="s">
        <v>611</v>
      </c>
      <c r="B45" s="80">
        <v>1</v>
      </c>
      <c r="C45" s="80">
        <f t="shared" ref="C45" si="28">IF(D45="","",C43+1)</f>
        <v>5</v>
      </c>
      <c r="D45" s="96">
        <f t="shared" ref="D45" si="29">IF(E45="","",D43+9/60/24)</f>
        <v>0.29583333333333323</v>
      </c>
      <c r="E45" s="49" t="s">
        <v>1296</v>
      </c>
      <c r="F45" s="49" t="s">
        <v>1297</v>
      </c>
      <c r="G45" s="49" t="s">
        <v>1298</v>
      </c>
      <c r="H45" s="50" t="s">
        <v>1299</v>
      </c>
    </row>
    <row r="46" spans="1:8" ht="17.25">
      <c r="A46" s="103"/>
      <c r="B46" s="81"/>
      <c r="C46" s="81"/>
      <c r="D46" s="96"/>
      <c r="E46" s="47" t="s">
        <v>1300</v>
      </c>
      <c r="F46" s="47" t="s">
        <v>1301</v>
      </c>
      <c r="G46" s="47" t="s">
        <v>1259</v>
      </c>
      <c r="H46" s="48" t="s">
        <v>1293</v>
      </c>
    </row>
    <row r="47" spans="1:8" ht="17.25">
      <c r="A47" s="102" t="s">
        <v>611</v>
      </c>
      <c r="B47" s="80">
        <v>1</v>
      </c>
      <c r="C47" s="80">
        <f t="shared" ref="C47" si="30">IF(D47="","",C45+1)</f>
        <v>6</v>
      </c>
      <c r="D47" s="96">
        <f t="shared" ref="D47" si="31">IF(E47="","",D45+9/60/24)</f>
        <v>0.3020833333333332</v>
      </c>
      <c r="E47" s="49" t="s">
        <v>1302</v>
      </c>
      <c r="F47" s="49" t="s">
        <v>1303</v>
      </c>
      <c r="G47" s="49" t="s">
        <v>1304</v>
      </c>
      <c r="H47" s="50" t="s">
        <v>1305</v>
      </c>
    </row>
    <row r="48" spans="1:8" ht="17.25">
      <c r="A48" s="103"/>
      <c r="B48" s="81"/>
      <c r="C48" s="81"/>
      <c r="D48" s="96"/>
      <c r="E48" s="47" t="s">
        <v>1306</v>
      </c>
      <c r="F48" s="47" t="s">
        <v>1307</v>
      </c>
      <c r="G48" s="47" t="s">
        <v>1258</v>
      </c>
      <c r="H48" s="48" t="s">
        <v>1258</v>
      </c>
    </row>
    <row r="49" spans="1:8" ht="17.25">
      <c r="A49" s="102" t="s">
        <v>611</v>
      </c>
      <c r="B49" s="80">
        <v>1</v>
      </c>
      <c r="C49" s="80">
        <f t="shared" ref="C49" si="32">IF(D49="","",C47+1)</f>
        <v>7</v>
      </c>
      <c r="D49" s="96">
        <f t="shared" ref="D49" si="33">IF(E49="","",D47+9/60/24)</f>
        <v>0.30833333333333318</v>
      </c>
      <c r="E49" s="49" t="s">
        <v>1308</v>
      </c>
      <c r="F49" s="49" t="s">
        <v>1309</v>
      </c>
      <c r="G49" s="49" t="s">
        <v>1310</v>
      </c>
      <c r="H49" s="50" t="s">
        <v>1311</v>
      </c>
    </row>
    <row r="50" spans="1:8" ht="17.25">
      <c r="A50" s="103"/>
      <c r="B50" s="81"/>
      <c r="C50" s="81"/>
      <c r="D50" s="96"/>
      <c r="E50" s="47" t="s">
        <v>1312</v>
      </c>
      <c r="F50" s="47" t="s">
        <v>1256</v>
      </c>
      <c r="G50" s="47" t="s">
        <v>1313</v>
      </c>
      <c r="H50" s="48" t="s">
        <v>1314</v>
      </c>
    </row>
    <row r="51" spans="1:8" ht="17.25">
      <c r="A51" s="102" t="s">
        <v>611</v>
      </c>
      <c r="B51" s="80">
        <v>1</v>
      </c>
      <c r="C51" s="80">
        <f t="shared" ref="C51" si="34">IF(D51="","",C49+1)</f>
        <v>8</v>
      </c>
      <c r="D51" s="96">
        <f t="shared" ref="D51" si="35">IF(E51="","",D49+9/60/24)</f>
        <v>0.31458333333333316</v>
      </c>
      <c r="E51" s="49" t="s">
        <v>1315</v>
      </c>
      <c r="F51" s="49" t="s">
        <v>1316</v>
      </c>
      <c r="G51" s="49" t="s">
        <v>1317</v>
      </c>
      <c r="H51" s="50" t="s">
        <v>1318</v>
      </c>
    </row>
    <row r="52" spans="1:8" ht="17.25">
      <c r="A52" s="103"/>
      <c r="B52" s="81"/>
      <c r="C52" s="81"/>
      <c r="D52" s="96"/>
      <c r="E52" s="47" t="s">
        <v>1319</v>
      </c>
      <c r="F52" s="47" t="s">
        <v>1320</v>
      </c>
      <c r="G52" s="47" t="s">
        <v>1321</v>
      </c>
      <c r="H52" s="48" t="s">
        <v>1321</v>
      </c>
    </row>
    <row r="53" spans="1:8" ht="17.25">
      <c r="A53" s="102" t="s">
        <v>611</v>
      </c>
      <c r="B53" s="80">
        <v>1</v>
      </c>
      <c r="C53" s="80">
        <f t="shared" ref="C53" si="36">IF(D53="","",C51+1)</f>
        <v>9</v>
      </c>
      <c r="D53" s="96">
        <f t="shared" ref="D53" si="37">IF(E53="","",D51+9/60/24)</f>
        <v>0.32083333333333314</v>
      </c>
      <c r="E53" s="49" t="s">
        <v>1322</v>
      </c>
      <c r="F53" s="49" t="s">
        <v>1323</v>
      </c>
      <c r="G53" s="49" t="s">
        <v>1324</v>
      </c>
      <c r="H53" s="50" t="s">
        <v>1325</v>
      </c>
    </row>
    <row r="54" spans="1:8" ht="18" thickBot="1">
      <c r="A54" s="108"/>
      <c r="B54" s="105"/>
      <c r="C54" s="105"/>
      <c r="D54" s="106"/>
      <c r="E54" s="54" t="s">
        <v>1326</v>
      </c>
      <c r="F54" s="54" t="s">
        <v>1327</v>
      </c>
      <c r="G54" s="54" t="s">
        <v>1328</v>
      </c>
      <c r="H54" s="55" t="s">
        <v>1329</v>
      </c>
    </row>
    <row r="55" spans="1:8" ht="17.25" hidden="1">
      <c r="A55" s="99" t="s">
        <v>611</v>
      </c>
      <c r="B55" s="107">
        <v>6</v>
      </c>
      <c r="C55" s="107" t="str">
        <f>IF(D55="","",1)</f>
        <v/>
      </c>
      <c r="D55" s="83" t="str">
        <f>IF(E55="","",TIME(6,35,0))</f>
        <v/>
      </c>
      <c r="E55" s="56"/>
      <c r="F55" s="56"/>
      <c r="G55" s="56"/>
      <c r="H55" s="73"/>
    </row>
    <row r="56" spans="1:8" ht="17.25" hidden="1">
      <c r="A56" s="103"/>
      <c r="B56" s="81"/>
      <c r="C56" s="81"/>
      <c r="D56" s="96"/>
      <c r="E56" s="47"/>
      <c r="F56" s="47"/>
      <c r="G56" s="47"/>
      <c r="H56" s="48"/>
    </row>
    <row r="57" spans="1:8" ht="17.25" hidden="1">
      <c r="A57" s="102" t="s">
        <v>611</v>
      </c>
      <c r="B57" s="80">
        <v>6</v>
      </c>
      <c r="C57" s="80" t="str">
        <f>IF(D57="","",C55+1)</f>
        <v/>
      </c>
      <c r="D57" s="82" t="str">
        <f>IF(E57="","",D55+9/60/24)</f>
        <v/>
      </c>
      <c r="E57" s="49"/>
      <c r="F57" s="49"/>
      <c r="G57" s="49"/>
      <c r="H57" s="50"/>
    </row>
    <row r="58" spans="1:8" ht="17.25" hidden="1">
      <c r="A58" s="103"/>
      <c r="B58" s="81"/>
      <c r="C58" s="81"/>
      <c r="D58" s="83"/>
      <c r="E58" s="47"/>
      <c r="F58" s="47"/>
      <c r="G58" s="47"/>
      <c r="H58" s="48"/>
    </row>
    <row r="59" spans="1:8" ht="17.25" hidden="1">
      <c r="A59" s="102" t="s">
        <v>611</v>
      </c>
      <c r="B59" s="80">
        <v>6</v>
      </c>
      <c r="C59" s="80" t="str">
        <f t="shared" ref="C59" si="38">IF(D59="","",C57+1)</f>
        <v/>
      </c>
      <c r="D59" s="96" t="str">
        <f t="shared" ref="D59" si="39">IF(E59="","",D57+9/60/24)</f>
        <v/>
      </c>
      <c r="E59" s="49"/>
      <c r="F59" s="49"/>
      <c r="G59" s="49"/>
      <c r="H59" s="50"/>
    </row>
    <row r="60" spans="1:8" ht="17.25" hidden="1">
      <c r="A60" s="103"/>
      <c r="B60" s="81"/>
      <c r="C60" s="81"/>
      <c r="D60" s="96"/>
      <c r="E60" s="47"/>
      <c r="F60" s="47"/>
      <c r="G60" s="47"/>
      <c r="H60" s="48"/>
    </row>
    <row r="61" spans="1:8" ht="17.25" hidden="1">
      <c r="A61" s="78" t="s">
        <v>611</v>
      </c>
      <c r="B61" s="80">
        <v>6</v>
      </c>
      <c r="C61" s="80" t="str">
        <f t="shared" ref="C61" si="40">IF(D61="","",C59+1)</f>
        <v/>
      </c>
      <c r="D61" s="82" t="str">
        <f t="shared" ref="D61" si="41">IF(E61="","",D59+9/60/24)</f>
        <v/>
      </c>
      <c r="E61" s="51"/>
      <c r="F61" s="51"/>
      <c r="G61" s="51"/>
      <c r="H61" s="62"/>
    </row>
    <row r="62" spans="1:8" ht="17.25" hidden="1">
      <c r="A62" s="79"/>
      <c r="B62" s="81"/>
      <c r="C62" s="81"/>
      <c r="D62" s="83"/>
      <c r="E62" s="63"/>
      <c r="F62" s="63"/>
      <c r="G62" s="63"/>
      <c r="H62" s="64"/>
    </row>
    <row r="63" spans="1:8" ht="17.25" hidden="1">
      <c r="A63" s="102" t="s">
        <v>611</v>
      </c>
      <c r="B63" s="80">
        <v>6</v>
      </c>
      <c r="C63" s="80" t="str">
        <f t="shared" ref="C63" si="42">IF(D63="","",C61+1)</f>
        <v/>
      </c>
      <c r="D63" s="82" t="str">
        <f t="shared" ref="D63" si="43">IF(E63="","",D61+9/60/24)</f>
        <v/>
      </c>
      <c r="E63" s="49"/>
      <c r="F63" s="49"/>
      <c r="G63" s="49"/>
      <c r="H63" s="50"/>
    </row>
    <row r="64" spans="1:8" ht="17.25" hidden="1">
      <c r="A64" s="103"/>
      <c r="B64" s="81"/>
      <c r="C64" s="81"/>
      <c r="D64" s="83"/>
      <c r="E64" s="47"/>
      <c r="F64" s="47"/>
      <c r="G64" s="47"/>
      <c r="H64" s="48"/>
    </row>
    <row r="65" spans="1:8" ht="17.25" hidden="1">
      <c r="A65" s="78" t="s">
        <v>611</v>
      </c>
      <c r="B65" s="80">
        <v>6</v>
      </c>
      <c r="C65" s="80" t="str">
        <f t="shared" ref="C65" si="44">IF(D65="","",C63+1)</f>
        <v/>
      </c>
      <c r="D65" s="82" t="str">
        <f t="shared" ref="D65" si="45">IF(E65="","",D63+9/60/24)</f>
        <v/>
      </c>
      <c r="E65" s="51"/>
      <c r="F65" s="51"/>
      <c r="G65" s="51"/>
      <c r="H65" s="62"/>
    </row>
    <row r="66" spans="1:8" ht="17.25" hidden="1">
      <c r="A66" s="79"/>
      <c r="B66" s="81"/>
      <c r="C66" s="81"/>
      <c r="D66" s="83"/>
      <c r="E66" s="63"/>
      <c r="F66" s="63"/>
      <c r="G66" s="63"/>
      <c r="H66" s="64"/>
    </row>
    <row r="67" spans="1:8" ht="17.25" hidden="1">
      <c r="A67" s="102" t="s">
        <v>611</v>
      </c>
      <c r="B67" s="80">
        <v>6</v>
      </c>
      <c r="C67" s="80" t="str">
        <f t="shared" ref="C67" si="46">IF(D67="","",C65+1)</f>
        <v/>
      </c>
      <c r="D67" s="82" t="str">
        <f t="shared" ref="D67" si="47">IF(E67="","",D65+9/60/24)</f>
        <v/>
      </c>
      <c r="E67" s="49"/>
      <c r="F67" s="49"/>
      <c r="G67" s="49"/>
      <c r="H67" s="50"/>
    </row>
    <row r="68" spans="1:8" ht="17.25" hidden="1">
      <c r="A68" s="103"/>
      <c r="B68" s="81"/>
      <c r="C68" s="81"/>
      <c r="D68" s="83"/>
      <c r="E68" s="47"/>
      <c r="F68" s="47"/>
      <c r="G68" s="47"/>
      <c r="H68" s="48"/>
    </row>
    <row r="69" spans="1:8" ht="17.25" hidden="1">
      <c r="A69" s="102" t="s">
        <v>611</v>
      </c>
      <c r="B69" s="80">
        <v>6</v>
      </c>
      <c r="C69" s="80" t="str">
        <f t="shared" ref="C69" si="48">IF(D69="","",C67+1)</f>
        <v/>
      </c>
      <c r="D69" s="96" t="str">
        <f t="shared" ref="D69" si="49">IF(E69="","",D67+9/60/24)</f>
        <v/>
      </c>
      <c r="E69" s="49"/>
      <c r="F69" s="49"/>
      <c r="G69" s="49"/>
      <c r="H69" s="50"/>
    </row>
    <row r="70" spans="1:8" ht="18" hidden="1" thickBot="1">
      <c r="A70" s="108"/>
      <c r="B70" s="105"/>
      <c r="C70" s="105"/>
      <c r="D70" s="106"/>
      <c r="E70" s="54"/>
      <c r="F70" s="54"/>
      <c r="G70" s="54"/>
      <c r="H70" s="55"/>
    </row>
    <row r="71" spans="1:8" ht="18" thickTop="1">
      <c r="A71" s="42" t="s">
        <v>664</v>
      </c>
      <c r="B71" s="42"/>
      <c r="C71" s="42"/>
      <c r="D71" s="42"/>
      <c r="E71" s="42"/>
      <c r="F71" s="42"/>
      <c r="G71" s="42"/>
      <c r="H71" s="42"/>
    </row>
    <row r="72" spans="1:8" ht="17.25">
      <c r="A72" s="42" t="s">
        <v>8</v>
      </c>
      <c r="B72" s="42"/>
      <c r="C72" s="42"/>
      <c r="D72" s="42"/>
      <c r="E72" s="42"/>
      <c r="F72" s="42"/>
      <c r="G72" s="42"/>
      <c r="H72" s="42"/>
    </row>
    <row r="73" spans="1:8" ht="17.25">
      <c r="A73" s="42" t="s">
        <v>935</v>
      </c>
      <c r="B73" s="42"/>
      <c r="C73" s="42"/>
      <c r="D73" s="42"/>
      <c r="E73" s="42"/>
      <c r="F73" s="42"/>
      <c r="G73" s="42"/>
      <c r="H73" s="42"/>
    </row>
    <row r="74" spans="1:8" ht="17.25">
      <c r="A74" s="42" t="s">
        <v>9</v>
      </c>
      <c r="B74" s="42"/>
      <c r="C74" s="42"/>
      <c r="D74" s="42"/>
      <c r="E74" s="42"/>
      <c r="F74" s="42"/>
      <c r="G74" s="42"/>
      <c r="H74" s="42"/>
    </row>
  </sheetData>
  <mergeCells count="142">
    <mergeCell ref="C65:C66"/>
    <mergeCell ref="D65:D66"/>
    <mergeCell ref="A67:A68"/>
    <mergeCell ref="B67:B68"/>
    <mergeCell ref="C67:C68"/>
    <mergeCell ref="D67:D68"/>
    <mergeCell ref="A65:A66"/>
    <mergeCell ref="B65:B66"/>
    <mergeCell ref="A69:A70"/>
    <mergeCell ref="B69:B70"/>
    <mergeCell ref="C69:C70"/>
    <mergeCell ref="D69:D70"/>
    <mergeCell ref="A55:A56"/>
    <mergeCell ref="B55:B56"/>
    <mergeCell ref="C55:C56"/>
    <mergeCell ref="D55:D56"/>
    <mergeCell ref="A63:A64"/>
    <mergeCell ref="B63:B64"/>
    <mergeCell ref="C63:C64"/>
    <mergeCell ref="D63:D64"/>
    <mergeCell ref="A57:A58"/>
    <mergeCell ref="B57:B58"/>
    <mergeCell ref="C57:C58"/>
    <mergeCell ref="D57:D58"/>
    <mergeCell ref="A59:A60"/>
    <mergeCell ref="B59:B60"/>
    <mergeCell ref="C59:C60"/>
    <mergeCell ref="D59:D60"/>
    <mergeCell ref="A61:A62"/>
    <mergeCell ref="B61:B62"/>
    <mergeCell ref="C61:C62"/>
    <mergeCell ref="D61:D62"/>
    <mergeCell ref="A49:A50"/>
    <mergeCell ref="B49:B50"/>
    <mergeCell ref="C49:C50"/>
    <mergeCell ref="D49:D50"/>
    <mergeCell ref="A53:A54"/>
    <mergeCell ref="B53:B54"/>
    <mergeCell ref="C53:C54"/>
    <mergeCell ref="D53:D54"/>
    <mergeCell ref="A45:A46"/>
    <mergeCell ref="B45:B46"/>
    <mergeCell ref="C45:C46"/>
    <mergeCell ref="D45:D46"/>
    <mergeCell ref="A47:A48"/>
    <mergeCell ref="B47:B48"/>
    <mergeCell ref="C47:C48"/>
    <mergeCell ref="D47:D48"/>
    <mergeCell ref="A51:A52"/>
    <mergeCell ref="B51:B52"/>
    <mergeCell ref="C51:C52"/>
    <mergeCell ref="D51:D52"/>
    <mergeCell ref="A41:A42"/>
    <mergeCell ref="B41:B42"/>
    <mergeCell ref="C41:C42"/>
    <mergeCell ref="D41:D42"/>
    <mergeCell ref="A43:A44"/>
    <mergeCell ref="B43:B44"/>
    <mergeCell ref="C43:C44"/>
    <mergeCell ref="D43:D44"/>
    <mergeCell ref="A31:A32"/>
    <mergeCell ref="B31:B32"/>
    <mergeCell ref="C31:C32"/>
    <mergeCell ref="D31:D32"/>
    <mergeCell ref="A39:A40"/>
    <mergeCell ref="B39:B40"/>
    <mergeCell ref="C39:C40"/>
    <mergeCell ref="D39:D40"/>
    <mergeCell ref="A35:A36"/>
    <mergeCell ref="B35:B36"/>
    <mergeCell ref="C35:C36"/>
    <mergeCell ref="D35:D36"/>
    <mergeCell ref="A37:A38"/>
    <mergeCell ref="B37:B38"/>
    <mergeCell ref="C37:C38"/>
    <mergeCell ref="D37:D38"/>
    <mergeCell ref="A17:A18"/>
    <mergeCell ref="B17:B18"/>
    <mergeCell ref="C17:C18"/>
    <mergeCell ref="D17:D18"/>
    <mergeCell ref="A19:A20"/>
    <mergeCell ref="B19:B20"/>
    <mergeCell ref="C19:C20"/>
    <mergeCell ref="D19:D20"/>
    <mergeCell ref="A13:A14"/>
    <mergeCell ref="B13:B14"/>
    <mergeCell ref="C13:C14"/>
    <mergeCell ref="D13:D14"/>
    <mergeCell ref="A15:A16"/>
    <mergeCell ref="B15:B16"/>
    <mergeCell ref="C15:C16"/>
    <mergeCell ref="D15:D16"/>
    <mergeCell ref="A9:A10"/>
    <mergeCell ref="B9:B10"/>
    <mergeCell ref="C9:C10"/>
    <mergeCell ref="D9:D10"/>
    <mergeCell ref="A11:A12"/>
    <mergeCell ref="B11:B12"/>
    <mergeCell ref="C11:C12"/>
    <mergeCell ref="D11:D12"/>
    <mergeCell ref="A5:A6"/>
    <mergeCell ref="B5:B6"/>
    <mergeCell ref="C5:C6"/>
    <mergeCell ref="D5:D6"/>
    <mergeCell ref="A7:A8"/>
    <mergeCell ref="B7:B8"/>
    <mergeCell ref="C7:C8"/>
    <mergeCell ref="D7:D8"/>
    <mergeCell ref="A1:H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A21:A22"/>
    <mergeCell ref="B21:B22"/>
    <mergeCell ref="C21:C22"/>
    <mergeCell ref="D21:D22"/>
    <mergeCell ref="A33:A34"/>
    <mergeCell ref="B33:B34"/>
    <mergeCell ref="C33:C34"/>
    <mergeCell ref="D33:D34"/>
    <mergeCell ref="A23:A24"/>
    <mergeCell ref="B23:B24"/>
    <mergeCell ref="A27:A28"/>
    <mergeCell ref="B27:B28"/>
    <mergeCell ref="C27:C28"/>
    <mergeCell ref="D27:D28"/>
    <mergeCell ref="A29:A30"/>
    <mergeCell ref="B29:B30"/>
    <mergeCell ref="C29:C30"/>
    <mergeCell ref="D29:D30"/>
    <mergeCell ref="C23:C24"/>
    <mergeCell ref="D23:D24"/>
    <mergeCell ref="A25:A26"/>
    <mergeCell ref="B25:B26"/>
    <mergeCell ref="C25:C26"/>
    <mergeCell ref="D25:D26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90" orientation="portrait" verticalDpi="300" r:id="rId1"/>
  <rowBreaks count="1" manualBreakCount="1">
    <brk id="40" max="16383" man="1"/>
  </rowBreaks>
  <ignoredErrors>
    <ignoredError sqref="C21:D22 C38:D38 C55:D56 C37:D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workbookViewId="0">
      <selection activeCell="J15" sqref="J15"/>
    </sheetView>
  </sheetViews>
  <sheetFormatPr defaultRowHeight="16.5"/>
  <cols>
    <col min="1" max="1" width="6.375" customWidth="1"/>
    <col min="2" max="3" width="6.875" bestFit="1" customWidth="1"/>
    <col min="4" max="4" width="8.625" customWidth="1"/>
    <col min="5" max="8" width="22.625" customWidth="1"/>
  </cols>
  <sheetData>
    <row r="1" spans="1:8" ht="21" customHeight="1">
      <c r="A1" s="84" t="str">
        <f>'11月24日'!A1:H1</f>
        <v>104學年度第十二屆全國中等學校業餘高爾夫隊際錦標賽(高中組)</v>
      </c>
      <c r="B1" s="84"/>
      <c r="C1" s="84"/>
      <c r="D1" s="84"/>
      <c r="E1" s="84"/>
      <c r="F1" s="84"/>
      <c r="G1" s="84"/>
      <c r="H1" s="84"/>
    </row>
    <row r="2" spans="1:8" ht="21" thickBot="1">
      <c r="A2" s="85" t="s">
        <v>666</v>
      </c>
      <c r="B2" s="85"/>
      <c r="C2" s="85"/>
      <c r="D2" s="85"/>
      <c r="E2" s="85"/>
      <c r="F2" s="43" t="s">
        <v>668</v>
      </c>
      <c r="G2" s="59"/>
      <c r="H2" s="61">
        <f>'11月26日'!H2+1</f>
        <v>42335</v>
      </c>
    </row>
    <row r="3" spans="1:8" ht="17.25" customHeight="1" thickTop="1">
      <c r="A3" s="86" t="s">
        <v>669</v>
      </c>
      <c r="B3" s="94" t="s">
        <v>670</v>
      </c>
      <c r="C3" s="94" t="s">
        <v>671</v>
      </c>
      <c r="D3" s="92" t="s">
        <v>672</v>
      </c>
      <c r="E3" s="88" t="s">
        <v>673</v>
      </c>
      <c r="F3" s="88" t="s">
        <v>673</v>
      </c>
      <c r="G3" s="88" t="s">
        <v>673</v>
      </c>
      <c r="H3" s="90" t="s">
        <v>673</v>
      </c>
    </row>
    <row r="4" spans="1:8" ht="17.25" customHeight="1" thickBot="1">
      <c r="A4" s="87"/>
      <c r="B4" s="95"/>
      <c r="C4" s="95"/>
      <c r="D4" s="93"/>
      <c r="E4" s="89"/>
      <c r="F4" s="89"/>
      <c r="G4" s="89"/>
      <c r="H4" s="91"/>
    </row>
    <row r="5" spans="1:8" ht="18" thickTop="1">
      <c r="A5" s="100" t="s">
        <v>610</v>
      </c>
      <c r="B5" s="97">
        <v>1</v>
      </c>
      <c r="C5" s="97">
        <v>1</v>
      </c>
      <c r="D5" s="101">
        <v>0.27083333333333331</v>
      </c>
      <c r="E5" s="45" t="s">
        <v>1282</v>
      </c>
      <c r="F5" s="45" t="s">
        <v>1270</v>
      </c>
      <c r="G5" s="45" t="s">
        <v>1221</v>
      </c>
      <c r="H5" s="46" t="s">
        <v>1213</v>
      </c>
    </row>
    <row r="6" spans="1:8" ht="17.25">
      <c r="A6" s="99"/>
      <c r="B6" s="81"/>
      <c r="C6" s="81"/>
      <c r="D6" s="83"/>
      <c r="E6" s="47" t="s">
        <v>1331</v>
      </c>
      <c r="F6" s="47" t="s">
        <v>1332</v>
      </c>
      <c r="G6" s="47" t="s">
        <v>1333</v>
      </c>
      <c r="H6" s="48" t="s">
        <v>1334</v>
      </c>
    </row>
    <row r="7" spans="1:8" ht="17.25">
      <c r="A7" s="98" t="s">
        <v>610</v>
      </c>
      <c r="B7" s="80">
        <v>1</v>
      </c>
      <c r="C7" s="80">
        <v>2</v>
      </c>
      <c r="D7" s="82">
        <v>0.27708333333333329</v>
      </c>
      <c r="E7" s="49" t="s">
        <v>1289</v>
      </c>
      <c r="F7" s="49" t="s">
        <v>1269</v>
      </c>
      <c r="G7" s="49" t="s">
        <v>1298</v>
      </c>
      <c r="H7" s="50" t="s">
        <v>1211</v>
      </c>
    </row>
    <row r="8" spans="1:8" ht="17.25">
      <c r="A8" s="99"/>
      <c r="B8" s="81"/>
      <c r="C8" s="81"/>
      <c r="D8" s="83"/>
      <c r="E8" s="47" t="s">
        <v>1335</v>
      </c>
      <c r="F8" s="47" t="s">
        <v>1336</v>
      </c>
      <c r="G8" s="47" t="s">
        <v>1337</v>
      </c>
      <c r="H8" s="48" t="s">
        <v>1338</v>
      </c>
    </row>
    <row r="9" spans="1:8" ht="17.25">
      <c r="A9" s="98" t="s">
        <v>610</v>
      </c>
      <c r="B9" s="80">
        <v>1</v>
      </c>
      <c r="C9" s="80">
        <v>3</v>
      </c>
      <c r="D9" s="82">
        <v>0.28333333333333327</v>
      </c>
      <c r="E9" s="49" t="s">
        <v>1284</v>
      </c>
      <c r="F9" s="49" t="s">
        <v>1271</v>
      </c>
      <c r="G9" s="51" t="s">
        <v>1278</v>
      </c>
      <c r="H9" s="50" t="s">
        <v>1281</v>
      </c>
    </row>
    <row r="10" spans="1:8" ht="17.25">
      <c r="A10" s="99"/>
      <c r="B10" s="81"/>
      <c r="C10" s="81"/>
      <c r="D10" s="83"/>
      <c r="E10" s="47" t="s">
        <v>1339</v>
      </c>
      <c r="F10" s="47" t="s">
        <v>1340</v>
      </c>
      <c r="G10" s="47" t="s">
        <v>1341</v>
      </c>
      <c r="H10" s="48" t="s">
        <v>1342</v>
      </c>
    </row>
    <row r="11" spans="1:8" ht="17.25">
      <c r="A11" s="98" t="s">
        <v>610</v>
      </c>
      <c r="B11" s="80">
        <v>1</v>
      </c>
      <c r="C11" s="80">
        <v>4</v>
      </c>
      <c r="D11" s="82">
        <v>0.28958333333333325</v>
      </c>
      <c r="E11" s="49" t="s">
        <v>1303</v>
      </c>
      <c r="F11" s="49" t="s">
        <v>1305</v>
      </c>
      <c r="G11" s="51" t="s">
        <v>1308</v>
      </c>
      <c r="H11" s="50" t="s">
        <v>1296</v>
      </c>
    </row>
    <row r="12" spans="1:8" ht="17.25">
      <c r="A12" s="99"/>
      <c r="B12" s="81"/>
      <c r="C12" s="81"/>
      <c r="D12" s="83"/>
      <c r="E12" s="47" t="s">
        <v>1343</v>
      </c>
      <c r="F12" s="47" t="s">
        <v>1344</v>
      </c>
      <c r="G12" s="47" t="s">
        <v>1345</v>
      </c>
      <c r="H12" s="48" t="s">
        <v>1346</v>
      </c>
    </row>
    <row r="13" spans="1:8" ht="17.25">
      <c r="A13" s="98" t="s">
        <v>610</v>
      </c>
      <c r="B13" s="80">
        <v>1</v>
      </c>
      <c r="C13" s="80">
        <v>5</v>
      </c>
      <c r="D13" s="82">
        <v>0.29583333333333323</v>
      </c>
      <c r="E13" s="52" t="s">
        <v>1299</v>
      </c>
      <c r="F13" s="49" t="s">
        <v>1310</v>
      </c>
      <c r="G13" s="49" t="s">
        <v>1276</v>
      </c>
      <c r="H13" s="50" t="s">
        <v>1291</v>
      </c>
    </row>
    <row r="14" spans="1:8" ht="17.25">
      <c r="A14" s="99"/>
      <c r="B14" s="81"/>
      <c r="C14" s="81"/>
      <c r="D14" s="83"/>
      <c r="E14" s="47" t="s">
        <v>1347</v>
      </c>
      <c r="F14" s="47" t="s">
        <v>1348</v>
      </c>
      <c r="G14" s="47" t="s">
        <v>1349</v>
      </c>
      <c r="H14" s="48" t="s">
        <v>1350</v>
      </c>
    </row>
    <row r="15" spans="1:8" ht="17.25">
      <c r="A15" s="98" t="s">
        <v>610</v>
      </c>
      <c r="B15" s="80">
        <v>1</v>
      </c>
      <c r="C15" s="80">
        <v>6</v>
      </c>
      <c r="D15" s="82">
        <v>0.3020833333333332</v>
      </c>
      <c r="E15" s="49" t="s">
        <v>1297</v>
      </c>
      <c r="F15" s="49" t="s">
        <v>1302</v>
      </c>
      <c r="G15" s="49" t="s">
        <v>1309</v>
      </c>
      <c r="H15" s="50" t="s">
        <v>1292</v>
      </c>
    </row>
    <row r="16" spans="1:8" ht="17.25">
      <c r="A16" s="99"/>
      <c r="B16" s="81"/>
      <c r="C16" s="81"/>
      <c r="D16" s="83"/>
      <c r="E16" s="47" t="s">
        <v>1351</v>
      </c>
      <c r="F16" s="47" t="s">
        <v>1352</v>
      </c>
      <c r="G16" s="47" t="s">
        <v>1353</v>
      </c>
      <c r="H16" s="48" t="s">
        <v>1354</v>
      </c>
    </row>
    <row r="17" spans="1:8" ht="17.25">
      <c r="A17" s="98" t="s">
        <v>610</v>
      </c>
      <c r="B17" s="80">
        <v>1</v>
      </c>
      <c r="C17" s="80">
        <v>7</v>
      </c>
      <c r="D17" s="82">
        <v>0.30833333333333318</v>
      </c>
      <c r="E17" s="49" t="s">
        <v>1304</v>
      </c>
      <c r="F17" s="49" t="s">
        <v>1283</v>
      </c>
      <c r="G17" s="49" t="s">
        <v>1318</v>
      </c>
      <c r="H17" s="50" t="s">
        <v>1290</v>
      </c>
    </row>
    <row r="18" spans="1:8" ht="17.25">
      <c r="A18" s="99"/>
      <c r="B18" s="81"/>
      <c r="C18" s="81"/>
      <c r="D18" s="83"/>
      <c r="E18" s="47" t="s">
        <v>1355</v>
      </c>
      <c r="F18" s="47" t="s">
        <v>1356</v>
      </c>
      <c r="G18" s="47" t="s">
        <v>1357</v>
      </c>
      <c r="H18" s="48" t="s">
        <v>1358</v>
      </c>
    </row>
    <row r="19" spans="1:8" ht="17.25">
      <c r="A19" s="98" t="s">
        <v>610</v>
      </c>
      <c r="B19" s="80">
        <v>1</v>
      </c>
      <c r="C19" s="80">
        <v>8</v>
      </c>
      <c r="D19" s="82">
        <v>0.31458333333333316</v>
      </c>
      <c r="E19" s="49" t="s">
        <v>1323</v>
      </c>
      <c r="F19" s="49" t="s">
        <v>1317</v>
      </c>
      <c r="G19" s="49" t="s">
        <v>1311</v>
      </c>
      <c r="H19" s="50" t="s">
        <v>1324</v>
      </c>
    </row>
    <row r="20" spans="1:8" ht="17.25">
      <c r="A20" s="99"/>
      <c r="B20" s="81"/>
      <c r="C20" s="81"/>
      <c r="D20" s="83"/>
      <c r="E20" s="47" t="s">
        <v>1359</v>
      </c>
      <c r="F20" s="47" t="s">
        <v>1360</v>
      </c>
      <c r="G20" s="47" t="s">
        <v>1361</v>
      </c>
      <c r="H20" s="48" t="s">
        <v>1362</v>
      </c>
    </row>
    <row r="21" spans="1:8" ht="17.25">
      <c r="A21" s="102" t="s">
        <v>610</v>
      </c>
      <c r="B21" s="80">
        <v>1</v>
      </c>
      <c r="C21" s="80">
        <v>9</v>
      </c>
      <c r="D21" s="96">
        <v>0.32083333333333314</v>
      </c>
      <c r="E21" s="49" t="s">
        <v>1325</v>
      </c>
      <c r="F21" s="49" t="s">
        <v>1322</v>
      </c>
      <c r="G21" s="49" t="s">
        <v>1316</v>
      </c>
      <c r="H21" s="50" t="s">
        <v>1315</v>
      </c>
    </row>
    <row r="22" spans="1:8" ht="18" thickBot="1">
      <c r="A22" s="108"/>
      <c r="B22" s="105"/>
      <c r="C22" s="105"/>
      <c r="D22" s="106"/>
      <c r="E22" s="54" t="s">
        <v>1363</v>
      </c>
      <c r="F22" s="54" t="s">
        <v>1364</v>
      </c>
      <c r="G22" s="54" t="s">
        <v>1365</v>
      </c>
      <c r="H22" s="55" t="s">
        <v>1366</v>
      </c>
    </row>
    <row r="23" spans="1:8" ht="18" thickTop="1">
      <c r="A23" s="99" t="s">
        <v>611</v>
      </c>
      <c r="B23" s="107">
        <v>1</v>
      </c>
      <c r="C23" s="107">
        <v>1</v>
      </c>
      <c r="D23" s="83">
        <v>0.27430555555555552</v>
      </c>
      <c r="E23" s="56" t="s">
        <v>1212</v>
      </c>
      <c r="F23" s="56" t="s">
        <v>1279</v>
      </c>
      <c r="G23" s="56" t="s">
        <v>1219</v>
      </c>
      <c r="H23" s="57" t="s">
        <v>1210</v>
      </c>
    </row>
    <row r="24" spans="1:8" ht="17.25">
      <c r="A24" s="103"/>
      <c r="B24" s="81"/>
      <c r="C24" s="81"/>
      <c r="D24" s="96"/>
      <c r="E24" s="47" t="s">
        <v>1367</v>
      </c>
      <c r="F24" s="47" t="s">
        <v>1368</v>
      </c>
      <c r="G24" s="47" t="s">
        <v>1369</v>
      </c>
      <c r="H24" s="48" t="s">
        <v>1370</v>
      </c>
    </row>
    <row r="25" spans="1:8" ht="17.25">
      <c r="A25" s="102" t="s">
        <v>611</v>
      </c>
      <c r="B25" s="80">
        <v>1</v>
      </c>
      <c r="C25" s="80">
        <v>2</v>
      </c>
      <c r="D25" s="96">
        <v>0.2805555555555555</v>
      </c>
      <c r="E25" s="49" t="s">
        <v>1277</v>
      </c>
      <c r="F25" s="49" t="s">
        <v>1218</v>
      </c>
      <c r="G25" s="49" t="s">
        <v>1220</v>
      </c>
      <c r="H25" s="50" t="s">
        <v>1268</v>
      </c>
    </row>
    <row r="26" spans="1:8" ht="17.25">
      <c r="A26" s="103"/>
      <c r="B26" s="81"/>
      <c r="C26" s="81"/>
      <c r="D26" s="96"/>
      <c r="E26" s="47" t="s">
        <v>1371</v>
      </c>
      <c r="F26" s="47" t="s">
        <v>1372</v>
      </c>
      <c r="G26" s="47" t="s">
        <v>1373</v>
      </c>
      <c r="H26" s="48" t="s">
        <v>1374</v>
      </c>
    </row>
    <row r="27" spans="1:8" ht="17.25">
      <c r="A27" s="102" t="s">
        <v>611</v>
      </c>
      <c r="B27" s="80">
        <v>1</v>
      </c>
      <c r="C27" s="80">
        <v>3</v>
      </c>
      <c r="D27" s="96">
        <v>0.28680555555555548</v>
      </c>
      <c r="E27" s="49" t="s">
        <v>1226</v>
      </c>
      <c r="F27" s="49" t="s">
        <v>1227</v>
      </c>
      <c r="G27" s="49" t="s">
        <v>1232</v>
      </c>
      <c r="H27" s="50"/>
    </row>
    <row r="28" spans="1:8" ht="17.25">
      <c r="A28" s="103"/>
      <c r="B28" s="81"/>
      <c r="C28" s="81"/>
      <c r="D28" s="96"/>
      <c r="E28" s="47" t="s">
        <v>1375</v>
      </c>
      <c r="F28" s="47" t="s">
        <v>1375</v>
      </c>
      <c r="G28" s="47" t="s">
        <v>1376</v>
      </c>
      <c r="H28" s="48"/>
    </row>
    <row r="29" spans="1:8" ht="17.25">
      <c r="A29" s="102" t="s">
        <v>611</v>
      </c>
      <c r="B29" s="80">
        <v>1</v>
      </c>
      <c r="C29" s="80">
        <v>4</v>
      </c>
      <c r="D29" s="96">
        <v>0.29305555555555546</v>
      </c>
      <c r="E29" s="49" t="s">
        <v>1233</v>
      </c>
      <c r="F29" s="49" t="s">
        <v>1231</v>
      </c>
      <c r="G29" s="49" t="s">
        <v>1245</v>
      </c>
      <c r="H29" s="50" t="s">
        <v>1239</v>
      </c>
    </row>
    <row r="30" spans="1:8" ht="17.25">
      <c r="A30" s="103"/>
      <c r="B30" s="81"/>
      <c r="C30" s="81"/>
      <c r="D30" s="96"/>
      <c r="E30" s="47" t="s">
        <v>1377</v>
      </c>
      <c r="F30" s="47" t="s">
        <v>1378</v>
      </c>
      <c r="G30" s="47" t="s">
        <v>1379</v>
      </c>
      <c r="H30" s="48" t="s">
        <v>1380</v>
      </c>
    </row>
    <row r="31" spans="1:8" ht="17.25">
      <c r="A31" s="102" t="s">
        <v>611</v>
      </c>
      <c r="B31" s="80">
        <v>1</v>
      </c>
      <c r="C31" s="80">
        <v>5</v>
      </c>
      <c r="D31" s="96">
        <v>0.29930555555555544</v>
      </c>
      <c r="E31" s="49" t="s">
        <v>1248</v>
      </c>
      <c r="F31" s="49" t="s">
        <v>1230</v>
      </c>
      <c r="G31" s="49" t="s">
        <v>1247</v>
      </c>
      <c r="H31" s="50" t="s">
        <v>1225</v>
      </c>
    </row>
    <row r="32" spans="1:8" ht="17.25">
      <c r="A32" s="103"/>
      <c r="B32" s="81"/>
      <c r="C32" s="81"/>
      <c r="D32" s="96"/>
      <c r="E32" s="47" t="s">
        <v>1381</v>
      </c>
      <c r="F32" s="47" t="s">
        <v>1382</v>
      </c>
      <c r="G32" s="47" t="s">
        <v>1383</v>
      </c>
      <c r="H32" s="48" t="s">
        <v>1384</v>
      </c>
    </row>
    <row r="33" spans="1:8" ht="17.25">
      <c r="A33" s="102" t="s">
        <v>611</v>
      </c>
      <c r="B33" s="80">
        <v>1</v>
      </c>
      <c r="C33" s="80">
        <v>6</v>
      </c>
      <c r="D33" s="96">
        <v>0.30555555555555541</v>
      </c>
      <c r="E33" s="49" t="s">
        <v>1252</v>
      </c>
      <c r="F33" s="49" t="s">
        <v>1254</v>
      </c>
      <c r="G33" s="49" t="s">
        <v>1237</v>
      </c>
      <c r="H33" s="50" t="s">
        <v>1240</v>
      </c>
    </row>
    <row r="34" spans="1:8" ht="17.25">
      <c r="A34" s="103"/>
      <c r="B34" s="81"/>
      <c r="C34" s="81"/>
      <c r="D34" s="96"/>
      <c r="E34" s="47" t="s">
        <v>1385</v>
      </c>
      <c r="F34" s="47" t="s">
        <v>1386</v>
      </c>
      <c r="G34" s="47" t="s">
        <v>1387</v>
      </c>
      <c r="H34" s="48" t="s">
        <v>1388</v>
      </c>
    </row>
    <row r="35" spans="1:8" ht="17.25">
      <c r="A35" s="102" t="s">
        <v>611</v>
      </c>
      <c r="B35" s="80">
        <v>1</v>
      </c>
      <c r="C35" s="80">
        <v>7</v>
      </c>
      <c r="D35" s="96">
        <v>0.31180555555555539</v>
      </c>
      <c r="E35" s="49" t="s">
        <v>1255</v>
      </c>
      <c r="F35" s="49" t="s">
        <v>1263</v>
      </c>
      <c r="G35" s="49" t="s">
        <v>1238</v>
      </c>
      <c r="H35" s="50" t="s">
        <v>1246</v>
      </c>
    </row>
    <row r="36" spans="1:8" ht="17.25">
      <c r="A36" s="103"/>
      <c r="B36" s="81"/>
      <c r="C36" s="81"/>
      <c r="D36" s="96"/>
      <c r="E36" s="47" t="s">
        <v>1389</v>
      </c>
      <c r="F36" s="47" t="s">
        <v>1390</v>
      </c>
      <c r="G36" s="47" t="s">
        <v>1391</v>
      </c>
      <c r="H36" s="48" t="s">
        <v>1392</v>
      </c>
    </row>
    <row r="37" spans="1:8" ht="17.25">
      <c r="A37" s="102" t="s">
        <v>611</v>
      </c>
      <c r="B37" s="80">
        <v>1</v>
      </c>
      <c r="C37" s="80">
        <v>8</v>
      </c>
      <c r="D37" s="96">
        <v>0.31805555555555537</v>
      </c>
      <c r="E37" s="49" t="s">
        <v>1261</v>
      </c>
      <c r="F37" s="49" t="s">
        <v>1253</v>
      </c>
      <c r="G37" s="49" t="s">
        <v>1262</v>
      </c>
      <c r="H37" s="50" t="s">
        <v>1260</v>
      </c>
    </row>
    <row r="38" spans="1:8" ht="18" thickBot="1">
      <c r="A38" s="108"/>
      <c r="B38" s="105"/>
      <c r="C38" s="105"/>
      <c r="D38" s="106"/>
      <c r="E38" s="54" t="s">
        <v>1393</v>
      </c>
      <c r="F38" s="54" t="s">
        <v>1394</v>
      </c>
      <c r="G38" s="54" t="s">
        <v>1395</v>
      </c>
      <c r="H38" s="55" t="s">
        <v>1396</v>
      </c>
    </row>
    <row r="39" spans="1:8" ht="18" thickTop="1">
      <c r="A39" s="42" t="s">
        <v>936</v>
      </c>
      <c r="B39" s="42"/>
      <c r="C39" s="42"/>
      <c r="D39" s="42"/>
      <c r="E39" s="42"/>
      <c r="F39" s="42"/>
      <c r="G39" s="42"/>
      <c r="H39" s="42"/>
    </row>
    <row r="40" spans="1:8" ht="17.25">
      <c r="A40" s="42" t="s">
        <v>937</v>
      </c>
      <c r="B40" s="42"/>
      <c r="C40" s="42"/>
      <c r="D40" s="42"/>
      <c r="E40" s="42"/>
      <c r="F40" s="42"/>
      <c r="G40" s="42"/>
      <c r="H40" s="42"/>
    </row>
    <row r="41" spans="1:8" ht="17.25">
      <c r="A41" s="42" t="s">
        <v>674</v>
      </c>
      <c r="B41" s="42"/>
      <c r="C41" s="42"/>
      <c r="D41" s="42"/>
      <c r="E41" s="42"/>
      <c r="F41" s="42"/>
      <c r="G41" s="42"/>
      <c r="H41" s="42"/>
    </row>
    <row r="42" spans="1:8" ht="17.25">
      <c r="A42" s="42" t="s">
        <v>938</v>
      </c>
      <c r="B42" s="42"/>
      <c r="C42" s="42"/>
      <c r="D42" s="42"/>
      <c r="E42" s="42"/>
      <c r="F42" s="42"/>
      <c r="G42" s="42"/>
      <c r="H42" s="42"/>
    </row>
  </sheetData>
  <mergeCells count="78">
    <mergeCell ref="A9:A10"/>
    <mergeCell ref="B9:B10"/>
    <mergeCell ref="C9:C10"/>
    <mergeCell ref="D9:D10"/>
    <mergeCell ref="A1:H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A5:A6"/>
    <mergeCell ref="B5:B6"/>
    <mergeCell ref="C5:C6"/>
    <mergeCell ref="D5:D6"/>
    <mergeCell ref="A7:A8"/>
    <mergeCell ref="B7:B8"/>
    <mergeCell ref="C7:C8"/>
    <mergeCell ref="D7:D8"/>
    <mergeCell ref="A11:A12"/>
    <mergeCell ref="B11:B12"/>
    <mergeCell ref="C11:C12"/>
    <mergeCell ref="D11:D12"/>
    <mergeCell ref="C19:C20"/>
    <mergeCell ref="D19:D20"/>
    <mergeCell ref="A13:A14"/>
    <mergeCell ref="B13:B14"/>
    <mergeCell ref="C13:C14"/>
    <mergeCell ref="D13:D14"/>
    <mergeCell ref="A15:A16"/>
    <mergeCell ref="B15:B16"/>
    <mergeCell ref="C15:C16"/>
    <mergeCell ref="D15:D16"/>
    <mergeCell ref="A21:A22"/>
    <mergeCell ref="B21:B22"/>
    <mergeCell ref="C21:C22"/>
    <mergeCell ref="D21:D22"/>
    <mergeCell ref="A17:A18"/>
    <mergeCell ref="B17:B18"/>
    <mergeCell ref="C17:C18"/>
    <mergeCell ref="D17:D18"/>
    <mergeCell ref="A19:A20"/>
    <mergeCell ref="B19:B20"/>
    <mergeCell ref="A25:A26"/>
    <mergeCell ref="B25:B26"/>
    <mergeCell ref="C25:C26"/>
    <mergeCell ref="D25:D26"/>
    <mergeCell ref="A23:A24"/>
    <mergeCell ref="B23:B24"/>
    <mergeCell ref="C23:C24"/>
    <mergeCell ref="D23:D24"/>
    <mergeCell ref="A37:A38"/>
    <mergeCell ref="B37:B38"/>
    <mergeCell ref="C37:C38"/>
    <mergeCell ref="D37:D38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</mergeCells>
  <phoneticPr fontId="1" type="noConversion"/>
  <pageMargins left="0.7" right="0.7" top="0.75" bottom="0.75" header="0.3" footer="0.3"/>
  <pageSetup paperSize="9" scale="80" fitToHeight="0" orientation="portrait" horizontalDpi="300" verticalDpi="300" r:id="rId1"/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topLeftCell="A22" zoomScale="120" zoomScaleNormal="100" zoomScaleSheetLayoutView="120" workbookViewId="0">
      <selection activeCell="R29" sqref="R29"/>
    </sheetView>
  </sheetViews>
  <sheetFormatPr defaultRowHeight="16.5"/>
  <cols>
    <col min="1" max="1" width="6" style="132" bestFit="1" customWidth="1"/>
    <col min="2" max="3" width="5.5" style="132" bestFit="1" customWidth="1"/>
    <col min="4" max="4" width="6.625" style="132" bestFit="1" customWidth="1"/>
    <col min="5" max="6" width="5.5" style="132" bestFit="1" customWidth="1"/>
    <col min="7" max="7" width="5.5" style="135" customWidth="1"/>
    <col min="8" max="8" width="6" style="132" bestFit="1" customWidth="1"/>
    <col min="9" max="10" width="5.5" style="132" bestFit="1" customWidth="1"/>
    <col min="11" max="11" width="6.625" style="132" bestFit="1" customWidth="1"/>
    <col min="12" max="13" width="5.5" style="132" bestFit="1" customWidth="1"/>
    <col min="14" max="251" width="9" style="132"/>
    <col min="252" max="252" width="6.125" style="132" customWidth="1"/>
    <col min="253" max="255" width="6.625" style="132" customWidth="1"/>
    <col min="256" max="256" width="6.25" style="132" customWidth="1"/>
    <col min="257" max="259" width="6.625" style="132" customWidth="1"/>
    <col min="260" max="260" width="6.125" style="132" customWidth="1"/>
    <col min="261" max="263" width="6.625" style="132" customWidth="1"/>
    <col min="264" max="264" width="3.625" style="132" customWidth="1"/>
    <col min="265" max="507" width="9" style="132"/>
    <col min="508" max="508" width="6.125" style="132" customWidth="1"/>
    <col min="509" max="511" width="6.625" style="132" customWidth="1"/>
    <col min="512" max="512" width="6.25" style="132" customWidth="1"/>
    <col min="513" max="515" width="6.625" style="132" customWidth="1"/>
    <col min="516" max="516" width="6.125" style="132" customWidth="1"/>
    <col min="517" max="519" width="6.625" style="132" customWidth="1"/>
    <col min="520" max="520" width="3.625" style="132" customWidth="1"/>
    <col min="521" max="763" width="9" style="132"/>
    <col min="764" max="764" width="6.125" style="132" customWidth="1"/>
    <col min="765" max="767" width="6.625" style="132" customWidth="1"/>
    <col min="768" max="768" width="6.25" style="132" customWidth="1"/>
    <col min="769" max="771" width="6.625" style="132" customWidth="1"/>
    <col min="772" max="772" width="6.125" style="132" customWidth="1"/>
    <col min="773" max="775" width="6.625" style="132" customWidth="1"/>
    <col min="776" max="776" width="3.625" style="132" customWidth="1"/>
    <col min="777" max="1019" width="9" style="132"/>
    <col min="1020" max="1020" width="6.125" style="132" customWidth="1"/>
    <col min="1021" max="1023" width="6.625" style="132" customWidth="1"/>
    <col min="1024" max="1024" width="6.25" style="132" customWidth="1"/>
    <col min="1025" max="1027" width="6.625" style="132" customWidth="1"/>
    <col min="1028" max="1028" width="6.125" style="132" customWidth="1"/>
    <col min="1029" max="1031" width="6.625" style="132" customWidth="1"/>
    <col min="1032" max="1032" width="3.625" style="132" customWidth="1"/>
    <col min="1033" max="1275" width="9" style="132"/>
    <col min="1276" max="1276" width="6.125" style="132" customWidth="1"/>
    <col min="1277" max="1279" width="6.625" style="132" customWidth="1"/>
    <col min="1280" max="1280" width="6.25" style="132" customWidth="1"/>
    <col min="1281" max="1283" width="6.625" style="132" customWidth="1"/>
    <col min="1284" max="1284" width="6.125" style="132" customWidth="1"/>
    <col min="1285" max="1287" width="6.625" style="132" customWidth="1"/>
    <col min="1288" max="1288" width="3.625" style="132" customWidth="1"/>
    <col min="1289" max="1531" width="9" style="132"/>
    <col min="1532" max="1532" width="6.125" style="132" customWidth="1"/>
    <col min="1533" max="1535" width="6.625" style="132" customWidth="1"/>
    <col min="1536" max="1536" width="6.25" style="132" customWidth="1"/>
    <col min="1537" max="1539" width="6.625" style="132" customWidth="1"/>
    <col min="1540" max="1540" width="6.125" style="132" customWidth="1"/>
    <col min="1541" max="1543" width="6.625" style="132" customWidth="1"/>
    <col min="1544" max="1544" width="3.625" style="132" customWidth="1"/>
    <col min="1545" max="1787" width="9" style="132"/>
    <col min="1788" max="1788" width="6.125" style="132" customWidth="1"/>
    <col min="1789" max="1791" width="6.625" style="132" customWidth="1"/>
    <col min="1792" max="1792" width="6.25" style="132" customWidth="1"/>
    <col min="1793" max="1795" width="6.625" style="132" customWidth="1"/>
    <col min="1796" max="1796" width="6.125" style="132" customWidth="1"/>
    <col min="1797" max="1799" width="6.625" style="132" customWidth="1"/>
    <col min="1800" max="1800" width="3.625" style="132" customWidth="1"/>
    <col min="1801" max="2043" width="9" style="132"/>
    <col min="2044" max="2044" width="6.125" style="132" customWidth="1"/>
    <col min="2045" max="2047" width="6.625" style="132" customWidth="1"/>
    <col min="2048" max="2048" width="6.25" style="132" customWidth="1"/>
    <col min="2049" max="2051" width="6.625" style="132" customWidth="1"/>
    <col min="2052" max="2052" width="6.125" style="132" customWidth="1"/>
    <col min="2053" max="2055" width="6.625" style="132" customWidth="1"/>
    <col min="2056" max="2056" width="3.625" style="132" customWidth="1"/>
    <col min="2057" max="2299" width="9" style="132"/>
    <col min="2300" max="2300" width="6.125" style="132" customWidth="1"/>
    <col min="2301" max="2303" width="6.625" style="132" customWidth="1"/>
    <col min="2304" max="2304" width="6.25" style="132" customWidth="1"/>
    <col min="2305" max="2307" width="6.625" style="132" customWidth="1"/>
    <col min="2308" max="2308" width="6.125" style="132" customWidth="1"/>
    <col min="2309" max="2311" width="6.625" style="132" customWidth="1"/>
    <col min="2312" max="2312" width="3.625" style="132" customWidth="1"/>
    <col min="2313" max="2555" width="9" style="132"/>
    <col min="2556" max="2556" width="6.125" style="132" customWidth="1"/>
    <col min="2557" max="2559" width="6.625" style="132" customWidth="1"/>
    <col min="2560" max="2560" width="6.25" style="132" customWidth="1"/>
    <col min="2561" max="2563" width="6.625" style="132" customWidth="1"/>
    <col min="2564" max="2564" width="6.125" style="132" customWidth="1"/>
    <col min="2565" max="2567" width="6.625" style="132" customWidth="1"/>
    <col min="2568" max="2568" width="3.625" style="132" customWidth="1"/>
    <col min="2569" max="2811" width="9" style="132"/>
    <col min="2812" max="2812" width="6.125" style="132" customWidth="1"/>
    <col min="2813" max="2815" width="6.625" style="132" customWidth="1"/>
    <col min="2816" max="2816" width="6.25" style="132" customWidth="1"/>
    <col min="2817" max="2819" width="6.625" style="132" customWidth="1"/>
    <col min="2820" max="2820" width="6.125" style="132" customWidth="1"/>
    <col min="2821" max="2823" width="6.625" style="132" customWidth="1"/>
    <col min="2824" max="2824" width="3.625" style="132" customWidth="1"/>
    <col min="2825" max="3067" width="9" style="132"/>
    <col min="3068" max="3068" width="6.125" style="132" customWidth="1"/>
    <col min="3069" max="3071" width="6.625" style="132" customWidth="1"/>
    <col min="3072" max="3072" width="6.25" style="132" customWidth="1"/>
    <col min="3073" max="3075" width="6.625" style="132" customWidth="1"/>
    <col min="3076" max="3076" width="6.125" style="132" customWidth="1"/>
    <col min="3077" max="3079" width="6.625" style="132" customWidth="1"/>
    <col min="3080" max="3080" width="3.625" style="132" customWidth="1"/>
    <col min="3081" max="3323" width="9" style="132"/>
    <col min="3324" max="3324" width="6.125" style="132" customWidth="1"/>
    <col min="3325" max="3327" width="6.625" style="132" customWidth="1"/>
    <col min="3328" max="3328" width="6.25" style="132" customWidth="1"/>
    <col min="3329" max="3331" width="6.625" style="132" customWidth="1"/>
    <col min="3332" max="3332" width="6.125" style="132" customWidth="1"/>
    <col min="3333" max="3335" width="6.625" style="132" customWidth="1"/>
    <col min="3336" max="3336" width="3.625" style="132" customWidth="1"/>
    <col min="3337" max="3579" width="9" style="132"/>
    <col min="3580" max="3580" width="6.125" style="132" customWidth="1"/>
    <col min="3581" max="3583" width="6.625" style="132" customWidth="1"/>
    <col min="3584" max="3584" width="6.25" style="132" customWidth="1"/>
    <col min="3585" max="3587" width="6.625" style="132" customWidth="1"/>
    <col min="3588" max="3588" width="6.125" style="132" customWidth="1"/>
    <col min="3589" max="3591" width="6.625" style="132" customWidth="1"/>
    <col min="3592" max="3592" width="3.625" style="132" customWidth="1"/>
    <col min="3593" max="3835" width="9" style="132"/>
    <col min="3836" max="3836" width="6.125" style="132" customWidth="1"/>
    <col min="3837" max="3839" width="6.625" style="132" customWidth="1"/>
    <col min="3840" max="3840" width="6.25" style="132" customWidth="1"/>
    <col min="3841" max="3843" width="6.625" style="132" customWidth="1"/>
    <col min="3844" max="3844" width="6.125" style="132" customWidth="1"/>
    <col min="3845" max="3847" width="6.625" style="132" customWidth="1"/>
    <col min="3848" max="3848" width="3.625" style="132" customWidth="1"/>
    <col min="3849" max="4091" width="9" style="132"/>
    <col min="4092" max="4092" width="6.125" style="132" customWidth="1"/>
    <col min="4093" max="4095" width="6.625" style="132" customWidth="1"/>
    <col min="4096" max="4096" width="6.25" style="132" customWidth="1"/>
    <col min="4097" max="4099" width="6.625" style="132" customWidth="1"/>
    <col min="4100" max="4100" width="6.125" style="132" customWidth="1"/>
    <col min="4101" max="4103" width="6.625" style="132" customWidth="1"/>
    <col min="4104" max="4104" width="3.625" style="132" customWidth="1"/>
    <col min="4105" max="4347" width="9" style="132"/>
    <col min="4348" max="4348" width="6.125" style="132" customWidth="1"/>
    <col min="4349" max="4351" width="6.625" style="132" customWidth="1"/>
    <col min="4352" max="4352" width="6.25" style="132" customWidth="1"/>
    <col min="4353" max="4355" width="6.625" style="132" customWidth="1"/>
    <col min="4356" max="4356" width="6.125" style="132" customWidth="1"/>
    <col min="4357" max="4359" width="6.625" style="132" customWidth="1"/>
    <col min="4360" max="4360" width="3.625" style="132" customWidth="1"/>
    <col min="4361" max="4603" width="9" style="132"/>
    <col min="4604" max="4604" width="6.125" style="132" customWidth="1"/>
    <col min="4605" max="4607" width="6.625" style="132" customWidth="1"/>
    <col min="4608" max="4608" width="6.25" style="132" customWidth="1"/>
    <col min="4609" max="4611" width="6.625" style="132" customWidth="1"/>
    <col min="4612" max="4612" width="6.125" style="132" customWidth="1"/>
    <col min="4613" max="4615" width="6.625" style="132" customWidth="1"/>
    <col min="4616" max="4616" width="3.625" style="132" customWidth="1"/>
    <col min="4617" max="4859" width="9" style="132"/>
    <col min="4860" max="4860" width="6.125" style="132" customWidth="1"/>
    <col min="4861" max="4863" width="6.625" style="132" customWidth="1"/>
    <col min="4864" max="4864" width="6.25" style="132" customWidth="1"/>
    <col min="4865" max="4867" width="6.625" style="132" customWidth="1"/>
    <col min="4868" max="4868" width="6.125" style="132" customWidth="1"/>
    <col min="4869" max="4871" width="6.625" style="132" customWidth="1"/>
    <col min="4872" max="4872" width="3.625" style="132" customWidth="1"/>
    <col min="4873" max="5115" width="9" style="132"/>
    <col min="5116" max="5116" width="6.125" style="132" customWidth="1"/>
    <col min="5117" max="5119" width="6.625" style="132" customWidth="1"/>
    <col min="5120" max="5120" width="6.25" style="132" customWidth="1"/>
    <col min="5121" max="5123" width="6.625" style="132" customWidth="1"/>
    <col min="5124" max="5124" width="6.125" style="132" customWidth="1"/>
    <col min="5125" max="5127" width="6.625" style="132" customWidth="1"/>
    <col min="5128" max="5128" width="3.625" style="132" customWidth="1"/>
    <col min="5129" max="5371" width="9" style="132"/>
    <col min="5372" max="5372" width="6.125" style="132" customWidth="1"/>
    <col min="5373" max="5375" width="6.625" style="132" customWidth="1"/>
    <col min="5376" max="5376" width="6.25" style="132" customWidth="1"/>
    <col min="5377" max="5379" width="6.625" style="132" customWidth="1"/>
    <col min="5380" max="5380" width="6.125" style="132" customWidth="1"/>
    <col min="5381" max="5383" width="6.625" style="132" customWidth="1"/>
    <col min="5384" max="5384" width="3.625" style="132" customWidth="1"/>
    <col min="5385" max="5627" width="9" style="132"/>
    <col min="5628" max="5628" width="6.125" style="132" customWidth="1"/>
    <col min="5629" max="5631" width="6.625" style="132" customWidth="1"/>
    <col min="5632" max="5632" width="6.25" style="132" customWidth="1"/>
    <col min="5633" max="5635" width="6.625" style="132" customWidth="1"/>
    <col min="5636" max="5636" width="6.125" style="132" customWidth="1"/>
    <col min="5637" max="5639" width="6.625" style="132" customWidth="1"/>
    <col min="5640" max="5640" width="3.625" style="132" customWidth="1"/>
    <col min="5641" max="5883" width="9" style="132"/>
    <col min="5884" max="5884" width="6.125" style="132" customWidth="1"/>
    <col min="5885" max="5887" width="6.625" style="132" customWidth="1"/>
    <col min="5888" max="5888" width="6.25" style="132" customWidth="1"/>
    <col min="5889" max="5891" width="6.625" style="132" customWidth="1"/>
    <col min="5892" max="5892" width="6.125" style="132" customWidth="1"/>
    <col min="5893" max="5895" width="6.625" style="132" customWidth="1"/>
    <col min="5896" max="5896" width="3.625" style="132" customWidth="1"/>
    <col min="5897" max="6139" width="9" style="132"/>
    <col min="6140" max="6140" width="6.125" style="132" customWidth="1"/>
    <col min="6141" max="6143" width="6.625" style="132" customWidth="1"/>
    <col min="6144" max="6144" width="6.25" style="132" customWidth="1"/>
    <col min="6145" max="6147" width="6.625" style="132" customWidth="1"/>
    <col min="6148" max="6148" width="6.125" style="132" customWidth="1"/>
    <col min="6149" max="6151" width="6.625" style="132" customWidth="1"/>
    <col min="6152" max="6152" width="3.625" style="132" customWidth="1"/>
    <col min="6153" max="6395" width="9" style="132"/>
    <col min="6396" max="6396" width="6.125" style="132" customWidth="1"/>
    <col min="6397" max="6399" width="6.625" style="132" customWidth="1"/>
    <col min="6400" max="6400" width="6.25" style="132" customWidth="1"/>
    <col min="6401" max="6403" width="6.625" style="132" customWidth="1"/>
    <col min="6404" max="6404" width="6.125" style="132" customWidth="1"/>
    <col min="6405" max="6407" width="6.625" style="132" customWidth="1"/>
    <col min="6408" max="6408" width="3.625" style="132" customWidth="1"/>
    <col min="6409" max="6651" width="9" style="132"/>
    <col min="6652" max="6652" width="6.125" style="132" customWidth="1"/>
    <col min="6653" max="6655" width="6.625" style="132" customWidth="1"/>
    <col min="6656" max="6656" width="6.25" style="132" customWidth="1"/>
    <col min="6657" max="6659" width="6.625" style="132" customWidth="1"/>
    <col min="6660" max="6660" width="6.125" style="132" customWidth="1"/>
    <col min="6661" max="6663" width="6.625" style="132" customWidth="1"/>
    <col min="6664" max="6664" width="3.625" style="132" customWidth="1"/>
    <col min="6665" max="6907" width="9" style="132"/>
    <col min="6908" max="6908" width="6.125" style="132" customWidth="1"/>
    <col min="6909" max="6911" width="6.625" style="132" customWidth="1"/>
    <col min="6912" max="6912" width="6.25" style="132" customWidth="1"/>
    <col min="6913" max="6915" width="6.625" style="132" customWidth="1"/>
    <col min="6916" max="6916" width="6.125" style="132" customWidth="1"/>
    <col min="6917" max="6919" width="6.625" style="132" customWidth="1"/>
    <col min="6920" max="6920" width="3.625" style="132" customWidth="1"/>
    <col min="6921" max="7163" width="9" style="132"/>
    <col min="7164" max="7164" width="6.125" style="132" customWidth="1"/>
    <col min="7165" max="7167" width="6.625" style="132" customWidth="1"/>
    <col min="7168" max="7168" width="6.25" style="132" customWidth="1"/>
    <col min="7169" max="7171" width="6.625" style="132" customWidth="1"/>
    <col min="7172" max="7172" width="6.125" style="132" customWidth="1"/>
    <col min="7173" max="7175" width="6.625" style="132" customWidth="1"/>
    <col min="7176" max="7176" width="3.625" style="132" customWidth="1"/>
    <col min="7177" max="7419" width="9" style="132"/>
    <col min="7420" max="7420" width="6.125" style="132" customWidth="1"/>
    <col min="7421" max="7423" width="6.625" style="132" customWidth="1"/>
    <col min="7424" max="7424" width="6.25" style="132" customWidth="1"/>
    <col min="7425" max="7427" width="6.625" style="132" customWidth="1"/>
    <col min="7428" max="7428" width="6.125" style="132" customWidth="1"/>
    <col min="7429" max="7431" width="6.625" style="132" customWidth="1"/>
    <col min="7432" max="7432" width="3.625" style="132" customWidth="1"/>
    <col min="7433" max="7675" width="9" style="132"/>
    <col min="7676" max="7676" width="6.125" style="132" customWidth="1"/>
    <col min="7677" max="7679" width="6.625" style="132" customWidth="1"/>
    <col min="7680" max="7680" width="6.25" style="132" customWidth="1"/>
    <col min="7681" max="7683" width="6.625" style="132" customWidth="1"/>
    <col min="7684" max="7684" width="6.125" style="132" customWidth="1"/>
    <col min="7685" max="7687" width="6.625" style="132" customWidth="1"/>
    <col min="7688" max="7688" width="3.625" style="132" customWidth="1"/>
    <col min="7689" max="7931" width="9" style="132"/>
    <col min="7932" max="7932" width="6.125" style="132" customWidth="1"/>
    <col min="7933" max="7935" width="6.625" style="132" customWidth="1"/>
    <col min="7936" max="7936" width="6.25" style="132" customWidth="1"/>
    <col min="7937" max="7939" width="6.625" style="132" customWidth="1"/>
    <col min="7940" max="7940" width="6.125" style="132" customWidth="1"/>
    <col min="7941" max="7943" width="6.625" style="132" customWidth="1"/>
    <col min="7944" max="7944" width="3.625" style="132" customWidth="1"/>
    <col min="7945" max="8187" width="9" style="132"/>
    <col min="8188" max="8188" width="6.125" style="132" customWidth="1"/>
    <col min="8189" max="8191" width="6.625" style="132" customWidth="1"/>
    <col min="8192" max="8192" width="6.25" style="132" customWidth="1"/>
    <col min="8193" max="8195" width="6.625" style="132" customWidth="1"/>
    <col min="8196" max="8196" width="6.125" style="132" customWidth="1"/>
    <col min="8197" max="8199" width="6.625" style="132" customWidth="1"/>
    <col min="8200" max="8200" width="3.625" style="132" customWidth="1"/>
    <col min="8201" max="8443" width="9" style="132"/>
    <col min="8444" max="8444" width="6.125" style="132" customWidth="1"/>
    <col min="8445" max="8447" width="6.625" style="132" customWidth="1"/>
    <col min="8448" max="8448" width="6.25" style="132" customWidth="1"/>
    <col min="8449" max="8451" width="6.625" style="132" customWidth="1"/>
    <col min="8452" max="8452" width="6.125" style="132" customWidth="1"/>
    <col min="8453" max="8455" width="6.625" style="132" customWidth="1"/>
    <col min="8456" max="8456" width="3.625" style="132" customWidth="1"/>
    <col min="8457" max="8699" width="9" style="132"/>
    <col min="8700" max="8700" width="6.125" style="132" customWidth="1"/>
    <col min="8701" max="8703" width="6.625" style="132" customWidth="1"/>
    <col min="8704" max="8704" width="6.25" style="132" customWidth="1"/>
    <col min="8705" max="8707" width="6.625" style="132" customWidth="1"/>
    <col min="8708" max="8708" width="6.125" style="132" customWidth="1"/>
    <col min="8709" max="8711" width="6.625" style="132" customWidth="1"/>
    <col min="8712" max="8712" width="3.625" style="132" customWidth="1"/>
    <col min="8713" max="8955" width="9" style="132"/>
    <col min="8956" max="8956" width="6.125" style="132" customWidth="1"/>
    <col min="8957" max="8959" width="6.625" style="132" customWidth="1"/>
    <col min="8960" max="8960" width="6.25" style="132" customWidth="1"/>
    <col min="8961" max="8963" width="6.625" style="132" customWidth="1"/>
    <col min="8964" max="8964" width="6.125" style="132" customWidth="1"/>
    <col min="8965" max="8967" width="6.625" style="132" customWidth="1"/>
    <col min="8968" max="8968" width="3.625" style="132" customWidth="1"/>
    <col min="8969" max="9211" width="9" style="132"/>
    <col min="9212" max="9212" width="6.125" style="132" customWidth="1"/>
    <col min="9213" max="9215" width="6.625" style="132" customWidth="1"/>
    <col min="9216" max="9216" width="6.25" style="132" customWidth="1"/>
    <col min="9217" max="9219" width="6.625" style="132" customWidth="1"/>
    <col min="9220" max="9220" width="6.125" style="132" customWidth="1"/>
    <col min="9221" max="9223" width="6.625" style="132" customWidth="1"/>
    <col min="9224" max="9224" width="3.625" style="132" customWidth="1"/>
    <col min="9225" max="9467" width="9" style="132"/>
    <col min="9468" max="9468" width="6.125" style="132" customWidth="1"/>
    <col min="9469" max="9471" width="6.625" style="132" customWidth="1"/>
    <col min="9472" max="9472" width="6.25" style="132" customWidth="1"/>
    <col min="9473" max="9475" width="6.625" style="132" customWidth="1"/>
    <col min="9476" max="9476" width="6.125" style="132" customWidth="1"/>
    <col min="9477" max="9479" width="6.625" style="132" customWidth="1"/>
    <col min="9480" max="9480" width="3.625" style="132" customWidth="1"/>
    <col min="9481" max="9723" width="9" style="132"/>
    <col min="9724" max="9724" width="6.125" style="132" customWidth="1"/>
    <col min="9725" max="9727" width="6.625" style="132" customWidth="1"/>
    <col min="9728" max="9728" width="6.25" style="132" customWidth="1"/>
    <col min="9729" max="9731" width="6.625" style="132" customWidth="1"/>
    <col min="9732" max="9732" width="6.125" style="132" customWidth="1"/>
    <col min="9733" max="9735" width="6.625" style="132" customWidth="1"/>
    <col min="9736" max="9736" width="3.625" style="132" customWidth="1"/>
    <col min="9737" max="9979" width="9" style="132"/>
    <col min="9980" max="9980" width="6.125" style="132" customWidth="1"/>
    <col min="9981" max="9983" width="6.625" style="132" customWidth="1"/>
    <col min="9984" max="9984" width="6.25" style="132" customWidth="1"/>
    <col min="9985" max="9987" width="6.625" style="132" customWidth="1"/>
    <col min="9988" max="9988" width="6.125" style="132" customWidth="1"/>
    <col min="9989" max="9991" width="6.625" style="132" customWidth="1"/>
    <col min="9992" max="9992" width="3.625" style="132" customWidth="1"/>
    <col min="9993" max="10235" width="9" style="132"/>
    <col min="10236" max="10236" width="6.125" style="132" customWidth="1"/>
    <col min="10237" max="10239" width="6.625" style="132" customWidth="1"/>
    <col min="10240" max="10240" width="6.25" style="132" customWidth="1"/>
    <col min="10241" max="10243" width="6.625" style="132" customWidth="1"/>
    <col min="10244" max="10244" width="6.125" style="132" customWidth="1"/>
    <col min="10245" max="10247" width="6.625" style="132" customWidth="1"/>
    <col min="10248" max="10248" width="3.625" style="132" customWidth="1"/>
    <col min="10249" max="10491" width="9" style="132"/>
    <col min="10492" max="10492" width="6.125" style="132" customWidth="1"/>
    <col min="10493" max="10495" width="6.625" style="132" customWidth="1"/>
    <col min="10496" max="10496" width="6.25" style="132" customWidth="1"/>
    <col min="10497" max="10499" width="6.625" style="132" customWidth="1"/>
    <col min="10500" max="10500" width="6.125" style="132" customWidth="1"/>
    <col min="10501" max="10503" width="6.625" style="132" customWidth="1"/>
    <col min="10504" max="10504" width="3.625" style="132" customWidth="1"/>
    <col min="10505" max="10747" width="9" style="132"/>
    <col min="10748" max="10748" width="6.125" style="132" customWidth="1"/>
    <col min="10749" max="10751" width="6.625" style="132" customWidth="1"/>
    <col min="10752" max="10752" width="6.25" style="132" customWidth="1"/>
    <col min="10753" max="10755" width="6.625" style="132" customWidth="1"/>
    <col min="10756" max="10756" width="6.125" style="132" customWidth="1"/>
    <col min="10757" max="10759" width="6.625" style="132" customWidth="1"/>
    <col min="10760" max="10760" width="3.625" style="132" customWidth="1"/>
    <col min="10761" max="11003" width="9" style="132"/>
    <col min="11004" max="11004" width="6.125" style="132" customWidth="1"/>
    <col min="11005" max="11007" width="6.625" style="132" customWidth="1"/>
    <col min="11008" max="11008" width="6.25" style="132" customWidth="1"/>
    <col min="11009" max="11011" width="6.625" style="132" customWidth="1"/>
    <col min="11012" max="11012" width="6.125" style="132" customWidth="1"/>
    <col min="11013" max="11015" width="6.625" style="132" customWidth="1"/>
    <col min="11016" max="11016" width="3.625" style="132" customWidth="1"/>
    <col min="11017" max="11259" width="9" style="132"/>
    <col min="11260" max="11260" width="6.125" style="132" customWidth="1"/>
    <col min="11261" max="11263" width="6.625" style="132" customWidth="1"/>
    <col min="11264" max="11264" width="6.25" style="132" customWidth="1"/>
    <col min="11265" max="11267" width="6.625" style="132" customWidth="1"/>
    <col min="11268" max="11268" width="6.125" style="132" customWidth="1"/>
    <col min="11269" max="11271" width="6.625" style="132" customWidth="1"/>
    <col min="11272" max="11272" width="3.625" style="132" customWidth="1"/>
    <col min="11273" max="11515" width="9" style="132"/>
    <col min="11516" max="11516" width="6.125" style="132" customWidth="1"/>
    <col min="11517" max="11519" width="6.625" style="132" customWidth="1"/>
    <col min="11520" max="11520" width="6.25" style="132" customWidth="1"/>
    <col min="11521" max="11523" width="6.625" style="132" customWidth="1"/>
    <col min="11524" max="11524" width="6.125" style="132" customWidth="1"/>
    <col min="11525" max="11527" width="6.625" style="132" customWidth="1"/>
    <col min="11528" max="11528" width="3.625" style="132" customWidth="1"/>
    <col min="11529" max="11771" width="9" style="132"/>
    <col min="11772" max="11772" width="6.125" style="132" customWidth="1"/>
    <col min="11773" max="11775" width="6.625" style="132" customWidth="1"/>
    <col min="11776" max="11776" width="6.25" style="132" customWidth="1"/>
    <col min="11777" max="11779" width="6.625" style="132" customWidth="1"/>
    <col min="11780" max="11780" width="6.125" style="132" customWidth="1"/>
    <col min="11781" max="11783" width="6.625" style="132" customWidth="1"/>
    <col min="11784" max="11784" width="3.625" style="132" customWidth="1"/>
    <col min="11785" max="12027" width="9" style="132"/>
    <col min="12028" max="12028" width="6.125" style="132" customWidth="1"/>
    <col min="12029" max="12031" width="6.625" style="132" customWidth="1"/>
    <col min="12032" max="12032" width="6.25" style="132" customWidth="1"/>
    <col min="12033" max="12035" width="6.625" style="132" customWidth="1"/>
    <col min="12036" max="12036" width="6.125" style="132" customWidth="1"/>
    <col min="12037" max="12039" width="6.625" style="132" customWidth="1"/>
    <col min="12040" max="12040" width="3.625" style="132" customWidth="1"/>
    <col min="12041" max="12283" width="9" style="132"/>
    <col min="12284" max="12284" width="6.125" style="132" customWidth="1"/>
    <col min="12285" max="12287" width="6.625" style="132" customWidth="1"/>
    <col min="12288" max="12288" width="6.25" style="132" customWidth="1"/>
    <col min="12289" max="12291" width="6.625" style="132" customWidth="1"/>
    <col min="12292" max="12292" width="6.125" style="132" customWidth="1"/>
    <col min="12293" max="12295" width="6.625" style="132" customWidth="1"/>
    <col min="12296" max="12296" width="3.625" style="132" customWidth="1"/>
    <col min="12297" max="12539" width="9" style="132"/>
    <col min="12540" max="12540" width="6.125" style="132" customWidth="1"/>
    <col min="12541" max="12543" width="6.625" style="132" customWidth="1"/>
    <col min="12544" max="12544" width="6.25" style="132" customWidth="1"/>
    <col min="12545" max="12547" width="6.625" style="132" customWidth="1"/>
    <col min="12548" max="12548" width="6.125" style="132" customWidth="1"/>
    <col min="12549" max="12551" width="6.625" style="132" customWidth="1"/>
    <col min="12552" max="12552" width="3.625" style="132" customWidth="1"/>
    <col min="12553" max="12795" width="9" style="132"/>
    <col min="12796" max="12796" width="6.125" style="132" customWidth="1"/>
    <col min="12797" max="12799" width="6.625" style="132" customWidth="1"/>
    <col min="12800" max="12800" width="6.25" style="132" customWidth="1"/>
    <col min="12801" max="12803" width="6.625" style="132" customWidth="1"/>
    <col min="12804" max="12804" width="6.125" style="132" customWidth="1"/>
    <col min="12805" max="12807" width="6.625" style="132" customWidth="1"/>
    <col min="12808" max="12808" width="3.625" style="132" customWidth="1"/>
    <col min="12809" max="13051" width="9" style="132"/>
    <col min="13052" max="13052" width="6.125" style="132" customWidth="1"/>
    <col min="13053" max="13055" width="6.625" style="132" customWidth="1"/>
    <col min="13056" max="13056" width="6.25" style="132" customWidth="1"/>
    <col min="13057" max="13059" width="6.625" style="132" customWidth="1"/>
    <col min="13060" max="13060" width="6.125" style="132" customWidth="1"/>
    <col min="13061" max="13063" width="6.625" style="132" customWidth="1"/>
    <col min="13064" max="13064" width="3.625" style="132" customWidth="1"/>
    <col min="13065" max="13307" width="9" style="132"/>
    <col min="13308" max="13308" width="6.125" style="132" customWidth="1"/>
    <col min="13309" max="13311" width="6.625" style="132" customWidth="1"/>
    <col min="13312" max="13312" width="6.25" style="132" customWidth="1"/>
    <col min="13313" max="13315" width="6.625" style="132" customWidth="1"/>
    <col min="13316" max="13316" width="6.125" style="132" customWidth="1"/>
    <col min="13317" max="13319" width="6.625" style="132" customWidth="1"/>
    <col min="13320" max="13320" width="3.625" style="132" customWidth="1"/>
    <col min="13321" max="13563" width="9" style="132"/>
    <col min="13564" max="13564" width="6.125" style="132" customWidth="1"/>
    <col min="13565" max="13567" width="6.625" style="132" customWidth="1"/>
    <col min="13568" max="13568" width="6.25" style="132" customWidth="1"/>
    <col min="13569" max="13571" width="6.625" style="132" customWidth="1"/>
    <col min="13572" max="13572" width="6.125" style="132" customWidth="1"/>
    <col min="13573" max="13575" width="6.625" style="132" customWidth="1"/>
    <col min="13576" max="13576" width="3.625" style="132" customWidth="1"/>
    <col min="13577" max="13819" width="9" style="132"/>
    <col min="13820" max="13820" width="6.125" style="132" customWidth="1"/>
    <col min="13821" max="13823" width="6.625" style="132" customWidth="1"/>
    <col min="13824" max="13824" width="6.25" style="132" customWidth="1"/>
    <col min="13825" max="13827" width="6.625" style="132" customWidth="1"/>
    <col min="13828" max="13828" width="6.125" style="132" customWidth="1"/>
    <col min="13829" max="13831" width="6.625" style="132" customWidth="1"/>
    <col min="13832" max="13832" width="3.625" style="132" customWidth="1"/>
    <col min="13833" max="14075" width="9" style="132"/>
    <col min="14076" max="14076" width="6.125" style="132" customWidth="1"/>
    <col min="14077" max="14079" width="6.625" style="132" customWidth="1"/>
    <col min="14080" max="14080" width="6.25" style="132" customWidth="1"/>
    <col min="14081" max="14083" width="6.625" style="132" customWidth="1"/>
    <col min="14084" max="14084" width="6.125" style="132" customWidth="1"/>
    <col min="14085" max="14087" width="6.625" style="132" customWidth="1"/>
    <col min="14088" max="14088" width="3.625" style="132" customWidth="1"/>
    <col min="14089" max="14331" width="9" style="132"/>
    <col min="14332" max="14332" width="6.125" style="132" customWidth="1"/>
    <col min="14333" max="14335" width="6.625" style="132" customWidth="1"/>
    <col min="14336" max="14336" width="6.25" style="132" customWidth="1"/>
    <col min="14337" max="14339" width="6.625" style="132" customWidth="1"/>
    <col min="14340" max="14340" width="6.125" style="132" customWidth="1"/>
    <col min="14341" max="14343" width="6.625" style="132" customWidth="1"/>
    <col min="14344" max="14344" width="3.625" style="132" customWidth="1"/>
    <col min="14345" max="14587" width="9" style="132"/>
    <col min="14588" max="14588" width="6.125" style="132" customWidth="1"/>
    <col min="14589" max="14591" width="6.625" style="132" customWidth="1"/>
    <col min="14592" max="14592" width="6.25" style="132" customWidth="1"/>
    <col min="14593" max="14595" width="6.625" style="132" customWidth="1"/>
    <col min="14596" max="14596" width="6.125" style="132" customWidth="1"/>
    <col min="14597" max="14599" width="6.625" style="132" customWidth="1"/>
    <col min="14600" max="14600" width="3.625" style="132" customWidth="1"/>
    <col min="14601" max="14843" width="9" style="132"/>
    <col min="14844" max="14844" width="6.125" style="132" customWidth="1"/>
    <col min="14845" max="14847" width="6.625" style="132" customWidth="1"/>
    <col min="14848" max="14848" width="6.25" style="132" customWidth="1"/>
    <col min="14849" max="14851" width="6.625" style="132" customWidth="1"/>
    <col min="14852" max="14852" width="6.125" style="132" customWidth="1"/>
    <col min="14853" max="14855" width="6.625" style="132" customWidth="1"/>
    <col min="14856" max="14856" width="3.625" style="132" customWidth="1"/>
    <col min="14857" max="15099" width="9" style="132"/>
    <col min="15100" max="15100" width="6.125" style="132" customWidth="1"/>
    <col min="15101" max="15103" width="6.625" style="132" customWidth="1"/>
    <col min="15104" max="15104" width="6.25" style="132" customWidth="1"/>
    <col min="15105" max="15107" width="6.625" style="132" customWidth="1"/>
    <col min="15108" max="15108" width="6.125" style="132" customWidth="1"/>
    <col min="15109" max="15111" width="6.625" style="132" customWidth="1"/>
    <col min="15112" max="15112" width="3.625" style="132" customWidth="1"/>
    <col min="15113" max="15355" width="9" style="132"/>
    <col min="15356" max="15356" width="6.125" style="132" customWidth="1"/>
    <col min="15357" max="15359" width="6.625" style="132" customWidth="1"/>
    <col min="15360" max="15360" width="6.25" style="132" customWidth="1"/>
    <col min="15361" max="15363" width="6.625" style="132" customWidth="1"/>
    <col min="15364" max="15364" width="6.125" style="132" customWidth="1"/>
    <col min="15365" max="15367" width="6.625" style="132" customWidth="1"/>
    <col min="15368" max="15368" width="3.625" style="132" customWidth="1"/>
    <col min="15369" max="15611" width="9" style="132"/>
    <col min="15612" max="15612" width="6.125" style="132" customWidth="1"/>
    <col min="15613" max="15615" width="6.625" style="132" customWidth="1"/>
    <col min="15616" max="15616" width="6.25" style="132" customWidth="1"/>
    <col min="15617" max="15619" width="6.625" style="132" customWidth="1"/>
    <col min="15620" max="15620" width="6.125" style="132" customWidth="1"/>
    <col min="15621" max="15623" width="6.625" style="132" customWidth="1"/>
    <col min="15624" max="15624" width="3.625" style="132" customWidth="1"/>
    <col min="15625" max="15867" width="9" style="132"/>
    <col min="15868" max="15868" width="6.125" style="132" customWidth="1"/>
    <col min="15869" max="15871" width="6.625" style="132" customWidth="1"/>
    <col min="15872" max="15872" width="6.25" style="132" customWidth="1"/>
    <col min="15873" max="15875" width="6.625" style="132" customWidth="1"/>
    <col min="15876" max="15876" width="6.125" style="132" customWidth="1"/>
    <col min="15877" max="15879" width="6.625" style="132" customWidth="1"/>
    <col min="15880" max="15880" width="3.625" style="132" customWidth="1"/>
    <col min="15881" max="16123" width="9" style="132"/>
    <col min="16124" max="16124" width="6.125" style="132" customWidth="1"/>
    <col min="16125" max="16127" width="6.625" style="132" customWidth="1"/>
    <col min="16128" max="16128" width="6.25" style="132" customWidth="1"/>
    <col min="16129" max="16131" width="6.625" style="132" customWidth="1"/>
    <col min="16132" max="16132" width="6.125" style="132" customWidth="1"/>
    <col min="16133" max="16135" width="6.625" style="132" customWidth="1"/>
    <col min="16136" max="16136" width="3.625" style="132" customWidth="1"/>
    <col min="16137" max="16384" width="9" style="132"/>
  </cols>
  <sheetData>
    <row r="1" spans="1:13" s="128" customFormat="1" ht="21.95" customHeight="1">
      <c r="A1" s="126" t="s">
        <v>1397</v>
      </c>
      <c r="B1" s="126"/>
      <c r="C1" s="126"/>
      <c r="D1" s="126"/>
      <c r="E1" s="126"/>
      <c r="F1" s="126"/>
      <c r="G1" s="127"/>
      <c r="H1" s="126" t="s">
        <v>1397</v>
      </c>
      <c r="I1" s="126"/>
      <c r="J1" s="126"/>
      <c r="K1" s="126"/>
      <c r="L1" s="126"/>
      <c r="M1" s="126"/>
    </row>
    <row r="2" spans="1:13" ht="18" customHeight="1">
      <c r="A2" s="129" t="s">
        <v>1398</v>
      </c>
      <c r="B2" s="130" t="s">
        <v>1399</v>
      </c>
      <c r="C2" s="130" t="s">
        <v>1400</v>
      </c>
      <c r="D2" s="129" t="s">
        <v>1401</v>
      </c>
      <c r="E2" s="130" t="s">
        <v>1402</v>
      </c>
      <c r="F2" s="130" t="s">
        <v>1400</v>
      </c>
      <c r="G2" s="131"/>
      <c r="H2" s="129" t="s">
        <v>1398</v>
      </c>
      <c r="I2" s="130" t="s">
        <v>1399</v>
      </c>
      <c r="J2" s="130" t="s">
        <v>1400</v>
      </c>
      <c r="K2" s="129" t="s">
        <v>1403</v>
      </c>
      <c r="L2" s="130" t="s">
        <v>1402</v>
      </c>
      <c r="M2" s="130" t="s">
        <v>1400</v>
      </c>
    </row>
    <row r="3" spans="1:13" ht="21.95" customHeight="1">
      <c r="A3" s="133">
        <v>1</v>
      </c>
      <c r="B3" s="134">
        <v>6</v>
      </c>
      <c r="C3" s="134" t="s">
        <v>1404</v>
      </c>
      <c r="D3" s="133">
        <v>1</v>
      </c>
      <c r="E3" s="134">
        <v>15</v>
      </c>
      <c r="F3" s="134" t="s">
        <v>1405</v>
      </c>
      <c r="H3" s="133">
        <v>1</v>
      </c>
      <c r="I3" s="134">
        <v>6</v>
      </c>
      <c r="J3" s="134" t="s">
        <v>1404</v>
      </c>
      <c r="K3" s="133">
        <v>1</v>
      </c>
      <c r="L3" s="134">
        <v>15</v>
      </c>
      <c r="M3" s="134" t="s">
        <v>1405</v>
      </c>
    </row>
    <row r="4" spans="1:13" ht="21.95" customHeight="1">
      <c r="A4" s="133">
        <v>2</v>
      </c>
      <c r="B4" s="134">
        <v>23</v>
      </c>
      <c r="C4" s="134" t="s">
        <v>1405</v>
      </c>
      <c r="D4" s="133">
        <v>2</v>
      </c>
      <c r="E4" s="134">
        <v>15</v>
      </c>
      <c r="F4" s="134" t="s">
        <v>1406</v>
      </c>
      <c r="H4" s="133">
        <v>2</v>
      </c>
      <c r="I4" s="134">
        <v>23</v>
      </c>
      <c r="J4" s="134" t="s">
        <v>1405</v>
      </c>
      <c r="K4" s="133">
        <v>2</v>
      </c>
      <c r="L4" s="134">
        <v>15</v>
      </c>
      <c r="M4" s="134" t="s">
        <v>1406</v>
      </c>
    </row>
    <row r="5" spans="1:13" ht="21.95" customHeight="1">
      <c r="A5" s="133">
        <v>3</v>
      </c>
      <c r="B5" s="134">
        <v>12</v>
      </c>
      <c r="C5" s="134" t="s">
        <v>1404</v>
      </c>
      <c r="D5" s="133">
        <v>3</v>
      </c>
      <c r="E5" s="134">
        <v>13</v>
      </c>
      <c r="F5" s="134" t="s">
        <v>1404</v>
      </c>
      <c r="H5" s="133">
        <v>3</v>
      </c>
      <c r="I5" s="134">
        <v>12</v>
      </c>
      <c r="J5" s="134" t="s">
        <v>1404</v>
      </c>
      <c r="K5" s="133">
        <v>3</v>
      </c>
      <c r="L5" s="134">
        <v>13</v>
      </c>
      <c r="M5" s="134" t="s">
        <v>1404</v>
      </c>
    </row>
    <row r="6" spans="1:13" ht="21.95" customHeight="1">
      <c r="A6" s="133">
        <v>4</v>
      </c>
      <c r="B6" s="134">
        <v>15</v>
      </c>
      <c r="C6" s="134" t="s">
        <v>1407</v>
      </c>
      <c r="D6" s="133">
        <v>4</v>
      </c>
      <c r="E6" s="134">
        <v>12</v>
      </c>
      <c r="F6" s="134" t="s">
        <v>1408</v>
      </c>
      <c r="H6" s="133">
        <v>4</v>
      </c>
      <c r="I6" s="134">
        <v>15</v>
      </c>
      <c r="J6" s="134" t="s">
        <v>1407</v>
      </c>
      <c r="K6" s="133">
        <v>4</v>
      </c>
      <c r="L6" s="134">
        <v>12</v>
      </c>
      <c r="M6" s="134" t="s">
        <v>1408</v>
      </c>
    </row>
    <row r="7" spans="1:13" ht="21.95" customHeight="1">
      <c r="A7" s="133">
        <v>5</v>
      </c>
      <c r="B7" s="134">
        <v>12</v>
      </c>
      <c r="C7" s="134" t="s">
        <v>1409</v>
      </c>
      <c r="D7" s="133">
        <v>5</v>
      </c>
      <c r="E7" s="134">
        <v>14</v>
      </c>
      <c r="F7" s="134" t="s">
        <v>1410</v>
      </c>
      <c r="H7" s="133">
        <v>5</v>
      </c>
      <c r="I7" s="134">
        <v>12</v>
      </c>
      <c r="J7" s="134" t="s">
        <v>1409</v>
      </c>
      <c r="K7" s="133">
        <v>5</v>
      </c>
      <c r="L7" s="134">
        <v>14</v>
      </c>
      <c r="M7" s="134" t="s">
        <v>1411</v>
      </c>
    </row>
    <row r="8" spans="1:13" ht="21.95" customHeight="1">
      <c r="A8" s="133">
        <v>6</v>
      </c>
      <c r="B8" s="134">
        <v>12</v>
      </c>
      <c r="C8" s="134" t="s">
        <v>1412</v>
      </c>
      <c r="D8" s="133">
        <v>6</v>
      </c>
      <c r="E8" s="134">
        <v>16</v>
      </c>
      <c r="F8" s="134" t="s">
        <v>1413</v>
      </c>
      <c r="H8" s="133">
        <v>6</v>
      </c>
      <c r="I8" s="134">
        <v>12</v>
      </c>
      <c r="J8" s="134" t="s">
        <v>1412</v>
      </c>
      <c r="K8" s="133">
        <v>6</v>
      </c>
      <c r="L8" s="134">
        <v>16</v>
      </c>
      <c r="M8" s="134" t="s">
        <v>1414</v>
      </c>
    </row>
    <row r="9" spans="1:13" ht="21.95" customHeight="1">
      <c r="A9" s="133">
        <v>7</v>
      </c>
      <c r="B9" s="134">
        <v>13</v>
      </c>
      <c r="C9" s="134" t="s">
        <v>1415</v>
      </c>
      <c r="D9" s="133">
        <v>7</v>
      </c>
      <c r="E9" s="134">
        <v>11</v>
      </c>
      <c r="F9" s="134" t="s">
        <v>1416</v>
      </c>
      <c r="H9" s="133">
        <v>7</v>
      </c>
      <c r="I9" s="134">
        <v>13</v>
      </c>
      <c r="J9" s="134" t="s">
        <v>1415</v>
      </c>
      <c r="K9" s="133">
        <v>7</v>
      </c>
      <c r="L9" s="134">
        <v>11</v>
      </c>
      <c r="M9" s="134" t="s">
        <v>1407</v>
      </c>
    </row>
    <row r="10" spans="1:13" ht="21.95" customHeight="1">
      <c r="A10" s="133">
        <v>8</v>
      </c>
      <c r="B10" s="134">
        <v>19</v>
      </c>
      <c r="C10" s="134" t="s">
        <v>1416</v>
      </c>
      <c r="D10" s="133">
        <v>8</v>
      </c>
      <c r="E10" s="134">
        <v>10</v>
      </c>
      <c r="F10" s="134" t="s">
        <v>1417</v>
      </c>
      <c r="H10" s="133">
        <v>8</v>
      </c>
      <c r="I10" s="134">
        <v>19</v>
      </c>
      <c r="J10" s="134" t="s">
        <v>1416</v>
      </c>
      <c r="K10" s="133">
        <v>8</v>
      </c>
      <c r="L10" s="134">
        <v>10</v>
      </c>
      <c r="M10" s="134" t="s">
        <v>1417</v>
      </c>
    </row>
    <row r="11" spans="1:13" ht="21.95" customHeight="1">
      <c r="A11" s="133">
        <v>9</v>
      </c>
      <c r="B11" s="134">
        <v>10</v>
      </c>
      <c r="C11" s="134" t="s">
        <v>1416</v>
      </c>
      <c r="D11" s="133">
        <v>9</v>
      </c>
      <c r="E11" s="134">
        <v>19</v>
      </c>
      <c r="F11" s="134" t="s">
        <v>1418</v>
      </c>
      <c r="H11" s="133">
        <v>9</v>
      </c>
      <c r="I11" s="134">
        <v>10</v>
      </c>
      <c r="J11" s="134" t="s">
        <v>1416</v>
      </c>
      <c r="K11" s="133">
        <v>9</v>
      </c>
      <c r="L11" s="134">
        <v>19</v>
      </c>
      <c r="M11" s="134" t="s">
        <v>1418</v>
      </c>
    </row>
    <row r="12" spans="1:13" ht="21.95" customHeight="1">
      <c r="A12" s="136" t="s">
        <v>1419</v>
      </c>
      <c r="B12" s="136"/>
      <c r="C12" s="136"/>
      <c r="D12" s="136"/>
      <c r="E12" s="136"/>
      <c r="F12" s="136"/>
      <c r="G12" s="137"/>
      <c r="H12" s="136" t="s">
        <v>1419</v>
      </c>
      <c r="I12" s="136"/>
      <c r="J12" s="136"/>
      <c r="K12" s="136"/>
      <c r="L12" s="136"/>
      <c r="M12" s="136"/>
    </row>
    <row r="13" spans="1:13" ht="21.95" customHeight="1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  <row r="14" spans="1:13" s="128" customFormat="1" ht="21.95" customHeight="1">
      <c r="A14" s="126" t="s">
        <v>1420</v>
      </c>
      <c r="B14" s="126"/>
      <c r="C14" s="126"/>
      <c r="D14" s="126"/>
      <c r="E14" s="126"/>
      <c r="F14" s="126"/>
      <c r="G14" s="127"/>
      <c r="H14" s="126" t="s">
        <v>1420</v>
      </c>
      <c r="I14" s="126"/>
      <c r="J14" s="126"/>
      <c r="K14" s="126"/>
      <c r="L14" s="126"/>
      <c r="M14" s="126"/>
    </row>
    <row r="15" spans="1:13" ht="18" customHeight="1">
      <c r="A15" s="129" t="s">
        <v>1398</v>
      </c>
      <c r="B15" s="130" t="s">
        <v>1402</v>
      </c>
      <c r="C15" s="130" t="s">
        <v>1400</v>
      </c>
      <c r="D15" s="129" t="s">
        <v>1403</v>
      </c>
      <c r="E15" s="130" t="s">
        <v>1402</v>
      </c>
      <c r="F15" s="130" t="s">
        <v>1400</v>
      </c>
      <c r="G15" s="131"/>
      <c r="H15" s="129" t="s">
        <v>1398</v>
      </c>
      <c r="I15" s="130" t="s">
        <v>1402</v>
      </c>
      <c r="J15" s="130" t="s">
        <v>1421</v>
      </c>
      <c r="K15" s="129" t="s">
        <v>1403</v>
      </c>
      <c r="L15" s="130" t="s">
        <v>1402</v>
      </c>
      <c r="M15" s="130" t="s">
        <v>1400</v>
      </c>
    </row>
    <row r="16" spans="1:13" ht="21.95" customHeight="1">
      <c r="A16" s="133">
        <v>1</v>
      </c>
      <c r="B16" s="134">
        <v>6</v>
      </c>
      <c r="C16" s="134" t="s">
        <v>1404</v>
      </c>
      <c r="D16" s="133">
        <v>1</v>
      </c>
      <c r="E16" s="134">
        <v>15</v>
      </c>
      <c r="F16" s="134" t="s">
        <v>1405</v>
      </c>
      <c r="H16" s="133">
        <v>1</v>
      </c>
      <c r="I16" s="134">
        <v>6</v>
      </c>
      <c r="J16" s="134" t="s">
        <v>1404</v>
      </c>
      <c r="K16" s="133">
        <v>1</v>
      </c>
      <c r="L16" s="134">
        <v>15</v>
      </c>
      <c r="M16" s="134" t="s">
        <v>1405</v>
      </c>
    </row>
    <row r="17" spans="1:13" ht="21.95" customHeight="1">
      <c r="A17" s="133">
        <v>2</v>
      </c>
      <c r="B17" s="134">
        <v>23</v>
      </c>
      <c r="C17" s="134" t="s">
        <v>1422</v>
      </c>
      <c r="D17" s="133">
        <v>2</v>
      </c>
      <c r="E17" s="134">
        <v>15</v>
      </c>
      <c r="F17" s="134" t="s">
        <v>1406</v>
      </c>
      <c r="H17" s="133">
        <v>2</v>
      </c>
      <c r="I17" s="134">
        <v>23</v>
      </c>
      <c r="J17" s="134" t="s">
        <v>1405</v>
      </c>
      <c r="K17" s="133">
        <v>2</v>
      </c>
      <c r="L17" s="134">
        <v>15</v>
      </c>
      <c r="M17" s="134" t="s">
        <v>1406</v>
      </c>
    </row>
    <row r="18" spans="1:13" ht="21.95" customHeight="1">
      <c r="A18" s="133">
        <v>3</v>
      </c>
      <c r="B18" s="134">
        <v>12</v>
      </c>
      <c r="C18" s="134" t="s">
        <v>1404</v>
      </c>
      <c r="D18" s="133">
        <v>3</v>
      </c>
      <c r="E18" s="134">
        <v>13</v>
      </c>
      <c r="F18" s="134" t="s">
        <v>1404</v>
      </c>
      <c r="H18" s="133">
        <v>3</v>
      </c>
      <c r="I18" s="134">
        <v>12</v>
      </c>
      <c r="J18" s="134" t="s">
        <v>1404</v>
      </c>
      <c r="K18" s="133">
        <v>3</v>
      </c>
      <c r="L18" s="134">
        <v>13</v>
      </c>
      <c r="M18" s="134" t="s">
        <v>1404</v>
      </c>
    </row>
    <row r="19" spans="1:13" ht="21.95" customHeight="1">
      <c r="A19" s="133">
        <v>4</v>
      </c>
      <c r="B19" s="134">
        <v>15</v>
      </c>
      <c r="C19" s="134" t="s">
        <v>1416</v>
      </c>
      <c r="D19" s="133">
        <v>4</v>
      </c>
      <c r="E19" s="134">
        <v>12</v>
      </c>
      <c r="F19" s="134" t="s">
        <v>1408</v>
      </c>
      <c r="H19" s="133">
        <v>4</v>
      </c>
      <c r="I19" s="134">
        <v>15</v>
      </c>
      <c r="J19" s="134" t="s">
        <v>1407</v>
      </c>
      <c r="K19" s="133">
        <v>4</v>
      </c>
      <c r="L19" s="134">
        <v>12</v>
      </c>
      <c r="M19" s="134" t="s">
        <v>1408</v>
      </c>
    </row>
    <row r="20" spans="1:13" ht="21.95" customHeight="1">
      <c r="A20" s="133">
        <v>5</v>
      </c>
      <c r="B20" s="134">
        <v>12</v>
      </c>
      <c r="C20" s="134" t="s">
        <v>1409</v>
      </c>
      <c r="D20" s="133">
        <v>5</v>
      </c>
      <c r="E20" s="134">
        <v>14</v>
      </c>
      <c r="F20" s="134" t="s">
        <v>1411</v>
      </c>
      <c r="H20" s="133">
        <v>5</v>
      </c>
      <c r="I20" s="134">
        <v>12</v>
      </c>
      <c r="J20" s="134" t="s">
        <v>1423</v>
      </c>
      <c r="K20" s="133">
        <v>5</v>
      </c>
      <c r="L20" s="134">
        <v>14</v>
      </c>
      <c r="M20" s="134" t="s">
        <v>1411</v>
      </c>
    </row>
    <row r="21" spans="1:13" ht="21.95" customHeight="1">
      <c r="A21" s="133">
        <v>6</v>
      </c>
      <c r="B21" s="134">
        <v>12</v>
      </c>
      <c r="C21" s="134" t="s">
        <v>1412</v>
      </c>
      <c r="D21" s="133">
        <v>6</v>
      </c>
      <c r="E21" s="134">
        <v>16</v>
      </c>
      <c r="F21" s="134" t="s">
        <v>1414</v>
      </c>
      <c r="H21" s="133">
        <v>6</v>
      </c>
      <c r="I21" s="134">
        <v>12</v>
      </c>
      <c r="J21" s="134" t="s">
        <v>1412</v>
      </c>
      <c r="K21" s="133">
        <v>6</v>
      </c>
      <c r="L21" s="134">
        <v>16</v>
      </c>
      <c r="M21" s="134" t="s">
        <v>1414</v>
      </c>
    </row>
    <row r="22" spans="1:13" ht="21.95" customHeight="1">
      <c r="A22" s="133">
        <v>7</v>
      </c>
      <c r="B22" s="134">
        <v>13</v>
      </c>
      <c r="C22" s="134" t="s">
        <v>1415</v>
      </c>
      <c r="D22" s="133">
        <v>7</v>
      </c>
      <c r="E22" s="134">
        <v>11</v>
      </c>
      <c r="F22" s="134" t="s">
        <v>1416</v>
      </c>
      <c r="H22" s="133">
        <v>7</v>
      </c>
      <c r="I22" s="134">
        <v>13</v>
      </c>
      <c r="J22" s="134" t="s">
        <v>1415</v>
      </c>
      <c r="K22" s="133">
        <v>7</v>
      </c>
      <c r="L22" s="134">
        <v>11</v>
      </c>
      <c r="M22" s="134" t="s">
        <v>1416</v>
      </c>
    </row>
    <row r="23" spans="1:13" ht="21.95" customHeight="1">
      <c r="A23" s="133">
        <v>8</v>
      </c>
      <c r="B23" s="134">
        <v>19</v>
      </c>
      <c r="C23" s="134" t="s">
        <v>1416</v>
      </c>
      <c r="D23" s="133">
        <v>8</v>
      </c>
      <c r="E23" s="134">
        <v>10</v>
      </c>
      <c r="F23" s="134" t="s">
        <v>1424</v>
      </c>
      <c r="H23" s="133">
        <v>8</v>
      </c>
      <c r="I23" s="134">
        <v>19</v>
      </c>
      <c r="J23" s="134" t="s">
        <v>1416</v>
      </c>
      <c r="K23" s="133">
        <v>8</v>
      </c>
      <c r="L23" s="134">
        <v>10</v>
      </c>
      <c r="M23" s="134" t="s">
        <v>1424</v>
      </c>
    </row>
    <row r="24" spans="1:13" ht="21.95" customHeight="1">
      <c r="A24" s="133">
        <v>9</v>
      </c>
      <c r="B24" s="134">
        <v>10</v>
      </c>
      <c r="C24" s="134" t="s">
        <v>1416</v>
      </c>
      <c r="D24" s="133">
        <v>9</v>
      </c>
      <c r="E24" s="134">
        <v>19</v>
      </c>
      <c r="F24" s="134" t="s">
        <v>1425</v>
      </c>
      <c r="H24" s="133">
        <v>9</v>
      </c>
      <c r="I24" s="134">
        <v>10</v>
      </c>
      <c r="J24" s="134" t="s">
        <v>1407</v>
      </c>
      <c r="K24" s="133">
        <v>9</v>
      </c>
      <c r="L24" s="134">
        <v>19</v>
      </c>
      <c r="M24" s="134" t="s">
        <v>1418</v>
      </c>
    </row>
    <row r="25" spans="1:13" ht="21.95" customHeight="1">
      <c r="A25" s="136" t="s">
        <v>1419</v>
      </c>
      <c r="B25" s="136"/>
      <c r="C25" s="136"/>
      <c r="D25" s="136"/>
      <c r="E25" s="136"/>
      <c r="F25" s="136"/>
      <c r="G25" s="137"/>
      <c r="H25" s="136" t="s">
        <v>1419</v>
      </c>
      <c r="I25" s="136"/>
      <c r="J25" s="136"/>
      <c r="K25" s="136"/>
      <c r="L25" s="136"/>
      <c r="M25" s="136"/>
    </row>
    <row r="26" spans="1:13" ht="21.95" customHeight="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</row>
    <row r="27" spans="1:13" s="128" customFormat="1" ht="21.95" customHeight="1">
      <c r="A27" s="126" t="s">
        <v>1420</v>
      </c>
      <c r="B27" s="126"/>
      <c r="C27" s="126"/>
      <c r="D27" s="126"/>
      <c r="E27" s="126"/>
      <c r="F27" s="126"/>
      <c r="G27" s="127"/>
      <c r="H27" s="126" t="s">
        <v>1397</v>
      </c>
      <c r="I27" s="126"/>
      <c r="J27" s="126"/>
      <c r="K27" s="126"/>
      <c r="L27" s="126"/>
      <c r="M27" s="126"/>
    </row>
    <row r="28" spans="1:13" ht="18" customHeight="1">
      <c r="A28" s="129" t="s">
        <v>1426</v>
      </c>
      <c r="B28" s="130" t="s">
        <v>1402</v>
      </c>
      <c r="C28" s="130" t="s">
        <v>1400</v>
      </c>
      <c r="D28" s="129" t="s">
        <v>1401</v>
      </c>
      <c r="E28" s="130" t="s">
        <v>1402</v>
      </c>
      <c r="F28" s="130" t="s">
        <v>1400</v>
      </c>
      <c r="G28" s="131"/>
      <c r="H28" s="129" t="s">
        <v>1398</v>
      </c>
      <c r="I28" s="130" t="s">
        <v>1402</v>
      </c>
      <c r="J28" s="130" t="s">
        <v>1400</v>
      </c>
      <c r="K28" s="129" t="s">
        <v>1403</v>
      </c>
      <c r="L28" s="130" t="s">
        <v>1402</v>
      </c>
      <c r="M28" s="130" t="s">
        <v>1421</v>
      </c>
    </row>
    <row r="29" spans="1:13" ht="21.95" customHeight="1">
      <c r="A29" s="133">
        <v>1</v>
      </c>
      <c r="B29" s="134">
        <v>6</v>
      </c>
      <c r="C29" s="134" t="s">
        <v>1404</v>
      </c>
      <c r="D29" s="133">
        <v>1</v>
      </c>
      <c r="E29" s="134">
        <v>15</v>
      </c>
      <c r="F29" s="134" t="s">
        <v>1405</v>
      </c>
      <c r="H29" s="133">
        <v>1</v>
      </c>
      <c r="I29" s="134">
        <v>6</v>
      </c>
      <c r="J29" s="134" t="s">
        <v>1404</v>
      </c>
      <c r="K29" s="133">
        <v>1</v>
      </c>
      <c r="L29" s="134">
        <v>15</v>
      </c>
      <c r="M29" s="134" t="s">
        <v>1405</v>
      </c>
    </row>
    <row r="30" spans="1:13" ht="21.95" customHeight="1">
      <c r="A30" s="133">
        <v>2</v>
      </c>
      <c r="B30" s="134">
        <v>23</v>
      </c>
      <c r="C30" s="134" t="s">
        <v>1422</v>
      </c>
      <c r="D30" s="133">
        <v>2</v>
      </c>
      <c r="E30" s="134">
        <v>15</v>
      </c>
      <c r="F30" s="134" t="s">
        <v>1406</v>
      </c>
      <c r="H30" s="133">
        <v>2</v>
      </c>
      <c r="I30" s="134">
        <v>23</v>
      </c>
      <c r="J30" s="134" t="s">
        <v>1405</v>
      </c>
      <c r="K30" s="133">
        <v>2</v>
      </c>
      <c r="L30" s="134">
        <v>15</v>
      </c>
      <c r="M30" s="134" t="s">
        <v>1427</v>
      </c>
    </row>
    <row r="31" spans="1:13" ht="21.95" customHeight="1">
      <c r="A31" s="133">
        <v>3</v>
      </c>
      <c r="B31" s="134">
        <v>12</v>
      </c>
      <c r="C31" s="134" t="s">
        <v>1404</v>
      </c>
      <c r="D31" s="133">
        <v>3</v>
      </c>
      <c r="E31" s="134">
        <v>13</v>
      </c>
      <c r="F31" s="134" t="s">
        <v>1404</v>
      </c>
      <c r="H31" s="133">
        <v>3</v>
      </c>
      <c r="I31" s="134">
        <v>12</v>
      </c>
      <c r="J31" s="134" t="s">
        <v>1428</v>
      </c>
      <c r="K31" s="133">
        <v>3</v>
      </c>
      <c r="L31" s="134">
        <v>13</v>
      </c>
      <c r="M31" s="134" t="s">
        <v>1404</v>
      </c>
    </row>
    <row r="32" spans="1:13" ht="21.95" customHeight="1">
      <c r="A32" s="133">
        <v>4</v>
      </c>
      <c r="B32" s="134">
        <v>15</v>
      </c>
      <c r="C32" s="134" t="s">
        <v>1407</v>
      </c>
      <c r="D32" s="133">
        <v>4</v>
      </c>
      <c r="E32" s="134">
        <v>12</v>
      </c>
      <c r="F32" s="134" t="s">
        <v>1408</v>
      </c>
      <c r="H32" s="133">
        <v>4</v>
      </c>
      <c r="I32" s="134">
        <v>15</v>
      </c>
      <c r="J32" s="134" t="s">
        <v>1416</v>
      </c>
      <c r="K32" s="133">
        <v>4</v>
      </c>
      <c r="L32" s="134">
        <v>12</v>
      </c>
      <c r="M32" s="134" t="s">
        <v>1408</v>
      </c>
    </row>
    <row r="33" spans="1:13" ht="21.95" customHeight="1">
      <c r="A33" s="133">
        <v>5</v>
      </c>
      <c r="B33" s="134">
        <v>12</v>
      </c>
      <c r="C33" s="134" t="s">
        <v>1409</v>
      </c>
      <c r="D33" s="133">
        <v>5</v>
      </c>
      <c r="E33" s="134">
        <v>14</v>
      </c>
      <c r="F33" s="134" t="s">
        <v>1410</v>
      </c>
      <c r="H33" s="133">
        <v>5</v>
      </c>
      <c r="I33" s="134">
        <v>12</v>
      </c>
      <c r="J33" s="134" t="s">
        <v>1423</v>
      </c>
      <c r="K33" s="133">
        <v>5</v>
      </c>
      <c r="L33" s="134">
        <v>14</v>
      </c>
      <c r="M33" s="134" t="s">
        <v>1411</v>
      </c>
    </row>
    <row r="34" spans="1:13" ht="21.95" customHeight="1">
      <c r="A34" s="133">
        <v>6</v>
      </c>
      <c r="B34" s="134">
        <v>12</v>
      </c>
      <c r="C34" s="134" t="s">
        <v>1412</v>
      </c>
      <c r="D34" s="133">
        <v>6</v>
      </c>
      <c r="E34" s="134">
        <v>16</v>
      </c>
      <c r="F34" s="134" t="s">
        <v>1414</v>
      </c>
      <c r="H34" s="133">
        <v>6</v>
      </c>
      <c r="I34" s="134">
        <v>12</v>
      </c>
      <c r="J34" s="134" t="s">
        <v>1412</v>
      </c>
      <c r="K34" s="133">
        <v>6</v>
      </c>
      <c r="L34" s="134">
        <v>16</v>
      </c>
      <c r="M34" s="134" t="s">
        <v>1414</v>
      </c>
    </row>
    <row r="35" spans="1:13" ht="21.95" customHeight="1">
      <c r="A35" s="133">
        <v>7</v>
      </c>
      <c r="B35" s="134">
        <v>13</v>
      </c>
      <c r="C35" s="134" t="s">
        <v>1415</v>
      </c>
      <c r="D35" s="133">
        <v>7</v>
      </c>
      <c r="E35" s="134">
        <v>11</v>
      </c>
      <c r="F35" s="134" t="s">
        <v>1416</v>
      </c>
      <c r="H35" s="133">
        <v>7</v>
      </c>
      <c r="I35" s="134">
        <v>13</v>
      </c>
      <c r="J35" s="134" t="s">
        <v>1415</v>
      </c>
      <c r="K35" s="133">
        <v>7</v>
      </c>
      <c r="L35" s="134">
        <v>11</v>
      </c>
      <c r="M35" s="134" t="s">
        <v>1407</v>
      </c>
    </row>
    <row r="36" spans="1:13" ht="21.95" customHeight="1">
      <c r="A36" s="133">
        <v>8</v>
      </c>
      <c r="B36" s="134">
        <v>19</v>
      </c>
      <c r="C36" s="134" t="s">
        <v>1416</v>
      </c>
      <c r="D36" s="133">
        <v>8</v>
      </c>
      <c r="E36" s="134">
        <v>10</v>
      </c>
      <c r="F36" s="134" t="s">
        <v>1424</v>
      </c>
      <c r="H36" s="133">
        <v>8</v>
      </c>
      <c r="I36" s="134">
        <v>19</v>
      </c>
      <c r="J36" s="134" t="s">
        <v>1416</v>
      </c>
      <c r="K36" s="133">
        <v>8</v>
      </c>
      <c r="L36" s="134">
        <v>10</v>
      </c>
      <c r="M36" s="134" t="s">
        <v>1424</v>
      </c>
    </row>
    <row r="37" spans="1:13" ht="21.95" customHeight="1">
      <c r="A37" s="133">
        <v>9</v>
      </c>
      <c r="B37" s="134">
        <v>10</v>
      </c>
      <c r="C37" s="134" t="s">
        <v>1416</v>
      </c>
      <c r="D37" s="133">
        <v>9</v>
      </c>
      <c r="E37" s="134">
        <v>19</v>
      </c>
      <c r="F37" s="134" t="s">
        <v>1418</v>
      </c>
      <c r="H37" s="133">
        <v>9</v>
      </c>
      <c r="I37" s="134">
        <v>10</v>
      </c>
      <c r="J37" s="134" t="s">
        <v>1416</v>
      </c>
      <c r="K37" s="133">
        <v>9</v>
      </c>
      <c r="L37" s="134">
        <v>19</v>
      </c>
      <c r="M37" s="134" t="s">
        <v>1418</v>
      </c>
    </row>
    <row r="38" spans="1:13" ht="21.95" customHeight="1">
      <c r="A38" s="136" t="s">
        <v>1429</v>
      </c>
      <c r="B38" s="136"/>
      <c r="C38" s="136"/>
      <c r="D38" s="136"/>
      <c r="E38" s="136"/>
      <c r="F38" s="136"/>
      <c r="G38" s="137"/>
      <c r="H38" s="136" t="s">
        <v>1419</v>
      </c>
      <c r="I38" s="136"/>
      <c r="J38" s="136"/>
      <c r="K38" s="136"/>
      <c r="L38" s="136"/>
      <c r="M38" s="136"/>
    </row>
  </sheetData>
  <mergeCells count="12">
    <mergeCell ref="A25:F25"/>
    <mergeCell ref="H25:M25"/>
    <mergeCell ref="A27:F27"/>
    <mergeCell ref="H27:M27"/>
    <mergeCell ref="A38:F38"/>
    <mergeCell ref="H38:M38"/>
    <mergeCell ref="A1:F1"/>
    <mergeCell ref="H1:M1"/>
    <mergeCell ref="A12:F12"/>
    <mergeCell ref="H12:M12"/>
    <mergeCell ref="A14:F14"/>
    <mergeCell ref="H14:M14"/>
  </mergeCells>
  <phoneticPr fontId="28" type="noConversion"/>
  <printOptions horizontalCentered="1"/>
  <pageMargins left="0.19685039370078741" right="0.59055118110236227" top="0.39370078740157483" bottom="0.3149606299212598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K5" sqref="K5"/>
    </sheetView>
  </sheetViews>
  <sheetFormatPr defaultRowHeight="17.25"/>
  <cols>
    <col min="1" max="1" width="6.375" style="42" customWidth="1"/>
    <col min="2" max="3" width="5.25" style="42" bestFit="1" customWidth="1"/>
    <col min="4" max="4" width="8.625" style="42" customWidth="1"/>
    <col min="5" max="8" width="20.625" style="42" customWidth="1"/>
    <col min="9" max="11" width="9" style="42"/>
    <col min="12" max="15" width="12" style="42" hidden="1" customWidth="1"/>
    <col min="16" max="16384" width="9" style="42"/>
  </cols>
  <sheetData>
    <row r="1" spans="1:15" s="58" customFormat="1" ht="22.5" customHeight="1">
      <c r="A1" s="84" t="s">
        <v>665</v>
      </c>
      <c r="B1" s="84"/>
      <c r="C1" s="84"/>
      <c r="D1" s="84"/>
      <c r="E1" s="84"/>
      <c r="F1" s="84"/>
      <c r="G1" s="84"/>
      <c r="H1" s="84"/>
      <c r="L1" s="65">
        <v>1</v>
      </c>
      <c r="M1" s="65">
        <v>2</v>
      </c>
      <c r="N1" s="65">
        <v>3</v>
      </c>
      <c r="O1" s="65">
        <v>4</v>
      </c>
    </row>
    <row r="2" spans="1:15" s="60" customFormat="1" ht="23.25" thickBot="1">
      <c r="A2" s="85" t="s">
        <v>0</v>
      </c>
      <c r="B2" s="85"/>
      <c r="C2" s="85"/>
      <c r="D2" s="85"/>
      <c r="E2" s="85"/>
      <c r="F2" s="66">
        <v>4</v>
      </c>
      <c r="G2" s="59"/>
      <c r="H2" s="61">
        <f>'11月24日'!H2-1+F2</f>
        <v>42335</v>
      </c>
    </row>
    <row r="3" spans="1:15" ht="18" thickTop="1">
      <c r="A3" s="86" t="s">
        <v>3</v>
      </c>
      <c r="B3" s="94" t="s">
        <v>12</v>
      </c>
      <c r="C3" s="94" t="s">
        <v>4</v>
      </c>
      <c r="D3" s="92" t="s">
        <v>1</v>
      </c>
      <c r="E3" s="88" t="s">
        <v>2</v>
      </c>
      <c r="F3" s="88" t="s">
        <v>2</v>
      </c>
      <c r="G3" s="88" t="s">
        <v>2</v>
      </c>
      <c r="H3" s="90" t="s">
        <v>2</v>
      </c>
    </row>
    <row r="4" spans="1:15" ht="18" thickBot="1">
      <c r="A4" s="87"/>
      <c r="B4" s="95"/>
      <c r="C4" s="95"/>
      <c r="D4" s="93"/>
      <c r="E4" s="89"/>
      <c r="F4" s="89"/>
      <c r="G4" s="89"/>
      <c r="H4" s="91"/>
    </row>
    <row r="5" spans="1:15" ht="18" thickTop="1">
      <c r="A5" s="100" t="s">
        <v>5</v>
      </c>
      <c r="B5" s="97">
        <v>1</v>
      </c>
      <c r="C5" s="97">
        <v>1</v>
      </c>
      <c r="D5" s="101">
        <v>0.27083333333333331</v>
      </c>
      <c r="E5" s="45" t="s">
        <v>323</v>
      </c>
      <c r="F5" s="45" t="s">
        <v>411</v>
      </c>
      <c r="G5" s="45" t="s">
        <v>461</v>
      </c>
      <c r="H5" s="46" t="s">
        <v>28</v>
      </c>
    </row>
    <row r="6" spans="1:15">
      <c r="A6" s="99"/>
      <c r="B6" s="81"/>
      <c r="C6" s="81"/>
      <c r="D6" s="83"/>
      <c r="E6" s="47" t="s">
        <v>1331</v>
      </c>
      <c r="F6" s="47" t="s">
        <v>1332</v>
      </c>
      <c r="G6" s="47" t="s">
        <v>1333</v>
      </c>
      <c r="H6" s="48" t="s">
        <v>1334</v>
      </c>
    </row>
    <row r="7" spans="1:15">
      <c r="A7" s="98" t="s">
        <v>5</v>
      </c>
      <c r="B7" s="80">
        <v>1</v>
      </c>
      <c r="C7" s="80">
        <v>2</v>
      </c>
      <c r="D7" s="82">
        <v>0.27708333333333329</v>
      </c>
      <c r="E7" s="49" t="s">
        <v>276</v>
      </c>
      <c r="F7" s="49" t="s">
        <v>189</v>
      </c>
      <c r="G7" s="49" t="s">
        <v>212</v>
      </c>
      <c r="H7" s="50" t="s">
        <v>252</v>
      </c>
    </row>
    <row r="8" spans="1:15">
      <c r="A8" s="99"/>
      <c r="B8" s="81"/>
      <c r="C8" s="81"/>
      <c r="D8" s="83"/>
      <c r="E8" s="47" t="s">
        <v>1335</v>
      </c>
      <c r="F8" s="47" t="s">
        <v>1336</v>
      </c>
      <c r="G8" s="47" t="s">
        <v>1337</v>
      </c>
      <c r="H8" s="48" t="s">
        <v>1338</v>
      </c>
    </row>
    <row r="9" spans="1:15">
      <c r="A9" s="98" t="s">
        <v>5</v>
      </c>
      <c r="B9" s="80">
        <v>1</v>
      </c>
      <c r="C9" s="80">
        <v>3</v>
      </c>
      <c r="D9" s="82">
        <v>0.28333333333333327</v>
      </c>
      <c r="E9" s="49" t="s">
        <v>345</v>
      </c>
      <c r="F9" s="49" t="s">
        <v>311</v>
      </c>
      <c r="G9" s="51" t="s">
        <v>433</v>
      </c>
      <c r="H9" s="50" t="s">
        <v>760</v>
      </c>
    </row>
    <row r="10" spans="1:15">
      <c r="A10" s="99"/>
      <c r="B10" s="81"/>
      <c r="C10" s="81"/>
      <c r="D10" s="83"/>
      <c r="E10" s="47" t="s">
        <v>1339</v>
      </c>
      <c r="F10" s="47" t="s">
        <v>1340</v>
      </c>
      <c r="G10" s="47" t="s">
        <v>1341</v>
      </c>
      <c r="H10" s="48" t="s">
        <v>1342</v>
      </c>
    </row>
    <row r="11" spans="1:15">
      <c r="A11" s="98" t="s">
        <v>5</v>
      </c>
      <c r="B11" s="80">
        <v>1</v>
      </c>
      <c r="C11" s="80">
        <v>4</v>
      </c>
      <c r="D11" s="82">
        <v>0.28958333333333325</v>
      </c>
      <c r="E11" s="49" t="s">
        <v>234</v>
      </c>
      <c r="F11" s="49" t="s">
        <v>401</v>
      </c>
      <c r="G11" s="51" t="s">
        <v>93</v>
      </c>
      <c r="H11" s="50" t="s">
        <v>67</v>
      </c>
    </row>
    <row r="12" spans="1:15">
      <c r="A12" s="99"/>
      <c r="B12" s="81"/>
      <c r="C12" s="81"/>
      <c r="D12" s="83"/>
      <c r="E12" s="47" t="s">
        <v>1343</v>
      </c>
      <c r="F12" s="47" t="s">
        <v>1344</v>
      </c>
      <c r="G12" s="47" t="s">
        <v>1345</v>
      </c>
      <c r="H12" s="48" t="s">
        <v>1346</v>
      </c>
    </row>
    <row r="13" spans="1:15">
      <c r="A13" s="98" t="s">
        <v>5</v>
      </c>
      <c r="B13" s="80">
        <v>1</v>
      </c>
      <c r="C13" s="80">
        <v>5</v>
      </c>
      <c r="D13" s="82">
        <v>0.29583333333333323</v>
      </c>
      <c r="E13" s="52" t="s">
        <v>405</v>
      </c>
      <c r="F13" s="49" t="s">
        <v>313</v>
      </c>
      <c r="G13" s="49" t="s">
        <v>34</v>
      </c>
      <c r="H13" s="50" t="s">
        <v>465</v>
      </c>
    </row>
    <row r="14" spans="1:15">
      <c r="A14" s="99"/>
      <c r="B14" s="81"/>
      <c r="C14" s="81"/>
      <c r="D14" s="83"/>
      <c r="E14" s="47" t="s">
        <v>1347</v>
      </c>
      <c r="F14" s="47" t="s">
        <v>1348</v>
      </c>
      <c r="G14" s="47" t="s">
        <v>1349</v>
      </c>
      <c r="H14" s="48" t="s">
        <v>1350</v>
      </c>
    </row>
    <row r="15" spans="1:15">
      <c r="A15" s="98" t="s">
        <v>5</v>
      </c>
      <c r="B15" s="80">
        <v>1</v>
      </c>
      <c r="C15" s="80">
        <v>6</v>
      </c>
      <c r="D15" s="82">
        <v>0.3020833333333332</v>
      </c>
      <c r="E15" s="49" t="s">
        <v>848</v>
      </c>
      <c r="F15" s="49" t="s">
        <v>171</v>
      </c>
      <c r="G15" s="49" t="s">
        <v>325</v>
      </c>
      <c r="H15" s="50" t="s">
        <v>447</v>
      </c>
    </row>
    <row r="16" spans="1:15">
      <c r="A16" s="99"/>
      <c r="B16" s="81"/>
      <c r="C16" s="81"/>
      <c r="D16" s="83"/>
      <c r="E16" s="47" t="s">
        <v>1351</v>
      </c>
      <c r="F16" s="47" t="s">
        <v>1352</v>
      </c>
      <c r="G16" s="47" t="s">
        <v>1353</v>
      </c>
      <c r="H16" s="48" t="s">
        <v>1354</v>
      </c>
    </row>
    <row r="17" spans="1:8">
      <c r="A17" s="98" t="s">
        <v>5</v>
      </c>
      <c r="B17" s="80">
        <v>1</v>
      </c>
      <c r="C17" s="80">
        <v>7</v>
      </c>
      <c r="D17" s="82">
        <v>0.30833333333333318</v>
      </c>
      <c r="E17" s="49" t="s">
        <v>121</v>
      </c>
      <c r="F17" s="49" t="s">
        <v>71</v>
      </c>
      <c r="G17" s="49" t="s">
        <v>497</v>
      </c>
      <c r="H17" s="50" t="s">
        <v>463</v>
      </c>
    </row>
    <row r="18" spans="1:8">
      <c r="A18" s="99"/>
      <c r="B18" s="81"/>
      <c r="C18" s="81"/>
      <c r="D18" s="83"/>
      <c r="E18" s="47" t="s">
        <v>1355</v>
      </c>
      <c r="F18" s="47" t="s">
        <v>1356</v>
      </c>
      <c r="G18" s="47" t="s">
        <v>1357</v>
      </c>
      <c r="H18" s="48" t="s">
        <v>1358</v>
      </c>
    </row>
    <row r="19" spans="1:8">
      <c r="A19" s="102" t="s">
        <v>5</v>
      </c>
      <c r="B19" s="113">
        <v>1</v>
      </c>
      <c r="C19" s="113">
        <v>8</v>
      </c>
      <c r="D19" s="96">
        <v>0.31458333333333316</v>
      </c>
      <c r="E19" s="49" t="s">
        <v>777</v>
      </c>
      <c r="F19" s="49" t="s">
        <v>48</v>
      </c>
      <c r="G19" s="49" t="s">
        <v>557</v>
      </c>
      <c r="H19" s="50" t="s">
        <v>397</v>
      </c>
    </row>
    <row r="20" spans="1:8">
      <c r="A20" s="102"/>
      <c r="B20" s="113"/>
      <c r="C20" s="113"/>
      <c r="D20" s="96"/>
      <c r="E20" s="47" t="s">
        <v>1359</v>
      </c>
      <c r="F20" s="47" t="s">
        <v>1360</v>
      </c>
      <c r="G20" s="47" t="s">
        <v>1361</v>
      </c>
      <c r="H20" s="48" t="s">
        <v>1362</v>
      </c>
    </row>
    <row r="21" spans="1:8">
      <c r="A21" s="98" t="s">
        <v>5</v>
      </c>
      <c r="B21" s="80">
        <v>1</v>
      </c>
      <c r="C21" s="80">
        <v>9</v>
      </c>
      <c r="D21" s="82">
        <v>0.32083333333333314</v>
      </c>
      <c r="E21" s="74" t="s">
        <v>260</v>
      </c>
      <c r="F21" s="74" t="s">
        <v>42</v>
      </c>
      <c r="G21" s="74" t="s">
        <v>365</v>
      </c>
      <c r="H21" s="75" t="s">
        <v>900</v>
      </c>
    </row>
    <row r="22" spans="1:8" ht="18" thickBot="1">
      <c r="A22" s="104"/>
      <c r="B22" s="105"/>
      <c r="C22" s="105"/>
      <c r="D22" s="109"/>
      <c r="E22" s="76" t="s">
        <v>1363</v>
      </c>
      <c r="F22" s="76" t="s">
        <v>1364</v>
      </c>
      <c r="G22" s="76" t="s">
        <v>1365</v>
      </c>
      <c r="H22" s="77" t="s">
        <v>1366</v>
      </c>
    </row>
    <row r="23" spans="1:8" ht="18" thickTop="1">
      <c r="A23" s="99" t="s">
        <v>7</v>
      </c>
      <c r="B23" s="107">
        <v>1</v>
      </c>
      <c r="C23" s="107">
        <v>1</v>
      </c>
      <c r="D23" s="83">
        <v>0.27430555555555552</v>
      </c>
      <c r="E23" s="45" t="s">
        <v>97</v>
      </c>
      <c r="F23" s="45" t="s">
        <v>425</v>
      </c>
      <c r="G23" s="45" t="s">
        <v>551</v>
      </c>
      <c r="H23" s="46" t="s">
        <v>535</v>
      </c>
    </row>
    <row r="24" spans="1:8">
      <c r="A24" s="103"/>
      <c r="B24" s="81"/>
      <c r="C24" s="81"/>
      <c r="D24" s="96"/>
      <c r="E24" s="47" t="s">
        <v>1367</v>
      </c>
      <c r="F24" s="47" t="s">
        <v>1368</v>
      </c>
      <c r="G24" s="47" t="s">
        <v>1369</v>
      </c>
      <c r="H24" s="48" t="s">
        <v>1370</v>
      </c>
    </row>
    <row r="25" spans="1:8">
      <c r="A25" s="102" t="s">
        <v>7</v>
      </c>
      <c r="B25" s="80">
        <v>1</v>
      </c>
      <c r="C25" s="80">
        <v>2</v>
      </c>
      <c r="D25" s="96">
        <v>0.2805555555555555</v>
      </c>
      <c r="E25" s="56" t="s">
        <v>153</v>
      </c>
      <c r="F25" s="56" t="s">
        <v>415</v>
      </c>
      <c r="G25" s="56" t="s">
        <v>91</v>
      </c>
      <c r="H25" s="57" t="s">
        <v>437</v>
      </c>
    </row>
    <row r="26" spans="1:8">
      <c r="A26" s="103"/>
      <c r="B26" s="81"/>
      <c r="C26" s="81"/>
      <c r="D26" s="96"/>
      <c r="E26" s="47" t="s">
        <v>1371</v>
      </c>
      <c r="F26" s="47" t="s">
        <v>1372</v>
      </c>
      <c r="G26" s="47" t="s">
        <v>1373</v>
      </c>
      <c r="H26" s="48" t="s">
        <v>1374</v>
      </c>
    </row>
    <row r="27" spans="1:8">
      <c r="A27" s="102" t="s">
        <v>7</v>
      </c>
      <c r="B27" s="80">
        <v>1</v>
      </c>
      <c r="C27" s="80">
        <v>3</v>
      </c>
      <c r="D27" s="96">
        <v>0.28680555555555548</v>
      </c>
      <c r="E27" s="49" t="s">
        <v>549</v>
      </c>
      <c r="F27" s="49" t="s">
        <v>413</v>
      </c>
      <c r="G27" s="49" t="s">
        <v>565</v>
      </c>
      <c r="H27" s="50"/>
    </row>
    <row r="28" spans="1:8">
      <c r="A28" s="103"/>
      <c r="B28" s="81"/>
      <c r="C28" s="81"/>
      <c r="D28" s="96"/>
      <c r="E28" s="47" t="s">
        <v>1375</v>
      </c>
      <c r="F28" s="47" t="s">
        <v>1375</v>
      </c>
      <c r="G28" s="47" t="s">
        <v>1376</v>
      </c>
      <c r="H28" s="48"/>
    </row>
    <row r="29" spans="1:8">
      <c r="A29" s="102" t="s">
        <v>7</v>
      </c>
      <c r="B29" s="80">
        <v>1</v>
      </c>
      <c r="C29" s="80">
        <v>4</v>
      </c>
      <c r="D29" s="96">
        <v>0.29305555555555546</v>
      </c>
      <c r="E29" s="49" t="s">
        <v>289</v>
      </c>
      <c r="F29" s="49" t="s">
        <v>54</v>
      </c>
      <c r="G29" s="49" t="s">
        <v>363</v>
      </c>
      <c r="H29" s="50" t="s">
        <v>501</v>
      </c>
    </row>
    <row r="30" spans="1:8">
      <c r="A30" s="103"/>
      <c r="B30" s="81"/>
      <c r="C30" s="81"/>
      <c r="D30" s="96"/>
      <c r="E30" s="47" t="s">
        <v>1377</v>
      </c>
      <c r="F30" s="47" t="s">
        <v>1378</v>
      </c>
      <c r="G30" s="47" t="s">
        <v>1379</v>
      </c>
      <c r="H30" s="48" t="s">
        <v>1380</v>
      </c>
    </row>
    <row r="31" spans="1:8">
      <c r="A31" s="102" t="s">
        <v>7</v>
      </c>
      <c r="B31" s="80">
        <v>1</v>
      </c>
      <c r="C31" s="80">
        <v>5</v>
      </c>
      <c r="D31" s="96">
        <v>0.29930555555555544</v>
      </c>
      <c r="E31" s="49" t="s">
        <v>83</v>
      </c>
      <c r="F31" s="49" t="s">
        <v>517</v>
      </c>
      <c r="G31" s="49" t="s">
        <v>149</v>
      </c>
      <c r="H31" s="50" t="s">
        <v>46</v>
      </c>
    </row>
    <row r="32" spans="1:8">
      <c r="A32" s="103"/>
      <c r="B32" s="81"/>
      <c r="C32" s="81"/>
      <c r="D32" s="96"/>
      <c r="E32" s="47" t="s">
        <v>1381</v>
      </c>
      <c r="F32" s="47" t="s">
        <v>1382</v>
      </c>
      <c r="G32" s="47" t="s">
        <v>1383</v>
      </c>
      <c r="H32" s="48" t="s">
        <v>1384</v>
      </c>
    </row>
    <row r="33" spans="1:8">
      <c r="A33" s="102" t="s">
        <v>7</v>
      </c>
      <c r="B33" s="80">
        <v>1</v>
      </c>
      <c r="C33" s="80">
        <v>6</v>
      </c>
      <c r="D33" s="96">
        <v>0.30555555555555541</v>
      </c>
      <c r="E33" s="49" t="s">
        <v>181</v>
      </c>
      <c r="F33" s="49" t="s">
        <v>137</v>
      </c>
      <c r="G33" s="49" t="s">
        <v>315</v>
      </c>
      <c r="H33" s="50" t="s">
        <v>475</v>
      </c>
    </row>
    <row r="34" spans="1:8">
      <c r="A34" s="103"/>
      <c r="B34" s="81"/>
      <c r="C34" s="81"/>
      <c r="D34" s="96"/>
      <c r="E34" s="47" t="s">
        <v>1385</v>
      </c>
      <c r="F34" s="47" t="s">
        <v>1386</v>
      </c>
      <c r="G34" s="47" t="s">
        <v>1387</v>
      </c>
      <c r="H34" s="48" t="s">
        <v>1388</v>
      </c>
    </row>
    <row r="35" spans="1:8">
      <c r="A35" s="102" t="s">
        <v>676</v>
      </c>
      <c r="B35" s="80">
        <v>1</v>
      </c>
      <c r="C35" s="80">
        <v>7</v>
      </c>
      <c r="D35" s="96">
        <v>0.31180555555555539</v>
      </c>
      <c r="E35" s="49" t="s">
        <v>187</v>
      </c>
      <c r="F35" s="49" t="s">
        <v>778</v>
      </c>
      <c r="G35" s="49" t="s">
        <v>236</v>
      </c>
      <c r="H35" s="50" t="s">
        <v>403</v>
      </c>
    </row>
    <row r="36" spans="1:8">
      <c r="A36" s="103"/>
      <c r="B36" s="81"/>
      <c r="C36" s="81"/>
      <c r="D36" s="96"/>
      <c r="E36" s="47" t="s">
        <v>1389</v>
      </c>
      <c r="F36" s="47" t="s">
        <v>1390</v>
      </c>
      <c r="G36" s="47" t="s">
        <v>1391</v>
      </c>
      <c r="H36" s="48" t="s">
        <v>1392</v>
      </c>
    </row>
    <row r="37" spans="1:8">
      <c r="A37" s="102" t="s">
        <v>7</v>
      </c>
      <c r="B37" s="80">
        <v>1</v>
      </c>
      <c r="C37" s="80">
        <v>8</v>
      </c>
      <c r="D37" s="96">
        <v>0.31805555555555537</v>
      </c>
      <c r="E37" s="49" t="s">
        <v>127</v>
      </c>
      <c r="F37" s="49" t="s">
        <v>214</v>
      </c>
      <c r="G37" s="49" t="s">
        <v>301</v>
      </c>
      <c r="H37" s="50" t="s">
        <v>165</v>
      </c>
    </row>
    <row r="38" spans="1:8">
      <c r="A38" s="103"/>
      <c r="B38" s="81"/>
      <c r="C38" s="81"/>
      <c r="D38" s="96"/>
      <c r="E38" s="47" t="s">
        <v>1393</v>
      </c>
      <c r="F38" s="47" t="s">
        <v>1394</v>
      </c>
      <c r="G38" s="47" t="s">
        <v>1395</v>
      </c>
      <c r="H38" s="48" t="s">
        <v>1396</v>
      </c>
    </row>
    <row r="39" spans="1:8">
      <c r="A39" s="102"/>
      <c r="B39" s="80"/>
      <c r="C39" s="80"/>
      <c r="D39" s="96"/>
      <c r="E39" s="49"/>
      <c r="F39" s="49"/>
      <c r="G39" s="49"/>
      <c r="H39" s="50"/>
    </row>
    <row r="40" spans="1:8" ht="18" thickBot="1">
      <c r="A40" s="108"/>
      <c r="B40" s="105"/>
      <c r="C40" s="105"/>
      <c r="D40" s="106"/>
      <c r="E40" s="54"/>
      <c r="F40" s="54"/>
      <c r="G40" s="54"/>
      <c r="H40" s="55"/>
    </row>
    <row r="41" spans="1:8" ht="18" hidden="1" thickTop="1">
      <c r="A41" s="99" t="s">
        <v>7</v>
      </c>
      <c r="B41" s="107">
        <v>6</v>
      </c>
      <c r="C41" s="107" t="str">
        <f>IF(D41="","",1)</f>
        <v/>
      </c>
      <c r="D41" s="83" t="str">
        <f>IF(E41="","",TIME(6,30,0))</f>
        <v/>
      </c>
      <c r="E41" s="56" t="str">
        <f>IF(CHOOSE($F$2,'11月24日'!E55,'11月25日'!E55,'11月26日'!E57,'11月27日'!E55)="","",VLOOKUP(LEFT(CHOOSE($F$2,'11月24日'!E55,'11月25日'!E55,'11月26日'!E57,'11月27日'!E55),3),data,2,FALSE))</f>
        <v/>
      </c>
      <c r="F41" s="56" t="str">
        <f>IF(CHOOSE($F$2,'11月24日'!F55,'11月25日'!F55,'11月26日'!F57,'11月27日'!F55)="","",VLOOKUP(LEFT(CHOOSE($F$2,'11月24日'!F55,'11月25日'!F55,'11月26日'!F57,'11月27日'!F55),3),data,2,FALSE))</f>
        <v/>
      </c>
      <c r="G41" s="56" t="str">
        <f>IF(CHOOSE($F$2,'11月24日'!G55,'11月25日'!G55,'11月26日'!G57,'11月27日'!G55)="","",VLOOKUP(LEFT(CHOOSE($F$2,'11月24日'!G55,'11月25日'!G55,'11月26日'!G57,'11月27日'!G55),3),data,2,FALSE))</f>
        <v/>
      </c>
      <c r="H41" s="73" t="str">
        <f>IF(CHOOSE($F$2,'11月24日'!H55,'11月25日'!H55,'11月26日'!H57,'11月27日'!H55)="","",VLOOKUP(LEFT(CHOOSE($F$2,'11月24日'!H55,'11月25日'!H55,'11月26日'!H57,'11月27日'!H55),3),data,2,FALSE))</f>
        <v/>
      </c>
    </row>
    <row r="42" spans="1:8" hidden="1">
      <c r="A42" s="103"/>
      <c r="B42" s="81"/>
      <c r="C42" s="81"/>
      <c r="D42" s="96"/>
      <c r="E42" s="47" t="str">
        <f>IF(CHOOSE($F$2,'11月24日'!E56,'11月25日'!E56,'11月26日'!E58,'11月27日'!E56)="","",CHOOSE($F$2,'11月24日'!E56,'11月25日'!E56,'11月26日'!E58,'11月27日'!E56))</f>
        <v/>
      </c>
      <c r="F42" s="47" t="str">
        <f>IF(CHOOSE($F$2,'11月24日'!F56,'11月25日'!F56,'11月26日'!F58,'11月27日'!F56)="","",CHOOSE($F$2,'11月24日'!F56,'11月25日'!F56,'11月26日'!F58,'11月27日'!F56))</f>
        <v/>
      </c>
      <c r="G42" s="47" t="str">
        <f>IF(CHOOSE($F$2,'11月24日'!G56,'11月25日'!G56,'11月26日'!G58,'11月27日'!G56)="","",CHOOSE($F$2,'11月24日'!G56,'11月25日'!G56,'11月26日'!G58,'11月27日'!G56))</f>
        <v/>
      </c>
      <c r="H42" s="48" t="str">
        <f>IF(CHOOSE($F$2,'11月24日'!H56,'11月25日'!H56,'11月26日'!H58,'11月27日'!H56)="","",CHOOSE($F$2,'11月24日'!H56,'11月25日'!H56,'11月26日'!H58,'11月27日'!H56))</f>
        <v/>
      </c>
    </row>
    <row r="43" spans="1:8" hidden="1">
      <c r="A43" s="102" t="s">
        <v>7</v>
      </c>
      <c r="B43" s="80">
        <v>6</v>
      </c>
      <c r="C43" s="80" t="str">
        <f>IF(D43="","",C41+1)</f>
        <v/>
      </c>
      <c r="D43" s="82" t="str">
        <f>IF(E43="","",D41+9/60/24)</f>
        <v/>
      </c>
      <c r="E43" s="49" t="str">
        <f>IF(CHOOSE($F$2,'11月24日'!E57,'11月25日'!E57,'11月26日'!E59,'11月27日'!E57)="","",VLOOKUP(LEFT(CHOOSE($F$2,'11月24日'!E57,'11月25日'!E57,'11月26日'!E59,'11月27日'!E57),3),data,2,FALSE))</f>
        <v/>
      </c>
      <c r="F43" s="49" t="str">
        <f>IF(CHOOSE($F$2,'11月24日'!F57,'11月25日'!F57,'11月26日'!F59,'11月27日'!F57)="","",VLOOKUP(LEFT(CHOOSE($F$2,'11月24日'!F57,'11月25日'!F57,'11月26日'!F59,'11月27日'!F57),3),data,2,FALSE))</f>
        <v/>
      </c>
      <c r="G43" s="49" t="str">
        <f>IF(CHOOSE($F$2,'11月24日'!G57,'11月25日'!G57,'11月26日'!G59,'11月27日'!G57)="","",VLOOKUP(LEFT(CHOOSE($F$2,'11月24日'!G57,'11月25日'!G57,'11月26日'!G59,'11月27日'!G57),3),data,2,FALSE))</f>
        <v/>
      </c>
      <c r="H43" s="50" t="str">
        <f>IF(CHOOSE($F$2,'11月24日'!H57,'11月25日'!H57,'11月26日'!H59,'11月27日'!H57)="","",VLOOKUP(LEFT(CHOOSE($F$2,'11月24日'!H57,'11月25日'!H57,'11月26日'!H59,'11月27日'!H57),3),data,2,FALSE))</f>
        <v/>
      </c>
    </row>
    <row r="44" spans="1:8" hidden="1">
      <c r="A44" s="103"/>
      <c r="B44" s="81"/>
      <c r="C44" s="81"/>
      <c r="D44" s="83"/>
      <c r="E44" s="47" t="str">
        <f>IF(CHOOSE($F$2,'11月24日'!E58,'11月25日'!E58,'11月26日'!E60,'11月27日'!E58)="","",CHOOSE($F$2,'11月24日'!E58,'11月25日'!E58,'11月26日'!E60,'11月27日'!E58))</f>
        <v/>
      </c>
      <c r="F44" s="47" t="str">
        <f>IF(CHOOSE($F$2,'11月24日'!F58,'11月25日'!F58,'11月26日'!F60,'11月27日'!F58)="","",CHOOSE($F$2,'11月24日'!F58,'11月25日'!F58,'11月26日'!F60,'11月27日'!F58))</f>
        <v/>
      </c>
      <c r="G44" s="47" t="str">
        <f>IF(CHOOSE($F$2,'11月24日'!G58,'11月25日'!G58,'11月26日'!G60,'11月27日'!G58)="","",CHOOSE($F$2,'11月24日'!G58,'11月25日'!G58,'11月26日'!G60,'11月27日'!G58))</f>
        <v/>
      </c>
      <c r="H44" s="48" t="str">
        <f>IF(CHOOSE($F$2,'11月24日'!H58,'11月25日'!H58,'11月26日'!H60,'11月27日'!H58)="","",CHOOSE($F$2,'11月24日'!H58,'11月25日'!H58,'11月26日'!H60,'11月27日'!H58))</f>
        <v/>
      </c>
    </row>
    <row r="45" spans="1:8" hidden="1">
      <c r="A45" s="102" t="s">
        <v>7</v>
      </c>
      <c r="B45" s="80">
        <v>6</v>
      </c>
      <c r="C45" s="80" t="str">
        <f t="shared" ref="C45" si="0">IF(D45="","",C43+1)</f>
        <v/>
      </c>
      <c r="D45" s="96" t="str">
        <f t="shared" ref="D45" si="1">IF(E45="","",D43+9/60/24)</f>
        <v/>
      </c>
      <c r="E45" s="49" t="str">
        <f>IF(CHOOSE($F$2,'11月24日'!E59,'11月25日'!E59,'11月26日'!E61,'11月27日'!E59)="","",VLOOKUP(LEFT(CHOOSE($F$2,'11月24日'!E59,'11月25日'!E59,'11月26日'!E61,'11月27日'!E59),3),data,2,FALSE))</f>
        <v/>
      </c>
      <c r="F45" s="49" t="str">
        <f>IF(CHOOSE($F$2,'11月24日'!F59,'11月25日'!F59,'11月26日'!F61,'11月27日'!F59)="","",VLOOKUP(LEFT(CHOOSE($F$2,'11月24日'!F59,'11月25日'!F59,'11月26日'!F61,'11月27日'!F59),3),data,2,FALSE))</f>
        <v/>
      </c>
      <c r="G45" s="49" t="str">
        <f>IF(CHOOSE($F$2,'11月24日'!G59,'11月25日'!G59,'11月26日'!G61,'11月27日'!G59)="","",VLOOKUP(LEFT(CHOOSE($F$2,'11月24日'!G59,'11月25日'!G59,'11月26日'!G61,'11月27日'!G59),3),data,2,FALSE))</f>
        <v/>
      </c>
      <c r="H45" s="50" t="str">
        <f>IF(CHOOSE($F$2,'11月24日'!H59,'11月25日'!H59,'11月26日'!H61,'11月27日'!H59)="","",VLOOKUP(LEFT(CHOOSE($F$2,'11月24日'!H59,'11月25日'!H59,'11月26日'!H61,'11月27日'!H59),3),data,2,FALSE))</f>
        <v/>
      </c>
    </row>
    <row r="46" spans="1:8" hidden="1">
      <c r="A46" s="103"/>
      <c r="B46" s="81"/>
      <c r="C46" s="81"/>
      <c r="D46" s="96"/>
      <c r="E46" s="47" t="str">
        <f>IF(CHOOSE($F$2,'11月24日'!E60,'11月25日'!E60,'11月26日'!E62,'11月27日'!E60)="","",CHOOSE($F$2,'11月24日'!E60,'11月25日'!E60,'11月26日'!E62,'11月27日'!E60))</f>
        <v/>
      </c>
      <c r="F46" s="47" t="str">
        <f>IF(CHOOSE($F$2,'11月24日'!F60,'11月25日'!F60,'11月26日'!F62,'11月27日'!F60)="","",CHOOSE($F$2,'11月24日'!F60,'11月25日'!F60,'11月26日'!F62,'11月27日'!F60))</f>
        <v/>
      </c>
      <c r="G46" s="47" t="str">
        <f>IF(CHOOSE($F$2,'11月24日'!G60,'11月25日'!G60,'11月26日'!G62,'11月27日'!G60)="","",CHOOSE($F$2,'11月24日'!G60,'11月25日'!G60,'11月26日'!G62,'11月27日'!G60))</f>
        <v/>
      </c>
      <c r="H46" s="48" t="str">
        <f>IF(CHOOSE($F$2,'11月24日'!H60,'11月25日'!H60,'11月26日'!H62,'11月27日'!H60)="","",CHOOSE($F$2,'11月24日'!H60,'11月25日'!H60,'11月26日'!H62,'11月27日'!H60))</f>
        <v/>
      </c>
    </row>
    <row r="47" spans="1:8" hidden="1">
      <c r="A47" s="78" t="s">
        <v>7</v>
      </c>
      <c r="B47" s="80">
        <v>6</v>
      </c>
      <c r="C47" s="80" t="str">
        <f t="shared" ref="C47" si="2">IF(D47="","",C45+1)</f>
        <v/>
      </c>
      <c r="D47" s="82" t="str">
        <f t="shared" ref="D47" si="3">IF(E47="","",D45+9/60/24)</f>
        <v/>
      </c>
      <c r="E47" s="51" t="str">
        <f>IF(CHOOSE($F$2,'11月24日'!E61,'11月25日'!E61,'11月26日'!E63,'11月27日'!E61)="","",VLOOKUP(LEFT(CHOOSE($F$2,'11月24日'!E61,'11月25日'!E61,'11月26日'!E63,'11月27日'!E61),3),data,2,FALSE))</f>
        <v/>
      </c>
      <c r="F47" s="51" t="str">
        <f>IF(CHOOSE($F$2,'11月24日'!F61,'11月25日'!F61,'11月26日'!F63,'11月27日'!F61)="","",VLOOKUP(LEFT(CHOOSE($F$2,'11月24日'!F61,'11月25日'!F61,'11月26日'!F63,'11月27日'!F61),3),data,2,FALSE))</f>
        <v/>
      </c>
      <c r="G47" s="51" t="str">
        <f>IF(CHOOSE($F$2,'11月24日'!G61,'11月25日'!G61,'11月26日'!G63,'11月27日'!G61)="","",VLOOKUP(LEFT(CHOOSE($F$2,'11月24日'!G61,'11月25日'!G61,'11月26日'!G63,'11月27日'!G61),3),data,2,FALSE))</f>
        <v/>
      </c>
      <c r="H47" s="62" t="str">
        <f>IF(CHOOSE($F$2,'11月24日'!H61,'11月25日'!H61,'11月26日'!H63,'11月27日'!H61)="","",VLOOKUP(LEFT(CHOOSE($F$2,'11月24日'!H61,'11月25日'!H61,'11月26日'!H63,'11月27日'!H61),3),data,2,FALSE))</f>
        <v/>
      </c>
    </row>
    <row r="48" spans="1:8" hidden="1">
      <c r="A48" s="79"/>
      <c r="B48" s="81"/>
      <c r="C48" s="81"/>
      <c r="D48" s="83"/>
      <c r="E48" s="47" t="str">
        <f>IF(CHOOSE($F$2,'11月24日'!E62,'11月25日'!E62,'11月26日'!E64,'11月27日'!E62)="","",CHOOSE($F$2,'11月24日'!E62,'11月25日'!E62,'11月26日'!E64,'11月27日'!E62))</f>
        <v/>
      </c>
      <c r="F48" s="47" t="str">
        <f>IF(CHOOSE($F$2,'11月24日'!F62,'11月25日'!F62,'11月26日'!F64,'11月27日'!F62)="","",CHOOSE($F$2,'11月24日'!F62,'11月25日'!F62,'11月26日'!F64,'11月27日'!F62))</f>
        <v/>
      </c>
      <c r="G48" s="47" t="str">
        <f>IF(CHOOSE($F$2,'11月24日'!G62,'11月25日'!G62,'11月26日'!G64,'11月27日'!G62)="","",CHOOSE($F$2,'11月24日'!G62,'11月25日'!G62,'11月26日'!G64,'11月27日'!G62))</f>
        <v/>
      </c>
      <c r="H48" s="48" t="str">
        <f>IF(CHOOSE($F$2,'11月24日'!H62,'11月25日'!H62,'11月26日'!H64,'11月27日'!H62)="","",CHOOSE($F$2,'11月24日'!H62,'11月25日'!H62,'11月26日'!H64,'11月27日'!H62))</f>
        <v/>
      </c>
    </row>
    <row r="49" spans="1:8" hidden="1">
      <c r="A49" s="102" t="s">
        <v>7</v>
      </c>
      <c r="B49" s="80">
        <v>6</v>
      </c>
      <c r="C49" s="80" t="str">
        <f t="shared" ref="C49" si="4">IF(D49="","",C47+1)</f>
        <v/>
      </c>
      <c r="D49" s="82" t="str">
        <f t="shared" ref="D49" si="5">IF(E49="","",D47+9/60/24)</f>
        <v/>
      </c>
      <c r="E49" s="49" t="str">
        <f>IF(CHOOSE($F$2,'11月24日'!E63,'11月25日'!E63,'11月26日'!E65,'11月27日'!E63)="","",VLOOKUP(LEFT(CHOOSE($F$2,'11月24日'!E63,'11月25日'!E63,'11月26日'!E65,'11月27日'!E63),3),data,2,FALSE))</f>
        <v/>
      </c>
      <c r="F49" s="49" t="str">
        <f>IF(CHOOSE($F$2,'11月24日'!F63,'11月25日'!F63,'11月26日'!F65,'11月27日'!F63)="","",VLOOKUP(LEFT(CHOOSE($F$2,'11月24日'!F63,'11月25日'!F63,'11月26日'!F65,'11月27日'!F63),3),data,2,FALSE))</f>
        <v/>
      </c>
      <c r="G49" s="49" t="str">
        <f>IF(CHOOSE($F$2,'11月24日'!G63,'11月25日'!G63,'11月26日'!G65,'11月27日'!G63)="","",VLOOKUP(LEFT(CHOOSE($F$2,'11月24日'!G63,'11月25日'!G63,'11月26日'!G65,'11月27日'!G63),3),data,2,FALSE))</f>
        <v/>
      </c>
      <c r="H49" s="50" t="str">
        <f>IF(CHOOSE($F$2,'11月24日'!H63,'11月25日'!H63,'11月26日'!H65,'11月27日'!H63)="","",VLOOKUP(LEFT(CHOOSE($F$2,'11月24日'!H63,'11月25日'!H63,'11月26日'!H65,'11月27日'!H63),3),data,2,FALSE))</f>
        <v/>
      </c>
    </row>
    <row r="50" spans="1:8" hidden="1">
      <c r="A50" s="103"/>
      <c r="B50" s="81"/>
      <c r="C50" s="81"/>
      <c r="D50" s="83"/>
      <c r="E50" s="47" t="str">
        <f>IF(CHOOSE($F$2,'11月24日'!E64,'11月25日'!E64,'11月26日'!E66,'11月27日'!E64)="","",CHOOSE($F$2,'11月24日'!E64,'11月25日'!E64,'11月26日'!E66,'11月27日'!E64))</f>
        <v/>
      </c>
      <c r="F50" s="47" t="str">
        <f>IF(CHOOSE($F$2,'11月24日'!F64,'11月25日'!F64,'11月26日'!F66,'11月27日'!F64)="","",CHOOSE($F$2,'11月24日'!F64,'11月25日'!F64,'11月26日'!F66,'11月27日'!F64))</f>
        <v/>
      </c>
      <c r="G50" s="47" t="str">
        <f>IF(CHOOSE($F$2,'11月24日'!G64,'11月25日'!G64,'11月26日'!G66,'11月27日'!G64)="","",CHOOSE($F$2,'11月24日'!G64,'11月25日'!G64,'11月26日'!G66,'11月27日'!G64))</f>
        <v/>
      </c>
      <c r="H50" s="48" t="str">
        <f>IF(CHOOSE($F$2,'11月24日'!H64,'11月25日'!H64,'11月26日'!H66,'11月27日'!H64)="","",CHOOSE($F$2,'11月24日'!H64,'11月25日'!H64,'11月26日'!H66,'11月27日'!H64))</f>
        <v/>
      </c>
    </row>
    <row r="51" spans="1:8" hidden="1">
      <c r="A51" s="78" t="s">
        <v>676</v>
      </c>
      <c r="B51" s="80">
        <v>6</v>
      </c>
      <c r="C51" s="80" t="str">
        <f t="shared" ref="C51" si="6">IF(D51="","",C49+1)</f>
        <v/>
      </c>
      <c r="D51" s="82" t="str">
        <f t="shared" ref="D51" si="7">IF(E51="","",D49+9/60/24)</f>
        <v/>
      </c>
      <c r="E51" s="51" t="str">
        <f>IF(CHOOSE($F$2,'11月24日'!E65,'11月25日'!E65,'11月26日'!E67,'11月27日'!E65)="","",VLOOKUP(LEFT(CHOOSE($F$2,'11月24日'!E65,'11月25日'!E65,'11月26日'!E67,'11月27日'!E65),3),data,2,FALSE))</f>
        <v/>
      </c>
      <c r="F51" s="51" t="str">
        <f>IF(CHOOSE($F$2,'11月24日'!F65,'11月25日'!F65,'11月26日'!F67,'11月27日'!F65)="","",VLOOKUP(LEFT(CHOOSE($F$2,'11月24日'!F65,'11月25日'!F65,'11月26日'!F67,'11月27日'!F65),3),data,2,FALSE))</f>
        <v/>
      </c>
      <c r="G51" s="51" t="str">
        <f>IF(CHOOSE($F$2,'11月24日'!G65,'11月25日'!G65,'11月26日'!G67,'11月27日'!G65)="","",VLOOKUP(LEFT(CHOOSE($F$2,'11月24日'!G65,'11月25日'!G65,'11月26日'!G67,'11月27日'!G65),3),data,2,FALSE))</f>
        <v/>
      </c>
      <c r="H51" s="62" t="str">
        <f>IF(CHOOSE($F$2,'11月24日'!H65,'11月25日'!H65,'11月26日'!H67,'11月27日'!H65)="","",VLOOKUP(LEFT(CHOOSE($F$2,'11月24日'!H65,'11月25日'!H65,'11月26日'!H67,'11月27日'!H65),3),data,2,FALSE))</f>
        <v/>
      </c>
    </row>
    <row r="52" spans="1:8" hidden="1">
      <c r="A52" s="79"/>
      <c r="B52" s="81"/>
      <c r="C52" s="81"/>
      <c r="D52" s="83"/>
      <c r="E52" s="47" t="str">
        <f>IF(CHOOSE($F$2,'11月24日'!E66,'11月25日'!E66,'11月26日'!E68,'11月27日'!E66)="","",CHOOSE($F$2,'11月24日'!E66,'11月25日'!E66,'11月26日'!E68,'11月27日'!E66))</f>
        <v/>
      </c>
      <c r="F52" s="47" t="str">
        <f>IF(CHOOSE($F$2,'11月24日'!F66,'11月25日'!F66,'11月26日'!F68,'11月27日'!F66)="","",CHOOSE($F$2,'11月24日'!F66,'11月25日'!F66,'11月26日'!F68,'11月27日'!F66))</f>
        <v/>
      </c>
      <c r="G52" s="47" t="str">
        <f>IF(CHOOSE($F$2,'11月24日'!G66,'11月25日'!G66,'11月26日'!G68,'11月27日'!G66)="","",CHOOSE($F$2,'11月24日'!G66,'11月25日'!G66,'11月26日'!G68,'11月27日'!G66))</f>
        <v/>
      </c>
      <c r="H52" s="48" t="str">
        <f>IF(CHOOSE($F$2,'11月24日'!H66,'11月25日'!H66,'11月26日'!H68,'11月27日'!H66)="","",CHOOSE($F$2,'11月24日'!H66,'11月25日'!H66,'11月26日'!H68,'11月27日'!H66))</f>
        <v/>
      </c>
    </row>
    <row r="53" spans="1:8" hidden="1">
      <c r="A53" s="102" t="s">
        <v>7</v>
      </c>
      <c r="B53" s="80">
        <v>6</v>
      </c>
      <c r="C53" s="80" t="str">
        <f t="shared" ref="C53" si="8">IF(D53="","",C51+1)</f>
        <v/>
      </c>
      <c r="D53" s="82" t="str">
        <f t="shared" ref="D53" si="9">IF(E53="","",D51+9/60/24)</f>
        <v/>
      </c>
      <c r="E53" s="49" t="str">
        <f>IF(CHOOSE($F$2,'11月24日'!E67,'11月25日'!E67,'11月26日'!E69,'11月27日'!E67)="","",VLOOKUP(LEFT(CHOOSE($F$2,'11月24日'!E67,'11月25日'!E67,'11月26日'!E69,'11月27日'!E67),3),data,2,FALSE))</f>
        <v/>
      </c>
      <c r="F53" s="49" t="str">
        <f>IF(CHOOSE($F$2,'11月24日'!F67,'11月25日'!F67,'11月26日'!F69,'11月27日'!F67)="","",VLOOKUP(LEFT(CHOOSE($F$2,'11月24日'!F67,'11月25日'!F67,'11月26日'!F69,'11月27日'!F67),3),data,2,FALSE))</f>
        <v/>
      </c>
      <c r="G53" s="49" t="str">
        <f>IF(CHOOSE($F$2,'11月24日'!G67,'11月25日'!G67,'11月26日'!G69,'11月27日'!G67)="","",VLOOKUP(LEFT(CHOOSE($F$2,'11月24日'!G67,'11月25日'!G67,'11月26日'!G69,'11月27日'!G67),3),data,2,FALSE))</f>
        <v/>
      </c>
      <c r="H53" s="50" t="str">
        <f>IF(CHOOSE($F$2,'11月24日'!H67,'11月25日'!H67,'11月26日'!H69,'11月27日'!H67)="","",VLOOKUP(LEFT(CHOOSE($F$2,'11月24日'!H67,'11月25日'!H67,'11月26日'!H69,'11月27日'!H67),3),data,2,FALSE))</f>
        <v/>
      </c>
    </row>
    <row r="54" spans="1:8" hidden="1">
      <c r="A54" s="103"/>
      <c r="B54" s="81"/>
      <c r="C54" s="81"/>
      <c r="D54" s="83"/>
      <c r="E54" s="47" t="str">
        <f>IF(CHOOSE($F$2,'11月24日'!E68,'11月25日'!E68,'11月26日'!E70,'11月27日'!E68)="","",CHOOSE($F$2,'11月24日'!E68,'11月25日'!E68,'11月26日'!E70,'11月27日'!E68))</f>
        <v/>
      </c>
      <c r="F54" s="47" t="str">
        <f>IF(CHOOSE($F$2,'11月24日'!F68,'11月25日'!F68,'11月26日'!F70,'11月27日'!F68)="","",CHOOSE($F$2,'11月24日'!F68,'11月25日'!F68,'11月26日'!F70,'11月27日'!F68))</f>
        <v/>
      </c>
      <c r="G54" s="47" t="str">
        <f>IF(CHOOSE($F$2,'11月24日'!G68,'11月25日'!G68,'11月26日'!G70,'11月27日'!G68)="","",CHOOSE($F$2,'11月24日'!G68,'11月25日'!G68,'11月26日'!G70,'11月27日'!G68))</f>
        <v/>
      </c>
      <c r="H54" s="48" t="str">
        <f>IF(CHOOSE($F$2,'11月24日'!H68,'11月25日'!H68,'11月26日'!H70,'11月27日'!H68)="","",CHOOSE($F$2,'11月24日'!H68,'11月25日'!H68,'11月26日'!H70,'11月27日'!H68))</f>
        <v/>
      </c>
    </row>
    <row r="55" spans="1:8" hidden="1">
      <c r="A55" s="102" t="s">
        <v>7</v>
      </c>
      <c r="B55" s="80">
        <v>6</v>
      </c>
      <c r="C55" s="80" t="str">
        <f t="shared" ref="C55" si="10">IF(D55="","",C53+1)</f>
        <v/>
      </c>
      <c r="D55" s="82" t="str">
        <f t="shared" ref="D55" si="11">IF(E55="","",D53+9/60/24)</f>
        <v/>
      </c>
      <c r="E55" s="49" t="str">
        <f>IF(CHOOSE($F$2,'11月24日'!E69,'11月25日'!E69,'11月26日'!E71,'11月27日'!E69)="","",VLOOKUP(LEFT(CHOOSE($F$2,'11月24日'!E69,'11月25日'!E69,'11月26日'!E71,'11月27日'!E69),3),data,2,FALSE))</f>
        <v/>
      </c>
      <c r="F55" s="49" t="str">
        <f>IF(CHOOSE($F$2,'11月24日'!F69,'11月25日'!F69,'11月26日'!F71,'11月27日'!F69)="","",VLOOKUP(LEFT(CHOOSE($F$2,'11月24日'!F69,'11月25日'!F69,'11月26日'!F71,'11月27日'!F69),3),data,2,FALSE))</f>
        <v/>
      </c>
      <c r="G55" s="49" t="str">
        <f>IF(CHOOSE($F$2,'11月24日'!G69,'11月25日'!G69,'11月26日'!G71,'11月27日'!G69)="","",VLOOKUP(LEFT(CHOOSE($F$2,'11月24日'!G69,'11月25日'!G69,'11月26日'!G71,'11月27日'!G69),3),data,2,FALSE))</f>
        <v/>
      </c>
      <c r="H55" s="50" t="str">
        <f>IF(CHOOSE($F$2,'11月24日'!H69,'11月25日'!H69,'11月26日'!H71,'11月27日'!H69)="","",VLOOKUP(LEFT(CHOOSE($F$2,'11月24日'!H69,'11月25日'!H69,'11月26日'!H71,'11月27日'!H69),3),data,2,FALSE))</f>
        <v/>
      </c>
    </row>
    <row r="56" spans="1:8" ht="18" hidden="1" thickBot="1">
      <c r="A56" s="108"/>
      <c r="B56" s="105"/>
      <c r="C56" s="105"/>
      <c r="D56" s="109"/>
      <c r="E56" s="54" t="str">
        <f>IF(CHOOSE($F$2,'11月24日'!E70,'11月25日'!E70,'11月26日'!E72,'11月27日'!E70)="","",CHOOSE($F$2,'11月24日'!E70,'11月25日'!E70,'11月26日'!E72,'11月27日'!E70))</f>
        <v/>
      </c>
      <c r="F56" s="54" t="str">
        <f>IF(CHOOSE($F$2,'11月24日'!F70,'11月25日'!F70,'11月26日'!F72,'11月27日'!F70)="","",CHOOSE($F$2,'11月24日'!F70,'11月25日'!F70,'11月26日'!F72,'11月27日'!F70))</f>
        <v/>
      </c>
      <c r="G56" s="54" t="str">
        <f>IF(CHOOSE($F$2,'11月24日'!G70,'11月25日'!G70,'11月26日'!G72,'11月27日'!G70)="","",CHOOSE($F$2,'11月24日'!G70,'11月25日'!G70,'11月26日'!G72,'11月27日'!G70))</f>
        <v/>
      </c>
      <c r="H56" s="55" t="str">
        <f>IF(CHOOSE($F$2,'11月24日'!H70,'11月25日'!H70,'11月26日'!H72,'11月27日'!H70)="","",CHOOSE($F$2,'11月24日'!H70,'11月25日'!H70,'11月26日'!H72,'11月27日'!H70))</f>
        <v/>
      </c>
    </row>
    <row r="57" spans="1:8" ht="18" thickTop="1"/>
  </sheetData>
  <mergeCells count="114">
    <mergeCell ref="A5:A6"/>
    <mergeCell ref="B5:B6"/>
    <mergeCell ref="C5:C6"/>
    <mergeCell ref="D5:D6"/>
    <mergeCell ref="A7:A8"/>
    <mergeCell ref="B7:B8"/>
    <mergeCell ref="C7:C8"/>
    <mergeCell ref="D7:D8"/>
    <mergeCell ref="A9:A10"/>
    <mergeCell ref="B9:B10"/>
    <mergeCell ref="C9:C10"/>
    <mergeCell ref="D9:D10"/>
    <mergeCell ref="A1:H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23:A24"/>
    <mergeCell ref="B23:B24"/>
    <mergeCell ref="C23:C24"/>
    <mergeCell ref="D23:D24"/>
    <mergeCell ref="A17:A18"/>
    <mergeCell ref="B17:B18"/>
    <mergeCell ref="C17:C18"/>
    <mergeCell ref="D17:D18"/>
    <mergeCell ref="A19:A20"/>
    <mergeCell ref="B19:B20"/>
    <mergeCell ref="C19:C20"/>
    <mergeCell ref="D19:D20"/>
    <mergeCell ref="A21:A22"/>
    <mergeCell ref="B21:B22"/>
    <mergeCell ref="C21:C22"/>
    <mergeCell ref="D21:D22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9:A40"/>
    <mergeCell ref="B39:B40"/>
    <mergeCell ref="C39:C40"/>
    <mergeCell ref="D39:D40"/>
    <mergeCell ref="A35:A36"/>
    <mergeCell ref="B35:B36"/>
    <mergeCell ref="C35:C36"/>
    <mergeCell ref="D35:D36"/>
    <mergeCell ref="A37:A38"/>
    <mergeCell ref="B37:B38"/>
    <mergeCell ref="C37:C38"/>
    <mergeCell ref="D37:D38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47:A48"/>
    <mergeCell ref="B47:B48"/>
    <mergeCell ref="C47:C48"/>
    <mergeCell ref="D47:D48"/>
    <mergeCell ref="A53:A54"/>
    <mergeCell ref="B53:B54"/>
    <mergeCell ref="C53:C54"/>
    <mergeCell ref="D53:D54"/>
    <mergeCell ref="A49:A50"/>
    <mergeCell ref="B49:B50"/>
    <mergeCell ref="C49:C50"/>
    <mergeCell ref="D49:D50"/>
    <mergeCell ref="A51:A52"/>
    <mergeCell ref="B51:B52"/>
    <mergeCell ref="C51:C52"/>
    <mergeCell ref="D51:D52"/>
  </mergeCells>
  <phoneticPr fontId="1" type="noConversion"/>
  <dataValidations count="1">
    <dataValidation type="list" allowBlank="1" showInputMessage="1" showErrorMessage="1" sqref="F2">
      <formula1>$L$1:$O$1</formula1>
    </dataValidation>
  </dataValidations>
  <pageMargins left="0.7" right="0.7" top="0.75" bottom="0.75" header="0.3" footer="0.3"/>
  <pageSetup paperSize="9" orientation="portrait" horizontalDpi="0" verticalDpi="0" r:id="rId1"/>
  <ignoredErrors>
    <ignoredError sqref="C42:D42 C41:D4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3"/>
  <sheetViews>
    <sheetView topLeftCell="A62" workbookViewId="0">
      <selection activeCell="M75" sqref="M75"/>
    </sheetView>
  </sheetViews>
  <sheetFormatPr defaultRowHeight="16.5"/>
  <cols>
    <col min="2" max="2" width="20" bestFit="1" customWidth="1"/>
  </cols>
  <sheetData>
    <row r="1" spans="1:11">
      <c r="A1" t="s">
        <v>13</v>
      </c>
      <c r="B1" t="s">
        <v>14</v>
      </c>
      <c r="F1" t="s">
        <v>1075</v>
      </c>
      <c r="G1" t="s">
        <v>1076</v>
      </c>
      <c r="H1" t="s">
        <v>1077</v>
      </c>
      <c r="I1" t="s">
        <v>1078</v>
      </c>
      <c r="J1" t="s">
        <v>1079</v>
      </c>
      <c r="K1" t="s">
        <v>1080</v>
      </c>
    </row>
    <row r="2" spans="1:11">
      <c r="A2" s="67" t="s">
        <v>15</v>
      </c>
      <c r="B2" s="67" t="s">
        <v>16</v>
      </c>
      <c r="F2" t="s">
        <v>41</v>
      </c>
      <c r="G2">
        <v>68</v>
      </c>
      <c r="H2">
        <v>72</v>
      </c>
      <c r="I2">
        <v>0</v>
      </c>
      <c r="J2">
        <v>0</v>
      </c>
      <c r="K2">
        <f>SUM(G2:J2)</f>
        <v>140</v>
      </c>
    </row>
    <row r="3" spans="1:11">
      <c r="A3" s="67" t="s">
        <v>17</v>
      </c>
      <c r="B3" s="67" t="s">
        <v>18</v>
      </c>
      <c r="F3" t="s">
        <v>776</v>
      </c>
      <c r="G3">
        <v>75</v>
      </c>
      <c r="H3">
        <v>67</v>
      </c>
      <c r="I3">
        <v>0</v>
      </c>
      <c r="J3">
        <v>0</v>
      </c>
      <c r="K3">
        <f t="shared" ref="K3:K66" si="0">SUM(G3:J3)</f>
        <v>142</v>
      </c>
    </row>
    <row r="4" spans="1:11">
      <c r="A4" s="67" t="s">
        <v>19</v>
      </c>
      <c r="B4" s="67" t="s">
        <v>20</v>
      </c>
      <c r="F4" t="s">
        <v>396</v>
      </c>
      <c r="G4">
        <v>70</v>
      </c>
      <c r="H4">
        <v>72</v>
      </c>
      <c r="I4">
        <v>0</v>
      </c>
      <c r="J4">
        <v>0</v>
      </c>
      <c r="K4">
        <f t="shared" si="0"/>
        <v>142</v>
      </c>
    </row>
    <row r="5" spans="1:11">
      <c r="A5" s="67" t="s">
        <v>21</v>
      </c>
      <c r="B5" s="67" t="s">
        <v>22</v>
      </c>
      <c r="F5" t="s">
        <v>259</v>
      </c>
      <c r="G5">
        <v>77</v>
      </c>
      <c r="H5">
        <v>67</v>
      </c>
      <c r="I5">
        <v>0</v>
      </c>
      <c r="J5">
        <v>0</v>
      </c>
      <c r="K5">
        <f t="shared" si="0"/>
        <v>144</v>
      </c>
    </row>
    <row r="6" spans="1:11">
      <c r="A6" s="67" t="s">
        <v>23</v>
      </c>
      <c r="B6" s="67" t="s">
        <v>24</v>
      </c>
      <c r="F6" t="s">
        <v>899</v>
      </c>
      <c r="G6">
        <v>73</v>
      </c>
      <c r="H6">
        <v>71</v>
      </c>
      <c r="I6">
        <v>0</v>
      </c>
      <c r="J6">
        <v>0</v>
      </c>
      <c r="K6">
        <f t="shared" si="0"/>
        <v>144</v>
      </c>
    </row>
    <row r="7" spans="1:11">
      <c r="A7" s="67" t="s">
        <v>25</v>
      </c>
      <c r="B7" s="67" t="s">
        <v>26</v>
      </c>
      <c r="F7" t="s">
        <v>364</v>
      </c>
      <c r="G7">
        <v>71</v>
      </c>
      <c r="H7">
        <v>73</v>
      </c>
      <c r="I7">
        <v>0</v>
      </c>
      <c r="J7">
        <v>0</v>
      </c>
      <c r="K7">
        <f t="shared" si="0"/>
        <v>144</v>
      </c>
    </row>
    <row r="8" spans="1:11">
      <c r="A8" s="67" t="s">
        <v>677</v>
      </c>
      <c r="B8" s="67" t="s">
        <v>678</v>
      </c>
      <c r="F8" t="s">
        <v>47</v>
      </c>
      <c r="G8">
        <v>74</v>
      </c>
      <c r="H8">
        <v>72</v>
      </c>
      <c r="I8">
        <v>0</v>
      </c>
      <c r="J8">
        <v>0</v>
      </c>
      <c r="K8">
        <f t="shared" si="0"/>
        <v>146</v>
      </c>
    </row>
    <row r="9" spans="1:11">
      <c r="A9" s="67" t="s">
        <v>679</v>
      </c>
      <c r="B9" s="67" t="s">
        <v>680</v>
      </c>
      <c r="F9" t="s">
        <v>496</v>
      </c>
      <c r="G9">
        <v>74</v>
      </c>
      <c r="H9">
        <v>72</v>
      </c>
      <c r="I9">
        <v>0</v>
      </c>
      <c r="J9">
        <v>0</v>
      </c>
      <c r="K9">
        <f t="shared" si="0"/>
        <v>146</v>
      </c>
    </row>
    <row r="10" spans="1:11">
      <c r="A10" s="67" t="s">
        <v>27</v>
      </c>
      <c r="B10" s="67" t="s">
        <v>28</v>
      </c>
      <c r="F10" t="s">
        <v>92</v>
      </c>
      <c r="G10">
        <v>74</v>
      </c>
      <c r="H10">
        <v>73</v>
      </c>
      <c r="I10">
        <v>0</v>
      </c>
      <c r="J10">
        <v>0</v>
      </c>
      <c r="K10">
        <f t="shared" si="0"/>
        <v>147</v>
      </c>
    </row>
    <row r="11" spans="1:11">
      <c r="A11" s="67" t="s">
        <v>29</v>
      </c>
      <c r="B11" s="67" t="s">
        <v>30</v>
      </c>
      <c r="F11" t="s">
        <v>324</v>
      </c>
      <c r="G11">
        <v>72</v>
      </c>
      <c r="H11">
        <v>75</v>
      </c>
      <c r="I11">
        <v>0</v>
      </c>
      <c r="J11">
        <v>0</v>
      </c>
      <c r="K11">
        <f t="shared" si="0"/>
        <v>147</v>
      </c>
    </row>
    <row r="12" spans="1:11">
      <c r="A12" s="67" t="s">
        <v>681</v>
      </c>
      <c r="B12" s="67" t="s">
        <v>682</v>
      </c>
      <c r="F12" t="s">
        <v>312</v>
      </c>
      <c r="G12">
        <v>76</v>
      </c>
      <c r="H12">
        <v>72</v>
      </c>
      <c r="I12">
        <v>0</v>
      </c>
      <c r="J12">
        <v>0</v>
      </c>
      <c r="K12">
        <f t="shared" si="0"/>
        <v>148</v>
      </c>
    </row>
    <row r="13" spans="1:11">
      <c r="A13" s="67" t="s">
        <v>31</v>
      </c>
      <c r="B13" s="67" t="s">
        <v>32</v>
      </c>
      <c r="F13" t="s">
        <v>556</v>
      </c>
      <c r="G13">
        <v>73</v>
      </c>
      <c r="H13">
        <v>75</v>
      </c>
      <c r="I13">
        <v>0</v>
      </c>
      <c r="J13">
        <v>0</v>
      </c>
      <c r="K13">
        <f t="shared" si="0"/>
        <v>148</v>
      </c>
    </row>
    <row r="14" spans="1:11">
      <c r="A14" s="67" t="s">
        <v>33</v>
      </c>
      <c r="B14" s="67" t="s">
        <v>34</v>
      </c>
      <c r="F14" t="s">
        <v>170</v>
      </c>
      <c r="G14">
        <v>72</v>
      </c>
      <c r="H14">
        <v>76</v>
      </c>
      <c r="I14">
        <v>0</v>
      </c>
      <c r="J14">
        <v>0</v>
      </c>
      <c r="K14">
        <f t="shared" si="0"/>
        <v>148</v>
      </c>
    </row>
    <row r="15" spans="1:11">
      <c r="A15" s="67" t="s">
        <v>35</v>
      </c>
      <c r="B15" s="67" t="s">
        <v>36</v>
      </c>
      <c r="F15" t="s">
        <v>233</v>
      </c>
      <c r="G15">
        <v>78</v>
      </c>
      <c r="H15">
        <v>71</v>
      </c>
      <c r="I15">
        <v>0</v>
      </c>
      <c r="J15">
        <v>0</v>
      </c>
      <c r="K15">
        <f t="shared" si="0"/>
        <v>149</v>
      </c>
    </row>
    <row r="16" spans="1:11">
      <c r="A16" s="67" t="s">
        <v>683</v>
      </c>
      <c r="B16" s="67" t="s">
        <v>684</v>
      </c>
      <c r="F16" t="s">
        <v>120</v>
      </c>
      <c r="G16">
        <v>76</v>
      </c>
      <c r="H16">
        <v>73</v>
      </c>
      <c r="I16">
        <v>0</v>
      </c>
      <c r="J16">
        <v>0</v>
      </c>
      <c r="K16">
        <f t="shared" si="0"/>
        <v>149</v>
      </c>
    </row>
    <row r="17" spans="1:11">
      <c r="A17" s="67" t="s">
        <v>37</v>
      </c>
      <c r="B17" s="67" t="s">
        <v>38</v>
      </c>
      <c r="F17" t="s">
        <v>400</v>
      </c>
      <c r="G17">
        <v>76</v>
      </c>
      <c r="H17">
        <v>73</v>
      </c>
      <c r="I17">
        <v>0</v>
      </c>
      <c r="J17">
        <v>0</v>
      </c>
      <c r="K17">
        <f t="shared" si="0"/>
        <v>149</v>
      </c>
    </row>
    <row r="18" spans="1:11">
      <c r="A18" s="67" t="s">
        <v>39</v>
      </c>
      <c r="B18" s="67" t="s">
        <v>40</v>
      </c>
      <c r="F18" t="s">
        <v>66</v>
      </c>
      <c r="G18">
        <v>75</v>
      </c>
      <c r="H18">
        <v>74</v>
      </c>
      <c r="I18">
        <v>0</v>
      </c>
      <c r="J18">
        <v>0</v>
      </c>
      <c r="K18">
        <f t="shared" si="0"/>
        <v>149</v>
      </c>
    </row>
    <row r="19" spans="1:11">
      <c r="A19" s="67" t="s">
        <v>41</v>
      </c>
      <c r="B19" s="67" t="s">
        <v>42</v>
      </c>
      <c r="F19" t="s">
        <v>847</v>
      </c>
      <c r="G19">
        <v>73</v>
      </c>
      <c r="H19">
        <v>76</v>
      </c>
      <c r="I19">
        <v>0</v>
      </c>
      <c r="J19">
        <v>0</v>
      </c>
      <c r="K19">
        <f t="shared" si="0"/>
        <v>149</v>
      </c>
    </row>
    <row r="20" spans="1:11">
      <c r="A20" s="67" t="s">
        <v>43</v>
      </c>
      <c r="B20" s="67" t="s">
        <v>44</v>
      </c>
      <c r="F20" t="s">
        <v>211</v>
      </c>
      <c r="G20">
        <v>77</v>
      </c>
      <c r="H20">
        <v>73</v>
      </c>
      <c r="I20">
        <v>0</v>
      </c>
      <c r="J20">
        <v>0</v>
      </c>
      <c r="K20">
        <f t="shared" si="0"/>
        <v>150</v>
      </c>
    </row>
    <row r="21" spans="1:11">
      <c r="A21" s="67" t="s">
        <v>612</v>
      </c>
      <c r="B21" s="67" t="s">
        <v>685</v>
      </c>
      <c r="F21" t="s">
        <v>404</v>
      </c>
      <c r="G21">
        <v>76</v>
      </c>
      <c r="H21">
        <v>74</v>
      </c>
      <c r="I21">
        <v>0</v>
      </c>
      <c r="J21">
        <v>0</v>
      </c>
      <c r="K21">
        <f t="shared" si="0"/>
        <v>150</v>
      </c>
    </row>
    <row r="22" spans="1:11">
      <c r="A22" s="67" t="s">
        <v>614</v>
      </c>
      <c r="B22" s="67" t="s">
        <v>686</v>
      </c>
      <c r="F22" t="s">
        <v>275</v>
      </c>
      <c r="G22">
        <v>76</v>
      </c>
      <c r="H22">
        <v>74</v>
      </c>
      <c r="I22">
        <v>0</v>
      </c>
      <c r="J22">
        <v>0</v>
      </c>
      <c r="K22">
        <f t="shared" si="0"/>
        <v>150</v>
      </c>
    </row>
    <row r="23" spans="1:11">
      <c r="A23" s="67" t="s">
        <v>45</v>
      </c>
      <c r="B23" s="67" t="s">
        <v>46</v>
      </c>
      <c r="F23" t="s">
        <v>462</v>
      </c>
      <c r="G23">
        <v>74</v>
      </c>
      <c r="H23">
        <v>76</v>
      </c>
      <c r="I23">
        <v>0</v>
      </c>
      <c r="J23">
        <v>0</v>
      </c>
      <c r="K23">
        <f t="shared" si="0"/>
        <v>150</v>
      </c>
    </row>
    <row r="24" spans="1:11">
      <c r="A24" s="67" t="s">
        <v>47</v>
      </c>
      <c r="B24" s="67" t="s">
        <v>48</v>
      </c>
      <c r="F24" t="s">
        <v>464</v>
      </c>
      <c r="G24">
        <v>78</v>
      </c>
      <c r="H24">
        <v>73</v>
      </c>
      <c r="I24">
        <v>0</v>
      </c>
      <c r="J24">
        <v>0</v>
      </c>
      <c r="K24">
        <f t="shared" si="0"/>
        <v>151</v>
      </c>
    </row>
    <row r="25" spans="1:11">
      <c r="A25" s="67" t="s">
        <v>49</v>
      </c>
      <c r="B25" s="67" t="s">
        <v>50</v>
      </c>
      <c r="F25" t="s">
        <v>446</v>
      </c>
      <c r="G25">
        <v>76</v>
      </c>
      <c r="H25">
        <v>75</v>
      </c>
      <c r="I25">
        <v>0</v>
      </c>
      <c r="J25">
        <v>0</v>
      </c>
      <c r="K25">
        <f t="shared" si="0"/>
        <v>151</v>
      </c>
    </row>
    <row r="26" spans="1:11">
      <c r="A26" s="67" t="s">
        <v>51</v>
      </c>
      <c r="B26" s="67" t="s">
        <v>52</v>
      </c>
      <c r="F26" t="s">
        <v>759</v>
      </c>
      <c r="G26">
        <v>80</v>
      </c>
      <c r="H26">
        <v>72</v>
      </c>
      <c r="I26">
        <v>0</v>
      </c>
      <c r="J26">
        <v>0</v>
      </c>
      <c r="K26">
        <f t="shared" si="0"/>
        <v>152</v>
      </c>
    </row>
    <row r="27" spans="1:11">
      <c r="A27" s="67" t="s">
        <v>53</v>
      </c>
      <c r="B27" s="67" t="s">
        <v>54</v>
      </c>
      <c r="F27" t="s">
        <v>322</v>
      </c>
      <c r="G27">
        <v>76</v>
      </c>
      <c r="H27">
        <v>76</v>
      </c>
      <c r="I27">
        <v>0</v>
      </c>
      <c r="J27">
        <v>0</v>
      </c>
      <c r="K27">
        <f t="shared" si="0"/>
        <v>152</v>
      </c>
    </row>
    <row r="28" spans="1:11">
      <c r="A28" s="67" t="s">
        <v>55</v>
      </c>
      <c r="B28" s="67" t="s">
        <v>56</v>
      </c>
      <c r="F28" t="s">
        <v>70</v>
      </c>
      <c r="G28">
        <v>73</v>
      </c>
      <c r="H28">
        <v>79</v>
      </c>
      <c r="I28">
        <v>0</v>
      </c>
      <c r="J28">
        <v>0</v>
      </c>
      <c r="K28">
        <f t="shared" si="0"/>
        <v>152</v>
      </c>
    </row>
    <row r="29" spans="1:11">
      <c r="A29" s="67" t="s">
        <v>687</v>
      </c>
      <c r="B29" s="67" t="s">
        <v>688</v>
      </c>
      <c r="F29" t="s">
        <v>344</v>
      </c>
      <c r="G29">
        <v>80</v>
      </c>
      <c r="H29">
        <v>73</v>
      </c>
      <c r="I29">
        <v>0</v>
      </c>
      <c r="J29">
        <v>0</v>
      </c>
      <c r="K29">
        <f t="shared" si="0"/>
        <v>153</v>
      </c>
    </row>
    <row r="30" spans="1:11">
      <c r="A30" s="67" t="s">
        <v>642</v>
      </c>
      <c r="B30" s="67" t="s">
        <v>689</v>
      </c>
      <c r="F30" t="s">
        <v>33</v>
      </c>
      <c r="G30">
        <v>79</v>
      </c>
      <c r="H30">
        <v>74</v>
      </c>
      <c r="I30">
        <v>0</v>
      </c>
      <c r="J30">
        <v>0</v>
      </c>
      <c r="K30">
        <f t="shared" si="0"/>
        <v>153</v>
      </c>
    </row>
    <row r="31" spans="1:11">
      <c r="A31" s="67" t="s">
        <v>690</v>
      </c>
      <c r="B31" s="67" t="s">
        <v>691</v>
      </c>
      <c r="F31" t="s">
        <v>152</v>
      </c>
      <c r="G31">
        <v>79</v>
      </c>
      <c r="H31">
        <v>75</v>
      </c>
      <c r="I31">
        <v>0</v>
      </c>
      <c r="J31">
        <v>0</v>
      </c>
      <c r="K31">
        <f t="shared" si="0"/>
        <v>154</v>
      </c>
    </row>
    <row r="32" spans="1:11">
      <c r="A32" s="67" t="s">
        <v>692</v>
      </c>
      <c r="B32" s="67" t="s">
        <v>693</v>
      </c>
      <c r="F32" t="s">
        <v>432</v>
      </c>
      <c r="G32">
        <v>79</v>
      </c>
      <c r="H32">
        <v>75</v>
      </c>
      <c r="I32">
        <v>0</v>
      </c>
      <c r="J32">
        <v>0</v>
      </c>
      <c r="K32">
        <f t="shared" si="0"/>
        <v>154</v>
      </c>
    </row>
    <row r="33" spans="1:11">
      <c r="A33" s="67" t="s">
        <v>57</v>
      </c>
      <c r="B33" s="67" t="s">
        <v>58</v>
      </c>
      <c r="F33" t="s">
        <v>424</v>
      </c>
      <c r="G33">
        <v>77</v>
      </c>
      <c r="H33">
        <v>77</v>
      </c>
      <c r="I33">
        <v>0</v>
      </c>
      <c r="J33">
        <v>0</v>
      </c>
      <c r="K33">
        <f t="shared" si="0"/>
        <v>154</v>
      </c>
    </row>
    <row r="34" spans="1:11">
      <c r="A34" s="67" t="s">
        <v>59</v>
      </c>
      <c r="B34" s="67" t="s">
        <v>60</v>
      </c>
      <c r="F34" t="s">
        <v>436</v>
      </c>
      <c r="G34">
        <v>72</v>
      </c>
      <c r="H34">
        <v>82</v>
      </c>
      <c r="I34">
        <v>0</v>
      </c>
      <c r="J34">
        <v>0</v>
      </c>
      <c r="K34">
        <f t="shared" si="0"/>
        <v>154</v>
      </c>
    </row>
    <row r="35" spans="1:11">
      <c r="A35" s="67" t="s">
        <v>694</v>
      </c>
      <c r="B35" s="67" t="s">
        <v>695</v>
      </c>
      <c r="F35" t="s">
        <v>188</v>
      </c>
      <c r="G35">
        <v>82</v>
      </c>
      <c r="H35">
        <v>73</v>
      </c>
      <c r="I35">
        <v>0</v>
      </c>
      <c r="J35">
        <v>0</v>
      </c>
      <c r="K35">
        <f t="shared" si="0"/>
        <v>155</v>
      </c>
    </row>
    <row r="36" spans="1:11">
      <c r="A36" s="67" t="s">
        <v>61</v>
      </c>
      <c r="B36" s="67" t="s">
        <v>62</v>
      </c>
      <c r="F36" t="s">
        <v>410</v>
      </c>
      <c r="G36">
        <v>77</v>
      </c>
      <c r="H36">
        <v>78</v>
      </c>
      <c r="I36">
        <v>0</v>
      </c>
      <c r="J36">
        <v>0</v>
      </c>
      <c r="K36">
        <f t="shared" si="0"/>
        <v>155</v>
      </c>
    </row>
    <row r="37" spans="1:11">
      <c r="A37" s="67" t="s">
        <v>63</v>
      </c>
      <c r="B37" s="67" t="s">
        <v>64</v>
      </c>
      <c r="F37" t="s">
        <v>310</v>
      </c>
      <c r="G37">
        <v>81</v>
      </c>
      <c r="H37">
        <v>75</v>
      </c>
      <c r="I37">
        <v>0</v>
      </c>
      <c r="J37">
        <v>0</v>
      </c>
      <c r="K37">
        <f t="shared" si="0"/>
        <v>156</v>
      </c>
    </row>
    <row r="38" spans="1:11">
      <c r="A38" s="67" t="s">
        <v>1061</v>
      </c>
      <c r="B38" s="67" t="s">
        <v>1062</v>
      </c>
      <c r="F38" t="s">
        <v>414</v>
      </c>
      <c r="G38">
        <v>80</v>
      </c>
      <c r="H38">
        <v>77</v>
      </c>
      <c r="I38">
        <v>0</v>
      </c>
      <c r="J38">
        <v>0</v>
      </c>
      <c r="K38">
        <f t="shared" si="0"/>
        <v>157</v>
      </c>
    </row>
    <row r="39" spans="1:11">
      <c r="A39" s="67" t="s">
        <v>654</v>
      </c>
      <c r="B39" s="67" t="s">
        <v>696</v>
      </c>
      <c r="F39" t="s">
        <v>550</v>
      </c>
      <c r="G39">
        <v>77</v>
      </c>
      <c r="H39">
        <v>80</v>
      </c>
      <c r="I39">
        <v>0</v>
      </c>
      <c r="J39">
        <v>0</v>
      </c>
      <c r="K39">
        <f t="shared" si="0"/>
        <v>157</v>
      </c>
    </row>
    <row r="40" spans="1:11">
      <c r="A40" s="67" t="s">
        <v>697</v>
      </c>
      <c r="B40" s="67" t="s">
        <v>65</v>
      </c>
      <c r="F40" t="s">
        <v>90</v>
      </c>
      <c r="G40">
        <v>83</v>
      </c>
      <c r="H40">
        <v>75</v>
      </c>
      <c r="I40">
        <v>0</v>
      </c>
      <c r="J40">
        <v>0</v>
      </c>
      <c r="K40">
        <f t="shared" si="0"/>
        <v>158</v>
      </c>
    </row>
    <row r="41" spans="1:11">
      <c r="A41" s="67" t="s">
        <v>66</v>
      </c>
      <c r="B41" s="67" t="s">
        <v>67</v>
      </c>
      <c r="F41" t="s">
        <v>460</v>
      </c>
      <c r="G41">
        <v>80</v>
      </c>
      <c r="H41">
        <v>78</v>
      </c>
      <c r="I41">
        <v>0</v>
      </c>
      <c r="J41">
        <v>0</v>
      </c>
      <c r="K41">
        <f t="shared" si="0"/>
        <v>158</v>
      </c>
    </row>
    <row r="42" spans="1:11">
      <c r="A42" s="67" t="s">
        <v>698</v>
      </c>
      <c r="B42" s="67" t="s">
        <v>699</v>
      </c>
      <c r="F42" t="s">
        <v>534</v>
      </c>
      <c r="G42">
        <v>80</v>
      </c>
      <c r="H42">
        <v>78</v>
      </c>
      <c r="I42">
        <v>0</v>
      </c>
      <c r="J42">
        <v>0</v>
      </c>
      <c r="K42">
        <f t="shared" si="0"/>
        <v>158</v>
      </c>
    </row>
    <row r="43" spans="1:11">
      <c r="A43" s="67" t="s">
        <v>68</v>
      </c>
      <c r="B43" s="67" t="s">
        <v>69</v>
      </c>
      <c r="F43" t="s">
        <v>251</v>
      </c>
      <c r="G43">
        <v>84</v>
      </c>
      <c r="H43">
        <v>76</v>
      </c>
      <c r="I43">
        <v>0</v>
      </c>
      <c r="J43">
        <v>0</v>
      </c>
      <c r="K43">
        <f t="shared" si="0"/>
        <v>160</v>
      </c>
    </row>
    <row r="44" spans="1:11">
      <c r="A44" s="67" t="s">
        <v>70</v>
      </c>
      <c r="B44" s="67" t="s">
        <v>71</v>
      </c>
      <c r="F44" t="s">
        <v>96</v>
      </c>
      <c r="G44">
        <v>81</v>
      </c>
      <c r="H44">
        <v>79</v>
      </c>
      <c r="I44">
        <v>0</v>
      </c>
      <c r="J44">
        <v>0</v>
      </c>
      <c r="K44">
        <f t="shared" si="0"/>
        <v>160</v>
      </c>
    </row>
    <row r="45" spans="1:11">
      <c r="A45" s="67" t="s">
        <v>72</v>
      </c>
      <c r="B45" s="67" t="s">
        <v>73</v>
      </c>
      <c r="F45" t="s">
        <v>27</v>
      </c>
      <c r="G45">
        <v>77</v>
      </c>
      <c r="H45">
        <v>83</v>
      </c>
      <c r="I45">
        <v>0</v>
      </c>
      <c r="J45">
        <v>0</v>
      </c>
      <c r="K45">
        <f t="shared" si="0"/>
        <v>160</v>
      </c>
    </row>
    <row r="46" spans="1:11">
      <c r="A46" s="67" t="s">
        <v>638</v>
      </c>
      <c r="B46" s="67" t="s">
        <v>700</v>
      </c>
      <c r="F46" t="s">
        <v>164</v>
      </c>
      <c r="G46">
        <v>67</v>
      </c>
      <c r="H46">
        <v>72</v>
      </c>
      <c r="K46">
        <f t="shared" si="0"/>
        <v>139</v>
      </c>
    </row>
    <row r="47" spans="1:11">
      <c r="A47" s="67" t="s">
        <v>74</v>
      </c>
      <c r="B47" s="67" t="s">
        <v>75</v>
      </c>
      <c r="F47" t="s">
        <v>126</v>
      </c>
      <c r="G47">
        <v>75</v>
      </c>
      <c r="H47">
        <v>70</v>
      </c>
      <c r="K47">
        <f t="shared" si="0"/>
        <v>145</v>
      </c>
    </row>
    <row r="48" spans="1:11">
      <c r="A48" s="67" t="s">
        <v>701</v>
      </c>
      <c r="B48" s="67" t="s">
        <v>702</v>
      </c>
      <c r="F48" t="s">
        <v>300</v>
      </c>
      <c r="G48">
        <v>75</v>
      </c>
      <c r="H48">
        <v>71</v>
      </c>
      <c r="K48">
        <f t="shared" si="0"/>
        <v>146</v>
      </c>
    </row>
    <row r="49" spans="1:11">
      <c r="A49" s="67" t="s">
        <v>703</v>
      </c>
      <c r="B49" s="67" t="s">
        <v>704</v>
      </c>
      <c r="F49" t="s">
        <v>196</v>
      </c>
      <c r="G49">
        <v>73</v>
      </c>
      <c r="H49">
        <v>73</v>
      </c>
      <c r="K49">
        <f t="shared" si="0"/>
        <v>146</v>
      </c>
    </row>
    <row r="50" spans="1:11">
      <c r="A50" s="67" t="s">
        <v>76</v>
      </c>
      <c r="B50" s="67" t="s">
        <v>77</v>
      </c>
      <c r="F50" t="s">
        <v>180</v>
      </c>
      <c r="G50">
        <v>72</v>
      </c>
      <c r="H50">
        <v>75</v>
      </c>
      <c r="K50">
        <f t="shared" si="0"/>
        <v>147</v>
      </c>
    </row>
    <row r="51" spans="1:11">
      <c r="A51" s="67" t="s">
        <v>982</v>
      </c>
      <c r="B51" s="67" t="s">
        <v>1038</v>
      </c>
      <c r="F51" t="s">
        <v>213</v>
      </c>
      <c r="G51">
        <v>74</v>
      </c>
      <c r="H51">
        <v>74</v>
      </c>
      <c r="K51">
        <f t="shared" si="0"/>
        <v>148</v>
      </c>
    </row>
    <row r="52" spans="1:11">
      <c r="A52" s="67" t="s">
        <v>78</v>
      </c>
      <c r="B52" s="67" t="s">
        <v>79</v>
      </c>
      <c r="F52" t="s">
        <v>136</v>
      </c>
      <c r="G52">
        <v>76</v>
      </c>
      <c r="H52">
        <v>73</v>
      </c>
      <c r="K52">
        <f t="shared" si="0"/>
        <v>149</v>
      </c>
    </row>
    <row r="53" spans="1:11">
      <c r="A53" s="67" t="s">
        <v>80</v>
      </c>
      <c r="B53" s="67" t="s">
        <v>81</v>
      </c>
      <c r="F53" t="s">
        <v>186</v>
      </c>
      <c r="G53">
        <v>77</v>
      </c>
      <c r="H53">
        <v>73</v>
      </c>
      <c r="K53">
        <f t="shared" si="0"/>
        <v>150</v>
      </c>
    </row>
    <row r="54" spans="1:11">
      <c r="A54" s="67" t="s">
        <v>705</v>
      </c>
      <c r="B54" s="67" t="s">
        <v>706</v>
      </c>
      <c r="F54" t="s">
        <v>362</v>
      </c>
      <c r="G54">
        <v>79</v>
      </c>
      <c r="H54">
        <v>72</v>
      </c>
      <c r="K54">
        <f t="shared" si="0"/>
        <v>151</v>
      </c>
    </row>
    <row r="55" spans="1:11">
      <c r="A55" s="67" t="s">
        <v>82</v>
      </c>
      <c r="B55" s="67" t="s">
        <v>83</v>
      </c>
      <c r="F55" t="s">
        <v>402</v>
      </c>
      <c r="G55">
        <v>79</v>
      </c>
      <c r="H55">
        <v>72</v>
      </c>
      <c r="K55">
        <f t="shared" si="0"/>
        <v>151</v>
      </c>
    </row>
    <row r="56" spans="1:11">
      <c r="A56" s="67" t="s">
        <v>1071</v>
      </c>
      <c r="B56" s="67" t="s">
        <v>1072</v>
      </c>
      <c r="F56" t="s">
        <v>148</v>
      </c>
      <c r="G56">
        <v>78</v>
      </c>
      <c r="H56">
        <v>73</v>
      </c>
      <c r="K56">
        <f t="shared" si="0"/>
        <v>151</v>
      </c>
    </row>
    <row r="57" spans="1:11">
      <c r="A57" s="67" t="s">
        <v>707</v>
      </c>
      <c r="B57" s="67" t="s">
        <v>708</v>
      </c>
      <c r="F57" t="s">
        <v>82</v>
      </c>
      <c r="G57">
        <v>75</v>
      </c>
      <c r="H57">
        <v>77</v>
      </c>
      <c r="K57">
        <f t="shared" si="0"/>
        <v>152</v>
      </c>
    </row>
    <row r="58" spans="1:11">
      <c r="A58" s="67" t="s">
        <v>967</v>
      </c>
      <c r="B58" s="67" t="s">
        <v>1015</v>
      </c>
      <c r="F58" t="s">
        <v>314</v>
      </c>
      <c r="G58">
        <v>79</v>
      </c>
      <c r="H58">
        <v>74</v>
      </c>
      <c r="K58">
        <f t="shared" si="0"/>
        <v>153</v>
      </c>
    </row>
    <row r="59" spans="1:11">
      <c r="A59" s="67" t="s">
        <v>709</v>
      </c>
      <c r="B59" s="67" t="s">
        <v>710</v>
      </c>
      <c r="F59" t="s">
        <v>235</v>
      </c>
      <c r="G59">
        <v>77</v>
      </c>
      <c r="H59">
        <v>77</v>
      </c>
      <c r="K59">
        <f t="shared" si="0"/>
        <v>154</v>
      </c>
    </row>
    <row r="60" spans="1:11">
      <c r="A60" s="67" t="s">
        <v>84</v>
      </c>
      <c r="B60" s="67" t="s">
        <v>85</v>
      </c>
      <c r="F60" t="s">
        <v>500</v>
      </c>
      <c r="G60">
        <v>80</v>
      </c>
      <c r="H60">
        <v>75</v>
      </c>
      <c r="K60">
        <f t="shared" si="0"/>
        <v>155</v>
      </c>
    </row>
    <row r="61" spans="1:11">
      <c r="A61" s="67" t="s">
        <v>711</v>
      </c>
      <c r="B61" s="67" t="s">
        <v>712</v>
      </c>
      <c r="F61" t="s">
        <v>474</v>
      </c>
      <c r="G61">
        <v>76</v>
      </c>
      <c r="H61">
        <v>79</v>
      </c>
      <c r="K61">
        <f t="shared" si="0"/>
        <v>155</v>
      </c>
    </row>
    <row r="62" spans="1:11">
      <c r="A62" s="67" t="s">
        <v>86</v>
      </c>
      <c r="B62" s="67" t="s">
        <v>87</v>
      </c>
      <c r="F62" t="s">
        <v>516</v>
      </c>
      <c r="G62">
        <v>80</v>
      </c>
      <c r="H62">
        <v>76</v>
      </c>
      <c r="K62">
        <f t="shared" si="0"/>
        <v>156</v>
      </c>
    </row>
    <row r="63" spans="1:11">
      <c r="A63" s="67" t="s">
        <v>88</v>
      </c>
      <c r="B63" s="67" t="s">
        <v>89</v>
      </c>
      <c r="F63" t="s">
        <v>53</v>
      </c>
      <c r="G63">
        <v>78</v>
      </c>
      <c r="H63">
        <v>78</v>
      </c>
      <c r="K63">
        <f t="shared" si="0"/>
        <v>156</v>
      </c>
    </row>
    <row r="64" spans="1:11">
      <c r="A64" s="67" t="s">
        <v>90</v>
      </c>
      <c r="B64" s="67" t="s">
        <v>91</v>
      </c>
      <c r="F64" t="s">
        <v>564</v>
      </c>
      <c r="G64">
        <v>78</v>
      </c>
      <c r="H64">
        <v>78</v>
      </c>
      <c r="K64">
        <f t="shared" si="0"/>
        <v>156</v>
      </c>
    </row>
    <row r="65" spans="1:11">
      <c r="A65" s="67" t="s">
        <v>92</v>
      </c>
      <c r="B65" s="67" t="s">
        <v>93</v>
      </c>
      <c r="F65" t="s">
        <v>288</v>
      </c>
      <c r="G65">
        <v>75</v>
      </c>
      <c r="H65">
        <v>81</v>
      </c>
      <c r="K65">
        <f t="shared" si="0"/>
        <v>156</v>
      </c>
    </row>
    <row r="66" spans="1:11">
      <c r="A66" s="67" t="s">
        <v>652</v>
      </c>
      <c r="B66" s="67" t="s">
        <v>713</v>
      </c>
      <c r="F66" t="s">
        <v>45</v>
      </c>
      <c r="G66">
        <v>79</v>
      </c>
      <c r="H66">
        <v>78</v>
      </c>
      <c r="K66">
        <f t="shared" si="0"/>
        <v>157</v>
      </c>
    </row>
    <row r="67" spans="1:11">
      <c r="A67" s="67" t="s">
        <v>94</v>
      </c>
      <c r="B67" s="67" t="s">
        <v>95</v>
      </c>
      <c r="F67" t="s">
        <v>548</v>
      </c>
      <c r="G67">
        <v>78</v>
      </c>
      <c r="H67">
        <v>79</v>
      </c>
      <c r="K67">
        <f t="shared" ref="K67:K129" si="1">SUM(G67:J67)</f>
        <v>157</v>
      </c>
    </row>
    <row r="68" spans="1:11">
      <c r="A68" s="67" t="s">
        <v>96</v>
      </c>
      <c r="B68" s="67" t="s">
        <v>97</v>
      </c>
      <c r="F68" t="s">
        <v>412</v>
      </c>
      <c r="G68">
        <v>78</v>
      </c>
      <c r="H68">
        <v>79</v>
      </c>
      <c r="K68">
        <f t="shared" si="1"/>
        <v>157</v>
      </c>
    </row>
    <row r="69" spans="1:11">
      <c r="A69" s="67" t="s">
        <v>98</v>
      </c>
      <c r="B69" s="67" t="s">
        <v>99</v>
      </c>
      <c r="K69">
        <f t="shared" si="1"/>
        <v>0</v>
      </c>
    </row>
    <row r="70" spans="1:11">
      <c r="A70" s="67" t="s">
        <v>100</v>
      </c>
      <c r="B70" s="67" t="s">
        <v>101</v>
      </c>
      <c r="K70">
        <f t="shared" si="1"/>
        <v>0</v>
      </c>
    </row>
    <row r="71" spans="1:11">
      <c r="A71" s="67" t="s">
        <v>714</v>
      </c>
      <c r="B71" s="67" t="s">
        <v>715</v>
      </c>
      <c r="K71">
        <f t="shared" si="1"/>
        <v>0</v>
      </c>
    </row>
    <row r="72" spans="1:11">
      <c r="A72" s="67" t="s">
        <v>716</v>
      </c>
      <c r="B72" s="67" t="s">
        <v>717</v>
      </c>
      <c r="K72">
        <f t="shared" si="1"/>
        <v>0</v>
      </c>
    </row>
    <row r="73" spans="1:11">
      <c r="A73" s="67" t="s">
        <v>102</v>
      </c>
      <c r="B73" s="67" t="s">
        <v>103</v>
      </c>
      <c r="K73">
        <f t="shared" si="1"/>
        <v>0</v>
      </c>
    </row>
    <row r="74" spans="1:11">
      <c r="A74" s="67" t="s">
        <v>104</v>
      </c>
      <c r="B74" s="67" t="s">
        <v>105</v>
      </c>
      <c r="K74">
        <f t="shared" si="1"/>
        <v>0</v>
      </c>
    </row>
    <row r="75" spans="1:11">
      <c r="A75" s="67" t="s">
        <v>963</v>
      </c>
      <c r="B75" s="67" t="s">
        <v>1010</v>
      </c>
      <c r="K75">
        <f t="shared" si="1"/>
        <v>0</v>
      </c>
    </row>
    <row r="76" spans="1:11">
      <c r="A76" s="67" t="s">
        <v>718</v>
      </c>
      <c r="B76" s="67" t="s">
        <v>719</v>
      </c>
      <c r="K76">
        <f t="shared" si="1"/>
        <v>0</v>
      </c>
    </row>
    <row r="77" spans="1:11">
      <c r="A77" s="67" t="s">
        <v>106</v>
      </c>
      <c r="B77" s="67" t="s">
        <v>107</v>
      </c>
      <c r="K77">
        <f t="shared" si="1"/>
        <v>0</v>
      </c>
    </row>
    <row r="78" spans="1:11">
      <c r="A78" s="67" t="s">
        <v>108</v>
      </c>
      <c r="B78" s="67" t="s">
        <v>109</v>
      </c>
      <c r="K78">
        <f t="shared" si="1"/>
        <v>0</v>
      </c>
    </row>
    <row r="79" spans="1:11">
      <c r="A79" s="67" t="s">
        <v>110</v>
      </c>
      <c r="B79" s="67" t="s">
        <v>111</v>
      </c>
      <c r="K79">
        <f t="shared" si="1"/>
        <v>0</v>
      </c>
    </row>
    <row r="80" spans="1:11">
      <c r="A80" s="67" t="s">
        <v>720</v>
      </c>
      <c r="B80" s="67" t="s">
        <v>721</v>
      </c>
      <c r="K80">
        <f t="shared" si="1"/>
        <v>0</v>
      </c>
    </row>
    <row r="81" spans="1:11">
      <c r="A81" s="67" t="s">
        <v>656</v>
      </c>
      <c r="B81" s="67" t="s">
        <v>722</v>
      </c>
      <c r="K81">
        <f t="shared" si="1"/>
        <v>0</v>
      </c>
    </row>
    <row r="82" spans="1:11">
      <c r="A82" s="67" t="s">
        <v>112</v>
      </c>
      <c r="B82" s="67" t="s">
        <v>113</v>
      </c>
      <c r="K82">
        <f t="shared" si="1"/>
        <v>0</v>
      </c>
    </row>
    <row r="83" spans="1:11">
      <c r="A83" s="67" t="s">
        <v>723</v>
      </c>
      <c r="B83" s="67" t="s">
        <v>111</v>
      </c>
      <c r="K83">
        <f t="shared" si="1"/>
        <v>0</v>
      </c>
    </row>
    <row r="84" spans="1:11">
      <c r="A84" s="67" t="s">
        <v>724</v>
      </c>
      <c r="B84" s="67" t="s">
        <v>725</v>
      </c>
      <c r="K84">
        <f t="shared" si="1"/>
        <v>0</v>
      </c>
    </row>
    <row r="85" spans="1:11">
      <c r="A85" s="67" t="s">
        <v>941</v>
      </c>
      <c r="B85" s="67" t="s">
        <v>987</v>
      </c>
      <c r="K85">
        <f t="shared" si="1"/>
        <v>0</v>
      </c>
    </row>
    <row r="86" spans="1:11">
      <c r="A86" s="67" t="s">
        <v>114</v>
      </c>
      <c r="B86" s="67" t="s">
        <v>115</v>
      </c>
      <c r="K86">
        <f t="shared" si="1"/>
        <v>0</v>
      </c>
    </row>
    <row r="87" spans="1:11">
      <c r="A87" s="67" t="s">
        <v>726</v>
      </c>
      <c r="B87" s="67" t="s">
        <v>727</v>
      </c>
      <c r="K87">
        <f t="shared" si="1"/>
        <v>0</v>
      </c>
    </row>
    <row r="88" spans="1:11">
      <c r="A88" s="67" t="s">
        <v>639</v>
      </c>
      <c r="B88" s="67" t="s">
        <v>728</v>
      </c>
      <c r="K88">
        <f t="shared" si="1"/>
        <v>0</v>
      </c>
    </row>
    <row r="89" spans="1:11">
      <c r="A89" s="67" t="s">
        <v>116</v>
      </c>
      <c r="B89" s="67" t="s">
        <v>117</v>
      </c>
      <c r="K89">
        <f t="shared" si="1"/>
        <v>0</v>
      </c>
    </row>
    <row r="90" spans="1:11">
      <c r="A90" s="67" t="s">
        <v>985</v>
      </c>
      <c r="B90" s="67" t="s">
        <v>1043</v>
      </c>
      <c r="K90">
        <f t="shared" si="1"/>
        <v>0</v>
      </c>
    </row>
    <row r="91" spans="1:11">
      <c r="A91" s="67" t="s">
        <v>118</v>
      </c>
      <c r="B91" s="67" t="s">
        <v>119</v>
      </c>
      <c r="K91">
        <f t="shared" si="1"/>
        <v>0</v>
      </c>
    </row>
    <row r="92" spans="1:11">
      <c r="A92" s="67" t="s">
        <v>120</v>
      </c>
      <c r="B92" s="67" t="s">
        <v>121</v>
      </c>
      <c r="K92">
        <f t="shared" si="1"/>
        <v>0</v>
      </c>
    </row>
    <row r="93" spans="1:11">
      <c r="A93" s="67" t="s">
        <v>729</v>
      </c>
      <c r="B93" s="67" t="s">
        <v>730</v>
      </c>
      <c r="K93">
        <f t="shared" si="1"/>
        <v>0</v>
      </c>
    </row>
    <row r="94" spans="1:11">
      <c r="A94" s="67" t="s">
        <v>1073</v>
      </c>
      <c r="B94" s="67" t="s">
        <v>991</v>
      </c>
      <c r="K94">
        <f t="shared" si="1"/>
        <v>0</v>
      </c>
    </row>
    <row r="95" spans="1:11">
      <c r="A95" s="67" t="s">
        <v>731</v>
      </c>
      <c r="B95" s="67" t="s">
        <v>732</v>
      </c>
      <c r="K95">
        <f t="shared" si="1"/>
        <v>0</v>
      </c>
    </row>
    <row r="96" spans="1:11">
      <c r="A96" s="67" t="s">
        <v>122</v>
      </c>
      <c r="B96" s="67" t="s">
        <v>123</v>
      </c>
      <c r="K96">
        <f t="shared" si="1"/>
        <v>0</v>
      </c>
    </row>
    <row r="97" spans="1:11">
      <c r="A97" s="67" t="s">
        <v>124</v>
      </c>
      <c r="B97" s="67" t="s">
        <v>125</v>
      </c>
      <c r="K97">
        <f t="shared" si="1"/>
        <v>0</v>
      </c>
    </row>
    <row r="98" spans="1:11">
      <c r="A98" s="67" t="s">
        <v>126</v>
      </c>
      <c r="B98" s="67" t="s">
        <v>127</v>
      </c>
      <c r="K98">
        <f t="shared" si="1"/>
        <v>0</v>
      </c>
    </row>
    <row r="99" spans="1:11">
      <c r="A99" s="67" t="s">
        <v>128</v>
      </c>
      <c r="B99" s="67" t="s">
        <v>129</v>
      </c>
      <c r="K99">
        <f t="shared" si="1"/>
        <v>0</v>
      </c>
    </row>
    <row r="100" spans="1:11">
      <c r="A100" s="67" t="s">
        <v>733</v>
      </c>
      <c r="B100" s="67" t="s">
        <v>734</v>
      </c>
      <c r="K100">
        <f t="shared" si="1"/>
        <v>0</v>
      </c>
    </row>
    <row r="101" spans="1:11">
      <c r="A101" s="67" t="s">
        <v>130</v>
      </c>
      <c r="B101" s="67" t="s">
        <v>131</v>
      </c>
      <c r="K101">
        <f t="shared" si="1"/>
        <v>0</v>
      </c>
    </row>
    <row r="102" spans="1:11">
      <c r="A102" s="67" t="s">
        <v>1067</v>
      </c>
      <c r="B102" s="67" t="s">
        <v>1068</v>
      </c>
      <c r="K102">
        <f t="shared" si="1"/>
        <v>0</v>
      </c>
    </row>
    <row r="103" spans="1:11">
      <c r="A103" s="67" t="s">
        <v>735</v>
      </c>
      <c r="B103" s="67" t="s">
        <v>736</v>
      </c>
      <c r="K103">
        <f t="shared" si="1"/>
        <v>0</v>
      </c>
    </row>
    <row r="104" spans="1:11">
      <c r="A104" s="67" t="s">
        <v>1050</v>
      </c>
      <c r="B104" s="67" t="s">
        <v>1051</v>
      </c>
      <c r="K104">
        <f t="shared" si="1"/>
        <v>0</v>
      </c>
    </row>
    <row r="105" spans="1:11">
      <c r="A105" s="67" t="s">
        <v>737</v>
      </c>
      <c r="B105" s="67" t="s">
        <v>738</v>
      </c>
      <c r="K105">
        <f t="shared" si="1"/>
        <v>0</v>
      </c>
    </row>
    <row r="106" spans="1:11">
      <c r="A106" s="67" t="s">
        <v>739</v>
      </c>
      <c r="B106" s="67" t="s">
        <v>740</v>
      </c>
      <c r="K106">
        <f t="shared" si="1"/>
        <v>0</v>
      </c>
    </row>
    <row r="107" spans="1:11">
      <c r="A107" s="67" t="s">
        <v>1023</v>
      </c>
      <c r="B107" s="67" t="s">
        <v>1024</v>
      </c>
      <c r="K107">
        <f t="shared" si="1"/>
        <v>0</v>
      </c>
    </row>
    <row r="108" spans="1:11">
      <c r="A108" s="67" t="s">
        <v>132</v>
      </c>
      <c r="B108" s="67" t="s">
        <v>133</v>
      </c>
      <c r="K108">
        <f t="shared" si="1"/>
        <v>0</v>
      </c>
    </row>
    <row r="109" spans="1:11">
      <c r="A109" s="67" t="s">
        <v>134</v>
      </c>
      <c r="B109" s="67" t="s">
        <v>135</v>
      </c>
      <c r="K109">
        <f t="shared" si="1"/>
        <v>0</v>
      </c>
    </row>
    <row r="110" spans="1:11">
      <c r="A110" s="67" t="s">
        <v>136</v>
      </c>
      <c r="B110" s="67" t="s">
        <v>137</v>
      </c>
      <c r="K110">
        <f t="shared" si="1"/>
        <v>0</v>
      </c>
    </row>
    <row r="111" spans="1:11">
      <c r="A111" s="67" t="s">
        <v>964</v>
      </c>
      <c r="B111" s="67" t="s">
        <v>1011</v>
      </c>
      <c r="K111">
        <f t="shared" si="1"/>
        <v>0</v>
      </c>
    </row>
    <row r="112" spans="1:11">
      <c r="A112" s="67" t="s">
        <v>741</v>
      </c>
      <c r="B112" s="67" t="s">
        <v>742</v>
      </c>
      <c r="K112">
        <f t="shared" si="1"/>
        <v>0</v>
      </c>
    </row>
    <row r="113" spans="1:11">
      <c r="A113" s="67" t="s">
        <v>138</v>
      </c>
      <c r="B113" s="67" t="s">
        <v>139</v>
      </c>
      <c r="K113">
        <f t="shared" si="1"/>
        <v>0</v>
      </c>
    </row>
    <row r="114" spans="1:11">
      <c r="A114" s="67" t="s">
        <v>140</v>
      </c>
      <c r="B114" s="67" t="s">
        <v>141</v>
      </c>
      <c r="K114">
        <f t="shared" si="1"/>
        <v>0</v>
      </c>
    </row>
    <row r="115" spans="1:11">
      <c r="A115" s="67" t="s">
        <v>142</v>
      </c>
      <c r="B115" s="67" t="s">
        <v>143</v>
      </c>
      <c r="K115">
        <f t="shared" si="1"/>
        <v>0</v>
      </c>
    </row>
    <row r="116" spans="1:11">
      <c r="A116" s="67" t="s">
        <v>743</v>
      </c>
      <c r="B116" s="67" t="s">
        <v>744</v>
      </c>
      <c r="K116">
        <f t="shared" si="1"/>
        <v>0</v>
      </c>
    </row>
    <row r="117" spans="1:11">
      <c r="A117" s="67" t="s">
        <v>144</v>
      </c>
      <c r="B117" s="67" t="s">
        <v>145</v>
      </c>
      <c r="K117">
        <f t="shared" si="1"/>
        <v>0</v>
      </c>
    </row>
    <row r="118" spans="1:11">
      <c r="A118" s="67" t="s">
        <v>146</v>
      </c>
      <c r="B118" s="67" t="s">
        <v>147</v>
      </c>
      <c r="K118">
        <f t="shared" si="1"/>
        <v>0</v>
      </c>
    </row>
    <row r="119" spans="1:11">
      <c r="A119" s="67" t="s">
        <v>745</v>
      </c>
      <c r="B119" s="67" t="s">
        <v>746</v>
      </c>
      <c r="K119">
        <f t="shared" si="1"/>
        <v>0</v>
      </c>
    </row>
    <row r="120" spans="1:11">
      <c r="A120" s="67" t="s">
        <v>148</v>
      </c>
      <c r="B120" s="67" t="s">
        <v>149</v>
      </c>
      <c r="K120">
        <f t="shared" si="1"/>
        <v>0</v>
      </c>
    </row>
    <row r="121" spans="1:11">
      <c r="A121" s="67" t="s">
        <v>150</v>
      </c>
      <c r="B121" s="67" t="s">
        <v>151</v>
      </c>
      <c r="K121">
        <f t="shared" si="1"/>
        <v>0</v>
      </c>
    </row>
    <row r="122" spans="1:11">
      <c r="A122" s="67" t="s">
        <v>152</v>
      </c>
      <c r="B122" s="67" t="s">
        <v>153</v>
      </c>
      <c r="K122">
        <f t="shared" si="1"/>
        <v>0</v>
      </c>
    </row>
    <row r="123" spans="1:11">
      <c r="A123" s="67" t="s">
        <v>154</v>
      </c>
      <c r="B123" s="67" t="s">
        <v>155</v>
      </c>
      <c r="K123">
        <f t="shared" si="1"/>
        <v>0</v>
      </c>
    </row>
    <row r="124" spans="1:11">
      <c r="A124" s="67" t="s">
        <v>156</v>
      </c>
      <c r="B124" s="67" t="s">
        <v>157</v>
      </c>
      <c r="K124">
        <f t="shared" si="1"/>
        <v>0</v>
      </c>
    </row>
    <row r="125" spans="1:11">
      <c r="A125" s="67" t="s">
        <v>634</v>
      </c>
      <c r="B125" s="67" t="s">
        <v>747</v>
      </c>
      <c r="K125">
        <f t="shared" si="1"/>
        <v>0</v>
      </c>
    </row>
    <row r="126" spans="1:11">
      <c r="A126" s="67" t="s">
        <v>158</v>
      </c>
      <c r="B126" s="67" t="s">
        <v>159</v>
      </c>
      <c r="K126">
        <f t="shared" si="1"/>
        <v>0</v>
      </c>
    </row>
    <row r="127" spans="1:11">
      <c r="A127" s="67" t="s">
        <v>649</v>
      </c>
      <c r="B127" s="67" t="s">
        <v>748</v>
      </c>
      <c r="K127">
        <f t="shared" si="1"/>
        <v>0</v>
      </c>
    </row>
    <row r="128" spans="1:11">
      <c r="A128" s="67" t="s">
        <v>160</v>
      </c>
      <c r="B128" s="67" t="s">
        <v>161</v>
      </c>
      <c r="K128">
        <f t="shared" si="1"/>
        <v>0</v>
      </c>
    </row>
    <row r="129" spans="1:11">
      <c r="A129" s="67" t="s">
        <v>749</v>
      </c>
      <c r="B129" s="67" t="s">
        <v>750</v>
      </c>
      <c r="K129">
        <f t="shared" si="1"/>
        <v>0</v>
      </c>
    </row>
    <row r="130" spans="1:11">
      <c r="A130" s="67" t="s">
        <v>162</v>
      </c>
      <c r="B130" s="67" t="s">
        <v>163</v>
      </c>
    </row>
    <row r="131" spans="1:11">
      <c r="A131" s="67" t="s">
        <v>751</v>
      </c>
      <c r="B131" s="67" t="s">
        <v>752</v>
      </c>
    </row>
    <row r="132" spans="1:11">
      <c r="A132" s="67" t="s">
        <v>1059</v>
      </c>
      <c r="B132" s="67" t="s">
        <v>1060</v>
      </c>
    </row>
    <row r="133" spans="1:11">
      <c r="A133" s="67" t="s">
        <v>164</v>
      </c>
      <c r="B133" s="67" t="s">
        <v>165</v>
      </c>
    </row>
    <row r="134" spans="1:11">
      <c r="A134" s="67" t="s">
        <v>166</v>
      </c>
      <c r="B134" s="67" t="s">
        <v>167</v>
      </c>
    </row>
    <row r="135" spans="1:11">
      <c r="A135" s="67" t="s">
        <v>630</v>
      </c>
      <c r="B135" s="67" t="s">
        <v>753</v>
      </c>
    </row>
    <row r="136" spans="1:11">
      <c r="A136" s="67" t="s">
        <v>629</v>
      </c>
      <c r="B136" s="67" t="s">
        <v>754</v>
      </c>
    </row>
    <row r="137" spans="1:11">
      <c r="A137" s="67" t="s">
        <v>973</v>
      </c>
      <c r="B137" s="67" t="s">
        <v>1029</v>
      </c>
    </row>
    <row r="138" spans="1:11">
      <c r="A138" s="67" t="s">
        <v>951</v>
      </c>
      <c r="B138" s="67" t="s">
        <v>998</v>
      </c>
    </row>
    <row r="139" spans="1:11">
      <c r="A139" s="67" t="s">
        <v>755</v>
      </c>
      <c r="B139" s="67" t="s">
        <v>756</v>
      </c>
    </row>
    <row r="140" spans="1:11">
      <c r="A140" s="67" t="s">
        <v>757</v>
      </c>
      <c r="B140" s="67" t="s">
        <v>758</v>
      </c>
    </row>
    <row r="141" spans="1:11">
      <c r="A141" s="67" t="s">
        <v>980</v>
      </c>
      <c r="B141" s="67" t="s">
        <v>1036</v>
      </c>
    </row>
    <row r="142" spans="1:11">
      <c r="A142" s="67" t="s">
        <v>759</v>
      </c>
      <c r="B142" s="67" t="s">
        <v>760</v>
      </c>
    </row>
    <row r="143" spans="1:11">
      <c r="A143" s="67" t="s">
        <v>761</v>
      </c>
      <c r="B143" s="67" t="s">
        <v>762</v>
      </c>
    </row>
    <row r="144" spans="1:11">
      <c r="A144" s="67" t="s">
        <v>168</v>
      </c>
      <c r="B144" s="67" t="s">
        <v>169</v>
      </c>
    </row>
    <row r="145" spans="1:2">
      <c r="A145" s="67" t="s">
        <v>170</v>
      </c>
      <c r="B145" s="67" t="s">
        <v>171</v>
      </c>
    </row>
    <row r="146" spans="1:2">
      <c r="A146" s="67" t="s">
        <v>618</v>
      </c>
      <c r="B146" s="67" t="s">
        <v>763</v>
      </c>
    </row>
    <row r="147" spans="1:2">
      <c r="A147" s="67" t="s">
        <v>172</v>
      </c>
      <c r="B147" s="67" t="s">
        <v>173</v>
      </c>
    </row>
    <row r="148" spans="1:2">
      <c r="A148" s="67" t="s">
        <v>613</v>
      </c>
      <c r="B148" s="67" t="s">
        <v>764</v>
      </c>
    </row>
    <row r="149" spans="1:2">
      <c r="A149" s="67" t="s">
        <v>765</v>
      </c>
      <c r="B149" s="67" t="s">
        <v>766</v>
      </c>
    </row>
    <row r="150" spans="1:2">
      <c r="A150" s="67" t="s">
        <v>174</v>
      </c>
      <c r="B150" s="67" t="s">
        <v>175</v>
      </c>
    </row>
    <row r="151" spans="1:2">
      <c r="A151" s="67" t="s">
        <v>965</v>
      </c>
      <c r="B151" s="67" t="s">
        <v>1012</v>
      </c>
    </row>
    <row r="152" spans="1:2">
      <c r="A152" s="67" t="s">
        <v>176</v>
      </c>
      <c r="B152" s="67" t="s">
        <v>177</v>
      </c>
    </row>
    <row r="153" spans="1:2">
      <c r="A153" s="67" t="s">
        <v>178</v>
      </c>
      <c r="B153" s="67" t="s">
        <v>179</v>
      </c>
    </row>
    <row r="154" spans="1:2">
      <c r="A154" s="67" t="s">
        <v>655</v>
      </c>
      <c r="B154" s="67" t="s">
        <v>767</v>
      </c>
    </row>
    <row r="155" spans="1:2">
      <c r="A155" s="67" t="s">
        <v>768</v>
      </c>
      <c r="B155" s="67" t="s">
        <v>769</v>
      </c>
    </row>
    <row r="156" spans="1:2">
      <c r="A156" s="67" t="s">
        <v>180</v>
      </c>
      <c r="B156" s="67" t="s">
        <v>181</v>
      </c>
    </row>
    <row r="157" spans="1:2">
      <c r="A157" s="67" t="s">
        <v>182</v>
      </c>
      <c r="B157" s="67" t="s">
        <v>183</v>
      </c>
    </row>
    <row r="158" spans="1:2">
      <c r="A158" s="67" t="s">
        <v>184</v>
      </c>
      <c r="B158" s="67" t="s">
        <v>185</v>
      </c>
    </row>
    <row r="159" spans="1:2">
      <c r="A159" s="67" t="s">
        <v>186</v>
      </c>
      <c r="B159" s="67" t="s">
        <v>187</v>
      </c>
    </row>
    <row r="160" spans="1:2">
      <c r="A160" s="67" t="s">
        <v>188</v>
      </c>
      <c r="B160" s="67" t="s">
        <v>189</v>
      </c>
    </row>
    <row r="161" spans="1:2">
      <c r="A161" s="67" t="s">
        <v>190</v>
      </c>
      <c r="B161" s="67" t="s">
        <v>191</v>
      </c>
    </row>
    <row r="162" spans="1:2">
      <c r="A162" s="67" t="s">
        <v>966</v>
      </c>
      <c r="B162" s="67" t="s">
        <v>1014</v>
      </c>
    </row>
    <row r="163" spans="1:2">
      <c r="A163" s="67" t="s">
        <v>192</v>
      </c>
      <c r="B163" s="67" t="s">
        <v>193</v>
      </c>
    </row>
    <row r="164" spans="1:2">
      <c r="A164" s="67" t="s">
        <v>975</v>
      </c>
      <c r="B164" s="67" t="s">
        <v>1031</v>
      </c>
    </row>
    <row r="165" spans="1:2">
      <c r="A165" s="67" t="s">
        <v>1016</v>
      </c>
      <c r="B165" s="67" t="s">
        <v>1017</v>
      </c>
    </row>
    <row r="166" spans="1:2">
      <c r="A166" s="67" t="s">
        <v>770</v>
      </c>
      <c r="B166" s="67" t="s">
        <v>771</v>
      </c>
    </row>
    <row r="167" spans="1:2">
      <c r="A167" s="67" t="s">
        <v>772</v>
      </c>
      <c r="B167" s="67" t="s">
        <v>773</v>
      </c>
    </row>
    <row r="168" spans="1:2">
      <c r="A168" s="67" t="s">
        <v>1052</v>
      </c>
      <c r="B168" s="67" t="s">
        <v>1053</v>
      </c>
    </row>
    <row r="169" spans="1:2">
      <c r="A169" s="67" t="s">
        <v>194</v>
      </c>
      <c r="B169" s="67" t="s">
        <v>195</v>
      </c>
    </row>
    <row r="170" spans="1:2">
      <c r="A170" s="67" t="s">
        <v>774</v>
      </c>
      <c r="B170" s="67" t="s">
        <v>775</v>
      </c>
    </row>
    <row r="171" spans="1:2">
      <c r="A171" s="67" t="s">
        <v>776</v>
      </c>
      <c r="B171" s="67" t="s">
        <v>777</v>
      </c>
    </row>
    <row r="172" spans="1:2">
      <c r="A172" s="67" t="s">
        <v>196</v>
      </c>
      <c r="B172" s="67" t="s">
        <v>778</v>
      </c>
    </row>
    <row r="173" spans="1:2">
      <c r="A173" s="67" t="s">
        <v>779</v>
      </c>
      <c r="B173" s="67" t="s">
        <v>780</v>
      </c>
    </row>
    <row r="174" spans="1:2">
      <c r="A174" s="67" t="s">
        <v>646</v>
      </c>
      <c r="B174" s="67" t="s">
        <v>781</v>
      </c>
    </row>
    <row r="175" spans="1:2">
      <c r="A175" s="67" t="s">
        <v>948</v>
      </c>
      <c r="B175" s="67" t="s">
        <v>995</v>
      </c>
    </row>
    <row r="176" spans="1:2">
      <c r="A176" s="67" t="s">
        <v>197</v>
      </c>
      <c r="B176" s="67" t="s">
        <v>198</v>
      </c>
    </row>
    <row r="177" spans="1:2">
      <c r="A177" s="67" t="s">
        <v>199</v>
      </c>
      <c r="B177" s="67" t="s">
        <v>200</v>
      </c>
    </row>
    <row r="178" spans="1:2">
      <c r="A178" s="67" t="s">
        <v>782</v>
      </c>
      <c r="B178" s="67" t="s">
        <v>783</v>
      </c>
    </row>
    <row r="179" spans="1:2">
      <c r="A179" s="67" t="s">
        <v>201</v>
      </c>
      <c r="B179" s="67" t="s">
        <v>202</v>
      </c>
    </row>
    <row r="180" spans="1:2">
      <c r="A180" s="67" t="s">
        <v>203</v>
      </c>
      <c r="B180" s="67" t="s">
        <v>204</v>
      </c>
    </row>
    <row r="181" spans="1:2">
      <c r="A181" s="67" t="s">
        <v>205</v>
      </c>
      <c r="B181" s="67" t="s">
        <v>206</v>
      </c>
    </row>
    <row r="182" spans="1:2">
      <c r="A182" s="67" t="s">
        <v>1069</v>
      </c>
      <c r="B182" s="67" t="s">
        <v>1070</v>
      </c>
    </row>
    <row r="183" spans="1:2">
      <c r="A183" s="67" t="s">
        <v>627</v>
      </c>
      <c r="B183" s="67" t="s">
        <v>784</v>
      </c>
    </row>
    <row r="184" spans="1:2">
      <c r="A184" s="67" t="s">
        <v>207</v>
      </c>
      <c r="B184" s="67" t="s">
        <v>208</v>
      </c>
    </row>
    <row r="185" spans="1:2">
      <c r="A185" s="67" t="s">
        <v>209</v>
      </c>
      <c r="B185" s="67" t="s">
        <v>210</v>
      </c>
    </row>
    <row r="186" spans="1:2">
      <c r="A186" s="67" t="s">
        <v>785</v>
      </c>
      <c r="B186" s="67" t="s">
        <v>786</v>
      </c>
    </row>
    <row r="187" spans="1:2">
      <c r="A187" s="67" t="s">
        <v>624</v>
      </c>
      <c r="B187" s="67" t="s">
        <v>787</v>
      </c>
    </row>
    <row r="188" spans="1:2">
      <c r="A188" s="67" t="s">
        <v>211</v>
      </c>
      <c r="B188" s="67" t="s">
        <v>212</v>
      </c>
    </row>
    <row r="189" spans="1:2">
      <c r="A189" s="67" t="s">
        <v>946</v>
      </c>
      <c r="B189" s="67" t="s">
        <v>993</v>
      </c>
    </row>
    <row r="190" spans="1:2">
      <c r="A190" s="67" t="s">
        <v>788</v>
      </c>
      <c r="B190" s="67" t="s">
        <v>789</v>
      </c>
    </row>
    <row r="191" spans="1:2">
      <c r="A191" s="67" t="s">
        <v>213</v>
      </c>
      <c r="B191" s="67" t="s">
        <v>214</v>
      </c>
    </row>
    <row r="192" spans="1:2">
      <c r="A192" s="67" t="s">
        <v>790</v>
      </c>
      <c r="B192" s="67" t="s">
        <v>791</v>
      </c>
    </row>
    <row r="193" spans="1:2">
      <c r="A193" s="67" t="s">
        <v>215</v>
      </c>
      <c r="B193" s="67" t="s">
        <v>216</v>
      </c>
    </row>
    <row r="194" spans="1:2">
      <c r="A194" s="67" t="s">
        <v>217</v>
      </c>
      <c r="B194" s="67" t="s">
        <v>218</v>
      </c>
    </row>
    <row r="195" spans="1:2">
      <c r="A195" s="67" t="s">
        <v>792</v>
      </c>
      <c r="B195" s="67" t="s">
        <v>793</v>
      </c>
    </row>
    <row r="196" spans="1:2">
      <c r="A196" s="67" t="s">
        <v>219</v>
      </c>
      <c r="B196" s="67" t="s">
        <v>220</v>
      </c>
    </row>
    <row r="197" spans="1:2">
      <c r="A197" s="67" t="s">
        <v>221</v>
      </c>
      <c r="B197" s="67" t="s">
        <v>222</v>
      </c>
    </row>
    <row r="198" spans="1:2">
      <c r="A198" s="67" t="s">
        <v>794</v>
      </c>
      <c r="B198" s="67" t="s">
        <v>795</v>
      </c>
    </row>
    <row r="199" spans="1:2">
      <c r="A199" s="67" t="s">
        <v>1048</v>
      </c>
      <c r="B199" s="67" t="s">
        <v>1049</v>
      </c>
    </row>
    <row r="200" spans="1:2">
      <c r="A200" s="67" t="s">
        <v>796</v>
      </c>
      <c r="B200" s="67" t="s">
        <v>797</v>
      </c>
    </row>
    <row r="201" spans="1:2">
      <c r="A201" s="67" t="s">
        <v>798</v>
      </c>
      <c r="B201" s="67" t="s">
        <v>799</v>
      </c>
    </row>
    <row r="202" spans="1:2">
      <c r="A202" s="67" t="s">
        <v>223</v>
      </c>
      <c r="B202" s="67" t="s">
        <v>224</v>
      </c>
    </row>
    <row r="203" spans="1:2">
      <c r="A203" s="67" t="s">
        <v>225</v>
      </c>
      <c r="B203" s="67" t="s">
        <v>226</v>
      </c>
    </row>
    <row r="204" spans="1:2">
      <c r="A204" s="67" t="s">
        <v>227</v>
      </c>
      <c r="B204" s="67" t="s">
        <v>228</v>
      </c>
    </row>
    <row r="205" spans="1:2">
      <c r="A205" s="67" t="s">
        <v>983</v>
      </c>
      <c r="B205" s="67" t="s">
        <v>1041</v>
      </c>
    </row>
    <row r="206" spans="1:2">
      <c r="A206" s="67" t="s">
        <v>229</v>
      </c>
      <c r="B206" s="67" t="s">
        <v>230</v>
      </c>
    </row>
    <row r="207" spans="1:2">
      <c r="A207" s="67" t="s">
        <v>231</v>
      </c>
      <c r="B207" s="67" t="s">
        <v>232</v>
      </c>
    </row>
    <row r="208" spans="1:2">
      <c r="A208" s="67" t="s">
        <v>233</v>
      </c>
      <c r="B208" s="67" t="s">
        <v>234</v>
      </c>
    </row>
    <row r="209" spans="1:2">
      <c r="A209" s="67" t="s">
        <v>235</v>
      </c>
      <c r="B209" s="67" t="s">
        <v>236</v>
      </c>
    </row>
    <row r="210" spans="1:2">
      <c r="A210" s="67" t="s">
        <v>237</v>
      </c>
      <c r="B210" s="67" t="s">
        <v>238</v>
      </c>
    </row>
    <row r="211" spans="1:2">
      <c r="A211" s="67" t="s">
        <v>660</v>
      </c>
      <c r="B211" s="67" t="s">
        <v>800</v>
      </c>
    </row>
    <row r="212" spans="1:2">
      <c r="A212" s="67" t="s">
        <v>239</v>
      </c>
      <c r="B212" s="67" t="s">
        <v>240</v>
      </c>
    </row>
    <row r="213" spans="1:2">
      <c r="A213" s="67" t="s">
        <v>241</v>
      </c>
      <c r="B213" s="67" t="s">
        <v>242</v>
      </c>
    </row>
    <row r="214" spans="1:2">
      <c r="A214" s="67" t="s">
        <v>801</v>
      </c>
      <c r="B214" s="67" t="s">
        <v>802</v>
      </c>
    </row>
    <row r="215" spans="1:2">
      <c r="A215" s="67" t="s">
        <v>243</v>
      </c>
      <c r="B215" s="67" t="s">
        <v>244</v>
      </c>
    </row>
    <row r="216" spans="1:2">
      <c r="A216" s="67" t="s">
        <v>245</v>
      </c>
      <c r="B216" s="67" t="s">
        <v>246</v>
      </c>
    </row>
    <row r="217" spans="1:2">
      <c r="A217" s="67" t="s">
        <v>247</v>
      </c>
      <c r="B217" s="67" t="s">
        <v>248</v>
      </c>
    </row>
    <row r="218" spans="1:2">
      <c r="A218" s="67" t="s">
        <v>249</v>
      </c>
      <c r="B218" s="67" t="s">
        <v>250</v>
      </c>
    </row>
    <row r="219" spans="1:2">
      <c r="A219" s="67" t="s">
        <v>251</v>
      </c>
      <c r="B219" s="67" t="s">
        <v>252</v>
      </c>
    </row>
    <row r="220" spans="1:2">
      <c r="A220" s="67" t="s">
        <v>253</v>
      </c>
      <c r="B220" s="67" t="s">
        <v>254</v>
      </c>
    </row>
    <row r="221" spans="1:2">
      <c r="A221" s="67" t="s">
        <v>255</v>
      </c>
      <c r="B221" s="67" t="s">
        <v>256</v>
      </c>
    </row>
    <row r="222" spans="1:2">
      <c r="A222" s="67" t="s">
        <v>257</v>
      </c>
      <c r="B222" s="67" t="s">
        <v>258</v>
      </c>
    </row>
    <row r="223" spans="1:2">
      <c r="A223" s="67" t="s">
        <v>803</v>
      </c>
      <c r="B223" s="67" t="s">
        <v>804</v>
      </c>
    </row>
    <row r="224" spans="1:2">
      <c r="A224" s="67" t="s">
        <v>974</v>
      </c>
      <c r="B224" s="67" t="s">
        <v>1030</v>
      </c>
    </row>
    <row r="225" spans="1:2">
      <c r="A225" s="67" t="s">
        <v>259</v>
      </c>
      <c r="B225" s="67" t="s">
        <v>260</v>
      </c>
    </row>
    <row r="226" spans="1:2">
      <c r="A226" s="67" t="s">
        <v>1054</v>
      </c>
      <c r="B226" s="67" t="s">
        <v>1055</v>
      </c>
    </row>
    <row r="227" spans="1:2">
      <c r="A227" s="67" t="s">
        <v>805</v>
      </c>
      <c r="B227" s="67" t="s">
        <v>806</v>
      </c>
    </row>
    <row r="228" spans="1:2">
      <c r="A228" s="67" t="s">
        <v>261</v>
      </c>
      <c r="B228" s="67" t="s">
        <v>262</v>
      </c>
    </row>
    <row r="229" spans="1:2">
      <c r="A229" s="67" t="s">
        <v>263</v>
      </c>
      <c r="B229" s="67" t="s">
        <v>264</v>
      </c>
    </row>
    <row r="230" spans="1:2">
      <c r="A230" s="67" t="s">
        <v>657</v>
      </c>
      <c r="B230" s="67" t="s">
        <v>807</v>
      </c>
    </row>
    <row r="231" spans="1:2">
      <c r="A231" s="67" t="s">
        <v>808</v>
      </c>
      <c r="B231" s="67" t="s">
        <v>809</v>
      </c>
    </row>
    <row r="232" spans="1:2">
      <c r="A232" s="67" t="s">
        <v>265</v>
      </c>
      <c r="B232" s="67" t="s">
        <v>266</v>
      </c>
    </row>
    <row r="233" spans="1:2">
      <c r="A233" s="67" t="s">
        <v>1056</v>
      </c>
      <c r="B233" s="67" t="s">
        <v>1057</v>
      </c>
    </row>
    <row r="234" spans="1:2">
      <c r="A234" s="67" t="s">
        <v>1074</v>
      </c>
      <c r="B234" s="67" t="s">
        <v>1013</v>
      </c>
    </row>
    <row r="235" spans="1:2">
      <c r="A235" s="67" t="s">
        <v>267</v>
      </c>
      <c r="B235" s="67" t="s">
        <v>268</v>
      </c>
    </row>
    <row r="236" spans="1:2">
      <c r="A236" s="67" t="s">
        <v>269</v>
      </c>
      <c r="B236" s="67" t="s">
        <v>270</v>
      </c>
    </row>
    <row r="237" spans="1:2">
      <c r="A237" s="67" t="s">
        <v>955</v>
      </c>
      <c r="B237" s="67" t="s">
        <v>1002</v>
      </c>
    </row>
    <row r="238" spans="1:2">
      <c r="A238" s="67" t="s">
        <v>271</v>
      </c>
      <c r="B238" s="67" t="s">
        <v>272</v>
      </c>
    </row>
    <row r="239" spans="1:2">
      <c r="A239" s="67" t="s">
        <v>810</v>
      </c>
      <c r="B239" s="67" t="s">
        <v>811</v>
      </c>
    </row>
    <row r="240" spans="1:2">
      <c r="A240" s="67" t="s">
        <v>273</v>
      </c>
      <c r="B240" s="67" t="s">
        <v>274</v>
      </c>
    </row>
    <row r="241" spans="1:2">
      <c r="A241" s="67" t="s">
        <v>812</v>
      </c>
      <c r="B241" s="67" t="s">
        <v>813</v>
      </c>
    </row>
    <row r="242" spans="1:2">
      <c r="A242" s="67" t="s">
        <v>275</v>
      </c>
      <c r="B242" s="67" t="s">
        <v>276</v>
      </c>
    </row>
    <row r="243" spans="1:2">
      <c r="A243" s="67" t="s">
        <v>277</v>
      </c>
      <c r="B243" s="67" t="s">
        <v>278</v>
      </c>
    </row>
    <row r="244" spans="1:2">
      <c r="A244" s="67" t="s">
        <v>279</v>
      </c>
      <c r="B244" s="67" t="s">
        <v>280</v>
      </c>
    </row>
    <row r="245" spans="1:2">
      <c r="A245" s="67" t="s">
        <v>281</v>
      </c>
      <c r="B245" s="67" t="s">
        <v>282</v>
      </c>
    </row>
    <row r="246" spans="1:2">
      <c r="A246" s="67" t="s">
        <v>972</v>
      </c>
      <c r="B246" s="67" t="s">
        <v>1028</v>
      </c>
    </row>
    <row r="247" spans="1:2">
      <c r="A247" s="67" t="s">
        <v>283</v>
      </c>
      <c r="B247" s="67" t="s">
        <v>284</v>
      </c>
    </row>
    <row r="248" spans="1:2">
      <c r="A248" s="67" t="s">
        <v>285</v>
      </c>
      <c r="B248" s="67" t="s">
        <v>286</v>
      </c>
    </row>
    <row r="249" spans="1:2">
      <c r="A249" s="67" t="s">
        <v>287</v>
      </c>
      <c r="B249" s="67" t="s">
        <v>282</v>
      </c>
    </row>
    <row r="250" spans="1:2">
      <c r="A250" s="67" t="s">
        <v>637</v>
      </c>
      <c r="B250" s="67" t="s">
        <v>814</v>
      </c>
    </row>
    <row r="251" spans="1:2">
      <c r="A251" s="67" t="s">
        <v>288</v>
      </c>
      <c r="B251" s="67" t="s">
        <v>289</v>
      </c>
    </row>
    <row r="252" spans="1:2">
      <c r="A252" s="67" t="s">
        <v>290</v>
      </c>
      <c r="B252" s="67" t="s">
        <v>291</v>
      </c>
    </row>
    <row r="253" spans="1:2">
      <c r="A253" s="67" t="s">
        <v>292</v>
      </c>
      <c r="B253" s="67" t="s">
        <v>293</v>
      </c>
    </row>
    <row r="254" spans="1:2">
      <c r="A254" s="67" t="s">
        <v>294</v>
      </c>
      <c r="B254" s="67" t="s">
        <v>295</v>
      </c>
    </row>
    <row r="255" spans="1:2">
      <c r="A255" s="67" t="s">
        <v>640</v>
      </c>
      <c r="B255" s="67" t="s">
        <v>815</v>
      </c>
    </row>
    <row r="256" spans="1:2">
      <c r="A256" s="67" t="s">
        <v>984</v>
      </c>
      <c r="B256" s="67" t="s">
        <v>1042</v>
      </c>
    </row>
    <row r="257" spans="1:2">
      <c r="A257" s="67" t="s">
        <v>296</v>
      </c>
      <c r="B257" s="67" t="s">
        <v>297</v>
      </c>
    </row>
    <row r="258" spans="1:2">
      <c r="A258" s="67" t="s">
        <v>816</v>
      </c>
      <c r="B258" s="67" t="s">
        <v>817</v>
      </c>
    </row>
    <row r="259" spans="1:2">
      <c r="A259" s="67" t="s">
        <v>298</v>
      </c>
      <c r="B259" s="67" t="s">
        <v>299</v>
      </c>
    </row>
    <row r="260" spans="1:2">
      <c r="A260" s="67" t="s">
        <v>300</v>
      </c>
      <c r="B260" s="67" t="s">
        <v>301</v>
      </c>
    </row>
    <row r="261" spans="1:2">
      <c r="A261" s="67" t="s">
        <v>635</v>
      </c>
      <c r="B261" s="67" t="s">
        <v>818</v>
      </c>
    </row>
    <row r="262" spans="1:2">
      <c r="A262" s="67" t="s">
        <v>302</v>
      </c>
      <c r="B262" s="67" t="s">
        <v>303</v>
      </c>
    </row>
    <row r="263" spans="1:2">
      <c r="A263" s="67" t="s">
        <v>819</v>
      </c>
      <c r="B263" s="67" t="s">
        <v>820</v>
      </c>
    </row>
    <row r="264" spans="1:2">
      <c r="A264" s="67" t="s">
        <v>304</v>
      </c>
      <c r="B264" s="67" t="s">
        <v>305</v>
      </c>
    </row>
    <row r="265" spans="1:2">
      <c r="A265" s="67" t="s">
        <v>306</v>
      </c>
      <c r="B265" s="67" t="s">
        <v>307</v>
      </c>
    </row>
    <row r="266" spans="1:2">
      <c r="A266" s="67" t="s">
        <v>308</v>
      </c>
      <c r="B266" s="67" t="s">
        <v>309</v>
      </c>
    </row>
    <row r="267" spans="1:2">
      <c r="A267" s="67" t="s">
        <v>310</v>
      </c>
      <c r="B267" s="67" t="s">
        <v>311</v>
      </c>
    </row>
    <row r="268" spans="1:2">
      <c r="A268" s="67" t="s">
        <v>942</v>
      </c>
      <c r="B268" s="67" t="s">
        <v>988</v>
      </c>
    </row>
    <row r="269" spans="1:2">
      <c r="A269" s="67" t="s">
        <v>312</v>
      </c>
      <c r="B269" s="67" t="s">
        <v>313</v>
      </c>
    </row>
    <row r="270" spans="1:2">
      <c r="A270" s="67" t="s">
        <v>314</v>
      </c>
      <c r="B270" s="67" t="s">
        <v>315</v>
      </c>
    </row>
    <row r="271" spans="1:2">
      <c r="A271" s="67" t="s">
        <v>821</v>
      </c>
      <c r="B271" s="67" t="s">
        <v>822</v>
      </c>
    </row>
    <row r="272" spans="1:2">
      <c r="A272" s="67" t="s">
        <v>626</v>
      </c>
      <c r="B272" s="67" t="s">
        <v>823</v>
      </c>
    </row>
    <row r="273" spans="1:2">
      <c r="A273" s="67" t="s">
        <v>316</v>
      </c>
      <c r="B273" s="67" t="s">
        <v>317</v>
      </c>
    </row>
    <row r="274" spans="1:2">
      <c r="A274" s="67" t="s">
        <v>824</v>
      </c>
      <c r="B274" s="67" t="s">
        <v>825</v>
      </c>
    </row>
    <row r="275" spans="1:2">
      <c r="A275" s="67" t="s">
        <v>659</v>
      </c>
      <c r="B275" s="67" t="s">
        <v>826</v>
      </c>
    </row>
    <row r="276" spans="1:2">
      <c r="A276" s="67" t="s">
        <v>961</v>
      </c>
      <c r="B276" s="67" t="s">
        <v>1008</v>
      </c>
    </row>
    <row r="277" spans="1:2">
      <c r="A277" s="67" t="s">
        <v>827</v>
      </c>
      <c r="B277" s="67" t="s">
        <v>828</v>
      </c>
    </row>
    <row r="278" spans="1:2">
      <c r="A278" s="67" t="s">
        <v>958</v>
      </c>
      <c r="B278" s="67" t="s">
        <v>1005</v>
      </c>
    </row>
    <row r="279" spans="1:2">
      <c r="A279" s="67" t="s">
        <v>318</v>
      </c>
      <c r="B279" s="67" t="s">
        <v>319</v>
      </c>
    </row>
    <row r="280" spans="1:2">
      <c r="A280" s="67" t="s">
        <v>320</v>
      </c>
      <c r="B280" s="67" t="s">
        <v>321</v>
      </c>
    </row>
    <row r="281" spans="1:2">
      <c r="A281" s="67" t="s">
        <v>650</v>
      </c>
      <c r="B281" s="67" t="s">
        <v>829</v>
      </c>
    </row>
    <row r="282" spans="1:2">
      <c r="A282" s="67" t="s">
        <v>830</v>
      </c>
      <c r="B282" s="67" t="s">
        <v>831</v>
      </c>
    </row>
    <row r="283" spans="1:2">
      <c r="A283" s="67" t="s">
        <v>322</v>
      </c>
      <c r="B283" s="67" t="s">
        <v>323</v>
      </c>
    </row>
    <row r="284" spans="1:2">
      <c r="A284" s="67" t="s">
        <v>324</v>
      </c>
      <c r="B284" s="67" t="s">
        <v>325</v>
      </c>
    </row>
    <row r="285" spans="1:2">
      <c r="A285" s="67" t="s">
        <v>832</v>
      </c>
      <c r="B285" s="67" t="s">
        <v>833</v>
      </c>
    </row>
    <row r="286" spans="1:2">
      <c r="A286" s="67" t="s">
        <v>326</v>
      </c>
      <c r="B286" s="67" t="s">
        <v>327</v>
      </c>
    </row>
    <row r="287" spans="1:2">
      <c r="A287" s="67" t="s">
        <v>328</v>
      </c>
      <c r="B287" s="67" t="s">
        <v>329</v>
      </c>
    </row>
    <row r="288" spans="1:2">
      <c r="A288" s="67" t="s">
        <v>330</v>
      </c>
      <c r="B288" s="67" t="s">
        <v>331</v>
      </c>
    </row>
    <row r="289" spans="1:2">
      <c r="A289" s="67" t="s">
        <v>834</v>
      </c>
      <c r="B289" s="67" t="s">
        <v>835</v>
      </c>
    </row>
    <row r="290" spans="1:2">
      <c r="A290" s="67" t="s">
        <v>836</v>
      </c>
      <c r="B290" s="67" t="s">
        <v>837</v>
      </c>
    </row>
    <row r="291" spans="1:2">
      <c r="A291" s="67" t="s">
        <v>332</v>
      </c>
      <c r="B291" s="67" t="s">
        <v>333</v>
      </c>
    </row>
    <row r="292" spans="1:2">
      <c r="A292" s="67" t="s">
        <v>954</v>
      </c>
      <c r="B292" s="67" t="s">
        <v>1001</v>
      </c>
    </row>
    <row r="293" spans="1:2">
      <c r="A293" s="67" t="s">
        <v>334</v>
      </c>
      <c r="B293" s="67" t="s">
        <v>335</v>
      </c>
    </row>
    <row r="294" spans="1:2">
      <c r="A294" s="67" t="s">
        <v>336</v>
      </c>
      <c r="B294" s="67" t="s">
        <v>337</v>
      </c>
    </row>
    <row r="295" spans="1:2">
      <c r="A295" s="67" t="s">
        <v>644</v>
      </c>
      <c r="B295" s="67" t="s">
        <v>838</v>
      </c>
    </row>
    <row r="296" spans="1:2">
      <c r="A296" s="67" t="s">
        <v>338</v>
      </c>
      <c r="B296" s="67" t="s">
        <v>339</v>
      </c>
    </row>
    <row r="297" spans="1:2">
      <c r="A297" s="67" t="s">
        <v>340</v>
      </c>
      <c r="B297" s="67" t="s">
        <v>341</v>
      </c>
    </row>
    <row r="298" spans="1:2">
      <c r="A298" s="67" t="s">
        <v>342</v>
      </c>
      <c r="B298" s="67" t="s">
        <v>343</v>
      </c>
    </row>
    <row r="299" spans="1:2">
      <c r="A299" s="67" t="s">
        <v>1021</v>
      </c>
      <c r="B299" s="67" t="s">
        <v>1022</v>
      </c>
    </row>
    <row r="300" spans="1:2">
      <c r="A300" s="67" t="s">
        <v>645</v>
      </c>
      <c r="B300" s="67" t="s">
        <v>349</v>
      </c>
    </row>
    <row r="301" spans="1:2">
      <c r="A301" s="67" t="s">
        <v>344</v>
      </c>
      <c r="B301" s="67" t="s">
        <v>345</v>
      </c>
    </row>
    <row r="302" spans="1:2">
      <c r="A302" s="67" t="s">
        <v>839</v>
      </c>
      <c r="B302" s="67" t="s">
        <v>840</v>
      </c>
    </row>
    <row r="303" spans="1:2">
      <c r="A303" s="67" t="s">
        <v>841</v>
      </c>
      <c r="B303" s="67" t="s">
        <v>842</v>
      </c>
    </row>
    <row r="304" spans="1:2">
      <c r="A304" s="67" t="s">
        <v>346</v>
      </c>
      <c r="B304" s="67" t="s">
        <v>347</v>
      </c>
    </row>
    <row r="305" spans="1:2">
      <c r="A305" s="67" t="s">
        <v>348</v>
      </c>
      <c r="B305" s="67" t="s">
        <v>349</v>
      </c>
    </row>
    <row r="306" spans="1:2">
      <c r="A306" s="67" t="s">
        <v>350</v>
      </c>
      <c r="B306" s="67" t="s">
        <v>351</v>
      </c>
    </row>
    <row r="307" spans="1:2">
      <c r="A307" s="67" t="s">
        <v>352</v>
      </c>
      <c r="B307" s="67" t="s">
        <v>353</v>
      </c>
    </row>
    <row r="308" spans="1:2">
      <c r="A308" s="67" t="s">
        <v>843</v>
      </c>
      <c r="B308" s="67" t="s">
        <v>844</v>
      </c>
    </row>
    <row r="309" spans="1:2">
      <c r="A309" s="67" t="s">
        <v>845</v>
      </c>
      <c r="B309" s="67" t="s">
        <v>846</v>
      </c>
    </row>
    <row r="310" spans="1:2">
      <c r="A310" s="67" t="s">
        <v>847</v>
      </c>
      <c r="B310" s="67" t="s">
        <v>848</v>
      </c>
    </row>
    <row r="311" spans="1:2">
      <c r="A311" s="67" t="s">
        <v>849</v>
      </c>
      <c r="B311" s="67" t="s">
        <v>850</v>
      </c>
    </row>
    <row r="312" spans="1:2">
      <c r="A312" s="67" t="s">
        <v>851</v>
      </c>
      <c r="B312" s="67" t="s">
        <v>852</v>
      </c>
    </row>
    <row r="313" spans="1:2">
      <c r="A313" s="67" t="s">
        <v>1063</v>
      </c>
      <c r="B313" s="67" t="s">
        <v>1064</v>
      </c>
    </row>
    <row r="314" spans="1:2">
      <c r="A314" s="67" t="s">
        <v>354</v>
      </c>
      <c r="B314" s="67" t="s">
        <v>355</v>
      </c>
    </row>
    <row r="315" spans="1:2">
      <c r="A315" s="67" t="s">
        <v>356</v>
      </c>
      <c r="B315" s="67" t="s">
        <v>357</v>
      </c>
    </row>
    <row r="316" spans="1:2">
      <c r="A316" s="67" t="s">
        <v>358</v>
      </c>
      <c r="B316" s="67" t="s">
        <v>359</v>
      </c>
    </row>
    <row r="317" spans="1:2">
      <c r="A317" s="67" t="s">
        <v>360</v>
      </c>
      <c r="B317" s="67" t="s">
        <v>361</v>
      </c>
    </row>
    <row r="318" spans="1:2">
      <c r="A318" s="67" t="s">
        <v>1046</v>
      </c>
      <c r="B318" s="67" t="s">
        <v>1047</v>
      </c>
    </row>
    <row r="319" spans="1:2">
      <c r="A319" s="67" t="s">
        <v>362</v>
      </c>
      <c r="B319" s="67" t="s">
        <v>363</v>
      </c>
    </row>
    <row r="320" spans="1:2">
      <c r="A320" s="67" t="s">
        <v>364</v>
      </c>
      <c r="B320" s="67" t="s">
        <v>365</v>
      </c>
    </row>
    <row r="321" spans="1:2">
      <c r="A321" s="67" t="s">
        <v>366</v>
      </c>
      <c r="B321" s="67" t="s">
        <v>367</v>
      </c>
    </row>
    <row r="322" spans="1:2">
      <c r="A322" s="67" t="s">
        <v>853</v>
      </c>
      <c r="B322" s="67" t="s">
        <v>854</v>
      </c>
    </row>
    <row r="323" spans="1:2">
      <c r="A323" s="67" t="s">
        <v>368</v>
      </c>
      <c r="B323" s="67" t="s">
        <v>369</v>
      </c>
    </row>
    <row r="324" spans="1:2">
      <c r="A324" s="67" t="s">
        <v>370</v>
      </c>
      <c r="B324" s="67" t="s">
        <v>371</v>
      </c>
    </row>
    <row r="325" spans="1:2">
      <c r="A325" s="67" t="s">
        <v>372</v>
      </c>
      <c r="B325" s="67" t="s">
        <v>373</v>
      </c>
    </row>
    <row r="326" spans="1:2">
      <c r="A326" s="67" t="s">
        <v>374</v>
      </c>
      <c r="B326" s="67" t="s">
        <v>375</v>
      </c>
    </row>
    <row r="327" spans="1:2">
      <c r="A327" s="67" t="s">
        <v>376</v>
      </c>
      <c r="B327" s="67" t="s">
        <v>377</v>
      </c>
    </row>
    <row r="328" spans="1:2">
      <c r="A328" s="67" t="s">
        <v>632</v>
      </c>
      <c r="B328" s="67" t="s">
        <v>855</v>
      </c>
    </row>
    <row r="329" spans="1:2">
      <c r="A329" s="67" t="s">
        <v>378</v>
      </c>
      <c r="B329" s="67" t="s">
        <v>379</v>
      </c>
    </row>
    <row r="330" spans="1:2">
      <c r="A330" s="67" t="s">
        <v>380</v>
      </c>
      <c r="B330" s="67" t="s">
        <v>381</v>
      </c>
    </row>
    <row r="331" spans="1:2">
      <c r="A331" s="67" t="s">
        <v>856</v>
      </c>
      <c r="B331" s="67" t="s">
        <v>857</v>
      </c>
    </row>
    <row r="332" spans="1:2">
      <c r="A332" s="67" t="s">
        <v>382</v>
      </c>
      <c r="B332" s="67" t="s">
        <v>383</v>
      </c>
    </row>
    <row r="333" spans="1:2">
      <c r="A333" s="67" t="s">
        <v>858</v>
      </c>
      <c r="B333" s="67" t="s">
        <v>859</v>
      </c>
    </row>
    <row r="334" spans="1:2">
      <c r="A334" s="67" t="s">
        <v>953</v>
      </c>
      <c r="B334" s="67" t="s">
        <v>1000</v>
      </c>
    </row>
    <row r="335" spans="1:2">
      <c r="A335" s="67" t="s">
        <v>384</v>
      </c>
      <c r="B335" s="67" t="s">
        <v>385</v>
      </c>
    </row>
    <row r="336" spans="1:2">
      <c r="A336" s="67" t="s">
        <v>386</v>
      </c>
      <c r="B336" s="67" t="s">
        <v>387</v>
      </c>
    </row>
    <row r="337" spans="1:2">
      <c r="A337" s="67" t="s">
        <v>969</v>
      </c>
      <c r="B337" s="67" t="s">
        <v>1025</v>
      </c>
    </row>
    <row r="338" spans="1:2">
      <c r="A338" s="67" t="s">
        <v>388</v>
      </c>
      <c r="B338" s="67" t="s">
        <v>389</v>
      </c>
    </row>
    <row r="339" spans="1:2">
      <c r="A339" s="67" t="s">
        <v>947</v>
      </c>
      <c r="B339" s="67" t="s">
        <v>994</v>
      </c>
    </row>
    <row r="340" spans="1:2">
      <c r="A340" s="67" t="s">
        <v>390</v>
      </c>
      <c r="B340" s="67" t="s">
        <v>391</v>
      </c>
    </row>
    <row r="341" spans="1:2">
      <c r="A341" s="67" t="s">
        <v>622</v>
      </c>
      <c r="B341" s="67" t="s">
        <v>860</v>
      </c>
    </row>
    <row r="342" spans="1:2">
      <c r="A342" s="67" t="s">
        <v>392</v>
      </c>
      <c r="B342" s="67" t="s">
        <v>393</v>
      </c>
    </row>
    <row r="343" spans="1:2">
      <c r="A343" s="67" t="s">
        <v>394</v>
      </c>
      <c r="B343" s="67" t="s">
        <v>395</v>
      </c>
    </row>
    <row r="344" spans="1:2">
      <c r="A344" s="67" t="s">
        <v>1044</v>
      </c>
      <c r="B344" s="67" t="s">
        <v>1045</v>
      </c>
    </row>
    <row r="345" spans="1:2">
      <c r="A345" s="67" t="s">
        <v>861</v>
      </c>
      <c r="B345" s="67" t="s">
        <v>862</v>
      </c>
    </row>
    <row r="346" spans="1:2">
      <c r="A346" s="67" t="s">
        <v>396</v>
      </c>
      <c r="B346" s="67" t="s">
        <v>397</v>
      </c>
    </row>
    <row r="347" spans="1:2">
      <c r="A347" s="67" t="s">
        <v>398</v>
      </c>
      <c r="B347" s="67" t="s">
        <v>399</v>
      </c>
    </row>
    <row r="348" spans="1:2">
      <c r="A348" s="67" t="s">
        <v>863</v>
      </c>
      <c r="B348" s="67" t="s">
        <v>864</v>
      </c>
    </row>
    <row r="349" spans="1:2">
      <c r="A349" s="67" t="s">
        <v>957</v>
      </c>
      <c r="B349" s="67" t="s">
        <v>1004</v>
      </c>
    </row>
    <row r="350" spans="1:2">
      <c r="A350" s="67" t="s">
        <v>400</v>
      </c>
      <c r="B350" s="67" t="s">
        <v>401</v>
      </c>
    </row>
    <row r="351" spans="1:2">
      <c r="A351" s="67" t="s">
        <v>1019</v>
      </c>
      <c r="B351" s="67" t="s">
        <v>1020</v>
      </c>
    </row>
    <row r="352" spans="1:2">
      <c r="A352" s="67" t="s">
        <v>402</v>
      </c>
      <c r="B352" s="67" t="s">
        <v>403</v>
      </c>
    </row>
    <row r="353" spans="1:2">
      <c r="A353" s="67" t="s">
        <v>404</v>
      </c>
      <c r="B353" s="67" t="s">
        <v>405</v>
      </c>
    </row>
    <row r="354" spans="1:2">
      <c r="A354" s="67" t="s">
        <v>406</v>
      </c>
      <c r="B354" s="67" t="s">
        <v>407</v>
      </c>
    </row>
    <row r="355" spans="1:2">
      <c r="A355" s="67" t="s">
        <v>408</v>
      </c>
      <c r="B355" s="67" t="s">
        <v>409</v>
      </c>
    </row>
    <row r="356" spans="1:2">
      <c r="A356" s="67" t="s">
        <v>410</v>
      </c>
      <c r="B356" s="67" t="s">
        <v>411</v>
      </c>
    </row>
    <row r="357" spans="1:2">
      <c r="A357" s="67" t="s">
        <v>412</v>
      </c>
      <c r="B357" s="67" t="s">
        <v>413</v>
      </c>
    </row>
    <row r="358" spans="1:2">
      <c r="A358" s="67" t="s">
        <v>865</v>
      </c>
      <c r="B358" s="67" t="s">
        <v>866</v>
      </c>
    </row>
    <row r="359" spans="1:2">
      <c r="A359" s="67" t="s">
        <v>414</v>
      </c>
      <c r="B359" s="67" t="s">
        <v>415</v>
      </c>
    </row>
    <row r="360" spans="1:2">
      <c r="A360" s="67" t="s">
        <v>416</v>
      </c>
      <c r="B360" s="67" t="s">
        <v>417</v>
      </c>
    </row>
    <row r="361" spans="1:2">
      <c r="A361" s="67" t="s">
        <v>418</v>
      </c>
      <c r="B361" s="67" t="s">
        <v>419</v>
      </c>
    </row>
    <row r="362" spans="1:2">
      <c r="A362" s="67" t="s">
        <v>420</v>
      </c>
      <c r="B362" s="67" t="s">
        <v>421</v>
      </c>
    </row>
    <row r="363" spans="1:2">
      <c r="A363" s="67" t="s">
        <v>628</v>
      </c>
      <c r="B363" s="67" t="s">
        <v>867</v>
      </c>
    </row>
    <row r="364" spans="1:2">
      <c r="A364" s="67" t="s">
        <v>868</v>
      </c>
      <c r="B364" s="67" t="s">
        <v>869</v>
      </c>
    </row>
    <row r="365" spans="1:2">
      <c r="A365" s="67" t="s">
        <v>944</v>
      </c>
      <c r="B365" s="67" t="s">
        <v>990</v>
      </c>
    </row>
    <row r="366" spans="1:2">
      <c r="A366" s="67" t="s">
        <v>422</v>
      </c>
      <c r="B366" s="67" t="s">
        <v>423</v>
      </c>
    </row>
    <row r="367" spans="1:2">
      <c r="A367" s="67" t="s">
        <v>424</v>
      </c>
      <c r="B367" s="67" t="s">
        <v>425</v>
      </c>
    </row>
    <row r="368" spans="1:2">
      <c r="A368" s="67" t="s">
        <v>960</v>
      </c>
      <c r="B368" s="67" t="s">
        <v>1007</v>
      </c>
    </row>
    <row r="369" spans="1:2">
      <c r="A369" s="67" t="s">
        <v>631</v>
      </c>
      <c r="B369" s="67" t="s">
        <v>870</v>
      </c>
    </row>
    <row r="370" spans="1:2">
      <c r="A370" s="67" t="s">
        <v>949</v>
      </c>
      <c r="B370" s="67" t="s">
        <v>996</v>
      </c>
    </row>
    <row r="371" spans="1:2">
      <c r="A371" s="67" t="s">
        <v>426</v>
      </c>
      <c r="B371" s="67" t="s">
        <v>427</v>
      </c>
    </row>
    <row r="372" spans="1:2">
      <c r="A372" s="67" t="s">
        <v>978</v>
      </c>
      <c r="B372" s="67" t="s">
        <v>1034</v>
      </c>
    </row>
    <row r="373" spans="1:2">
      <c r="A373" s="67" t="s">
        <v>871</v>
      </c>
      <c r="B373" s="67" t="s">
        <v>872</v>
      </c>
    </row>
    <row r="374" spans="1:2">
      <c r="A374" s="67" t="s">
        <v>940</v>
      </c>
      <c r="B374" s="67" t="s">
        <v>986</v>
      </c>
    </row>
    <row r="375" spans="1:2">
      <c r="A375" s="67" t="s">
        <v>428</v>
      </c>
      <c r="B375" s="67" t="s">
        <v>429</v>
      </c>
    </row>
    <row r="376" spans="1:2">
      <c r="A376" s="67" t="s">
        <v>430</v>
      </c>
      <c r="B376" s="67" t="s">
        <v>431</v>
      </c>
    </row>
    <row r="377" spans="1:2">
      <c r="A377" s="67" t="s">
        <v>432</v>
      </c>
      <c r="B377" s="67" t="s">
        <v>433</v>
      </c>
    </row>
    <row r="378" spans="1:2">
      <c r="A378" s="67" t="s">
        <v>434</v>
      </c>
      <c r="B378" s="67" t="s">
        <v>435</v>
      </c>
    </row>
    <row r="379" spans="1:2">
      <c r="A379" s="67" t="s">
        <v>436</v>
      </c>
      <c r="B379" s="67" t="s">
        <v>437</v>
      </c>
    </row>
    <row r="380" spans="1:2">
      <c r="A380" s="67" t="s">
        <v>438</v>
      </c>
      <c r="B380" s="67" t="s">
        <v>439</v>
      </c>
    </row>
    <row r="381" spans="1:2">
      <c r="A381" s="67" t="s">
        <v>1039</v>
      </c>
      <c r="B381" s="67" t="s">
        <v>1040</v>
      </c>
    </row>
    <row r="382" spans="1:2">
      <c r="A382" s="67" t="s">
        <v>981</v>
      </c>
      <c r="B382" s="67" t="s">
        <v>1037</v>
      </c>
    </row>
    <row r="383" spans="1:2">
      <c r="A383" s="67" t="s">
        <v>651</v>
      </c>
      <c r="B383" s="67" t="s">
        <v>873</v>
      </c>
    </row>
    <row r="384" spans="1:2">
      <c r="A384" s="67" t="s">
        <v>658</v>
      </c>
      <c r="B384" s="67" t="s">
        <v>874</v>
      </c>
    </row>
    <row r="385" spans="1:2">
      <c r="A385" s="67" t="s">
        <v>648</v>
      </c>
      <c r="B385" s="67" t="s">
        <v>875</v>
      </c>
    </row>
    <row r="386" spans="1:2">
      <c r="A386" s="67" t="s">
        <v>623</v>
      </c>
      <c r="B386" s="67" t="s">
        <v>876</v>
      </c>
    </row>
    <row r="387" spans="1:2">
      <c r="A387" s="67" t="s">
        <v>440</v>
      </c>
      <c r="B387" s="67" t="s">
        <v>441</v>
      </c>
    </row>
    <row r="388" spans="1:2">
      <c r="A388" s="67" t="s">
        <v>641</v>
      </c>
      <c r="B388" s="67" t="s">
        <v>877</v>
      </c>
    </row>
    <row r="389" spans="1:2">
      <c r="A389" s="67" t="s">
        <v>442</v>
      </c>
      <c r="B389" s="67" t="s">
        <v>443</v>
      </c>
    </row>
    <row r="390" spans="1:2">
      <c r="A390" s="67" t="s">
        <v>444</v>
      </c>
      <c r="B390" s="67" t="s">
        <v>445</v>
      </c>
    </row>
    <row r="391" spans="1:2">
      <c r="A391" s="67" t="s">
        <v>1065</v>
      </c>
      <c r="B391" s="67" t="s">
        <v>1066</v>
      </c>
    </row>
    <row r="392" spans="1:2">
      <c r="A392" s="67" t="s">
        <v>446</v>
      </c>
      <c r="B392" s="67" t="s">
        <v>447</v>
      </c>
    </row>
    <row r="393" spans="1:2">
      <c r="A393" s="67" t="s">
        <v>448</v>
      </c>
      <c r="B393" s="67" t="s">
        <v>449</v>
      </c>
    </row>
    <row r="394" spans="1:2">
      <c r="A394" s="67" t="s">
        <v>878</v>
      </c>
      <c r="B394" s="67" t="s">
        <v>879</v>
      </c>
    </row>
    <row r="395" spans="1:2">
      <c r="A395" s="67" t="s">
        <v>450</v>
      </c>
      <c r="B395" s="67" t="s">
        <v>451</v>
      </c>
    </row>
    <row r="396" spans="1:2">
      <c r="A396" s="67" t="s">
        <v>452</v>
      </c>
      <c r="B396" s="67" t="s">
        <v>453</v>
      </c>
    </row>
    <row r="397" spans="1:2">
      <c r="A397" s="67" t="s">
        <v>454</v>
      </c>
      <c r="B397" s="67" t="s">
        <v>455</v>
      </c>
    </row>
    <row r="398" spans="1:2">
      <c r="A398" s="67" t="s">
        <v>456</v>
      </c>
      <c r="B398" s="67" t="s">
        <v>457</v>
      </c>
    </row>
    <row r="399" spans="1:2">
      <c r="A399" s="67" t="s">
        <v>880</v>
      </c>
      <c r="B399" s="67" t="s">
        <v>881</v>
      </c>
    </row>
    <row r="400" spans="1:2">
      <c r="A400" s="67" t="s">
        <v>882</v>
      </c>
      <c r="B400" s="67" t="s">
        <v>883</v>
      </c>
    </row>
    <row r="401" spans="1:2">
      <c r="A401" s="67" t="s">
        <v>458</v>
      </c>
      <c r="B401" s="67" t="s">
        <v>459</v>
      </c>
    </row>
    <row r="402" spans="1:2">
      <c r="A402" s="67" t="s">
        <v>956</v>
      </c>
      <c r="B402" s="67" t="s">
        <v>1003</v>
      </c>
    </row>
    <row r="403" spans="1:2">
      <c r="A403" s="67" t="s">
        <v>460</v>
      </c>
      <c r="B403" s="67" t="s">
        <v>461</v>
      </c>
    </row>
    <row r="404" spans="1:2">
      <c r="A404" s="67" t="s">
        <v>884</v>
      </c>
      <c r="B404" s="67" t="s">
        <v>885</v>
      </c>
    </row>
    <row r="405" spans="1:2">
      <c r="A405" s="67" t="s">
        <v>462</v>
      </c>
      <c r="B405" s="67" t="s">
        <v>463</v>
      </c>
    </row>
    <row r="406" spans="1:2">
      <c r="A406" s="67" t="s">
        <v>464</v>
      </c>
      <c r="B406" s="67" t="s">
        <v>465</v>
      </c>
    </row>
    <row r="407" spans="1:2">
      <c r="A407" s="67" t="s">
        <v>466</v>
      </c>
      <c r="B407" s="67" t="s">
        <v>467</v>
      </c>
    </row>
    <row r="408" spans="1:2">
      <c r="A408" s="67" t="s">
        <v>962</v>
      </c>
      <c r="B408" s="67" t="s">
        <v>1009</v>
      </c>
    </row>
    <row r="409" spans="1:2">
      <c r="A409" s="67" t="s">
        <v>468</v>
      </c>
      <c r="B409" s="67" t="s">
        <v>469</v>
      </c>
    </row>
    <row r="410" spans="1:2">
      <c r="A410" s="67" t="s">
        <v>886</v>
      </c>
      <c r="B410" s="67" t="s">
        <v>887</v>
      </c>
    </row>
    <row r="411" spans="1:2">
      <c r="A411" s="67" t="s">
        <v>619</v>
      </c>
      <c r="B411" s="67" t="s">
        <v>888</v>
      </c>
    </row>
    <row r="412" spans="1:2">
      <c r="A412" s="67" t="s">
        <v>470</v>
      </c>
      <c r="B412" s="67" t="s">
        <v>471</v>
      </c>
    </row>
    <row r="413" spans="1:2">
      <c r="A413" s="67" t="s">
        <v>472</v>
      </c>
      <c r="B413" s="67" t="s">
        <v>473</v>
      </c>
    </row>
    <row r="414" spans="1:2">
      <c r="A414" s="67" t="s">
        <v>474</v>
      </c>
      <c r="B414" s="67" t="s">
        <v>475</v>
      </c>
    </row>
    <row r="415" spans="1:2">
      <c r="A415" s="67" t="s">
        <v>647</v>
      </c>
      <c r="B415" s="67" t="s">
        <v>889</v>
      </c>
    </row>
    <row r="416" spans="1:2">
      <c r="A416" s="67" t="s">
        <v>476</v>
      </c>
      <c r="B416" s="67" t="s">
        <v>477</v>
      </c>
    </row>
    <row r="417" spans="1:2">
      <c r="A417" s="67" t="s">
        <v>890</v>
      </c>
      <c r="B417" s="67" t="s">
        <v>891</v>
      </c>
    </row>
    <row r="418" spans="1:2">
      <c r="A418" s="67" t="s">
        <v>478</v>
      </c>
      <c r="B418" s="67" t="s">
        <v>479</v>
      </c>
    </row>
    <row r="419" spans="1:2">
      <c r="A419" s="67" t="s">
        <v>480</v>
      </c>
      <c r="B419" s="67" t="s">
        <v>481</v>
      </c>
    </row>
    <row r="420" spans="1:2">
      <c r="A420" s="67" t="s">
        <v>482</v>
      </c>
      <c r="B420" s="67" t="s">
        <v>483</v>
      </c>
    </row>
    <row r="421" spans="1:2">
      <c r="A421" s="67" t="s">
        <v>971</v>
      </c>
      <c r="B421" s="67" t="s">
        <v>1027</v>
      </c>
    </row>
    <row r="422" spans="1:2">
      <c r="A422" s="67" t="s">
        <v>653</v>
      </c>
      <c r="B422" s="67" t="s">
        <v>892</v>
      </c>
    </row>
    <row r="423" spans="1:2">
      <c r="A423" s="67" t="s">
        <v>1058</v>
      </c>
      <c r="B423" s="67" t="s">
        <v>892</v>
      </c>
    </row>
    <row r="424" spans="1:2">
      <c r="A424" s="67" t="s">
        <v>893</v>
      </c>
      <c r="B424" s="67" t="s">
        <v>894</v>
      </c>
    </row>
    <row r="425" spans="1:2">
      <c r="A425" s="67" t="s">
        <v>950</v>
      </c>
      <c r="B425" s="67" t="s">
        <v>997</v>
      </c>
    </row>
    <row r="426" spans="1:2">
      <c r="A426" s="67" t="s">
        <v>970</v>
      </c>
      <c r="B426" s="67" t="s">
        <v>1026</v>
      </c>
    </row>
    <row r="427" spans="1:2">
      <c r="A427" s="67" t="s">
        <v>484</v>
      </c>
      <c r="B427" s="67" t="s">
        <v>485</v>
      </c>
    </row>
    <row r="428" spans="1:2">
      <c r="A428" s="67" t="s">
        <v>625</v>
      </c>
      <c r="B428" s="67" t="s">
        <v>895</v>
      </c>
    </row>
    <row r="429" spans="1:2">
      <c r="A429" s="67" t="s">
        <v>945</v>
      </c>
      <c r="B429" s="67" t="s">
        <v>992</v>
      </c>
    </row>
    <row r="430" spans="1:2">
      <c r="A430" s="67" t="s">
        <v>486</v>
      </c>
      <c r="B430" s="67" t="s">
        <v>487</v>
      </c>
    </row>
    <row r="431" spans="1:2">
      <c r="A431" s="67" t="s">
        <v>620</v>
      </c>
      <c r="B431" s="67" t="s">
        <v>896</v>
      </c>
    </row>
    <row r="432" spans="1:2">
      <c r="A432" s="67" t="s">
        <v>959</v>
      </c>
      <c r="B432" s="67" t="s">
        <v>1006</v>
      </c>
    </row>
    <row r="433" spans="1:2">
      <c r="A433" s="67" t="s">
        <v>488</v>
      </c>
      <c r="B433" s="67" t="s">
        <v>489</v>
      </c>
    </row>
    <row r="434" spans="1:2">
      <c r="A434" s="67" t="s">
        <v>490</v>
      </c>
      <c r="B434" s="67" t="s">
        <v>491</v>
      </c>
    </row>
    <row r="435" spans="1:2">
      <c r="A435" s="67" t="s">
        <v>492</v>
      </c>
      <c r="B435" s="67" t="s">
        <v>493</v>
      </c>
    </row>
    <row r="436" spans="1:2">
      <c r="A436" s="67" t="s">
        <v>897</v>
      </c>
      <c r="B436" s="67" t="s">
        <v>898</v>
      </c>
    </row>
    <row r="437" spans="1:2">
      <c r="A437" s="67" t="s">
        <v>494</v>
      </c>
      <c r="B437" s="67" t="s">
        <v>495</v>
      </c>
    </row>
    <row r="438" spans="1:2">
      <c r="A438" s="67" t="s">
        <v>899</v>
      </c>
      <c r="B438" s="67" t="s">
        <v>900</v>
      </c>
    </row>
    <row r="439" spans="1:2">
      <c r="A439" s="67" t="s">
        <v>496</v>
      </c>
      <c r="B439" s="67" t="s">
        <v>497</v>
      </c>
    </row>
    <row r="440" spans="1:2">
      <c r="A440" s="67" t="s">
        <v>498</v>
      </c>
      <c r="B440" s="67" t="s">
        <v>499</v>
      </c>
    </row>
    <row r="441" spans="1:2">
      <c r="A441" s="67" t="s">
        <v>500</v>
      </c>
      <c r="B441" s="67" t="s">
        <v>501</v>
      </c>
    </row>
    <row r="442" spans="1:2">
      <c r="A442" s="67" t="s">
        <v>901</v>
      </c>
      <c r="B442" s="67" t="s">
        <v>902</v>
      </c>
    </row>
    <row r="443" spans="1:2">
      <c r="A443" s="67" t="s">
        <v>502</v>
      </c>
      <c r="B443" s="67" t="s">
        <v>503</v>
      </c>
    </row>
    <row r="444" spans="1:2">
      <c r="A444" s="67" t="s">
        <v>504</v>
      </c>
      <c r="B444" s="67" t="s">
        <v>505</v>
      </c>
    </row>
    <row r="445" spans="1:2">
      <c r="A445" s="67" t="s">
        <v>506</v>
      </c>
      <c r="B445" s="67" t="s">
        <v>507</v>
      </c>
    </row>
    <row r="446" spans="1:2">
      <c r="A446" s="67" t="s">
        <v>621</v>
      </c>
      <c r="B446" s="67" t="s">
        <v>903</v>
      </c>
    </row>
    <row r="447" spans="1:2">
      <c r="A447" s="67" t="s">
        <v>904</v>
      </c>
      <c r="B447" s="67" t="s">
        <v>905</v>
      </c>
    </row>
    <row r="448" spans="1:2">
      <c r="A448" s="67" t="s">
        <v>508</v>
      </c>
      <c r="B448" s="67" t="s">
        <v>509</v>
      </c>
    </row>
    <row r="449" spans="1:2">
      <c r="A449" s="67" t="s">
        <v>906</v>
      </c>
      <c r="B449" s="67" t="s">
        <v>907</v>
      </c>
    </row>
    <row r="450" spans="1:2">
      <c r="A450" s="67" t="s">
        <v>968</v>
      </c>
      <c r="B450" s="67" t="s">
        <v>1018</v>
      </c>
    </row>
    <row r="451" spans="1:2">
      <c r="A451" s="67" t="s">
        <v>908</v>
      </c>
      <c r="B451" s="67" t="s">
        <v>909</v>
      </c>
    </row>
    <row r="452" spans="1:2">
      <c r="A452" s="67" t="s">
        <v>952</v>
      </c>
      <c r="B452" s="67" t="s">
        <v>999</v>
      </c>
    </row>
    <row r="453" spans="1:2">
      <c r="A453" s="67" t="s">
        <v>510</v>
      </c>
      <c r="B453" s="67" t="s">
        <v>511</v>
      </c>
    </row>
    <row r="454" spans="1:2">
      <c r="A454" s="67" t="s">
        <v>512</v>
      </c>
      <c r="B454" s="67" t="s">
        <v>513</v>
      </c>
    </row>
    <row r="455" spans="1:2">
      <c r="A455" s="67" t="s">
        <v>514</v>
      </c>
      <c r="B455" s="67" t="s">
        <v>515</v>
      </c>
    </row>
    <row r="456" spans="1:2">
      <c r="A456" s="67" t="s">
        <v>516</v>
      </c>
      <c r="B456" s="67" t="s">
        <v>517</v>
      </c>
    </row>
    <row r="457" spans="1:2">
      <c r="A457" s="67" t="s">
        <v>643</v>
      </c>
      <c r="B457" s="67" t="s">
        <v>910</v>
      </c>
    </row>
    <row r="458" spans="1:2">
      <c r="A458" s="67" t="s">
        <v>518</v>
      </c>
      <c r="B458" s="67" t="s">
        <v>519</v>
      </c>
    </row>
    <row r="459" spans="1:2">
      <c r="A459" s="67" t="s">
        <v>979</v>
      </c>
      <c r="B459" s="67" t="s">
        <v>1035</v>
      </c>
    </row>
    <row r="460" spans="1:2">
      <c r="A460" s="67" t="s">
        <v>520</v>
      </c>
      <c r="B460" s="67" t="s">
        <v>521</v>
      </c>
    </row>
    <row r="461" spans="1:2">
      <c r="A461" s="67" t="s">
        <v>522</v>
      </c>
      <c r="B461" s="67" t="s">
        <v>523</v>
      </c>
    </row>
    <row r="462" spans="1:2">
      <c r="A462" s="67" t="s">
        <v>524</v>
      </c>
      <c r="B462" s="67" t="s">
        <v>525</v>
      </c>
    </row>
    <row r="463" spans="1:2">
      <c r="A463" s="67" t="s">
        <v>911</v>
      </c>
      <c r="B463" s="67" t="s">
        <v>912</v>
      </c>
    </row>
    <row r="464" spans="1:2">
      <c r="A464" s="67" t="s">
        <v>526</v>
      </c>
      <c r="B464" s="67" t="s">
        <v>527</v>
      </c>
    </row>
    <row r="465" spans="1:2">
      <c r="A465" s="67" t="s">
        <v>943</v>
      </c>
      <c r="B465" s="67" t="s">
        <v>989</v>
      </c>
    </row>
    <row r="466" spans="1:2">
      <c r="A466" s="67" t="s">
        <v>528</v>
      </c>
      <c r="B466" s="67" t="s">
        <v>529</v>
      </c>
    </row>
    <row r="467" spans="1:2">
      <c r="A467" s="67" t="s">
        <v>530</v>
      </c>
      <c r="B467" s="67" t="s">
        <v>531</v>
      </c>
    </row>
    <row r="468" spans="1:2">
      <c r="A468" s="67" t="s">
        <v>913</v>
      </c>
      <c r="B468" s="67" t="s">
        <v>914</v>
      </c>
    </row>
    <row r="469" spans="1:2">
      <c r="A469" s="67" t="s">
        <v>915</v>
      </c>
      <c r="B469" s="67" t="s">
        <v>916</v>
      </c>
    </row>
    <row r="470" spans="1:2">
      <c r="A470" s="67" t="s">
        <v>532</v>
      </c>
      <c r="B470" s="67" t="s">
        <v>533</v>
      </c>
    </row>
    <row r="471" spans="1:2">
      <c r="A471" s="67" t="s">
        <v>534</v>
      </c>
      <c r="B471" s="67" t="s">
        <v>535</v>
      </c>
    </row>
    <row r="472" spans="1:2">
      <c r="A472" s="67" t="s">
        <v>536</v>
      </c>
      <c r="B472" s="67" t="s">
        <v>537</v>
      </c>
    </row>
    <row r="473" spans="1:2">
      <c r="A473" s="67" t="s">
        <v>538</v>
      </c>
      <c r="B473" s="67" t="s">
        <v>539</v>
      </c>
    </row>
    <row r="474" spans="1:2">
      <c r="A474" s="67" t="s">
        <v>636</v>
      </c>
      <c r="B474" s="67" t="s">
        <v>917</v>
      </c>
    </row>
    <row r="475" spans="1:2">
      <c r="A475" s="67" t="s">
        <v>540</v>
      </c>
      <c r="B475" s="67" t="s">
        <v>541</v>
      </c>
    </row>
    <row r="476" spans="1:2">
      <c r="A476" s="67" t="s">
        <v>542</v>
      </c>
      <c r="B476" s="67" t="s">
        <v>543</v>
      </c>
    </row>
    <row r="477" spans="1:2">
      <c r="A477" s="67" t="s">
        <v>918</v>
      </c>
      <c r="B477" s="67" t="s">
        <v>919</v>
      </c>
    </row>
    <row r="478" spans="1:2">
      <c r="A478" s="67" t="s">
        <v>544</v>
      </c>
      <c r="B478" s="67" t="s">
        <v>545</v>
      </c>
    </row>
    <row r="479" spans="1:2">
      <c r="A479" s="67" t="s">
        <v>546</v>
      </c>
      <c r="B479" s="67" t="s">
        <v>547</v>
      </c>
    </row>
    <row r="480" spans="1:2">
      <c r="A480" s="67" t="s">
        <v>548</v>
      </c>
      <c r="B480" s="67" t="s">
        <v>549</v>
      </c>
    </row>
    <row r="481" spans="1:2">
      <c r="A481" s="67" t="s">
        <v>920</v>
      </c>
      <c r="B481" s="67" t="s">
        <v>921</v>
      </c>
    </row>
    <row r="482" spans="1:2">
      <c r="A482" s="67" t="s">
        <v>977</v>
      </c>
      <c r="B482" s="67" t="s">
        <v>1033</v>
      </c>
    </row>
    <row r="483" spans="1:2">
      <c r="A483" s="67" t="s">
        <v>976</v>
      </c>
      <c r="B483" s="67" t="s">
        <v>1032</v>
      </c>
    </row>
    <row r="484" spans="1:2">
      <c r="A484" s="67" t="s">
        <v>922</v>
      </c>
      <c r="B484" s="67" t="s">
        <v>923</v>
      </c>
    </row>
    <row r="485" spans="1:2">
      <c r="A485" s="67" t="s">
        <v>550</v>
      </c>
      <c r="B485" s="67" t="s">
        <v>551</v>
      </c>
    </row>
    <row r="486" spans="1:2">
      <c r="A486" s="67" t="s">
        <v>552</v>
      </c>
      <c r="B486" s="67" t="s">
        <v>553</v>
      </c>
    </row>
    <row r="487" spans="1:2">
      <c r="A487" s="67" t="s">
        <v>554</v>
      </c>
      <c r="B487" s="67" t="s">
        <v>555</v>
      </c>
    </row>
    <row r="488" spans="1:2">
      <c r="A488" s="67" t="s">
        <v>556</v>
      </c>
      <c r="B488" s="67" t="s">
        <v>557</v>
      </c>
    </row>
    <row r="489" spans="1:2">
      <c r="A489" s="67" t="s">
        <v>558</v>
      </c>
      <c r="B489" s="67" t="s">
        <v>559</v>
      </c>
    </row>
    <row r="490" spans="1:2">
      <c r="A490" s="67" t="s">
        <v>560</v>
      </c>
      <c r="B490" s="67" t="s">
        <v>561</v>
      </c>
    </row>
    <row r="491" spans="1:2">
      <c r="A491" s="67" t="s">
        <v>924</v>
      </c>
      <c r="B491" s="67" t="s">
        <v>925</v>
      </c>
    </row>
    <row r="492" spans="1:2">
      <c r="A492" s="67" t="s">
        <v>616</v>
      </c>
      <c r="B492" s="67" t="s">
        <v>926</v>
      </c>
    </row>
    <row r="493" spans="1:2">
      <c r="A493" s="67" t="s">
        <v>617</v>
      </c>
      <c r="B493" s="67" t="s">
        <v>927</v>
      </c>
    </row>
    <row r="494" spans="1:2">
      <c r="A494" s="67" t="s">
        <v>562</v>
      </c>
      <c r="B494" s="67" t="s">
        <v>563</v>
      </c>
    </row>
    <row r="495" spans="1:2">
      <c r="A495" s="67" t="s">
        <v>928</v>
      </c>
      <c r="B495" s="67" t="s">
        <v>929</v>
      </c>
    </row>
    <row r="496" spans="1:2">
      <c r="A496" s="67" t="s">
        <v>564</v>
      </c>
      <c r="B496" s="67" t="s">
        <v>565</v>
      </c>
    </row>
    <row r="497" spans="1:2">
      <c r="A497" s="67" t="s">
        <v>566</v>
      </c>
      <c r="B497" s="67" t="s">
        <v>567</v>
      </c>
    </row>
    <row r="498" spans="1:2">
      <c r="A498" s="67" t="s">
        <v>568</v>
      </c>
      <c r="B498" s="67" t="s">
        <v>569</v>
      </c>
    </row>
    <row r="499" spans="1:2">
      <c r="A499" s="67" t="s">
        <v>633</v>
      </c>
      <c r="B499" s="67" t="s">
        <v>930</v>
      </c>
    </row>
    <row r="500" spans="1:2">
      <c r="A500" s="67" t="s">
        <v>570</v>
      </c>
      <c r="B500" s="67" t="s">
        <v>571</v>
      </c>
    </row>
    <row r="501" spans="1:2">
      <c r="A501" s="67" t="s">
        <v>615</v>
      </c>
      <c r="B501" s="67" t="s">
        <v>931</v>
      </c>
    </row>
    <row r="502" spans="1:2">
      <c r="A502" s="67" t="s">
        <v>932</v>
      </c>
      <c r="B502" s="67" t="s">
        <v>933</v>
      </c>
    </row>
    <row r="503" spans="1:2">
      <c r="A503" s="67" t="s">
        <v>572</v>
      </c>
      <c r="B503" s="67" t="s">
        <v>573</v>
      </c>
    </row>
  </sheetData>
  <sortState ref="A2:B503">
    <sortCondition ref="A2:A503"/>
  </sortState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workbookViewId="0">
      <selection activeCell="Y10" sqref="Y10"/>
    </sheetView>
  </sheetViews>
  <sheetFormatPr defaultRowHeight="16.5"/>
  <cols>
    <col min="1" max="1" width="5" customWidth="1"/>
    <col min="2" max="2" width="9.5" bestFit="1" customWidth="1"/>
    <col min="3" max="5" width="9.5" customWidth="1"/>
    <col min="6" max="6" width="5.625" customWidth="1"/>
    <col min="7" max="24" width="5.125" customWidth="1"/>
  </cols>
  <sheetData>
    <row r="1" spans="1:29" ht="17.25" thickBot="1">
      <c r="A1" s="115" t="s">
        <v>1330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>
        <v>4</v>
      </c>
      <c r="Z1">
        <v>1</v>
      </c>
      <c r="AA1">
        <v>2</v>
      </c>
      <c r="AB1">
        <v>3</v>
      </c>
      <c r="AC1">
        <v>4</v>
      </c>
    </row>
    <row r="2" spans="1:29">
      <c r="A2" s="116">
        <v>1</v>
      </c>
      <c r="B2" s="117"/>
      <c r="C2" s="117"/>
      <c r="D2" s="117"/>
      <c r="E2" s="117"/>
      <c r="F2" s="1" t="s">
        <v>598</v>
      </c>
      <c r="G2" s="2" t="s">
        <v>576</v>
      </c>
      <c r="H2" s="3" t="s">
        <v>577</v>
      </c>
      <c r="I2" s="3" t="s">
        <v>578</v>
      </c>
      <c r="J2" s="3" t="s">
        <v>579</v>
      </c>
      <c r="K2" s="3" t="s">
        <v>580</v>
      </c>
      <c r="L2" s="3" t="s">
        <v>581</v>
      </c>
      <c r="M2" s="3" t="s">
        <v>582</v>
      </c>
      <c r="N2" s="3" t="s">
        <v>583</v>
      </c>
      <c r="O2" s="4" t="s">
        <v>584</v>
      </c>
      <c r="P2" s="5" t="s">
        <v>585</v>
      </c>
      <c r="Q2" s="6" t="s">
        <v>586</v>
      </c>
      <c r="R2" s="6" t="s">
        <v>587</v>
      </c>
      <c r="S2" s="6" t="s">
        <v>588</v>
      </c>
      <c r="T2" s="6" t="s">
        <v>589</v>
      </c>
      <c r="U2" s="6" t="s">
        <v>590</v>
      </c>
      <c r="V2" s="6" t="s">
        <v>591</v>
      </c>
      <c r="W2" s="6" t="s">
        <v>592</v>
      </c>
      <c r="X2" s="7" t="s">
        <v>593</v>
      </c>
    </row>
    <row r="3" spans="1:29">
      <c r="A3" s="118"/>
      <c r="B3" s="119"/>
      <c r="C3" s="119"/>
      <c r="D3" s="119"/>
      <c r="E3" s="119"/>
      <c r="F3" s="8" t="s">
        <v>599</v>
      </c>
      <c r="G3" s="9">
        <v>4</v>
      </c>
      <c r="H3" s="10">
        <v>4</v>
      </c>
      <c r="I3" s="10">
        <v>4</v>
      </c>
      <c r="J3" s="10">
        <v>3</v>
      </c>
      <c r="K3" s="10">
        <v>5</v>
      </c>
      <c r="L3" s="10">
        <v>5</v>
      </c>
      <c r="M3" s="10">
        <v>4</v>
      </c>
      <c r="N3" s="10">
        <v>4</v>
      </c>
      <c r="O3" s="11">
        <v>3</v>
      </c>
      <c r="P3" s="9">
        <v>4</v>
      </c>
      <c r="Q3" s="10">
        <v>3</v>
      </c>
      <c r="R3" s="10">
        <v>4</v>
      </c>
      <c r="S3" s="10">
        <v>4</v>
      </c>
      <c r="T3" s="10">
        <v>3</v>
      </c>
      <c r="U3" s="10">
        <v>5</v>
      </c>
      <c r="V3" s="10">
        <v>4</v>
      </c>
      <c r="W3" s="10">
        <v>4</v>
      </c>
      <c r="X3" s="12">
        <v>5</v>
      </c>
    </row>
    <row r="4" spans="1:29">
      <c r="A4" s="13" t="s">
        <v>600</v>
      </c>
      <c r="B4" s="120" t="s">
        <v>601</v>
      </c>
      <c r="C4" s="121"/>
      <c r="D4" s="121"/>
      <c r="E4" s="121"/>
      <c r="F4" s="14"/>
      <c r="G4" s="15">
        <v>15</v>
      </c>
      <c r="H4" s="16">
        <v>15</v>
      </c>
      <c r="I4" s="16">
        <v>15</v>
      </c>
      <c r="J4" s="16">
        <v>12</v>
      </c>
      <c r="K4" s="16">
        <v>18</v>
      </c>
      <c r="L4" s="16">
        <v>18</v>
      </c>
      <c r="M4" s="16">
        <v>15</v>
      </c>
      <c r="N4" s="16">
        <v>15</v>
      </c>
      <c r="O4" s="17">
        <v>12</v>
      </c>
      <c r="P4" s="15">
        <v>20</v>
      </c>
      <c r="Q4" s="16">
        <v>12</v>
      </c>
      <c r="R4" s="16">
        <v>15</v>
      </c>
      <c r="S4" s="16">
        <v>15</v>
      </c>
      <c r="T4" s="16">
        <v>12</v>
      </c>
      <c r="U4" s="16">
        <v>18</v>
      </c>
      <c r="V4" s="16">
        <v>15</v>
      </c>
      <c r="W4" s="16">
        <v>15</v>
      </c>
      <c r="X4" s="18">
        <v>18</v>
      </c>
    </row>
    <row r="5" spans="1:29">
      <c r="A5" s="19">
        <f>IF(B5="","",1)</f>
        <v>1</v>
      </c>
      <c r="B5" s="20" t="str">
        <f>LEFT(CHOOSE($Y$1,'11月24日'!E5,'11月25日'!E5,'11月26日'!E5,'11月27日'!E5),3)</f>
        <v>陳威勝</v>
      </c>
      <c r="C5" s="20" t="str">
        <f>LEFT(CHOOSE($Y$1,'11月24日'!F5,'11月25日'!F5,'11月26日'!F5,'11月27日'!F5),3)</f>
        <v>黃韋豪</v>
      </c>
      <c r="D5" s="20" t="str">
        <f>LEFT(CHOOSE($Y$1,'11月24日'!G5,'11月25日'!G5,'11月26日'!G5,'11月27日'!G5),3)</f>
        <v>詹佳翰</v>
      </c>
      <c r="E5" s="20" t="str">
        <f>LEFT(CHOOSE($Y$1,'11月24日'!H5,'11月25日'!H5,'11月26日'!H5,'11月27日'!H5),3)</f>
        <v>方傳崴</v>
      </c>
      <c r="F5" s="21">
        <f>IF(A5="","",TIME(6,35,0))</f>
        <v>0.27430555555555552</v>
      </c>
      <c r="G5" s="22">
        <f t="shared" ref="G5:X5" si="0">IF($A5="","",F5+G$4/60/24)</f>
        <v>0.28472222222222221</v>
      </c>
      <c r="H5" s="23">
        <f t="shared" si="0"/>
        <v>0.2951388888888889</v>
      </c>
      <c r="I5" s="23">
        <f t="shared" si="0"/>
        <v>0.30555555555555558</v>
      </c>
      <c r="J5" s="23">
        <f t="shared" si="0"/>
        <v>0.31388888888888894</v>
      </c>
      <c r="K5" s="23">
        <f t="shared" si="0"/>
        <v>0.32638888888888895</v>
      </c>
      <c r="L5" s="23">
        <f t="shared" si="0"/>
        <v>0.33888888888888896</v>
      </c>
      <c r="M5" s="23">
        <f t="shared" si="0"/>
        <v>0.34930555555555565</v>
      </c>
      <c r="N5" s="23">
        <f t="shared" si="0"/>
        <v>0.35972222222222233</v>
      </c>
      <c r="O5" s="24">
        <f t="shared" si="0"/>
        <v>0.36805555555555569</v>
      </c>
      <c r="P5" s="22">
        <f t="shared" si="0"/>
        <v>0.38194444444444459</v>
      </c>
      <c r="Q5" s="23">
        <f t="shared" si="0"/>
        <v>0.39027777777777795</v>
      </c>
      <c r="R5" s="23">
        <f t="shared" si="0"/>
        <v>0.40069444444444463</v>
      </c>
      <c r="S5" s="23">
        <f t="shared" si="0"/>
        <v>0.41111111111111132</v>
      </c>
      <c r="T5" s="23">
        <f t="shared" si="0"/>
        <v>0.41944444444444468</v>
      </c>
      <c r="U5" s="23">
        <f t="shared" si="0"/>
        <v>0.43194444444444469</v>
      </c>
      <c r="V5" s="23">
        <f t="shared" si="0"/>
        <v>0.44236111111111137</v>
      </c>
      <c r="W5" s="23">
        <f t="shared" si="0"/>
        <v>0.45277777777777806</v>
      </c>
      <c r="X5" s="25">
        <f t="shared" si="0"/>
        <v>0.46527777777777807</v>
      </c>
    </row>
    <row r="6" spans="1:29">
      <c r="A6" s="19">
        <f>IF(B6="","",A5+1)</f>
        <v>2</v>
      </c>
      <c r="B6" s="20" t="str">
        <f>LEFT(CHOOSE($Y$1,'11月24日'!E7,'11月25日'!E7,'11月26日'!E7,'11月27日'!E7),3)</f>
        <v>許育誠</v>
      </c>
      <c r="C6" s="20" t="str">
        <f>LEFT(CHOOSE($Y$1,'11月24日'!F7,'11月25日'!F7,'11月26日'!F7,'11月27日'!F7),3)</f>
        <v>姜威存</v>
      </c>
      <c r="D6" s="20" t="str">
        <f>LEFT(CHOOSE($Y$1,'11月24日'!G7,'11月25日'!G7,'11月26日'!G7,'11月27日'!G7),3)</f>
        <v>徐嘉哲</v>
      </c>
      <c r="E6" s="20" t="str">
        <f>LEFT(CHOOSE($Y$1,'11月24日'!H7,'11月25日'!H7,'11月26日'!H7,'11月27日'!H7),3)</f>
        <v>張庭嘉</v>
      </c>
      <c r="F6" s="26">
        <f>IF(A6="","",F5+9/60/24)</f>
        <v>0.2805555555555555</v>
      </c>
      <c r="G6" s="27">
        <f t="shared" ref="G6:X6" si="1">IF($A6="","",F6+G$4/60/24)</f>
        <v>0.29097222222222219</v>
      </c>
      <c r="H6" s="28">
        <f t="shared" si="1"/>
        <v>0.30138888888888887</v>
      </c>
      <c r="I6" s="28">
        <f t="shared" si="1"/>
        <v>0.31180555555555556</v>
      </c>
      <c r="J6" s="28">
        <f t="shared" si="1"/>
        <v>0.32013888888888892</v>
      </c>
      <c r="K6" s="28">
        <f t="shared" si="1"/>
        <v>0.33263888888888893</v>
      </c>
      <c r="L6" s="28">
        <f t="shared" si="1"/>
        <v>0.34513888888888894</v>
      </c>
      <c r="M6" s="28">
        <f t="shared" si="1"/>
        <v>0.35555555555555562</v>
      </c>
      <c r="N6" s="28">
        <f t="shared" si="1"/>
        <v>0.36597222222222231</v>
      </c>
      <c r="O6" s="29">
        <f t="shared" si="1"/>
        <v>0.37430555555555567</v>
      </c>
      <c r="P6" s="27">
        <f t="shared" si="1"/>
        <v>0.38819444444444456</v>
      </c>
      <c r="Q6" s="28">
        <f t="shared" si="1"/>
        <v>0.39652777777777792</v>
      </c>
      <c r="R6" s="28">
        <f t="shared" si="1"/>
        <v>0.40694444444444461</v>
      </c>
      <c r="S6" s="28">
        <f t="shared" si="1"/>
        <v>0.41736111111111129</v>
      </c>
      <c r="T6" s="28">
        <f t="shared" si="1"/>
        <v>0.42569444444444465</v>
      </c>
      <c r="U6" s="28">
        <f t="shared" si="1"/>
        <v>0.43819444444444466</v>
      </c>
      <c r="V6" s="28">
        <f t="shared" si="1"/>
        <v>0.44861111111111135</v>
      </c>
      <c r="W6" s="28">
        <f t="shared" si="1"/>
        <v>0.45902777777777803</v>
      </c>
      <c r="X6" s="30">
        <f t="shared" si="1"/>
        <v>0.47152777777777805</v>
      </c>
    </row>
    <row r="7" spans="1:29">
      <c r="A7" s="19">
        <f t="shared" ref="A7:A17" si="2">IF(B7="","",A6+1)</f>
        <v>3</v>
      </c>
      <c r="B7" s="20" t="str">
        <f>LEFT(CHOOSE($Y$1,'11月24日'!E9,'11月25日'!E9,'11月26日'!E9,'11月27日'!E9),3)</f>
        <v>陳裔東</v>
      </c>
      <c r="C7" s="20" t="str">
        <f>LEFT(CHOOSE($Y$1,'11月24日'!F9,'11月25日'!F9,'11月26日'!F9,'11月27日'!F9),3)</f>
        <v>陳守成</v>
      </c>
      <c r="D7" s="20" t="str">
        <f>LEFT(CHOOSE($Y$1,'11月24日'!G9,'11月25日'!G9,'11月26日'!G9,'11月27日'!G9),3)</f>
        <v>楊浚頡</v>
      </c>
      <c r="E7" s="20" t="str">
        <f>LEFT(CHOOSE($Y$1,'11月24日'!H9,'11月25日'!H9,'11月26日'!H9,'11月27日'!H9),3)</f>
        <v>林煒傑</v>
      </c>
      <c r="F7" s="21">
        <f t="shared" ref="F7:F12" si="3">IF(A7="","",F6+9/60/24)</f>
        <v>0.28680555555555548</v>
      </c>
      <c r="G7" s="22">
        <f t="shared" ref="G7:X7" si="4">IF($A7="","",F7+G$4/60/24)</f>
        <v>0.29722222222222217</v>
      </c>
      <c r="H7" s="23">
        <f t="shared" si="4"/>
        <v>0.30763888888888885</v>
      </c>
      <c r="I7" s="23">
        <f t="shared" si="4"/>
        <v>0.31805555555555554</v>
      </c>
      <c r="J7" s="23">
        <f t="shared" si="4"/>
        <v>0.3263888888888889</v>
      </c>
      <c r="K7" s="23">
        <f t="shared" si="4"/>
        <v>0.33888888888888891</v>
      </c>
      <c r="L7" s="23">
        <f t="shared" si="4"/>
        <v>0.35138888888888892</v>
      </c>
      <c r="M7" s="23">
        <f t="shared" si="4"/>
        <v>0.3618055555555556</v>
      </c>
      <c r="N7" s="23">
        <f t="shared" si="4"/>
        <v>0.37222222222222229</v>
      </c>
      <c r="O7" s="24">
        <f t="shared" si="4"/>
        <v>0.38055555555555565</v>
      </c>
      <c r="P7" s="22">
        <f t="shared" si="4"/>
        <v>0.39444444444444454</v>
      </c>
      <c r="Q7" s="23">
        <f t="shared" si="4"/>
        <v>0.4027777777777779</v>
      </c>
      <c r="R7" s="23">
        <f t="shared" si="4"/>
        <v>0.41319444444444459</v>
      </c>
      <c r="S7" s="23">
        <f t="shared" si="4"/>
        <v>0.42361111111111127</v>
      </c>
      <c r="T7" s="23">
        <f t="shared" si="4"/>
        <v>0.43194444444444463</v>
      </c>
      <c r="U7" s="23">
        <f t="shared" si="4"/>
        <v>0.44444444444444464</v>
      </c>
      <c r="V7" s="23">
        <f t="shared" si="4"/>
        <v>0.45486111111111133</v>
      </c>
      <c r="W7" s="23">
        <f t="shared" si="4"/>
        <v>0.46527777777777801</v>
      </c>
      <c r="X7" s="25">
        <f t="shared" si="4"/>
        <v>0.47777777777777802</v>
      </c>
    </row>
    <row r="8" spans="1:29">
      <c r="A8" s="19">
        <f t="shared" si="2"/>
        <v>4</v>
      </c>
      <c r="B8" s="20" t="str">
        <f>LEFT(CHOOSE($Y$1,'11月24日'!E11,'11月25日'!E11,'11月26日'!E11,'11月27日'!E11),3)</f>
        <v>張育僑</v>
      </c>
      <c r="C8" s="20" t="str">
        <f>LEFT(CHOOSE($Y$1,'11月24日'!F11,'11月25日'!F11,'11月26日'!F11,'11月27日'!F11),3)</f>
        <v>黃柏叡</v>
      </c>
      <c r="D8" s="20" t="str">
        <f>LEFT(CHOOSE($Y$1,'11月24日'!G11,'11月25日'!G11,'11月26日'!G11,'11月27日'!G11),3)</f>
        <v>呂孫儀</v>
      </c>
      <c r="E8" s="20" t="str">
        <f>LEFT(CHOOSE($Y$1,'11月24日'!H11,'11月25日'!H11,'11月26日'!H11,'11月27日'!H11),3)</f>
        <v>何易叡</v>
      </c>
      <c r="F8" s="26">
        <f t="shared" si="3"/>
        <v>0.29305555555555546</v>
      </c>
      <c r="G8" s="27">
        <f t="shared" ref="G8:X8" si="5">IF($A8="","",F8+G$4/60/24)</f>
        <v>0.30347222222222214</v>
      </c>
      <c r="H8" s="28">
        <f t="shared" si="5"/>
        <v>0.31388888888888883</v>
      </c>
      <c r="I8" s="28">
        <f t="shared" si="5"/>
        <v>0.32430555555555551</v>
      </c>
      <c r="J8" s="28">
        <f t="shared" si="5"/>
        <v>0.33263888888888887</v>
      </c>
      <c r="K8" s="28">
        <f t="shared" si="5"/>
        <v>0.34513888888888888</v>
      </c>
      <c r="L8" s="28">
        <f t="shared" si="5"/>
        <v>0.3576388888888889</v>
      </c>
      <c r="M8" s="28">
        <f t="shared" si="5"/>
        <v>0.36805555555555558</v>
      </c>
      <c r="N8" s="28">
        <f t="shared" si="5"/>
        <v>0.37847222222222227</v>
      </c>
      <c r="O8" s="29">
        <f t="shared" si="5"/>
        <v>0.38680555555555562</v>
      </c>
      <c r="P8" s="27">
        <f t="shared" si="5"/>
        <v>0.40069444444444452</v>
      </c>
      <c r="Q8" s="28">
        <f t="shared" si="5"/>
        <v>0.40902777777777788</v>
      </c>
      <c r="R8" s="28">
        <f t="shared" si="5"/>
        <v>0.41944444444444456</v>
      </c>
      <c r="S8" s="28">
        <f t="shared" si="5"/>
        <v>0.42986111111111125</v>
      </c>
      <c r="T8" s="28">
        <f t="shared" si="5"/>
        <v>0.43819444444444461</v>
      </c>
      <c r="U8" s="28">
        <f t="shared" si="5"/>
        <v>0.45069444444444462</v>
      </c>
      <c r="V8" s="28">
        <f t="shared" si="5"/>
        <v>0.4611111111111113</v>
      </c>
      <c r="W8" s="28">
        <f t="shared" si="5"/>
        <v>0.47152777777777799</v>
      </c>
      <c r="X8" s="30">
        <f t="shared" si="5"/>
        <v>0.484027777777778</v>
      </c>
    </row>
    <row r="9" spans="1:29">
      <c r="A9" s="19">
        <f t="shared" si="2"/>
        <v>5</v>
      </c>
      <c r="B9" s="20" t="str">
        <f>LEFT(CHOOSE($Y$1,'11月24日'!E13,'11月25日'!E13,'11月26日'!E13,'11月27日'!E13),3)</f>
        <v>黃郁翔</v>
      </c>
      <c r="C9" s="20" t="str">
        <f>LEFT(CHOOSE($Y$1,'11月24日'!F13,'11月25日'!F13,'11月26日'!F13,'11月27日'!F13),3)</f>
        <v>陳伯豪</v>
      </c>
      <c r="D9" s="20" t="str">
        <f>LEFT(CHOOSE($Y$1,'11月24日'!G13,'11月25日'!G13,'11月26日'!G13,'11月27日'!G13),3)</f>
        <v>王文暘</v>
      </c>
      <c r="E9" s="20" t="str">
        <f>LEFT(CHOOSE($Y$1,'11月24日'!H13,'11月25日'!H13,'11月26日'!H13,'11月27日'!H13),3)</f>
        <v>廖云瑞</v>
      </c>
      <c r="F9" s="21">
        <f t="shared" si="3"/>
        <v>0.29930555555555544</v>
      </c>
      <c r="G9" s="22">
        <f t="shared" ref="G9:X9" si="6">IF($A9="","",F9+G$4/60/24)</f>
        <v>0.30972222222222212</v>
      </c>
      <c r="H9" s="23">
        <f t="shared" si="6"/>
        <v>0.32013888888888881</v>
      </c>
      <c r="I9" s="23">
        <f t="shared" si="6"/>
        <v>0.33055555555555549</v>
      </c>
      <c r="J9" s="23">
        <f t="shared" si="6"/>
        <v>0.33888888888888885</v>
      </c>
      <c r="K9" s="23">
        <f t="shared" si="6"/>
        <v>0.35138888888888886</v>
      </c>
      <c r="L9" s="23">
        <f t="shared" si="6"/>
        <v>0.36388888888888887</v>
      </c>
      <c r="M9" s="23">
        <f t="shared" si="6"/>
        <v>0.37430555555555556</v>
      </c>
      <c r="N9" s="23">
        <f t="shared" si="6"/>
        <v>0.38472222222222224</v>
      </c>
      <c r="O9" s="24">
        <f t="shared" si="6"/>
        <v>0.3930555555555556</v>
      </c>
      <c r="P9" s="22">
        <f t="shared" si="6"/>
        <v>0.4069444444444445</v>
      </c>
      <c r="Q9" s="23">
        <f t="shared" si="6"/>
        <v>0.41527777777777786</v>
      </c>
      <c r="R9" s="23">
        <f t="shared" si="6"/>
        <v>0.42569444444444454</v>
      </c>
      <c r="S9" s="23">
        <f t="shared" si="6"/>
        <v>0.43611111111111123</v>
      </c>
      <c r="T9" s="23">
        <f t="shared" si="6"/>
        <v>0.44444444444444459</v>
      </c>
      <c r="U9" s="23">
        <f t="shared" si="6"/>
        <v>0.4569444444444446</v>
      </c>
      <c r="V9" s="23">
        <f t="shared" si="6"/>
        <v>0.46736111111111128</v>
      </c>
      <c r="W9" s="23">
        <f t="shared" si="6"/>
        <v>0.47777777777777797</v>
      </c>
      <c r="X9" s="25">
        <f t="shared" si="6"/>
        <v>0.49027777777777798</v>
      </c>
    </row>
    <row r="10" spans="1:29">
      <c r="A10" s="19">
        <f t="shared" si="2"/>
        <v>6</v>
      </c>
      <c r="B10" s="20" t="str">
        <f>LEFT(CHOOSE($Y$1,'11月24日'!E15,'11月25日'!E15,'11月26日'!E15,'11月27日'!E15),3)</f>
        <v>彭　雄</v>
      </c>
      <c r="C10" s="20" t="str">
        <f>LEFT(CHOOSE($Y$1,'11月24日'!F15,'11月25日'!F15,'11月26日'!F15,'11月27日'!F15),3)</f>
        <v>林遠惟</v>
      </c>
      <c r="D10" s="20" t="str">
        <f>LEFT(CHOOSE($Y$1,'11月24日'!G15,'11月25日'!G15,'11月26日'!G15,'11月27日'!G15),3)</f>
        <v>陳宥蓁</v>
      </c>
      <c r="E10" s="20" t="str">
        <f>LEFT(CHOOSE($Y$1,'11月24日'!H15,'11月25日'!H15,'11月26日'!H15,'11月27日'!H15),3)</f>
        <v>葉　甫</v>
      </c>
      <c r="F10" s="26">
        <f t="shared" si="3"/>
        <v>0.30555555555555541</v>
      </c>
      <c r="G10" s="27">
        <f t="shared" ref="G10:X10" si="7">IF($A10="","",F10+G$4/60/24)</f>
        <v>0.3159722222222221</v>
      </c>
      <c r="H10" s="28">
        <f t="shared" si="7"/>
        <v>0.32638888888888878</v>
      </c>
      <c r="I10" s="28">
        <f t="shared" si="7"/>
        <v>0.33680555555555547</v>
      </c>
      <c r="J10" s="28">
        <f t="shared" si="7"/>
        <v>0.34513888888888883</v>
      </c>
      <c r="K10" s="28">
        <f t="shared" si="7"/>
        <v>0.35763888888888884</v>
      </c>
      <c r="L10" s="28">
        <f t="shared" si="7"/>
        <v>0.37013888888888885</v>
      </c>
      <c r="M10" s="28">
        <f t="shared" si="7"/>
        <v>0.38055555555555554</v>
      </c>
      <c r="N10" s="28">
        <f t="shared" si="7"/>
        <v>0.39097222222222222</v>
      </c>
      <c r="O10" s="29">
        <f t="shared" si="7"/>
        <v>0.39930555555555558</v>
      </c>
      <c r="P10" s="27">
        <f t="shared" si="7"/>
        <v>0.41319444444444448</v>
      </c>
      <c r="Q10" s="28">
        <f t="shared" si="7"/>
        <v>0.42152777777777783</v>
      </c>
      <c r="R10" s="28">
        <f t="shared" si="7"/>
        <v>0.43194444444444452</v>
      </c>
      <c r="S10" s="28">
        <f t="shared" si="7"/>
        <v>0.4423611111111112</v>
      </c>
      <c r="T10" s="28">
        <f t="shared" si="7"/>
        <v>0.45069444444444456</v>
      </c>
      <c r="U10" s="28">
        <f t="shared" si="7"/>
        <v>0.46319444444444458</v>
      </c>
      <c r="V10" s="28">
        <f t="shared" si="7"/>
        <v>0.47361111111111126</v>
      </c>
      <c r="W10" s="28">
        <f t="shared" si="7"/>
        <v>0.48402777777777795</v>
      </c>
      <c r="X10" s="30">
        <f t="shared" si="7"/>
        <v>0.49652777777777796</v>
      </c>
    </row>
    <row r="11" spans="1:29">
      <c r="A11" s="19">
        <f t="shared" si="2"/>
        <v>7</v>
      </c>
      <c r="B11" s="20" t="str">
        <f>LEFT(CHOOSE($Y$1,'11月24日'!E17,'11月25日'!E17,'11月26日'!E17,'11月27日'!E17),3)</f>
        <v>沈威成</v>
      </c>
      <c r="C11" s="20" t="str">
        <f>LEFT(CHOOSE($Y$1,'11月24日'!F17,'11月25日'!F17,'11月26日'!F17,'11月27日'!F17),3)</f>
        <v>何祐誠</v>
      </c>
      <c r="D11" s="20" t="str">
        <f>LEFT(CHOOSE($Y$1,'11月24日'!G17,'11月25日'!G17,'11月26日'!G17,'11月27日'!G17),3)</f>
        <v>蔡程洋</v>
      </c>
      <c r="E11" s="20" t="str">
        <f>LEFT(CHOOSE($Y$1,'11月24日'!H17,'11月25日'!H17,'11月26日'!H17,'11月27日'!H17),3)</f>
        <v>詹昱韋</v>
      </c>
      <c r="F11" s="21">
        <f t="shared" si="3"/>
        <v>0.31180555555555539</v>
      </c>
      <c r="G11" s="22">
        <f t="shared" ref="G11:X11" si="8">IF($A11="","",F11+G$4/60/24)</f>
        <v>0.32222222222222208</v>
      </c>
      <c r="H11" s="23">
        <f t="shared" si="8"/>
        <v>0.33263888888888876</v>
      </c>
      <c r="I11" s="23">
        <f t="shared" si="8"/>
        <v>0.34305555555555545</v>
      </c>
      <c r="J11" s="23">
        <f t="shared" si="8"/>
        <v>0.35138888888888881</v>
      </c>
      <c r="K11" s="23">
        <f t="shared" si="8"/>
        <v>0.36388888888888882</v>
      </c>
      <c r="L11" s="23">
        <f t="shared" si="8"/>
        <v>0.37638888888888883</v>
      </c>
      <c r="M11" s="23">
        <f t="shared" si="8"/>
        <v>0.38680555555555551</v>
      </c>
      <c r="N11" s="23">
        <f t="shared" si="8"/>
        <v>0.3972222222222222</v>
      </c>
      <c r="O11" s="24">
        <f t="shared" si="8"/>
        <v>0.40555555555555556</v>
      </c>
      <c r="P11" s="22">
        <f t="shared" si="8"/>
        <v>0.41944444444444445</v>
      </c>
      <c r="Q11" s="23">
        <f t="shared" si="8"/>
        <v>0.42777777777777781</v>
      </c>
      <c r="R11" s="23">
        <f t="shared" si="8"/>
        <v>0.4381944444444445</v>
      </c>
      <c r="S11" s="23">
        <f t="shared" si="8"/>
        <v>0.44861111111111118</v>
      </c>
      <c r="T11" s="23">
        <f t="shared" si="8"/>
        <v>0.45694444444444454</v>
      </c>
      <c r="U11" s="23">
        <f t="shared" si="8"/>
        <v>0.46944444444444455</v>
      </c>
      <c r="V11" s="23">
        <f t="shared" si="8"/>
        <v>0.47986111111111124</v>
      </c>
      <c r="W11" s="23">
        <f t="shared" si="8"/>
        <v>0.49027777777777792</v>
      </c>
      <c r="X11" s="25">
        <f t="shared" si="8"/>
        <v>0.50277777777777788</v>
      </c>
    </row>
    <row r="12" spans="1:29">
      <c r="A12" s="19">
        <f t="shared" si="2"/>
        <v>8</v>
      </c>
      <c r="B12" s="20" t="str">
        <f>LEFT(CHOOSE($Y$1,'11月24日'!E19,'11月25日'!E19,'11月26日'!E19,'11月27日'!E19),3)</f>
        <v>洪昭鑫</v>
      </c>
      <c r="C12" s="20" t="str">
        <f>LEFT(CHOOSE($Y$1,'11月24日'!F19,'11月25日'!F19,'11月26日'!F19,'11月27日'!F19),3)</f>
        <v>王璽安</v>
      </c>
      <c r="D12" s="20" t="str">
        <f>LEFT(CHOOSE($Y$1,'11月24日'!G19,'11月25日'!G19,'11月26日'!G19,'11月27日'!G19),3)</f>
        <v>謝霆葳</v>
      </c>
      <c r="E12" s="20" t="str">
        <f>LEFT(CHOOSE($Y$1,'11月24日'!H19,'11月25日'!H19,'11月26日'!H19,'11月27日'!H19),3)</f>
        <v>黃冠勳</v>
      </c>
      <c r="F12" s="26">
        <f t="shared" si="3"/>
        <v>0.31805555555555537</v>
      </c>
      <c r="G12" s="27">
        <f t="shared" ref="G12:X12" si="9">IF($A12="","",F12+G$4/60/24)</f>
        <v>0.32847222222222205</v>
      </c>
      <c r="H12" s="28">
        <f t="shared" si="9"/>
        <v>0.33888888888888874</v>
      </c>
      <c r="I12" s="28">
        <f t="shared" si="9"/>
        <v>0.34930555555555542</v>
      </c>
      <c r="J12" s="28">
        <f t="shared" si="9"/>
        <v>0.35763888888888878</v>
      </c>
      <c r="K12" s="28">
        <f t="shared" si="9"/>
        <v>0.3701388888888888</v>
      </c>
      <c r="L12" s="28">
        <f t="shared" si="9"/>
        <v>0.38263888888888881</v>
      </c>
      <c r="M12" s="28">
        <f t="shared" si="9"/>
        <v>0.39305555555555549</v>
      </c>
      <c r="N12" s="28">
        <f t="shared" si="9"/>
        <v>0.40347222222222218</v>
      </c>
      <c r="O12" s="29">
        <f t="shared" si="9"/>
        <v>0.41180555555555554</v>
      </c>
      <c r="P12" s="27">
        <f t="shared" si="9"/>
        <v>0.42569444444444443</v>
      </c>
      <c r="Q12" s="28">
        <f t="shared" si="9"/>
        <v>0.43402777777777779</v>
      </c>
      <c r="R12" s="28">
        <f t="shared" si="9"/>
        <v>0.44444444444444448</v>
      </c>
      <c r="S12" s="28">
        <f t="shared" si="9"/>
        <v>0.45486111111111116</v>
      </c>
      <c r="T12" s="28">
        <f t="shared" si="9"/>
        <v>0.46319444444444452</v>
      </c>
      <c r="U12" s="28">
        <f t="shared" si="9"/>
        <v>0.47569444444444453</v>
      </c>
      <c r="V12" s="28">
        <f t="shared" si="9"/>
        <v>0.48611111111111122</v>
      </c>
      <c r="W12" s="28">
        <f t="shared" si="9"/>
        <v>0.4965277777777779</v>
      </c>
      <c r="X12" s="30">
        <f t="shared" si="9"/>
        <v>0.50902777777777786</v>
      </c>
    </row>
    <row r="13" spans="1:29">
      <c r="A13" s="19">
        <f t="shared" si="2"/>
        <v>9</v>
      </c>
      <c r="B13" s="20" t="str">
        <f>LEFT(CHOOSE($Y$1,'11月24日'!E21,'11月25日'!E21,'11月26日'!E21,'11月27日'!E21),3)</f>
        <v>張勛宸</v>
      </c>
      <c r="C13" s="20" t="str">
        <f>LEFT(CHOOSE($Y$1,'11月24日'!F21,'11月25日'!F21,'11月26日'!F21,'11月27日'!F21),3)</f>
        <v>王偉軒</v>
      </c>
      <c r="D13" s="20" t="str">
        <f>LEFT(CHOOSE($Y$1,'11月24日'!G21,'11月25日'!G21,'11月26日'!G21,'11月27日'!G21),3)</f>
        <v>曾豐棟</v>
      </c>
      <c r="E13" s="31" t="str">
        <f>LEFT(CHOOSE($Y$1,'11月24日'!H21,'11月25日'!H21,'11月26日'!H21,'11月27日'!H21),3)</f>
        <v>蔡凱任</v>
      </c>
      <c r="F13" s="21">
        <f t="shared" ref="F13" si="10">IF(A13="","",F12+9/60/24)</f>
        <v>0.32430555555555535</v>
      </c>
      <c r="G13" s="22">
        <f t="shared" ref="G13" si="11">IF($A13="","",F13+G$4/60/24)</f>
        <v>0.33472222222222203</v>
      </c>
      <c r="H13" s="23">
        <f t="shared" ref="H13" si="12">IF($A13="","",G13+H$4/60/24)</f>
        <v>0.34513888888888872</v>
      </c>
      <c r="I13" s="23">
        <f t="shared" ref="I13" si="13">IF($A13="","",H13+I$4/60/24)</f>
        <v>0.3555555555555554</v>
      </c>
      <c r="J13" s="23">
        <f t="shared" ref="J13" si="14">IF($A13="","",I13+J$4/60/24)</f>
        <v>0.36388888888888876</v>
      </c>
      <c r="K13" s="23">
        <f t="shared" ref="K13" si="15">IF($A13="","",J13+K$4/60/24)</f>
        <v>0.37638888888888877</v>
      </c>
      <c r="L13" s="23">
        <f t="shared" ref="L13" si="16">IF($A13="","",K13+L$4/60/24)</f>
        <v>0.38888888888888878</v>
      </c>
      <c r="M13" s="23">
        <f t="shared" ref="M13" si="17">IF($A13="","",L13+M$4/60/24)</f>
        <v>0.39930555555555547</v>
      </c>
      <c r="N13" s="23">
        <f t="shared" ref="N13" si="18">IF($A13="","",M13+N$4/60/24)</f>
        <v>0.40972222222222215</v>
      </c>
      <c r="O13" s="24">
        <f t="shared" ref="O13" si="19">IF($A13="","",N13+O$4/60/24)</f>
        <v>0.41805555555555551</v>
      </c>
      <c r="P13" s="22">
        <f t="shared" ref="P13" si="20">IF($A13="","",O13+P$4/60/24)</f>
        <v>0.43194444444444441</v>
      </c>
      <c r="Q13" s="23">
        <f t="shared" ref="Q13" si="21">IF($A13="","",P13+Q$4/60/24)</f>
        <v>0.44027777777777777</v>
      </c>
      <c r="R13" s="23">
        <f t="shared" ref="R13" si="22">IF($A13="","",Q13+R$4/60/24)</f>
        <v>0.45069444444444445</v>
      </c>
      <c r="S13" s="23">
        <f t="shared" ref="S13" si="23">IF($A13="","",R13+S$4/60/24)</f>
        <v>0.46111111111111114</v>
      </c>
      <c r="T13" s="23">
        <f t="shared" ref="T13" si="24">IF($A13="","",S13+T$4/60/24)</f>
        <v>0.4694444444444445</v>
      </c>
      <c r="U13" s="23">
        <f t="shared" ref="U13" si="25">IF($A13="","",T13+U$4/60/24)</f>
        <v>0.48194444444444451</v>
      </c>
      <c r="V13" s="23">
        <f t="shared" ref="V13" si="26">IF($A13="","",U13+V$4/60/24)</f>
        <v>0.49236111111111119</v>
      </c>
      <c r="W13" s="23">
        <f t="shared" ref="W13" si="27">IF($A13="","",V13+W$4/60/24)</f>
        <v>0.50277777777777788</v>
      </c>
      <c r="X13" s="25">
        <f t="shared" ref="X13" si="28">IF($A13="","",W13+X$4/60/24)</f>
        <v>0.51527777777777783</v>
      </c>
    </row>
    <row r="14" spans="1:29">
      <c r="A14" s="19" t="str">
        <f t="shared" si="2"/>
        <v/>
      </c>
      <c r="B14" s="20"/>
      <c r="C14" s="20"/>
      <c r="D14" s="20"/>
      <c r="E14" s="31"/>
      <c r="F14" s="26"/>
      <c r="G14" s="27"/>
      <c r="H14" s="28"/>
      <c r="I14" s="28"/>
      <c r="J14" s="28"/>
      <c r="K14" s="28"/>
      <c r="L14" s="28"/>
      <c r="M14" s="28"/>
      <c r="N14" s="28"/>
      <c r="O14" s="29"/>
      <c r="P14" s="27"/>
      <c r="Q14" s="28"/>
      <c r="R14" s="28"/>
      <c r="S14" s="28"/>
      <c r="T14" s="28"/>
      <c r="U14" s="28"/>
      <c r="V14" s="28"/>
      <c r="W14" s="28"/>
      <c r="X14" s="30"/>
    </row>
    <row r="15" spans="1:29">
      <c r="A15" s="19" t="str">
        <f t="shared" si="2"/>
        <v/>
      </c>
      <c r="B15" s="20"/>
      <c r="C15" s="20"/>
      <c r="D15" s="20"/>
      <c r="E15" s="31"/>
      <c r="F15" s="21"/>
      <c r="G15" s="22"/>
      <c r="H15" s="23"/>
      <c r="I15" s="23"/>
      <c r="J15" s="23"/>
      <c r="K15" s="23"/>
      <c r="L15" s="23"/>
      <c r="M15" s="23"/>
      <c r="N15" s="23"/>
      <c r="O15" s="24"/>
      <c r="P15" s="22"/>
      <c r="Q15" s="23"/>
      <c r="R15" s="23"/>
      <c r="S15" s="23"/>
      <c r="T15" s="23"/>
      <c r="U15" s="23"/>
      <c r="V15" s="23"/>
      <c r="W15" s="23"/>
      <c r="X15" s="25"/>
    </row>
    <row r="16" spans="1:29">
      <c r="A16" s="19" t="str">
        <f t="shared" si="2"/>
        <v/>
      </c>
      <c r="B16" s="20"/>
      <c r="C16" s="20"/>
      <c r="D16" s="20"/>
      <c r="E16" s="31"/>
      <c r="F16" s="26"/>
      <c r="G16" s="27"/>
      <c r="H16" s="28"/>
      <c r="I16" s="28"/>
      <c r="J16" s="28"/>
      <c r="K16" s="28"/>
      <c r="L16" s="28"/>
      <c r="M16" s="28"/>
      <c r="N16" s="28"/>
      <c r="O16" s="29"/>
      <c r="P16" s="27"/>
      <c r="Q16" s="28"/>
      <c r="R16" s="28"/>
      <c r="S16" s="28"/>
      <c r="T16" s="28"/>
      <c r="U16" s="28"/>
      <c r="V16" s="28"/>
      <c r="W16" s="28"/>
      <c r="X16" s="30"/>
    </row>
    <row r="17" spans="1:24" ht="17.25" thickBot="1">
      <c r="A17" s="19" t="str">
        <f t="shared" si="2"/>
        <v/>
      </c>
      <c r="B17" s="20"/>
      <c r="C17" s="20"/>
      <c r="D17" s="20"/>
      <c r="E17" s="31"/>
      <c r="F17" s="32"/>
      <c r="G17" s="33"/>
      <c r="H17" s="34"/>
      <c r="I17" s="34"/>
      <c r="J17" s="34"/>
      <c r="K17" s="34"/>
      <c r="L17" s="34"/>
      <c r="M17" s="34"/>
      <c r="N17" s="34"/>
      <c r="O17" s="35"/>
      <c r="P17" s="33"/>
      <c r="Q17" s="34"/>
      <c r="R17" s="34"/>
      <c r="S17" s="34"/>
      <c r="T17" s="34"/>
      <c r="U17" s="34"/>
      <c r="V17" s="34"/>
      <c r="W17" s="34"/>
      <c r="X17" s="36"/>
    </row>
    <row r="18" spans="1:24">
      <c r="A18" s="37"/>
      <c r="B18" s="38"/>
      <c r="C18" s="38"/>
      <c r="D18" s="38"/>
      <c r="E18" s="3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 t="s">
        <v>594</v>
      </c>
      <c r="V18" s="39" t="s">
        <v>594</v>
      </c>
      <c r="W18" s="39" t="s">
        <v>594</v>
      </c>
      <c r="X18" s="39" t="s">
        <v>594</v>
      </c>
    </row>
    <row r="19" spans="1:24" hidden="1">
      <c r="A19" s="116">
        <v>6</v>
      </c>
      <c r="B19" s="117"/>
      <c r="C19" s="117"/>
      <c r="D19" s="117"/>
      <c r="E19" s="117"/>
      <c r="F19" s="1" t="s">
        <v>575</v>
      </c>
      <c r="G19" s="2" t="s">
        <v>581</v>
      </c>
      <c r="H19" s="3" t="s">
        <v>582</v>
      </c>
      <c r="I19" s="3" t="s">
        <v>583</v>
      </c>
      <c r="J19" s="3" t="s">
        <v>584</v>
      </c>
      <c r="K19" s="3" t="s">
        <v>585</v>
      </c>
      <c r="L19" s="3" t="s">
        <v>586</v>
      </c>
      <c r="M19" s="3" t="s">
        <v>587</v>
      </c>
      <c r="N19" s="3" t="s">
        <v>588</v>
      </c>
      <c r="O19" s="4" t="s">
        <v>589</v>
      </c>
      <c r="P19" s="5" t="s">
        <v>590</v>
      </c>
      <c r="Q19" s="6" t="s">
        <v>591</v>
      </c>
      <c r="R19" s="6" t="s">
        <v>592</v>
      </c>
      <c r="S19" s="6" t="s">
        <v>593</v>
      </c>
      <c r="T19" s="6" t="s">
        <v>576</v>
      </c>
      <c r="U19" s="6" t="s">
        <v>577</v>
      </c>
      <c r="V19" s="6" t="s">
        <v>578</v>
      </c>
      <c r="W19" s="6" t="s">
        <v>579</v>
      </c>
      <c r="X19" s="7" t="s">
        <v>580</v>
      </c>
    </row>
    <row r="20" spans="1:24" hidden="1">
      <c r="A20" s="118"/>
      <c r="B20" s="119"/>
      <c r="C20" s="119"/>
      <c r="D20" s="119"/>
      <c r="E20" s="119"/>
      <c r="F20" s="8" t="s">
        <v>602</v>
      </c>
      <c r="G20" s="9">
        <v>5</v>
      </c>
      <c r="H20" s="10">
        <v>4</v>
      </c>
      <c r="I20" s="10">
        <v>4</v>
      </c>
      <c r="J20" s="10">
        <v>3</v>
      </c>
      <c r="K20" s="10">
        <v>4</v>
      </c>
      <c r="L20" s="10">
        <v>3</v>
      </c>
      <c r="M20" s="10">
        <v>4</v>
      </c>
      <c r="N20" s="10">
        <v>4</v>
      </c>
      <c r="O20" s="11">
        <v>3</v>
      </c>
      <c r="P20" s="9">
        <v>5</v>
      </c>
      <c r="Q20" s="10">
        <v>4</v>
      </c>
      <c r="R20" s="10">
        <v>4</v>
      </c>
      <c r="S20" s="10">
        <v>5</v>
      </c>
      <c r="T20" s="10">
        <v>4</v>
      </c>
      <c r="U20" s="10">
        <v>4</v>
      </c>
      <c r="V20" s="10">
        <v>4</v>
      </c>
      <c r="W20" s="10">
        <v>3</v>
      </c>
      <c r="X20" s="12">
        <v>5</v>
      </c>
    </row>
    <row r="21" spans="1:24" hidden="1">
      <c r="A21" s="13" t="s">
        <v>603</v>
      </c>
      <c r="B21" s="120" t="s">
        <v>604</v>
      </c>
      <c r="C21" s="121"/>
      <c r="D21" s="121"/>
      <c r="E21" s="121"/>
      <c r="F21" s="14"/>
      <c r="G21" s="15">
        <v>18</v>
      </c>
      <c r="H21" s="16">
        <v>15</v>
      </c>
      <c r="I21" s="16">
        <v>15</v>
      </c>
      <c r="J21" s="16">
        <v>12</v>
      </c>
      <c r="K21" s="16">
        <v>15</v>
      </c>
      <c r="L21" s="16">
        <v>12</v>
      </c>
      <c r="M21" s="16">
        <v>15</v>
      </c>
      <c r="N21" s="16">
        <v>15</v>
      </c>
      <c r="O21" s="17">
        <v>12</v>
      </c>
      <c r="P21" s="15">
        <v>23</v>
      </c>
      <c r="Q21" s="16">
        <v>15</v>
      </c>
      <c r="R21" s="16">
        <v>15</v>
      </c>
      <c r="S21" s="16">
        <v>18</v>
      </c>
      <c r="T21" s="16">
        <v>15</v>
      </c>
      <c r="U21" s="16">
        <v>15</v>
      </c>
      <c r="V21" s="16">
        <v>15</v>
      </c>
      <c r="W21" s="16">
        <v>12</v>
      </c>
      <c r="X21" s="18">
        <v>18</v>
      </c>
    </row>
    <row r="22" spans="1:24" hidden="1">
      <c r="A22" s="19">
        <f>IF(B22="","",1)</f>
        <v>1</v>
      </c>
      <c r="B22" s="20" t="str">
        <f>LEFT(CHOOSE($Y$1,'11月24日'!E21,'11月25日'!E23,'11月26日'!E21,'11月27日'!E21),3)</f>
        <v>張勛宸</v>
      </c>
      <c r="C22" s="20" t="str">
        <f>LEFT(CHOOSE($Y$1,'11月24日'!F21,'11月25日'!F23,'11月26日'!F21,'11月27日'!F21),3)</f>
        <v>王偉軒</v>
      </c>
      <c r="D22" s="20" t="str">
        <f>LEFT(CHOOSE($Y$1,'11月24日'!G21,'11月25日'!G23,'11月26日'!G21,'11月27日'!G21),3)</f>
        <v>曾豐棟</v>
      </c>
      <c r="E22" s="20" t="str">
        <f>LEFT(CHOOSE($Y$1,'11月24日'!H21,'11月25日'!H23,'11月26日'!H21,'11月27日'!H21),3)</f>
        <v>蔡凱任</v>
      </c>
      <c r="F22" s="21">
        <f>IF(A22="","",TIME(6,30,0))</f>
        <v>0.27083333333333331</v>
      </c>
      <c r="G22" s="22">
        <f t="shared" ref="G22:X22" si="29">IF($A22="","",F22+G$21/60/24)</f>
        <v>0.28333333333333333</v>
      </c>
      <c r="H22" s="23">
        <f t="shared" si="29"/>
        <v>0.29375000000000001</v>
      </c>
      <c r="I22" s="23">
        <f t="shared" si="29"/>
        <v>0.3041666666666667</v>
      </c>
      <c r="J22" s="23">
        <f t="shared" si="29"/>
        <v>0.31250000000000006</v>
      </c>
      <c r="K22" s="23">
        <f t="shared" si="29"/>
        <v>0.32291666666666674</v>
      </c>
      <c r="L22" s="23">
        <f t="shared" si="29"/>
        <v>0.3312500000000001</v>
      </c>
      <c r="M22" s="23">
        <f t="shared" si="29"/>
        <v>0.34166666666666679</v>
      </c>
      <c r="N22" s="23">
        <f t="shared" si="29"/>
        <v>0.35208333333333347</v>
      </c>
      <c r="O22" s="24">
        <f t="shared" si="29"/>
        <v>0.36041666666666683</v>
      </c>
      <c r="P22" s="22">
        <f t="shared" si="29"/>
        <v>0.37638888888888905</v>
      </c>
      <c r="Q22" s="23">
        <f t="shared" si="29"/>
        <v>0.38680555555555574</v>
      </c>
      <c r="R22" s="23">
        <f t="shared" si="29"/>
        <v>0.39722222222222242</v>
      </c>
      <c r="S22" s="23">
        <f t="shared" si="29"/>
        <v>0.40972222222222243</v>
      </c>
      <c r="T22" s="23">
        <f t="shared" si="29"/>
        <v>0.42013888888888912</v>
      </c>
      <c r="U22" s="23">
        <f t="shared" si="29"/>
        <v>0.4305555555555558</v>
      </c>
      <c r="V22" s="23">
        <f t="shared" si="29"/>
        <v>0.44097222222222249</v>
      </c>
      <c r="W22" s="23">
        <f t="shared" si="29"/>
        <v>0.44930555555555585</v>
      </c>
      <c r="X22" s="25">
        <f t="shared" si="29"/>
        <v>0.46180555555555586</v>
      </c>
    </row>
    <row r="23" spans="1:24" hidden="1">
      <c r="A23" s="19" t="e">
        <f>IF(B23="","",A22+1)</f>
        <v>#REF!</v>
      </c>
      <c r="B23" s="20" t="e">
        <f>LEFT(CHOOSE($Y$1,'11月24日'!E23,'11月25日'!E25,'11月26日'!E23,'11月27日'!#REF!),3)</f>
        <v>#REF!</v>
      </c>
      <c r="C23" s="20" t="e">
        <f>LEFT(CHOOSE($Y$1,'11月24日'!F23,'11月25日'!F25,'11月26日'!F23,'11月27日'!#REF!),3)</f>
        <v>#REF!</v>
      </c>
      <c r="D23" s="20" t="e">
        <f>LEFT(CHOOSE($Y$1,'11月24日'!G23,'11月25日'!G25,'11月26日'!G23,'11月27日'!#REF!),3)</f>
        <v>#REF!</v>
      </c>
      <c r="E23" s="20" t="str">
        <f>LEFT(CHOOSE($Y$1,'11月24日'!H23,'11月25日'!H25,'11月26日'!H23,'11月27日'!H23),3)</f>
        <v>賴祐葳</v>
      </c>
      <c r="F23" s="26" t="e">
        <f t="shared" ref="F23:F29" si="30">IF(A23="","",F22+9/60/24)</f>
        <v>#REF!</v>
      </c>
      <c r="G23" s="27" t="e">
        <f t="shared" ref="G23:X23" si="31">IF($A23="","",F23+G$21/60/24)</f>
        <v>#REF!</v>
      </c>
      <c r="H23" s="28" t="e">
        <f t="shared" si="31"/>
        <v>#REF!</v>
      </c>
      <c r="I23" s="28" t="e">
        <f t="shared" si="31"/>
        <v>#REF!</v>
      </c>
      <c r="J23" s="28" t="e">
        <f t="shared" si="31"/>
        <v>#REF!</v>
      </c>
      <c r="K23" s="28" t="e">
        <f t="shared" si="31"/>
        <v>#REF!</v>
      </c>
      <c r="L23" s="28" t="e">
        <f t="shared" si="31"/>
        <v>#REF!</v>
      </c>
      <c r="M23" s="28" t="e">
        <f t="shared" si="31"/>
        <v>#REF!</v>
      </c>
      <c r="N23" s="28" t="e">
        <f t="shared" si="31"/>
        <v>#REF!</v>
      </c>
      <c r="O23" s="29" t="e">
        <f t="shared" si="31"/>
        <v>#REF!</v>
      </c>
      <c r="P23" s="27" t="e">
        <f t="shared" si="31"/>
        <v>#REF!</v>
      </c>
      <c r="Q23" s="28" t="e">
        <f t="shared" si="31"/>
        <v>#REF!</v>
      </c>
      <c r="R23" s="28" t="e">
        <f t="shared" si="31"/>
        <v>#REF!</v>
      </c>
      <c r="S23" s="28" t="e">
        <f t="shared" si="31"/>
        <v>#REF!</v>
      </c>
      <c r="T23" s="28" t="e">
        <f t="shared" si="31"/>
        <v>#REF!</v>
      </c>
      <c r="U23" s="28" t="e">
        <f t="shared" si="31"/>
        <v>#REF!</v>
      </c>
      <c r="V23" s="28" t="e">
        <f t="shared" si="31"/>
        <v>#REF!</v>
      </c>
      <c r="W23" s="28" t="e">
        <f t="shared" si="31"/>
        <v>#REF!</v>
      </c>
      <c r="X23" s="30" t="e">
        <f t="shared" si="31"/>
        <v>#REF!</v>
      </c>
    </row>
    <row r="24" spans="1:24" hidden="1">
      <c r="A24" s="19" t="e">
        <f t="shared" ref="A24:A34" si="32">IF(B24="","",A23+1)</f>
        <v>#REF!</v>
      </c>
      <c r="B24" s="20" t="e">
        <f>LEFT(CHOOSE($Y$1,'11月24日'!E25,'11月25日'!E27,'11月26日'!E25,'11月27日'!#REF!),3)</f>
        <v>#REF!</v>
      </c>
      <c r="C24" s="20" t="e">
        <f>LEFT(CHOOSE($Y$1,'11月24日'!F25,'11月25日'!F27,'11月26日'!F25,'11月27日'!#REF!),3)</f>
        <v>#REF!</v>
      </c>
      <c r="D24" s="20" t="e">
        <f>LEFT(CHOOSE($Y$1,'11月24日'!G25,'11月25日'!G27,'11月26日'!G25,'11月27日'!#REF!),3)</f>
        <v>#REF!</v>
      </c>
      <c r="E24" s="20" t="str">
        <f>LEFT(CHOOSE($Y$1,'11月24日'!H25,'11月25日'!H27,'11月26日'!H25,'11月27日'!H25),3)</f>
        <v>楊凱鈞</v>
      </c>
      <c r="F24" s="21" t="e">
        <f t="shared" si="30"/>
        <v>#REF!</v>
      </c>
      <c r="G24" s="22" t="e">
        <f t="shared" ref="G24:X24" si="33">IF($A24="","",F24+G$21/60/24)</f>
        <v>#REF!</v>
      </c>
      <c r="H24" s="23" t="e">
        <f t="shared" si="33"/>
        <v>#REF!</v>
      </c>
      <c r="I24" s="23" t="e">
        <f t="shared" si="33"/>
        <v>#REF!</v>
      </c>
      <c r="J24" s="23" t="e">
        <f t="shared" si="33"/>
        <v>#REF!</v>
      </c>
      <c r="K24" s="23" t="e">
        <f t="shared" si="33"/>
        <v>#REF!</v>
      </c>
      <c r="L24" s="23" t="e">
        <f t="shared" si="33"/>
        <v>#REF!</v>
      </c>
      <c r="M24" s="23" t="e">
        <f t="shared" si="33"/>
        <v>#REF!</v>
      </c>
      <c r="N24" s="23" t="e">
        <f t="shared" si="33"/>
        <v>#REF!</v>
      </c>
      <c r="O24" s="24" t="e">
        <f t="shared" si="33"/>
        <v>#REF!</v>
      </c>
      <c r="P24" s="22" t="e">
        <f t="shared" si="33"/>
        <v>#REF!</v>
      </c>
      <c r="Q24" s="23" t="e">
        <f t="shared" si="33"/>
        <v>#REF!</v>
      </c>
      <c r="R24" s="23" t="e">
        <f t="shared" si="33"/>
        <v>#REF!</v>
      </c>
      <c r="S24" s="23" t="e">
        <f t="shared" si="33"/>
        <v>#REF!</v>
      </c>
      <c r="T24" s="23" t="e">
        <f t="shared" si="33"/>
        <v>#REF!</v>
      </c>
      <c r="U24" s="23" t="e">
        <f t="shared" si="33"/>
        <v>#REF!</v>
      </c>
      <c r="V24" s="23" t="e">
        <f t="shared" si="33"/>
        <v>#REF!</v>
      </c>
      <c r="W24" s="23" t="e">
        <f t="shared" si="33"/>
        <v>#REF!</v>
      </c>
      <c r="X24" s="25" t="e">
        <f t="shared" si="33"/>
        <v>#REF!</v>
      </c>
    </row>
    <row r="25" spans="1:24" hidden="1">
      <c r="A25" s="19" t="e">
        <f t="shared" si="32"/>
        <v>#REF!</v>
      </c>
      <c r="B25" s="20" t="e">
        <f>LEFT(CHOOSE($Y$1,'11月24日'!E27,'11月25日'!E29,'11月26日'!E27,'11月27日'!#REF!),3)</f>
        <v>#REF!</v>
      </c>
      <c r="C25" s="20" t="e">
        <f>LEFT(CHOOSE($Y$1,'11月24日'!F27,'11月25日'!F29,'11月26日'!F27,'11月27日'!#REF!),3)</f>
        <v>#REF!</v>
      </c>
      <c r="D25" s="20" t="e">
        <f>LEFT(CHOOSE($Y$1,'11月24日'!G27,'11月25日'!G29,'11月26日'!G27,'11月27日'!#REF!),3)</f>
        <v>#REF!</v>
      </c>
      <c r="E25" s="20" t="str">
        <f>LEFT(CHOOSE($Y$1,'11月24日'!H27,'11月25日'!H29,'11月26日'!H27,'11月27日'!H27),3)</f>
        <v/>
      </c>
      <c r="F25" s="26" t="e">
        <f t="shared" si="30"/>
        <v>#REF!</v>
      </c>
      <c r="G25" s="27" t="e">
        <f t="shared" ref="G25:X25" si="34">IF($A25="","",F25+G$21/60/24)</f>
        <v>#REF!</v>
      </c>
      <c r="H25" s="28" t="e">
        <f t="shared" si="34"/>
        <v>#REF!</v>
      </c>
      <c r="I25" s="28" t="e">
        <f t="shared" si="34"/>
        <v>#REF!</v>
      </c>
      <c r="J25" s="28" t="e">
        <f t="shared" si="34"/>
        <v>#REF!</v>
      </c>
      <c r="K25" s="28" t="e">
        <f t="shared" si="34"/>
        <v>#REF!</v>
      </c>
      <c r="L25" s="28" t="e">
        <f t="shared" si="34"/>
        <v>#REF!</v>
      </c>
      <c r="M25" s="28" t="e">
        <f t="shared" si="34"/>
        <v>#REF!</v>
      </c>
      <c r="N25" s="28" t="e">
        <f t="shared" si="34"/>
        <v>#REF!</v>
      </c>
      <c r="O25" s="29" t="e">
        <f t="shared" si="34"/>
        <v>#REF!</v>
      </c>
      <c r="P25" s="27" t="e">
        <f t="shared" si="34"/>
        <v>#REF!</v>
      </c>
      <c r="Q25" s="28" t="e">
        <f t="shared" si="34"/>
        <v>#REF!</v>
      </c>
      <c r="R25" s="28" t="e">
        <f t="shared" si="34"/>
        <v>#REF!</v>
      </c>
      <c r="S25" s="28" t="e">
        <f t="shared" si="34"/>
        <v>#REF!</v>
      </c>
      <c r="T25" s="28" t="e">
        <f t="shared" si="34"/>
        <v>#REF!</v>
      </c>
      <c r="U25" s="28" t="e">
        <f t="shared" si="34"/>
        <v>#REF!</v>
      </c>
      <c r="V25" s="28" t="e">
        <f t="shared" si="34"/>
        <v>#REF!</v>
      </c>
      <c r="W25" s="28" t="e">
        <f t="shared" si="34"/>
        <v>#REF!</v>
      </c>
      <c r="X25" s="30" t="e">
        <f t="shared" si="34"/>
        <v>#REF!</v>
      </c>
    </row>
    <row r="26" spans="1:24" hidden="1">
      <c r="A26" s="19" t="e">
        <f t="shared" si="32"/>
        <v>#REF!</v>
      </c>
      <c r="B26" s="20" t="e">
        <f>LEFT(CHOOSE($Y$1,'11月24日'!E29,'11月25日'!E31,'11月26日'!E29,'11月27日'!#REF!),3)</f>
        <v>#REF!</v>
      </c>
      <c r="C26" s="20" t="e">
        <f>LEFT(CHOOSE($Y$1,'11月24日'!F29,'11月25日'!F31,'11月26日'!F29,'11月27日'!#REF!),3)</f>
        <v>#REF!</v>
      </c>
      <c r="D26" s="20" t="e">
        <f>LEFT(CHOOSE($Y$1,'11月24日'!G29,'11月25日'!G31,'11月26日'!G29,'11月27日'!#REF!),3)</f>
        <v>#REF!</v>
      </c>
      <c r="E26" s="20" t="str">
        <f>LEFT(CHOOSE($Y$1,'11月24日'!H29,'11月25日'!H31,'11月26日'!H29,'11月27日'!H29),3)</f>
        <v>蔡禕佳</v>
      </c>
      <c r="F26" s="21" t="e">
        <f t="shared" si="30"/>
        <v>#REF!</v>
      </c>
      <c r="G26" s="22" t="e">
        <f t="shared" ref="G26:X26" si="35">IF($A26="","",F26+G$21/60/24)</f>
        <v>#REF!</v>
      </c>
      <c r="H26" s="23" t="e">
        <f t="shared" si="35"/>
        <v>#REF!</v>
      </c>
      <c r="I26" s="23" t="e">
        <f t="shared" si="35"/>
        <v>#REF!</v>
      </c>
      <c r="J26" s="23" t="e">
        <f t="shared" si="35"/>
        <v>#REF!</v>
      </c>
      <c r="K26" s="23" t="e">
        <f t="shared" si="35"/>
        <v>#REF!</v>
      </c>
      <c r="L26" s="23" t="e">
        <f t="shared" si="35"/>
        <v>#REF!</v>
      </c>
      <c r="M26" s="23" t="e">
        <f t="shared" si="35"/>
        <v>#REF!</v>
      </c>
      <c r="N26" s="23" t="e">
        <f t="shared" si="35"/>
        <v>#REF!</v>
      </c>
      <c r="O26" s="24" t="e">
        <f t="shared" si="35"/>
        <v>#REF!</v>
      </c>
      <c r="P26" s="22" t="e">
        <f t="shared" si="35"/>
        <v>#REF!</v>
      </c>
      <c r="Q26" s="23" t="e">
        <f t="shared" si="35"/>
        <v>#REF!</v>
      </c>
      <c r="R26" s="23" t="e">
        <f t="shared" si="35"/>
        <v>#REF!</v>
      </c>
      <c r="S26" s="23" t="e">
        <f t="shared" si="35"/>
        <v>#REF!</v>
      </c>
      <c r="T26" s="23" t="e">
        <f t="shared" si="35"/>
        <v>#REF!</v>
      </c>
      <c r="U26" s="23" t="e">
        <f t="shared" si="35"/>
        <v>#REF!</v>
      </c>
      <c r="V26" s="23" t="e">
        <f t="shared" si="35"/>
        <v>#REF!</v>
      </c>
      <c r="W26" s="23" t="e">
        <f t="shared" si="35"/>
        <v>#REF!</v>
      </c>
      <c r="X26" s="25" t="e">
        <f t="shared" si="35"/>
        <v>#REF!</v>
      </c>
    </row>
    <row r="27" spans="1:24" hidden="1">
      <c r="A27" s="19" t="e">
        <f t="shared" si="32"/>
        <v>#REF!</v>
      </c>
      <c r="B27" s="20" t="e">
        <f>LEFT(CHOOSE($Y$1,'11月24日'!E31,'11月25日'!E33,'11月26日'!E31,'11月27日'!#REF!),3)</f>
        <v>#REF!</v>
      </c>
      <c r="C27" s="20" t="e">
        <f>LEFT(CHOOSE($Y$1,'11月24日'!F31,'11月25日'!F33,'11月26日'!F31,'11月27日'!#REF!),3)</f>
        <v>#REF!</v>
      </c>
      <c r="D27" s="20" t="e">
        <f>LEFT(CHOOSE($Y$1,'11月24日'!G31,'11月25日'!G33,'11月26日'!G31,'11月27日'!#REF!),3)</f>
        <v>#REF!</v>
      </c>
      <c r="E27" s="20" t="str">
        <f>LEFT(CHOOSE($Y$1,'11月24日'!H31,'11月25日'!H33,'11月26日'!H31,'11月27日'!H31),3)</f>
        <v>王薏涵</v>
      </c>
      <c r="F27" s="26" t="e">
        <f t="shared" si="30"/>
        <v>#REF!</v>
      </c>
      <c r="G27" s="27" t="e">
        <f t="shared" ref="G27:X27" si="36">IF($A27="","",F27+G$21/60/24)</f>
        <v>#REF!</v>
      </c>
      <c r="H27" s="28" t="e">
        <f t="shared" si="36"/>
        <v>#REF!</v>
      </c>
      <c r="I27" s="28" t="e">
        <f t="shared" si="36"/>
        <v>#REF!</v>
      </c>
      <c r="J27" s="28" t="e">
        <f t="shared" si="36"/>
        <v>#REF!</v>
      </c>
      <c r="K27" s="28" t="e">
        <f t="shared" si="36"/>
        <v>#REF!</v>
      </c>
      <c r="L27" s="28" t="e">
        <f t="shared" si="36"/>
        <v>#REF!</v>
      </c>
      <c r="M27" s="28" t="e">
        <f t="shared" si="36"/>
        <v>#REF!</v>
      </c>
      <c r="N27" s="28" t="e">
        <f t="shared" si="36"/>
        <v>#REF!</v>
      </c>
      <c r="O27" s="29" t="e">
        <f t="shared" si="36"/>
        <v>#REF!</v>
      </c>
      <c r="P27" s="27" t="e">
        <f t="shared" si="36"/>
        <v>#REF!</v>
      </c>
      <c r="Q27" s="28" t="e">
        <f t="shared" si="36"/>
        <v>#REF!</v>
      </c>
      <c r="R27" s="28" t="e">
        <f t="shared" si="36"/>
        <v>#REF!</v>
      </c>
      <c r="S27" s="28" t="e">
        <f t="shared" si="36"/>
        <v>#REF!</v>
      </c>
      <c r="T27" s="28" t="e">
        <f t="shared" si="36"/>
        <v>#REF!</v>
      </c>
      <c r="U27" s="28" t="e">
        <f t="shared" si="36"/>
        <v>#REF!</v>
      </c>
      <c r="V27" s="28" t="e">
        <f t="shared" si="36"/>
        <v>#REF!</v>
      </c>
      <c r="W27" s="28" t="e">
        <f t="shared" si="36"/>
        <v>#REF!</v>
      </c>
      <c r="X27" s="30" t="e">
        <f t="shared" si="36"/>
        <v>#REF!</v>
      </c>
    </row>
    <row r="28" spans="1:24" hidden="1">
      <c r="A28" s="19" t="e">
        <f t="shared" si="32"/>
        <v>#REF!</v>
      </c>
      <c r="B28" s="20" t="e">
        <f>LEFT(CHOOSE($Y$1,'11月24日'!E33,'11月25日'!E35,'11月26日'!E33,'11月27日'!#REF!),3)</f>
        <v>#REF!</v>
      </c>
      <c r="C28" s="20" t="e">
        <f>LEFT(CHOOSE($Y$1,'11月24日'!F33,'11月25日'!F35,'11月26日'!F33,'11月27日'!#REF!),3)</f>
        <v>#REF!</v>
      </c>
      <c r="D28" s="20" t="e">
        <f>LEFT(CHOOSE($Y$1,'11月24日'!G33,'11月25日'!G35,'11月26日'!G33,'11月27日'!#REF!),3)</f>
        <v>#REF!</v>
      </c>
      <c r="E28" s="20" t="str">
        <f>LEFT(CHOOSE($Y$1,'11月24日'!H33,'11月25日'!H35,'11月26日'!H33,'11月27日'!H33),3)</f>
        <v>劉少允</v>
      </c>
      <c r="F28" s="21" t="e">
        <f t="shared" si="30"/>
        <v>#REF!</v>
      </c>
      <c r="G28" s="22" t="e">
        <f t="shared" ref="G28:X28" si="37">IF($A28="","",F28+G$21/60/24)</f>
        <v>#REF!</v>
      </c>
      <c r="H28" s="23" t="e">
        <f t="shared" si="37"/>
        <v>#REF!</v>
      </c>
      <c r="I28" s="23" t="e">
        <f t="shared" si="37"/>
        <v>#REF!</v>
      </c>
      <c r="J28" s="23" t="e">
        <f t="shared" si="37"/>
        <v>#REF!</v>
      </c>
      <c r="K28" s="23" t="e">
        <f t="shared" si="37"/>
        <v>#REF!</v>
      </c>
      <c r="L28" s="23" t="e">
        <f t="shared" si="37"/>
        <v>#REF!</v>
      </c>
      <c r="M28" s="23" t="e">
        <f t="shared" si="37"/>
        <v>#REF!</v>
      </c>
      <c r="N28" s="23" t="e">
        <f t="shared" si="37"/>
        <v>#REF!</v>
      </c>
      <c r="O28" s="24" t="e">
        <f t="shared" si="37"/>
        <v>#REF!</v>
      </c>
      <c r="P28" s="22" t="e">
        <f t="shared" si="37"/>
        <v>#REF!</v>
      </c>
      <c r="Q28" s="23" t="e">
        <f t="shared" si="37"/>
        <v>#REF!</v>
      </c>
      <c r="R28" s="23" t="e">
        <f t="shared" si="37"/>
        <v>#REF!</v>
      </c>
      <c r="S28" s="23" t="e">
        <f t="shared" si="37"/>
        <v>#REF!</v>
      </c>
      <c r="T28" s="23" t="e">
        <f t="shared" si="37"/>
        <v>#REF!</v>
      </c>
      <c r="U28" s="23" t="e">
        <f t="shared" si="37"/>
        <v>#REF!</v>
      </c>
      <c r="V28" s="23" t="e">
        <f t="shared" si="37"/>
        <v>#REF!</v>
      </c>
      <c r="W28" s="23" t="e">
        <f t="shared" si="37"/>
        <v>#REF!</v>
      </c>
      <c r="X28" s="25" t="e">
        <f t="shared" si="37"/>
        <v>#REF!</v>
      </c>
    </row>
    <row r="29" spans="1:24" hidden="1">
      <c r="A29" s="19" t="e">
        <f t="shared" si="32"/>
        <v>#REF!</v>
      </c>
      <c r="B29" s="20" t="e">
        <f>LEFT(CHOOSE($Y$1,'11月24日'!E35,'11月25日'!E37,'11月26日'!E35,'11月27日'!#REF!),3)</f>
        <v>#REF!</v>
      </c>
      <c r="C29" s="20" t="e">
        <f>LEFT(CHOOSE($Y$1,'11月24日'!F35,'11月25日'!F37,'11月26日'!F35,'11月27日'!#REF!),3)</f>
        <v>#REF!</v>
      </c>
      <c r="D29" s="20" t="e">
        <f>LEFT(CHOOSE($Y$1,'11月24日'!G35,'11月25日'!G37,'11月26日'!G35,'11月27日'!#REF!),3)</f>
        <v>#REF!</v>
      </c>
      <c r="E29" s="20" t="str">
        <f>LEFT(CHOOSE($Y$1,'11月24日'!H35,'11月25日'!H37,'11月26日'!H35,'11月27日'!H35),3)</f>
        <v>黃郁心</v>
      </c>
      <c r="F29" s="26" t="e">
        <f t="shared" si="30"/>
        <v>#REF!</v>
      </c>
      <c r="G29" s="27" t="e">
        <f t="shared" ref="G29:X29" si="38">IF($A29="","",F29+G$21/60/24)</f>
        <v>#REF!</v>
      </c>
      <c r="H29" s="28" t="e">
        <f t="shared" si="38"/>
        <v>#REF!</v>
      </c>
      <c r="I29" s="28" t="e">
        <f t="shared" si="38"/>
        <v>#REF!</v>
      </c>
      <c r="J29" s="28" t="e">
        <f t="shared" si="38"/>
        <v>#REF!</v>
      </c>
      <c r="K29" s="28" t="e">
        <f t="shared" si="38"/>
        <v>#REF!</v>
      </c>
      <c r="L29" s="28" t="e">
        <f t="shared" si="38"/>
        <v>#REF!</v>
      </c>
      <c r="M29" s="28" t="e">
        <f t="shared" si="38"/>
        <v>#REF!</v>
      </c>
      <c r="N29" s="28" t="e">
        <f t="shared" si="38"/>
        <v>#REF!</v>
      </c>
      <c r="O29" s="29" t="e">
        <f t="shared" si="38"/>
        <v>#REF!</v>
      </c>
      <c r="P29" s="27" t="e">
        <f t="shared" si="38"/>
        <v>#REF!</v>
      </c>
      <c r="Q29" s="28" t="e">
        <f t="shared" si="38"/>
        <v>#REF!</v>
      </c>
      <c r="R29" s="28" t="e">
        <f t="shared" si="38"/>
        <v>#REF!</v>
      </c>
      <c r="S29" s="28" t="e">
        <f t="shared" si="38"/>
        <v>#REF!</v>
      </c>
      <c r="T29" s="28" t="e">
        <f t="shared" si="38"/>
        <v>#REF!</v>
      </c>
      <c r="U29" s="28" t="e">
        <f t="shared" si="38"/>
        <v>#REF!</v>
      </c>
      <c r="V29" s="28" t="e">
        <f t="shared" si="38"/>
        <v>#REF!</v>
      </c>
      <c r="W29" s="28" t="e">
        <f t="shared" si="38"/>
        <v>#REF!</v>
      </c>
      <c r="X29" s="30" t="e">
        <f t="shared" si="38"/>
        <v>#REF!</v>
      </c>
    </row>
    <row r="30" spans="1:24" hidden="1">
      <c r="A30" s="19" t="e">
        <f t="shared" si="32"/>
        <v>#VALUE!</v>
      </c>
      <c r="B30" s="20" t="e">
        <f>LEFT(CHOOSE($Y$1,'11月24日'!E37,'11月25日'!E37,'11月26日'!E37),3)</f>
        <v>#VALUE!</v>
      </c>
      <c r="C30" s="20" t="e">
        <f>LEFT(CHOOSE($Y$1,'11月24日'!F37,'11月25日'!F37,'11月26日'!F37),3)</f>
        <v>#VALUE!</v>
      </c>
      <c r="D30" s="20" t="e">
        <f>LEFT(CHOOSE($Y$1,'11月24日'!G37,'11月25日'!G37,'11月26日'!G37),3)</f>
        <v>#VALUE!</v>
      </c>
      <c r="E30" s="31" t="e">
        <f>LEFT(CHOOSE($Y$1,'11月24日'!H37,'11月25日'!H37,'11月26日'!H37),3)</f>
        <v>#VALUE!</v>
      </c>
      <c r="F30" s="21"/>
      <c r="G30" s="22"/>
      <c r="H30" s="23"/>
      <c r="I30" s="23"/>
      <c r="J30" s="23"/>
      <c r="K30" s="23"/>
      <c r="L30" s="23"/>
      <c r="M30" s="23"/>
      <c r="N30" s="23"/>
      <c r="O30" s="24"/>
      <c r="P30" s="22"/>
      <c r="Q30" s="23"/>
      <c r="R30" s="23"/>
      <c r="S30" s="23"/>
      <c r="T30" s="23"/>
      <c r="U30" s="23"/>
      <c r="V30" s="23"/>
      <c r="W30" s="23"/>
      <c r="X30" s="25"/>
    </row>
    <row r="31" spans="1:24" hidden="1">
      <c r="A31" s="19" t="str">
        <f t="shared" si="32"/>
        <v/>
      </c>
      <c r="B31" s="20"/>
      <c r="C31" s="20"/>
      <c r="D31" s="20"/>
      <c r="E31" s="31"/>
      <c r="F31" s="26" t="s">
        <v>594</v>
      </c>
      <c r="G31" s="27" t="s">
        <v>594</v>
      </c>
      <c r="H31" s="28" t="s">
        <v>594</v>
      </c>
      <c r="I31" s="28" t="s">
        <v>594</v>
      </c>
      <c r="J31" s="28" t="s">
        <v>594</v>
      </c>
      <c r="K31" s="28" t="s">
        <v>594</v>
      </c>
      <c r="L31" s="28" t="s">
        <v>594</v>
      </c>
      <c r="M31" s="28" t="s">
        <v>594</v>
      </c>
      <c r="N31" s="28" t="s">
        <v>594</v>
      </c>
      <c r="O31" s="29" t="s">
        <v>594</v>
      </c>
      <c r="P31" s="27" t="s">
        <v>594</v>
      </c>
      <c r="Q31" s="28" t="s">
        <v>594</v>
      </c>
      <c r="R31" s="28" t="s">
        <v>594</v>
      </c>
      <c r="S31" s="28" t="s">
        <v>594</v>
      </c>
      <c r="T31" s="28" t="s">
        <v>594</v>
      </c>
      <c r="U31" s="28" t="s">
        <v>594</v>
      </c>
      <c r="V31" s="28" t="s">
        <v>594</v>
      </c>
      <c r="W31" s="28" t="s">
        <v>594</v>
      </c>
      <c r="X31" s="30" t="s">
        <v>594</v>
      </c>
    </row>
    <row r="32" spans="1:24" hidden="1">
      <c r="A32" s="19" t="str">
        <f t="shared" si="32"/>
        <v/>
      </c>
      <c r="B32" s="20"/>
      <c r="C32" s="20"/>
      <c r="D32" s="20"/>
      <c r="E32" s="31"/>
      <c r="F32" s="21" t="s">
        <v>594</v>
      </c>
      <c r="G32" s="22" t="s">
        <v>594</v>
      </c>
      <c r="H32" s="23" t="s">
        <v>594</v>
      </c>
      <c r="I32" s="23" t="s">
        <v>594</v>
      </c>
      <c r="J32" s="23" t="s">
        <v>594</v>
      </c>
      <c r="K32" s="23" t="s">
        <v>594</v>
      </c>
      <c r="L32" s="23" t="s">
        <v>594</v>
      </c>
      <c r="M32" s="23" t="s">
        <v>594</v>
      </c>
      <c r="N32" s="23" t="s">
        <v>594</v>
      </c>
      <c r="O32" s="24" t="s">
        <v>594</v>
      </c>
      <c r="P32" s="22" t="s">
        <v>594</v>
      </c>
      <c r="Q32" s="23" t="s">
        <v>594</v>
      </c>
      <c r="R32" s="23" t="s">
        <v>594</v>
      </c>
      <c r="S32" s="23" t="s">
        <v>594</v>
      </c>
      <c r="T32" s="23" t="s">
        <v>594</v>
      </c>
      <c r="U32" s="23" t="s">
        <v>594</v>
      </c>
      <c r="V32" s="23" t="s">
        <v>594</v>
      </c>
      <c r="W32" s="23" t="s">
        <v>594</v>
      </c>
      <c r="X32" s="25" t="s">
        <v>594</v>
      </c>
    </row>
    <row r="33" spans="1:24" hidden="1">
      <c r="A33" s="19" t="str">
        <f t="shared" si="32"/>
        <v/>
      </c>
      <c r="B33" s="20"/>
      <c r="C33" s="20"/>
      <c r="D33" s="20"/>
      <c r="E33" s="31"/>
      <c r="F33" s="26" t="s">
        <v>594</v>
      </c>
      <c r="G33" s="27" t="s">
        <v>594</v>
      </c>
      <c r="H33" s="28" t="s">
        <v>594</v>
      </c>
      <c r="I33" s="28" t="s">
        <v>594</v>
      </c>
      <c r="J33" s="28" t="s">
        <v>594</v>
      </c>
      <c r="K33" s="28" t="s">
        <v>594</v>
      </c>
      <c r="L33" s="28" t="s">
        <v>594</v>
      </c>
      <c r="M33" s="28" t="s">
        <v>594</v>
      </c>
      <c r="N33" s="28" t="s">
        <v>594</v>
      </c>
      <c r="O33" s="29" t="s">
        <v>594</v>
      </c>
      <c r="P33" s="27" t="s">
        <v>594</v>
      </c>
      <c r="Q33" s="28" t="s">
        <v>594</v>
      </c>
      <c r="R33" s="28" t="s">
        <v>594</v>
      </c>
      <c r="S33" s="28" t="s">
        <v>594</v>
      </c>
      <c r="T33" s="28" t="s">
        <v>594</v>
      </c>
      <c r="U33" s="28" t="s">
        <v>594</v>
      </c>
      <c r="V33" s="28" t="s">
        <v>594</v>
      </c>
      <c r="W33" s="28" t="s">
        <v>594</v>
      </c>
      <c r="X33" s="30" t="s">
        <v>594</v>
      </c>
    </row>
    <row r="34" spans="1:24" ht="17.25" hidden="1" thickBot="1">
      <c r="A34" s="19" t="str">
        <f t="shared" si="32"/>
        <v/>
      </c>
      <c r="B34" s="20"/>
      <c r="C34" s="20"/>
      <c r="D34" s="20"/>
      <c r="E34" s="31"/>
      <c r="F34" s="32" t="s">
        <v>594</v>
      </c>
      <c r="G34" s="33" t="s">
        <v>594</v>
      </c>
      <c r="H34" s="34" t="s">
        <v>594</v>
      </c>
      <c r="I34" s="34" t="s">
        <v>594</v>
      </c>
      <c r="J34" s="34" t="s">
        <v>594</v>
      </c>
      <c r="K34" s="34" t="s">
        <v>594</v>
      </c>
      <c r="L34" s="34" t="s">
        <v>594</v>
      </c>
      <c r="M34" s="34" t="s">
        <v>594</v>
      </c>
      <c r="N34" s="34" t="s">
        <v>594</v>
      </c>
      <c r="O34" s="35" t="s">
        <v>594</v>
      </c>
      <c r="P34" s="33" t="s">
        <v>594</v>
      </c>
      <c r="Q34" s="34" t="s">
        <v>594</v>
      </c>
      <c r="R34" s="34" t="s">
        <v>594</v>
      </c>
      <c r="S34" s="34" t="s">
        <v>594</v>
      </c>
      <c r="T34" s="34" t="s">
        <v>594</v>
      </c>
      <c r="U34" s="34" t="s">
        <v>594</v>
      </c>
      <c r="V34" s="34" t="s">
        <v>594</v>
      </c>
      <c r="W34" s="34" t="s">
        <v>594</v>
      </c>
      <c r="X34" s="36" t="s">
        <v>594</v>
      </c>
    </row>
    <row r="35" spans="1:24" hidden="1">
      <c r="A35" s="114" t="s">
        <v>605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</row>
    <row r="36" spans="1:24" hidden="1">
      <c r="A36" s="40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spans="1:24" ht="17.25" thickBot="1">
      <c r="A37" s="115" t="str">
        <f>A1</f>
        <v>104學年度第十二屆全國中等學校業餘高爾夫隊際錦標賽   台中高爾夫俱樂部   第四回合   編組表暨擊球速度表          104/11/27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</row>
    <row r="38" spans="1:24">
      <c r="A38" s="122">
        <v>1</v>
      </c>
      <c r="B38" s="123"/>
      <c r="C38" s="123"/>
      <c r="D38" s="123"/>
      <c r="E38" s="123"/>
      <c r="F38" s="1" t="s">
        <v>595</v>
      </c>
      <c r="G38" s="2" t="s">
        <v>585</v>
      </c>
      <c r="H38" s="3" t="s">
        <v>586</v>
      </c>
      <c r="I38" s="3" t="s">
        <v>587</v>
      </c>
      <c r="J38" s="3" t="s">
        <v>588</v>
      </c>
      <c r="K38" s="3" t="s">
        <v>589</v>
      </c>
      <c r="L38" s="3" t="s">
        <v>590</v>
      </c>
      <c r="M38" s="3" t="s">
        <v>591</v>
      </c>
      <c r="N38" s="3" t="s">
        <v>592</v>
      </c>
      <c r="O38" s="4" t="s">
        <v>593</v>
      </c>
      <c r="P38" s="5" t="s">
        <v>576</v>
      </c>
      <c r="Q38" s="6" t="s">
        <v>577</v>
      </c>
      <c r="R38" s="6" t="s">
        <v>578</v>
      </c>
      <c r="S38" s="6" t="s">
        <v>579</v>
      </c>
      <c r="T38" s="6" t="s">
        <v>580</v>
      </c>
      <c r="U38" s="6" t="s">
        <v>581</v>
      </c>
      <c r="V38" s="6" t="s">
        <v>582</v>
      </c>
      <c r="W38" s="6" t="s">
        <v>583</v>
      </c>
      <c r="X38" s="7" t="s">
        <v>584</v>
      </c>
    </row>
    <row r="39" spans="1:24">
      <c r="A39" s="124"/>
      <c r="B39" s="125"/>
      <c r="C39" s="125"/>
      <c r="D39" s="125"/>
      <c r="E39" s="125"/>
      <c r="F39" s="8" t="s">
        <v>596</v>
      </c>
      <c r="G39" s="9">
        <v>4</v>
      </c>
      <c r="H39" s="10">
        <v>3</v>
      </c>
      <c r="I39" s="10">
        <v>4</v>
      </c>
      <c r="J39" s="10">
        <v>4</v>
      </c>
      <c r="K39" s="10">
        <v>3</v>
      </c>
      <c r="L39" s="10">
        <v>5</v>
      </c>
      <c r="M39" s="10">
        <v>4</v>
      </c>
      <c r="N39" s="10">
        <v>4</v>
      </c>
      <c r="O39" s="11">
        <v>5</v>
      </c>
      <c r="P39" s="9">
        <v>4</v>
      </c>
      <c r="Q39" s="10">
        <v>4</v>
      </c>
      <c r="R39" s="10">
        <v>4</v>
      </c>
      <c r="S39" s="10">
        <v>3</v>
      </c>
      <c r="T39" s="10">
        <v>5</v>
      </c>
      <c r="U39" s="10">
        <v>5</v>
      </c>
      <c r="V39" s="10">
        <v>4</v>
      </c>
      <c r="W39" s="10">
        <v>4</v>
      </c>
      <c r="X39" s="12">
        <v>3</v>
      </c>
    </row>
    <row r="40" spans="1:24">
      <c r="A40" s="13" t="s">
        <v>606</v>
      </c>
      <c r="B40" s="120" t="s">
        <v>597</v>
      </c>
      <c r="C40" s="121"/>
      <c r="D40" s="121"/>
      <c r="E40" s="121"/>
      <c r="F40" s="14"/>
      <c r="G40" s="15">
        <v>15</v>
      </c>
      <c r="H40" s="16">
        <v>12</v>
      </c>
      <c r="I40" s="16">
        <v>15</v>
      </c>
      <c r="J40" s="16">
        <v>15</v>
      </c>
      <c r="K40" s="16">
        <v>12</v>
      </c>
      <c r="L40" s="16">
        <v>18</v>
      </c>
      <c r="M40" s="16">
        <v>15</v>
      </c>
      <c r="N40" s="16">
        <v>15</v>
      </c>
      <c r="O40" s="17">
        <v>18</v>
      </c>
      <c r="P40" s="15">
        <v>20</v>
      </c>
      <c r="Q40" s="16">
        <v>15</v>
      </c>
      <c r="R40" s="16">
        <v>15</v>
      </c>
      <c r="S40" s="16">
        <v>12</v>
      </c>
      <c r="T40" s="16">
        <v>18</v>
      </c>
      <c r="U40" s="16">
        <v>18</v>
      </c>
      <c r="V40" s="16">
        <v>15</v>
      </c>
      <c r="W40" s="16">
        <v>15</v>
      </c>
      <c r="X40" s="18">
        <v>12</v>
      </c>
    </row>
    <row r="41" spans="1:24">
      <c r="A41" s="19">
        <f>IF(B41="","",1)</f>
        <v>1</v>
      </c>
      <c r="B41" s="20" t="str">
        <f>LEFT(CHOOSE($Y$1,'11月24日'!E37,'11月25日'!E39,'11月26日'!E37,'11月27日'!E23),3)</f>
        <v>巫耀微</v>
      </c>
      <c r="C41" s="20" t="str">
        <f>LEFT(CHOOSE($Y$1,'11月24日'!F37,'11月25日'!F39,'11月26日'!F37,'11月27日'!F23),3)</f>
        <v>楊　傑</v>
      </c>
      <c r="D41" s="20" t="str">
        <f>LEFT(CHOOSE($Y$1,'11月24日'!G37,'11月25日'!G39,'11月26日'!G37,'11月27日'!G23),3)</f>
        <v>謝品濬</v>
      </c>
      <c r="E41" s="20" t="str">
        <f>LEFT(CHOOSE($Y$1,'11月24日'!H37,'11月25日'!H39,'11月26日'!H37,'11月27日'!H23),3)</f>
        <v>賴祐葳</v>
      </c>
      <c r="F41" s="21">
        <f>IF(A41="","",TIME(6,30,0))</f>
        <v>0.27083333333333331</v>
      </c>
      <c r="G41" s="22">
        <f t="shared" ref="G41:X41" si="39">IF($A41="","",F41+G$40/60/24)</f>
        <v>0.28125</v>
      </c>
      <c r="H41" s="23">
        <f t="shared" si="39"/>
        <v>0.28958333333333336</v>
      </c>
      <c r="I41" s="23">
        <f t="shared" si="39"/>
        <v>0.30000000000000004</v>
      </c>
      <c r="J41" s="23">
        <f t="shared" si="39"/>
        <v>0.31041666666666673</v>
      </c>
      <c r="K41" s="23">
        <f t="shared" si="39"/>
        <v>0.31875000000000009</v>
      </c>
      <c r="L41" s="23">
        <f t="shared" si="39"/>
        <v>0.3312500000000001</v>
      </c>
      <c r="M41" s="23">
        <f t="shared" si="39"/>
        <v>0.34166666666666679</v>
      </c>
      <c r="N41" s="23">
        <f t="shared" si="39"/>
        <v>0.35208333333333347</v>
      </c>
      <c r="O41" s="24">
        <f t="shared" si="39"/>
        <v>0.36458333333333348</v>
      </c>
      <c r="P41" s="22">
        <f t="shared" si="39"/>
        <v>0.37847222222222238</v>
      </c>
      <c r="Q41" s="23">
        <f t="shared" si="39"/>
        <v>0.38888888888888906</v>
      </c>
      <c r="R41" s="23">
        <f t="shared" si="39"/>
        <v>0.39930555555555575</v>
      </c>
      <c r="S41" s="23">
        <f t="shared" si="39"/>
        <v>0.40763888888888911</v>
      </c>
      <c r="T41" s="23">
        <f t="shared" si="39"/>
        <v>0.42013888888888912</v>
      </c>
      <c r="U41" s="23">
        <f t="shared" si="39"/>
        <v>0.43263888888888913</v>
      </c>
      <c r="V41" s="23">
        <f t="shared" si="39"/>
        <v>0.44305555555555581</v>
      </c>
      <c r="W41" s="23">
        <f t="shared" si="39"/>
        <v>0.4534722222222225</v>
      </c>
      <c r="X41" s="25">
        <f t="shared" si="39"/>
        <v>0.46180555555555586</v>
      </c>
    </row>
    <row r="42" spans="1:24">
      <c r="A42" s="19">
        <f>IF(B42="","",A41+1)</f>
        <v>2</v>
      </c>
      <c r="B42" s="20" t="str">
        <f>LEFT(CHOOSE($Y$1,'11月24日'!E39,'11月25日'!E41,'11月26日'!E39,'11月27日'!E25),3)</f>
        <v>林則甫</v>
      </c>
      <c r="C42" s="20" t="str">
        <f>LEFT(CHOOSE($Y$1,'11月24日'!F39,'11月25日'!F41,'11月26日'!F39,'11月27日'!F25),3)</f>
        <v>黃紹恩</v>
      </c>
      <c r="D42" s="20" t="str">
        <f>LEFT(CHOOSE($Y$1,'11月24日'!G39,'11月25日'!G41,'11月26日'!G39,'11月27日'!G25),3)</f>
        <v>呂承學</v>
      </c>
      <c r="E42" s="20" t="str">
        <f>LEFT(CHOOSE($Y$1,'11月24日'!H39,'11月25日'!H41,'11月26日'!H39,'11月27日'!H25),3)</f>
        <v>楊凱鈞</v>
      </c>
      <c r="F42" s="26">
        <f t="shared" ref="F42:F48" si="40">IF(A42="","",F41+9/60/24)</f>
        <v>0.27708333333333329</v>
      </c>
      <c r="G42" s="27">
        <f t="shared" ref="G42:X42" si="41">IF($A42="","",F42+G$40/60/24)</f>
        <v>0.28749999999999998</v>
      </c>
      <c r="H42" s="28">
        <f t="shared" si="41"/>
        <v>0.29583333333333334</v>
      </c>
      <c r="I42" s="28">
        <f t="shared" si="41"/>
        <v>0.30625000000000002</v>
      </c>
      <c r="J42" s="28">
        <f t="shared" si="41"/>
        <v>0.31666666666666671</v>
      </c>
      <c r="K42" s="28">
        <f t="shared" si="41"/>
        <v>0.32500000000000007</v>
      </c>
      <c r="L42" s="28">
        <f t="shared" si="41"/>
        <v>0.33750000000000008</v>
      </c>
      <c r="M42" s="28">
        <f t="shared" si="41"/>
        <v>0.34791666666666676</v>
      </c>
      <c r="N42" s="28">
        <f t="shared" si="41"/>
        <v>0.35833333333333345</v>
      </c>
      <c r="O42" s="29">
        <f t="shared" si="41"/>
        <v>0.37083333333333346</v>
      </c>
      <c r="P42" s="27">
        <f t="shared" si="41"/>
        <v>0.38472222222222235</v>
      </c>
      <c r="Q42" s="28">
        <f t="shared" si="41"/>
        <v>0.39513888888888904</v>
      </c>
      <c r="R42" s="28">
        <f t="shared" si="41"/>
        <v>0.40555555555555572</v>
      </c>
      <c r="S42" s="28">
        <f t="shared" si="41"/>
        <v>0.41388888888888908</v>
      </c>
      <c r="T42" s="28">
        <f t="shared" si="41"/>
        <v>0.42638888888888909</v>
      </c>
      <c r="U42" s="28">
        <f t="shared" si="41"/>
        <v>0.43888888888888911</v>
      </c>
      <c r="V42" s="28">
        <f t="shared" si="41"/>
        <v>0.44930555555555579</v>
      </c>
      <c r="W42" s="28">
        <f t="shared" si="41"/>
        <v>0.45972222222222248</v>
      </c>
      <c r="X42" s="30">
        <f t="shared" si="41"/>
        <v>0.46805555555555584</v>
      </c>
    </row>
    <row r="43" spans="1:24">
      <c r="A43" s="19">
        <f t="shared" ref="A43:A53" si="42">IF(B43="","",A42+1)</f>
        <v>3</v>
      </c>
      <c r="B43" s="20" t="str">
        <f>LEFT(CHOOSE($Y$1,'11月24日'!E41,'11月25日'!E43,'11月26日'!E41,'11月27日'!E27),3)</f>
        <v>戴嘉汶</v>
      </c>
      <c r="C43" s="20" t="str">
        <f>LEFT(CHOOSE($Y$1,'11月24日'!F41,'11月25日'!F43,'11月26日'!F41,'11月27日'!F27),3)</f>
        <v>黃婉萍</v>
      </c>
      <c r="D43" s="20" t="str">
        <f>LEFT(CHOOSE($Y$1,'11月24日'!G41,'11月25日'!G43,'11月26日'!G41,'11月27日'!G27),3)</f>
        <v>顏鈺昕</v>
      </c>
      <c r="E43" s="20" t="str">
        <f>LEFT(CHOOSE($Y$1,'11月24日'!H41,'11月25日'!H43,'11月26日'!H41,'11月27日'!H27),3)</f>
        <v/>
      </c>
      <c r="F43" s="21">
        <f t="shared" si="40"/>
        <v>0.28333333333333327</v>
      </c>
      <c r="G43" s="22">
        <f t="shared" ref="G43:X43" si="43">IF($A43="","",F43+G$40/60/24)</f>
        <v>0.29374999999999996</v>
      </c>
      <c r="H43" s="23">
        <f t="shared" si="43"/>
        <v>0.30208333333333331</v>
      </c>
      <c r="I43" s="23">
        <f t="shared" si="43"/>
        <v>0.3125</v>
      </c>
      <c r="J43" s="23">
        <f t="shared" si="43"/>
        <v>0.32291666666666669</v>
      </c>
      <c r="K43" s="23">
        <f t="shared" si="43"/>
        <v>0.33125000000000004</v>
      </c>
      <c r="L43" s="23">
        <f t="shared" si="43"/>
        <v>0.34375000000000006</v>
      </c>
      <c r="M43" s="23">
        <f t="shared" si="43"/>
        <v>0.35416666666666674</v>
      </c>
      <c r="N43" s="23">
        <f t="shared" si="43"/>
        <v>0.36458333333333343</v>
      </c>
      <c r="O43" s="24">
        <f t="shared" si="43"/>
        <v>0.37708333333333344</v>
      </c>
      <c r="P43" s="22">
        <f t="shared" si="43"/>
        <v>0.39097222222222233</v>
      </c>
      <c r="Q43" s="23">
        <f t="shared" si="43"/>
        <v>0.40138888888888902</v>
      </c>
      <c r="R43" s="23">
        <f t="shared" si="43"/>
        <v>0.4118055555555557</v>
      </c>
      <c r="S43" s="23">
        <f t="shared" si="43"/>
        <v>0.42013888888888906</v>
      </c>
      <c r="T43" s="23">
        <f t="shared" si="43"/>
        <v>0.43263888888888907</v>
      </c>
      <c r="U43" s="23">
        <f t="shared" si="43"/>
        <v>0.44513888888888908</v>
      </c>
      <c r="V43" s="23">
        <f t="shared" si="43"/>
        <v>0.45555555555555577</v>
      </c>
      <c r="W43" s="23">
        <f t="shared" si="43"/>
        <v>0.46597222222222245</v>
      </c>
      <c r="X43" s="25">
        <f t="shared" si="43"/>
        <v>0.47430555555555581</v>
      </c>
    </row>
    <row r="44" spans="1:24">
      <c r="A44" s="19">
        <f t="shared" si="42"/>
        <v>4</v>
      </c>
      <c r="B44" s="20" t="str">
        <f>LEFT(CHOOSE($Y$1,'11月24日'!E43,'11月25日'!E45,'11月26日'!E43,'11月27日'!E29),3)</f>
        <v>許諾心</v>
      </c>
      <c r="C44" s="20" t="str">
        <f>LEFT(CHOOSE($Y$1,'11月24日'!F43,'11月25日'!F45,'11月26日'!F43,'11月27日'!F29),3)</f>
        <v>石澄璇</v>
      </c>
      <c r="D44" s="20" t="str">
        <f>LEFT(CHOOSE($Y$1,'11月24日'!G43,'11月25日'!G45,'11月26日'!G43,'11月27日'!G29),3)</f>
        <v>曾凱暄</v>
      </c>
      <c r="E44" s="20" t="str">
        <f>LEFT(CHOOSE($Y$1,'11月24日'!H43,'11月25日'!H45,'11月26日'!H43,'11月27日'!H29),3)</f>
        <v>蔡禕佳</v>
      </c>
      <c r="F44" s="26">
        <f t="shared" si="40"/>
        <v>0.28958333333333325</v>
      </c>
      <c r="G44" s="27">
        <f t="shared" ref="G44:X44" si="44">IF($A44="","",F44+G$40/60/24)</f>
        <v>0.29999999999999993</v>
      </c>
      <c r="H44" s="28">
        <f t="shared" si="44"/>
        <v>0.30833333333333329</v>
      </c>
      <c r="I44" s="28">
        <f t="shared" si="44"/>
        <v>0.31874999999999998</v>
      </c>
      <c r="J44" s="28">
        <f t="shared" si="44"/>
        <v>0.32916666666666666</v>
      </c>
      <c r="K44" s="28">
        <f t="shared" si="44"/>
        <v>0.33750000000000002</v>
      </c>
      <c r="L44" s="28">
        <f t="shared" si="44"/>
        <v>0.35000000000000003</v>
      </c>
      <c r="M44" s="28">
        <f t="shared" si="44"/>
        <v>0.36041666666666672</v>
      </c>
      <c r="N44" s="28">
        <f t="shared" si="44"/>
        <v>0.3708333333333334</v>
      </c>
      <c r="O44" s="29">
        <f t="shared" si="44"/>
        <v>0.38333333333333341</v>
      </c>
      <c r="P44" s="27">
        <f t="shared" si="44"/>
        <v>0.39722222222222231</v>
      </c>
      <c r="Q44" s="28">
        <f t="shared" si="44"/>
        <v>0.40763888888888899</v>
      </c>
      <c r="R44" s="28">
        <f t="shared" si="44"/>
        <v>0.41805555555555568</v>
      </c>
      <c r="S44" s="28">
        <f t="shared" si="44"/>
        <v>0.42638888888888904</v>
      </c>
      <c r="T44" s="28">
        <f t="shared" si="44"/>
        <v>0.43888888888888905</v>
      </c>
      <c r="U44" s="28">
        <f t="shared" si="44"/>
        <v>0.45138888888888906</v>
      </c>
      <c r="V44" s="28">
        <f t="shared" si="44"/>
        <v>0.46180555555555575</v>
      </c>
      <c r="W44" s="28">
        <f t="shared" si="44"/>
        <v>0.47222222222222243</v>
      </c>
      <c r="X44" s="30">
        <f t="shared" si="44"/>
        <v>0.48055555555555579</v>
      </c>
    </row>
    <row r="45" spans="1:24">
      <c r="A45" s="19">
        <f t="shared" si="42"/>
        <v>5</v>
      </c>
      <c r="B45" s="20" t="str">
        <f>LEFT(CHOOSE($Y$1,'11月24日'!E45,'11月25日'!E47,'11月26日'!E45,'11月27日'!E31),3)</f>
        <v>吳芷昀</v>
      </c>
      <c r="C45" s="20" t="str">
        <f>LEFT(CHOOSE($Y$1,'11月24日'!F45,'11月25日'!F47,'11月26日'!F45,'11月27日'!F31),3)</f>
        <v>鄭熙叡</v>
      </c>
      <c r="D45" s="20" t="str">
        <f>LEFT(CHOOSE($Y$1,'11月24日'!G45,'11月25日'!G47,'11月26日'!G45,'11月27日'!G31),3)</f>
        <v>林冠妤</v>
      </c>
      <c r="E45" s="20" t="str">
        <f>LEFT(CHOOSE($Y$1,'11月24日'!H45,'11月25日'!H47,'11月26日'!H45,'11月27日'!H31),3)</f>
        <v>王薏涵</v>
      </c>
      <c r="F45" s="21">
        <f t="shared" si="40"/>
        <v>0.29583333333333323</v>
      </c>
      <c r="G45" s="22">
        <f t="shared" ref="G45:X45" si="45">IF($A45="","",F45+G$40/60/24)</f>
        <v>0.30624999999999991</v>
      </c>
      <c r="H45" s="23">
        <f t="shared" si="45"/>
        <v>0.31458333333333327</v>
      </c>
      <c r="I45" s="23">
        <f t="shared" si="45"/>
        <v>0.32499999999999996</v>
      </c>
      <c r="J45" s="23">
        <f t="shared" si="45"/>
        <v>0.33541666666666664</v>
      </c>
      <c r="K45" s="23">
        <f t="shared" si="45"/>
        <v>0.34375</v>
      </c>
      <c r="L45" s="23">
        <f t="shared" si="45"/>
        <v>0.35625000000000001</v>
      </c>
      <c r="M45" s="23">
        <f t="shared" si="45"/>
        <v>0.3666666666666667</v>
      </c>
      <c r="N45" s="23">
        <f t="shared" si="45"/>
        <v>0.37708333333333338</v>
      </c>
      <c r="O45" s="24">
        <f t="shared" si="45"/>
        <v>0.38958333333333339</v>
      </c>
      <c r="P45" s="22">
        <f t="shared" si="45"/>
        <v>0.40347222222222229</v>
      </c>
      <c r="Q45" s="23">
        <f t="shared" si="45"/>
        <v>0.41388888888888897</v>
      </c>
      <c r="R45" s="23">
        <f t="shared" si="45"/>
        <v>0.42430555555555566</v>
      </c>
      <c r="S45" s="23">
        <f t="shared" si="45"/>
        <v>0.43263888888888902</v>
      </c>
      <c r="T45" s="23">
        <f t="shared" si="45"/>
        <v>0.44513888888888903</v>
      </c>
      <c r="U45" s="23">
        <f t="shared" si="45"/>
        <v>0.45763888888888904</v>
      </c>
      <c r="V45" s="23">
        <f t="shared" si="45"/>
        <v>0.46805555555555572</v>
      </c>
      <c r="W45" s="23">
        <f t="shared" si="45"/>
        <v>0.47847222222222241</v>
      </c>
      <c r="X45" s="25">
        <f t="shared" si="45"/>
        <v>0.48680555555555577</v>
      </c>
    </row>
    <row r="46" spans="1:24">
      <c r="A46" s="19">
        <f t="shared" si="42"/>
        <v>6</v>
      </c>
      <c r="B46" s="20" t="str">
        <f>LEFT(CHOOSE($Y$1,'11月24日'!E47,'11月25日'!E49,'11月26日'!E47,'11月27日'!E33),3)</f>
        <v>侯羽桑</v>
      </c>
      <c r="C46" s="20" t="str">
        <f>LEFT(CHOOSE($Y$1,'11月24日'!F47,'11月25日'!F49,'11月26日'!F47,'11月27日'!F33),3)</f>
        <v>林子涵</v>
      </c>
      <c r="D46" s="20" t="str">
        <f>LEFT(CHOOSE($Y$1,'11月24日'!G47,'11月25日'!G49,'11月26日'!G47,'11月27日'!G33),3)</f>
        <v>陳伶潔</v>
      </c>
      <c r="E46" s="20" t="str">
        <f>LEFT(CHOOSE($Y$1,'11月24日'!H47,'11月25日'!H49,'11月26日'!H47,'11月27日'!H33),3)</f>
        <v>劉少允</v>
      </c>
      <c r="F46" s="26">
        <f t="shared" si="40"/>
        <v>0.3020833333333332</v>
      </c>
      <c r="G46" s="27">
        <f t="shared" ref="G46:X46" si="46">IF($A46="","",F46+G$40/60/24)</f>
        <v>0.31249999999999989</v>
      </c>
      <c r="H46" s="28">
        <f t="shared" si="46"/>
        <v>0.32083333333333325</v>
      </c>
      <c r="I46" s="28">
        <f t="shared" si="46"/>
        <v>0.33124999999999993</v>
      </c>
      <c r="J46" s="28">
        <f t="shared" si="46"/>
        <v>0.34166666666666662</v>
      </c>
      <c r="K46" s="28">
        <f t="shared" si="46"/>
        <v>0.35</v>
      </c>
      <c r="L46" s="28">
        <f t="shared" si="46"/>
        <v>0.36249999999999999</v>
      </c>
      <c r="M46" s="28">
        <f t="shared" si="46"/>
        <v>0.37291666666666667</v>
      </c>
      <c r="N46" s="28">
        <f t="shared" si="46"/>
        <v>0.38333333333333336</v>
      </c>
      <c r="O46" s="29">
        <f t="shared" si="46"/>
        <v>0.39583333333333337</v>
      </c>
      <c r="P46" s="27">
        <f t="shared" si="46"/>
        <v>0.40972222222222227</v>
      </c>
      <c r="Q46" s="28">
        <f t="shared" si="46"/>
        <v>0.42013888888888895</v>
      </c>
      <c r="R46" s="28">
        <f t="shared" si="46"/>
        <v>0.43055555555555564</v>
      </c>
      <c r="S46" s="28">
        <f t="shared" si="46"/>
        <v>0.43888888888888899</v>
      </c>
      <c r="T46" s="28">
        <f t="shared" si="46"/>
        <v>0.45138888888888901</v>
      </c>
      <c r="U46" s="28">
        <f t="shared" si="46"/>
        <v>0.46388888888888902</v>
      </c>
      <c r="V46" s="28">
        <f t="shared" si="46"/>
        <v>0.4743055555555557</v>
      </c>
      <c r="W46" s="28">
        <f t="shared" si="46"/>
        <v>0.48472222222222239</v>
      </c>
      <c r="X46" s="30">
        <f t="shared" si="46"/>
        <v>0.49305555555555575</v>
      </c>
    </row>
    <row r="47" spans="1:24">
      <c r="A47" s="19">
        <f t="shared" si="42"/>
        <v>7</v>
      </c>
      <c r="B47" s="20" t="str">
        <f>LEFT(CHOOSE($Y$1,'11月24日'!E49,'11月25日'!E51,'11月26日'!E49,'11月27日'!E35),3)</f>
        <v>俞涵軒</v>
      </c>
      <c r="C47" s="20" t="str">
        <f>LEFT(CHOOSE($Y$1,'11月24日'!F49,'11月25日'!F51,'11月26日'!F49,'11月27日'!F35),3)</f>
        <v>洪若華</v>
      </c>
      <c r="D47" s="20" t="str">
        <f>LEFT(CHOOSE($Y$1,'11月24日'!G49,'11月25日'!G51,'11月26日'!G49,'11月27日'!G35),3)</f>
        <v>張亞琦</v>
      </c>
      <c r="E47" s="20" t="str">
        <f>LEFT(CHOOSE($Y$1,'11月24日'!H49,'11月25日'!H51,'11月26日'!H49,'11月27日'!H35),3)</f>
        <v>黃郁心</v>
      </c>
      <c r="F47" s="21">
        <f t="shared" si="40"/>
        <v>0.30833333333333318</v>
      </c>
      <c r="G47" s="22">
        <f t="shared" ref="G47:X47" si="47">IF($A47="","",F47+G$40/60/24)</f>
        <v>0.31874999999999987</v>
      </c>
      <c r="H47" s="23">
        <f t="shared" si="47"/>
        <v>0.32708333333333323</v>
      </c>
      <c r="I47" s="23">
        <f t="shared" si="47"/>
        <v>0.33749999999999991</v>
      </c>
      <c r="J47" s="23">
        <f t="shared" si="47"/>
        <v>0.3479166666666666</v>
      </c>
      <c r="K47" s="23">
        <f t="shared" si="47"/>
        <v>0.35624999999999996</v>
      </c>
      <c r="L47" s="23">
        <f t="shared" si="47"/>
        <v>0.36874999999999997</v>
      </c>
      <c r="M47" s="23">
        <f t="shared" si="47"/>
        <v>0.37916666666666665</v>
      </c>
      <c r="N47" s="23">
        <f t="shared" si="47"/>
        <v>0.38958333333333334</v>
      </c>
      <c r="O47" s="24">
        <f t="shared" si="47"/>
        <v>0.40208333333333335</v>
      </c>
      <c r="P47" s="22">
        <f t="shared" si="47"/>
        <v>0.41597222222222224</v>
      </c>
      <c r="Q47" s="23">
        <f t="shared" si="47"/>
        <v>0.42638888888888893</v>
      </c>
      <c r="R47" s="23">
        <f t="shared" si="47"/>
        <v>0.43680555555555561</v>
      </c>
      <c r="S47" s="23">
        <f t="shared" si="47"/>
        <v>0.44513888888888897</v>
      </c>
      <c r="T47" s="23">
        <f t="shared" si="47"/>
        <v>0.45763888888888898</v>
      </c>
      <c r="U47" s="23">
        <f t="shared" si="47"/>
        <v>0.47013888888888899</v>
      </c>
      <c r="V47" s="23">
        <f t="shared" si="47"/>
        <v>0.48055555555555568</v>
      </c>
      <c r="W47" s="23">
        <f t="shared" si="47"/>
        <v>0.49097222222222237</v>
      </c>
      <c r="X47" s="25">
        <f t="shared" si="47"/>
        <v>0.49930555555555572</v>
      </c>
    </row>
    <row r="48" spans="1:24">
      <c r="A48" s="19">
        <f t="shared" si="42"/>
        <v>8</v>
      </c>
      <c r="B48" s="20" t="str">
        <f>LEFT(CHOOSE($Y$1,'11月24日'!E51,'11月25日'!E53,'11月26日'!E53,'11月27日'!E37),3)</f>
        <v>周怡岑</v>
      </c>
      <c r="C48" s="20" t="str">
        <f>LEFT(CHOOSE($Y$1,'11月24日'!F51,'11月25日'!F53,'11月26日'!F53,'11月27日'!F37),3)</f>
        <v>涂郡庭</v>
      </c>
      <c r="D48" s="20" t="str">
        <f>LEFT(CHOOSE($Y$1,'11月24日'!G51,'11月25日'!G53,'11月26日'!G53,'11月27日'!G37),3)</f>
        <v>陳　萱</v>
      </c>
      <c r="E48" s="20" t="str">
        <f>LEFT(CHOOSE($Y$1,'11月24日'!H51,'11月25日'!H53,'11月26日'!H53,'11月27日'!H37),3)</f>
        <v>林婕恩</v>
      </c>
      <c r="F48" s="26">
        <f t="shared" si="40"/>
        <v>0.31458333333333316</v>
      </c>
      <c r="G48" s="27">
        <f t="shared" ref="G48:X48" si="48">IF($A48="","",F48+G$40/60/24)</f>
        <v>0.32499999999999984</v>
      </c>
      <c r="H48" s="28">
        <f t="shared" si="48"/>
        <v>0.3333333333333332</v>
      </c>
      <c r="I48" s="28">
        <f t="shared" si="48"/>
        <v>0.34374999999999989</v>
      </c>
      <c r="J48" s="28">
        <f t="shared" si="48"/>
        <v>0.35416666666666657</v>
      </c>
      <c r="K48" s="28">
        <f t="shared" si="48"/>
        <v>0.36249999999999993</v>
      </c>
      <c r="L48" s="28">
        <f t="shared" si="48"/>
        <v>0.37499999999999994</v>
      </c>
      <c r="M48" s="28">
        <f t="shared" si="48"/>
        <v>0.38541666666666663</v>
      </c>
      <c r="N48" s="28">
        <f t="shared" si="48"/>
        <v>0.39583333333333331</v>
      </c>
      <c r="O48" s="29">
        <f t="shared" si="48"/>
        <v>0.40833333333333333</v>
      </c>
      <c r="P48" s="27">
        <f t="shared" si="48"/>
        <v>0.42222222222222222</v>
      </c>
      <c r="Q48" s="28">
        <f t="shared" si="48"/>
        <v>0.43263888888888891</v>
      </c>
      <c r="R48" s="28">
        <f t="shared" si="48"/>
        <v>0.44305555555555559</v>
      </c>
      <c r="S48" s="28">
        <f t="shared" si="48"/>
        <v>0.45138888888888895</v>
      </c>
      <c r="T48" s="28">
        <f t="shared" si="48"/>
        <v>0.46388888888888896</v>
      </c>
      <c r="U48" s="28">
        <f t="shared" si="48"/>
        <v>0.47638888888888897</v>
      </c>
      <c r="V48" s="28">
        <f t="shared" si="48"/>
        <v>0.48680555555555566</v>
      </c>
      <c r="W48" s="28">
        <f t="shared" si="48"/>
        <v>0.49722222222222234</v>
      </c>
      <c r="X48" s="30">
        <f t="shared" si="48"/>
        <v>0.50555555555555565</v>
      </c>
    </row>
    <row r="49" spans="1:24">
      <c r="A49" s="19" t="str">
        <f t="shared" si="42"/>
        <v/>
      </c>
      <c r="B49" s="20"/>
      <c r="C49" s="20"/>
      <c r="D49" s="20"/>
      <c r="E49" s="31"/>
      <c r="F49" s="21"/>
      <c r="G49" s="22"/>
      <c r="H49" s="23"/>
      <c r="I49" s="23"/>
      <c r="J49" s="23"/>
      <c r="K49" s="23"/>
      <c r="L49" s="23"/>
      <c r="M49" s="23"/>
      <c r="N49" s="23"/>
      <c r="O49" s="24"/>
      <c r="P49" s="22"/>
      <c r="Q49" s="23"/>
      <c r="R49" s="23"/>
      <c r="S49" s="23"/>
      <c r="T49" s="23"/>
      <c r="U49" s="23"/>
      <c r="V49" s="23"/>
      <c r="W49" s="23"/>
      <c r="X49" s="25"/>
    </row>
    <row r="50" spans="1:24">
      <c r="A50" s="19" t="str">
        <f t="shared" si="42"/>
        <v/>
      </c>
      <c r="B50" s="20"/>
      <c r="C50" s="20"/>
      <c r="D50" s="20"/>
      <c r="E50" s="31"/>
      <c r="F50" s="26"/>
      <c r="G50" s="27"/>
      <c r="H50" s="28"/>
      <c r="I50" s="28"/>
      <c r="J50" s="28"/>
      <c r="K50" s="28"/>
      <c r="L50" s="28"/>
      <c r="M50" s="28"/>
      <c r="N50" s="28"/>
      <c r="O50" s="29"/>
      <c r="P50" s="27"/>
      <c r="Q50" s="28"/>
      <c r="R50" s="28"/>
      <c r="S50" s="28"/>
      <c r="T50" s="28"/>
      <c r="U50" s="28"/>
      <c r="V50" s="28"/>
      <c r="W50" s="28"/>
      <c r="X50" s="30"/>
    </row>
    <row r="51" spans="1:24">
      <c r="A51" s="19" t="str">
        <f t="shared" si="42"/>
        <v/>
      </c>
      <c r="B51" s="20"/>
      <c r="C51" s="20"/>
      <c r="D51" s="20"/>
      <c r="E51" s="31"/>
      <c r="F51" s="21" t="s">
        <v>594</v>
      </c>
      <c r="G51" s="22" t="s">
        <v>594</v>
      </c>
      <c r="H51" s="23" t="s">
        <v>594</v>
      </c>
      <c r="I51" s="23" t="s">
        <v>594</v>
      </c>
      <c r="J51" s="23" t="s">
        <v>594</v>
      </c>
      <c r="K51" s="23" t="s">
        <v>594</v>
      </c>
      <c r="L51" s="23" t="s">
        <v>594</v>
      </c>
      <c r="M51" s="23" t="s">
        <v>594</v>
      </c>
      <c r="N51" s="23" t="s">
        <v>594</v>
      </c>
      <c r="O51" s="24" t="s">
        <v>594</v>
      </c>
      <c r="P51" s="22" t="s">
        <v>594</v>
      </c>
      <c r="Q51" s="23" t="s">
        <v>594</v>
      </c>
      <c r="R51" s="23" t="s">
        <v>594</v>
      </c>
      <c r="S51" s="23" t="s">
        <v>594</v>
      </c>
      <c r="T51" s="23" t="s">
        <v>594</v>
      </c>
      <c r="U51" s="23" t="s">
        <v>594</v>
      </c>
      <c r="V51" s="23" t="s">
        <v>594</v>
      </c>
      <c r="W51" s="23" t="s">
        <v>594</v>
      </c>
      <c r="X51" s="25" t="s">
        <v>594</v>
      </c>
    </row>
    <row r="52" spans="1:24">
      <c r="A52" s="19" t="str">
        <f t="shared" si="42"/>
        <v/>
      </c>
      <c r="B52" s="20"/>
      <c r="C52" s="20"/>
      <c r="D52" s="20"/>
      <c r="E52" s="31"/>
      <c r="F52" s="26" t="s">
        <v>594</v>
      </c>
      <c r="G52" s="27" t="s">
        <v>594</v>
      </c>
      <c r="H52" s="28" t="s">
        <v>594</v>
      </c>
      <c r="I52" s="28" t="s">
        <v>594</v>
      </c>
      <c r="J52" s="28" t="s">
        <v>594</v>
      </c>
      <c r="K52" s="28" t="s">
        <v>594</v>
      </c>
      <c r="L52" s="28" t="s">
        <v>594</v>
      </c>
      <c r="M52" s="28" t="s">
        <v>594</v>
      </c>
      <c r="N52" s="28" t="s">
        <v>594</v>
      </c>
      <c r="O52" s="29" t="s">
        <v>594</v>
      </c>
      <c r="P52" s="27" t="s">
        <v>594</v>
      </c>
      <c r="Q52" s="28" t="s">
        <v>594</v>
      </c>
      <c r="R52" s="28" t="s">
        <v>594</v>
      </c>
      <c r="S52" s="28" t="s">
        <v>594</v>
      </c>
      <c r="T52" s="28" t="s">
        <v>594</v>
      </c>
      <c r="U52" s="28" t="s">
        <v>594</v>
      </c>
      <c r="V52" s="28" t="s">
        <v>594</v>
      </c>
      <c r="W52" s="28" t="s">
        <v>594</v>
      </c>
      <c r="X52" s="30" t="s">
        <v>594</v>
      </c>
    </row>
    <row r="53" spans="1:24" ht="17.25" thickBot="1">
      <c r="A53" s="19" t="str">
        <f t="shared" si="42"/>
        <v/>
      </c>
      <c r="B53" s="20"/>
      <c r="C53" s="20"/>
      <c r="D53" s="20"/>
      <c r="E53" s="31"/>
      <c r="F53" s="32" t="s">
        <v>594</v>
      </c>
      <c r="G53" s="33" t="s">
        <v>594</v>
      </c>
      <c r="H53" s="34" t="s">
        <v>594</v>
      </c>
      <c r="I53" s="34" t="s">
        <v>594</v>
      </c>
      <c r="J53" s="34" t="s">
        <v>594</v>
      </c>
      <c r="K53" s="34" t="s">
        <v>594</v>
      </c>
      <c r="L53" s="34" t="s">
        <v>594</v>
      </c>
      <c r="M53" s="34" t="s">
        <v>594</v>
      </c>
      <c r="N53" s="34" t="s">
        <v>594</v>
      </c>
      <c r="O53" s="35" t="s">
        <v>594</v>
      </c>
      <c r="P53" s="33" t="s">
        <v>594</v>
      </c>
      <c r="Q53" s="34" t="s">
        <v>594</v>
      </c>
      <c r="R53" s="34" t="s">
        <v>594</v>
      </c>
      <c r="S53" s="34" t="s">
        <v>594</v>
      </c>
      <c r="T53" s="34" t="s">
        <v>594</v>
      </c>
      <c r="U53" s="34" t="s">
        <v>594</v>
      </c>
      <c r="V53" s="34" t="s">
        <v>594</v>
      </c>
      <c r="W53" s="34" t="s">
        <v>594</v>
      </c>
      <c r="X53" s="36" t="s">
        <v>594</v>
      </c>
    </row>
    <row r="54" spans="1:24" ht="17.25" hidden="1" thickBot="1">
      <c r="A54" s="40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</row>
    <row r="55" spans="1:24" hidden="1">
      <c r="A55" s="122">
        <v>6</v>
      </c>
      <c r="B55" s="123"/>
      <c r="C55" s="123"/>
      <c r="D55" s="123"/>
      <c r="E55" s="123"/>
      <c r="F55" s="1" t="s">
        <v>598</v>
      </c>
      <c r="G55" s="2" t="s">
        <v>590</v>
      </c>
      <c r="H55" s="3" t="s">
        <v>591</v>
      </c>
      <c r="I55" s="3" t="s">
        <v>592</v>
      </c>
      <c r="J55" s="3" t="s">
        <v>593</v>
      </c>
      <c r="K55" s="3" t="s">
        <v>576</v>
      </c>
      <c r="L55" s="3" t="s">
        <v>577</v>
      </c>
      <c r="M55" s="3" t="s">
        <v>578</v>
      </c>
      <c r="N55" s="3" t="s">
        <v>579</v>
      </c>
      <c r="O55" s="4" t="s">
        <v>580</v>
      </c>
      <c r="P55" s="5" t="s">
        <v>581</v>
      </c>
      <c r="Q55" s="6" t="s">
        <v>582</v>
      </c>
      <c r="R55" s="6" t="s">
        <v>583</v>
      </c>
      <c r="S55" s="6" t="s">
        <v>584</v>
      </c>
      <c r="T55" s="6" t="s">
        <v>585</v>
      </c>
      <c r="U55" s="6" t="s">
        <v>586</v>
      </c>
      <c r="V55" s="6" t="s">
        <v>587</v>
      </c>
      <c r="W55" s="6" t="s">
        <v>588</v>
      </c>
      <c r="X55" s="7" t="s">
        <v>589</v>
      </c>
    </row>
    <row r="56" spans="1:24" hidden="1">
      <c r="A56" s="124"/>
      <c r="B56" s="125"/>
      <c r="C56" s="125"/>
      <c r="D56" s="125"/>
      <c r="E56" s="125"/>
      <c r="F56" s="8" t="s">
        <v>607</v>
      </c>
      <c r="G56" s="9">
        <v>5</v>
      </c>
      <c r="H56" s="10">
        <v>4</v>
      </c>
      <c r="I56" s="10">
        <v>4</v>
      </c>
      <c r="J56" s="10">
        <v>5</v>
      </c>
      <c r="K56" s="10">
        <v>4</v>
      </c>
      <c r="L56" s="10">
        <v>4</v>
      </c>
      <c r="M56" s="10">
        <v>4</v>
      </c>
      <c r="N56" s="10">
        <v>3</v>
      </c>
      <c r="O56" s="11">
        <v>5</v>
      </c>
      <c r="P56" s="9">
        <v>5</v>
      </c>
      <c r="Q56" s="10">
        <v>4</v>
      </c>
      <c r="R56" s="10">
        <v>4</v>
      </c>
      <c r="S56" s="10">
        <v>3</v>
      </c>
      <c r="T56" s="10">
        <v>4</v>
      </c>
      <c r="U56" s="10">
        <v>3</v>
      </c>
      <c r="V56" s="10">
        <v>4</v>
      </c>
      <c r="W56" s="10">
        <v>4</v>
      </c>
      <c r="X56" s="12">
        <v>3</v>
      </c>
    </row>
    <row r="57" spans="1:24" hidden="1">
      <c r="A57" s="13" t="s">
        <v>608</v>
      </c>
      <c r="B57" s="120" t="s">
        <v>609</v>
      </c>
      <c r="C57" s="121"/>
      <c r="D57" s="121"/>
      <c r="E57" s="121"/>
      <c r="F57" s="14"/>
      <c r="G57" s="15">
        <v>18</v>
      </c>
      <c r="H57" s="16">
        <v>15</v>
      </c>
      <c r="I57" s="16">
        <v>15</v>
      </c>
      <c r="J57" s="16">
        <v>18</v>
      </c>
      <c r="K57" s="16">
        <v>15</v>
      </c>
      <c r="L57" s="16">
        <v>15</v>
      </c>
      <c r="M57" s="16">
        <v>15</v>
      </c>
      <c r="N57" s="16">
        <v>12</v>
      </c>
      <c r="O57" s="17">
        <v>18</v>
      </c>
      <c r="P57" s="15">
        <v>23</v>
      </c>
      <c r="Q57" s="16">
        <v>15</v>
      </c>
      <c r="R57" s="16">
        <v>15</v>
      </c>
      <c r="S57" s="16">
        <v>12</v>
      </c>
      <c r="T57" s="16">
        <v>15</v>
      </c>
      <c r="U57" s="16">
        <v>12</v>
      </c>
      <c r="V57" s="16">
        <v>15</v>
      </c>
      <c r="W57" s="16">
        <v>15</v>
      </c>
      <c r="X57" s="18">
        <v>12</v>
      </c>
    </row>
    <row r="58" spans="1:24" hidden="1">
      <c r="A58" s="19" t="e">
        <f>IF(B58="","",1)</f>
        <v>#REF!</v>
      </c>
      <c r="B58" s="20" t="e">
        <f>LEFT(CHOOSE($Y$1,'11月24日'!E53,'11月25日'!E55,'11月26日'!E55,'11月27日'!#REF!),3)</f>
        <v>#REF!</v>
      </c>
      <c r="C58" s="20" t="e">
        <f>LEFT(CHOOSE($Y$1,'11月24日'!F53,'11月25日'!F55,'11月26日'!F55,'11月27日'!#REF!),3)</f>
        <v>#REF!</v>
      </c>
      <c r="D58" s="20" t="e">
        <f>LEFT(CHOOSE($Y$1,'11月24日'!G53,'11月25日'!G55,'11月26日'!G55,'11月27日'!#REF!),3)</f>
        <v>#REF!</v>
      </c>
      <c r="E58" s="20" t="str">
        <f>LEFT(CHOOSE($Y$1,'11月24日'!H53,'11月25日'!H55,'11月26日'!H55,'11月27日'!H53),3)</f>
        <v/>
      </c>
      <c r="F58" s="21" t="e">
        <f>IF(A58="","",TIME(6,30,0))</f>
        <v>#REF!</v>
      </c>
      <c r="G58" s="22" t="e">
        <f t="shared" ref="G58:X58" si="49">IF($A58="","",F58+G$57/60/24)</f>
        <v>#REF!</v>
      </c>
      <c r="H58" s="23" t="e">
        <f t="shared" si="49"/>
        <v>#REF!</v>
      </c>
      <c r="I58" s="23" t="e">
        <f t="shared" si="49"/>
        <v>#REF!</v>
      </c>
      <c r="J58" s="23" t="e">
        <f t="shared" si="49"/>
        <v>#REF!</v>
      </c>
      <c r="K58" s="23" t="e">
        <f t="shared" si="49"/>
        <v>#REF!</v>
      </c>
      <c r="L58" s="23" t="e">
        <f t="shared" si="49"/>
        <v>#REF!</v>
      </c>
      <c r="M58" s="23" t="e">
        <f t="shared" si="49"/>
        <v>#REF!</v>
      </c>
      <c r="N58" s="23" t="e">
        <f t="shared" si="49"/>
        <v>#REF!</v>
      </c>
      <c r="O58" s="24" t="e">
        <f t="shared" si="49"/>
        <v>#REF!</v>
      </c>
      <c r="P58" s="22" t="e">
        <f t="shared" si="49"/>
        <v>#REF!</v>
      </c>
      <c r="Q58" s="23" t="e">
        <f t="shared" si="49"/>
        <v>#REF!</v>
      </c>
      <c r="R58" s="23" t="e">
        <f t="shared" si="49"/>
        <v>#REF!</v>
      </c>
      <c r="S58" s="23" t="e">
        <f t="shared" si="49"/>
        <v>#REF!</v>
      </c>
      <c r="T58" s="23" t="e">
        <f t="shared" si="49"/>
        <v>#REF!</v>
      </c>
      <c r="U58" s="23" t="e">
        <f t="shared" si="49"/>
        <v>#REF!</v>
      </c>
      <c r="V58" s="23" t="e">
        <f t="shared" si="49"/>
        <v>#REF!</v>
      </c>
      <c r="W58" s="23" t="e">
        <f t="shared" si="49"/>
        <v>#REF!</v>
      </c>
      <c r="X58" s="25" t="e">
        <f t="shared" si="49"/>
        <v>#REF!</v>
      </c>
    </row>
    <row r="59" spans="1:24" hidden="1">
      <c r="A59" s="19" t="e">
        <f>IF(B59="","",A58+1)</f>
        <v>#REF!</v>
      </c>
      <c r="B59" s="20" t="e">
        <f>LEFT(CHOOSE($Y$1,'11月24日'!E55,'11月25日'!E57,'11月26日'!E57,'11月27日'!#REF!),3)</f>
        <v>#REF!</v>
      </c>
      <c r="C59" s="20" t="e">
        <f>LEFT(CHOOSE($Y$1,'11月24日'!F55,'11月25日'!F57,'11月26日'!F57,'11月27日'!#REF!),3)</f>
        <v>#REF!</v>
      </c>
      <c r="D59" s="20" t="e">
        <f>LEFT(CHOOSE($Y$1,'11月24日'!G55,'11月25日'!G57,'11月26日'!G57,'11月27日'!#REF!),3)</f>
        <v>#REF!</v>
      </c>
      <c r="E59" s="20" t="str">
        <f>LEFT(CHOOSE($Y$1,'11月24日'!H55,'11月25日'!H57,'11月26日'!H57,'11月27日'!H55),3)</f>
        <v/>
      </c>
      <c r="F59" s="26" t="e">
        <f t="shared" ref="F59:F64" si="50">IF(A59="","",F58+9/60/24)</f>
        <v>#REF!</v>
      </c>
      <c r="G59" s="27" t="e">
        <f t="shared" ref="G59:X59" si="51">IF($A59="","",F59+G$57/60/24)</f>
        <v>#REF!</v>
      </c>
      <c r="H59" s="28" t="e">
        <f t="shared" si="51"/>
        <v>#REF!</v>
      </c>
      <c r="I59" s="28" t="e">
        <f t="shared" si="51"/>
        <v>#REF!</v>
      </c>
      <c r="J59" s="28" t="e">
        <f t="shared" si="51"/>
        <v>#REF!</v>
      </c>
      <c r="K59" s="28" t="e">
        <f t="shared" si="51"/>
        <v>#REF!</v>
      </c>
      <c r="L59" s="28" t="e">
        <f t="shared" si="51"/>
        <v>#REF!</v>
      </c>
      <c r="M59" s="28" t="e">
        <f t="shared" si="51"/>
        <v>#REF!</v>
      </c>
      <c r="N59" s="28" t="e">
        <f t="shared" si="51"/>
        <v>#REF!</v>
      </c>
      <c r="O59" s="29" t="e">
        <f t="shared" si="51"/>
        <v>#REF!</v>
      </c>
      <c r="P59" s="27" t="e">
        <f t="shared" si="51"/>
        <v>#REF!</v>
      </c>
      <c r="Q59" s="28" t="e">
        <f t="shared" si="51"/>
        <v>#REF!</v>
      </c>
      <c r="R59" s="28" t="e">
        <f t="shared" si="51"/>
        <v>#REF!</v>
      </c>
      <c r="S59" s="28" t="e">
        <f t="shared" si="51"/>
        <v>#REF!</v>
      </c>
      <c r="T59" s="28" t="e">
        <f t="shared" si="51"/>
        <v>#REF!</v>
      </c>
      <c r="U59" s="28" t="e">
        <f t="shared" si="51"/>
        <v>#REF!</v>
      </c>
      <c r="V59" s="28" t="e">
        <f t="shared" si="51"/>
        <v>#REF!</v>
      </c>
      <c r="W59" s="28" t="e">
        <f t="shared" si="51"/>
        <v>#REF!</v>
      </c>
      <c r="X59" s="30" t="e">
        <f t="shared" si="51"/>
        <v>#REF!</v>
      </c>
    </row>
    <row r="60" spans="1:24" hidden="1">
      <c r="A60" s="19" t="e">
        <f t="shared" ref="A60:A70" si="52">IF(B60="","",A59+1)</f>
        <v>#REF!</v>
      </c>
      <c r="B60" s="20" t="e">
        <f>LEFT(CHOOSE($Y$1,'11月24日'!E57,'11月25日'!E59,'11月26日'!E59,'11月27日'!#REF!),3)</f>
        <v>#REF!</v>
      </c>
      <c r="C60" s="20" t="e">
        <f>LEFT(CHOOSE($Y$1,'11月24日'!F57,'11月25日'!F59,'11月26日'!F59,'11月27日'!#REF!),3)</f>
        <v>#REF!</v>
      </c>
      <c r="D60" s="20" t="e">
        <f>LEFT(CHOOSE($Y$1,'11月24日'!G57,'11月25日'!G59,'11月26日'!G59,'11月27日'!#REF!),3)</f>
        <v>#REF!</v>
      </c>
      <c r="E60" s="20" t="str">
        <f>LEFT(CHOOSE($Y$1,'11月24日'!H57,'11月25日'!H59,'11月26日'!H59,'11月27日'!H57),3)</f>
        <v/>
      </c>
      <c r="F60" s="21" t="e">
        <f t="shared" si="50"/>
        <v>#REF!</v>
      </c>
      <c r="G60" s="22" t="e">
        <f t="shared" ref="G60:X60" si="53">IF($A60="","",F60+G$57/60/24)</f>
        <v>#REF!</v>
      </c>
      <c r="H60" s="23" t="e">
        <f t="shared" si="53"/>
        <v>#REF!</v>
      </c>
      <c r="I60" s="23" t="e">
        <f t="shared" si="53"/>
        <v>#REF!</v>
      </c>
      <c r="J60" s="23" t="e">
        <f t="shared" si="53"/>
        <v>#REF!</v>
      </c>
      <c r="K60" s="23" t="e">
        <f t="shared" si="53"/>
        <v>#REF!</v>
      </c>
      <c r="L60" s="23" t="e">
        <f t="shared" si="53"/>
        <v>#REF!</v>
      </c>
      <c r="M60" s="23" t="e">
        <f t="shared" si="53"/>
        <v>#REF!</v>
      </c>
      <c r="N60" s="23" t="e">
        <f t="shared" si="53"/>
        <v>#REF!</v>
      </c>
      <c r="O60" s="24" t="e">
        <f t="shared" si="53"/>
        <v>#REF!</v>
      </c>
      <c r="P60" s="22" t="e">
        <f t="shared" si="53"/>
        <v>#REF!</v>
      </c>
      <c r="Q60" s="23" t="e">
        <f t="shared" si="53"/>
        <v>#REF!</v>
      </c>
      <c r="R60" s="23" t="e">
        <f t="shared" si="53"/>
        <v>#REF!</v>
      </c>
      <c r="S60" s="23" t="e">
        <f t="shared" si="53"/>
        <v>#REF!</v>
      </c>
      <c r="T60" s="23" t="e">
        <f t="shared" si="53"/>
        <v>#REF!</v>
      </c>
      <c r="U60" s="23" t="e">
        <f t="shared" si="53"/>
        <v>#REF!</v>
      </c>
      <c r="V60" s="23" t="e">
        <f t="shared" si="53"/>
        <v>#REF!</v>
      </c>
      <c r="W60" s="23" t="e">
        <f t="shared" si="53"/>
        <v>#REF!</v>
      </c>
      <c r="X60" s="25" t="e">
        <f t="shared" si="53"/>
        <v>#REF!</v>
      </c>
    </row>
    <row r="61" spans="1:24" hidden="1">
      <c r="A61" s="19" t="e">
        <f t="shared" si="52"/>
        <v>#REF!</v>
      </c>
      <c r="B61" s="20" t="e">
        <f>LEFT(CHOOSE($Y$1,'11月24日'!E59,'11月25日'!E61,'11月26日'!E61,'11月27日'!#REF!),3)</f>
        <v>#REF!</v>
      </c>
      <c r="C61" s="20" t="e">
        <f>LEFT(CHOOSE($Y$1,'11月24日'!F59,'11月25日'!F61,'11月26日'!F61,'11月27日'!#REF!),3)</f>
        <v>#REF!</v>
      </c>
      <c r="D61" s="20" t="e">
        <f>LEFT(CHOOSE($Y$1,'11月24日'!G59,'11月25日'!G61,'11月26日'!G61,'11月27日'!#REF!),3)</f>
        <v>#REF!</v>
      </c>
      <c r="E61" s="20" t="str">
        <f>LEFT(CHOOSE($Y$1,'11月24日'!H59,'11月25日'!H61,'11月26日'!H61,'11月27日'!H59),3)</f>
        <v/>
      </c>
      <c r="F61" s="26" t="e">
        <f t="shared" si="50"/>
        <v>#REF!</v>
      </c>
      <c r="G61" s="27" t="e">
        <f t="shared" ref="G61:X61" si="54">IF($A61="","",F61+G$57/60/24)</f>
        <v>#REF!</v>
      </c>
      <c r="H61" s="28" t="e">
        <f t="shared" si="54"/>
        <v>#REF!</v>
      </c>
      <c r="I61" s="28" t="e">
        <f t="shared" si="54"/>
        <v>#REF!</v>
      </c>
      <c r="J61" s="28" t="e">
        <f t="shared" si="54"/>
        <v>#REF!</v>
      </c>
      <c r="K61" s="28" t="e">
        <f t="shared" si="54"/>
        <v>#REF!</v>
      </c>
      <c r="L61" s="28" t="e">
        <f t="shared" si="54"/>
        <v>#REF!</v>
      </c>
      <c r="M61" s="28" t="e">
        <f t="shared" si="54"/>
        <v>#REF!</v>
      </c>
      <c r="N61" s="28" t="e">
        <f t="shared" si="54"/>
        <v>#REF!</v>
      </c>
      <c r="O61" s="29" t="e">
        <f t="shared" si="54"/>
        <v>#REF!</v>
      </c>
      <c r="P61" s="27" t="e">
        <f t="shared" si="54"/>
        <v>#REF!</v>
      </c>
      <c r="Q61" s="28" t="e">
        <f t="shared" si="54"/>
        <v>#REF!</v>
      </c>
      <c r="R61" s="28" t="e">
        <f t="shared" si="54"/>
        <v>#REF!</v>
      </c>
      <c r="S61" s="28" t="e">
        <f t="shared" si="54"/>
        <v>#REF!</v>
      </c>
      <c r="T61" s="28" t="e">
        <f t="shared" si="54"/>
        <v>#REF!</v>
      </c>
      <c r="U61" s="28" t="e">
        <f t="shared" si="54"/>
        <v>#REF!</v>
      </c>
      <c r="V61" s="28" t="e">
        <f t="shared" si="54"/>
        <v>#REF!</v>
      </c>
      <c r="W61" s="28" t="e">
        <f t="shared" si="54"/>
        <v>#REF!</v>
      </c>
      <c r="X61" s="30" t="e">
        <f t="shared" si="54"/>
        <v>#REF!</v>
      </c>
    </row>
    <row r="62" spans="1:24" hidden="1">
      <c r="A62" s="19" t="e">
        <f t="shared" si="52"/>
        <v>#REF!</v>
      </c>
      <c r="B62" s="20" t="e">
        <f>LEFT(CHOOSE($Y$1,'11月24日'!E61,'11月25日'!E63,'11月26日'!E63,'11月27日'!#REF!),3)</f>
        <v>#REF!</v>
      </c>
      <c r="C62" s="20" t="e">
        <f>LEFT(CHOOSE($Y$1,'11月24日'!F61,'11月25日'!F63,'11月26日'!F63,'11月27日'!#REF!),3)</f>
        <v>#REF!</v>
      </c>
      <c r="D62" s="20" t="e">
        <f>LEFT(CHOOSE($Y$1,'11月24日'!G61,'11月25日'!G63,'11月26日'!G63,'11月27日'!#REF!),3)</f>
        <v>#REF!</v>
      </c>
      <c r="E62" s="20" t="str">
        <f>LEFT(CHOOSE($Y$1,'11月24日'!H61,'11月25日'!H63,'11月26日'!H63,'11月27日'!H61),3)</f>
        <v/>
      </c>
      <c r="F62" s="21" t="e">
        <f t="shared" si="50"/>
        <v>#REF!</v>
      </c>
      <c r="G62" s="22" t="e">
        <f t="shared" ref="G62:X62" si="55">IF($A62="","",F62+G$57/60/24)</f>
        <v>#REF!</v>
      </c>
      <c r="H62" s="23" t="e">
        <f t="shared" si="55"/>
        <v>#REF!</v>
      </c>
      <c r="I62" s="23" t="e">
        <f t="shared" si="55"/>
        <v>#REF!</v>
      </c>
      <c r="J62" s="23" t="e">
        <f t="shared" si="55"/>
        <v>#REF!</v>
      </c>
      <c r="K62" s="23" t="e">
        <f t="shared" si="55"/>
        <v>#REF!</v>
      </c>
      <c r="L62" s="23" t="e">
        <f t="shared" si="55"/>
        <v>#REF!</v>
      </c>
      <c r="M62" s="23" t="e">
        <f t="shared" si="55"/>
        <v>#REF!</v>
      </c>
      <c r="N62" s="23" t="e">
        <f t="shared" si="55"/>
        <v>#REF!</v>
      </c>
      <c r="O62" s="24" t="e">
        <f t="shared" si="55"/>
        <v>#REF!</v>
      </c>
      <c r="P62" s="22" t="e">
        <f t="shared" si="55"/>
        <v>#REF!</v>
      </c>
      <c r="Q62" s="23" t="e">
        <f t="shared" si="55"/>
        <v>#REF!</v>
      </c>
      <c r="R62" s="23" t="e">
        <f t="shared" si="55"/>
        <v>#REF!</v>
      </c>
      <c r="S62" s="23" t="e">
        <f t="shared" si="55"/>
        <v>#REF!</v>
      </c>
      <c r="T62" s="23" t="e">
        <f t="shared" si="55"/>
        <v>#REF!</v>
      </c>
      <c r="U62" s="23" t="e">
        <f t="shared" si="55"/>
        <v>#REF!</v>
      </c>
      <c r="V62" s="23" t="e">
        <f t="shared" si="55"/>
        <v>#REF!</v>
      </c>
      <c r="W62" s="23" t="e">
        <f t="shared" si="55"/>
        <v>#REF!</v>
      </c>
      <c r="X62" s="25" t="e">
        <f t="shared" si="55"/>
        <v>#REF!</v>
      </c>
    </row>
    <row r="63" spans="1:24" hidden="1">
      <c r="A63" s="19" t="e">
        <f t="shared" si="52"/>
        <v>#REF!</v>
      </c>
      <c r="B63" s="20" t="e">
        <f>LEFT(CHOOSE($Y$1,'11月24日'!E63,'11月25日'!E65,'11月26日'!E65,'11月27日'!#REF!),3)</f>
        <v>#REF!</v>
      </c>
      <c r="C63" s="20" t="e">
        <f>LEFT(CHOOSE($Y$1,'11月24日'!F63,'11月25日'!F65,'11月26日'!F65,'11月27日'!#REF!),3)</f>
        <v>#REF!</v>
      </c>
      <c r="D63" s="20" t="e">
        <f>LEFT(CHOOSE($Y$1,'11月24日'!G63,'11月25日'!G65,'11月26日'!G65,'11月27日'!#REF!),3)</f>
        <v>#REF!</v>
      </c>
      <c r="E63" s="20" t="str">
        <f>LEFT(CHOOSE($Y$1,'11月24日'!H63,'11月25日'!H65,'11月26日'!H65,'11月27日'!H63),3)</f>
        <v/>
      </c>
      <c r="F63" s="26" t="e">
        <f t="shared" si="50"/>
        <v>#REF!</v>
      </c>
      <c r="G63" s="27" t="e">
        <f t="shared" ref="G63:X63" si="56">IF($A63="","",F63+G$57/60/24)</f>
        <v>#REF!</v>
      </c>
      <c r="H63" s="28" t="e">
        <f t="shared" si="56"/>
        <v>#REF!</v>
      </c>
      <c r="I63" s="28" t="e">
        <f t="shared" si="56"/>
        <v>#REF!</v>
      </c>
      <c r="J63" s="28" t="e">
        <f t="shared" si="56"/>
        <v>#REF!</v>
      </c>
      <c r="K63" s="28" t="e">
        <f t="shared" si="56"/>
        <v>#REF!</v>
      </c>
      <c r="L63" s="28" t="e">
        <f t="shared" si="56"/>
        <v>#REF!</v>
      </c>
      <c r="M63" s="28" t="e">
        <f t="shared" si="56"/>
        <v>#REF!</v>
      </c>
      <c r="N63" s="28" t="e">
        <f t="shared" si="56"/>
        <v>#REF!</v>
      </c>
      <c r="O63" s="29" t="e">
        <f t="shared" si="56"/>
        <v>#REF!</v>
      </c>
      <c r="P63" s="27" t="e">
        <f t="shared" si="56"/>
        <v>#REF!</v>
      </c>
      <c r="Q63" s="28" t="e">
        <f t="shared" si="56"/>
        <v>#REF!</v>
      </c>
      <c r="R63" s="28" t="e">
        <f t="shared" si="56"/>
        <v>#REF!</v>
      </c>
      <c r="S63" s="28" t="e">
        <f t="shared" si="56"/>
        <v>#REF!</v>
      </c>
      <c r="T63" s="28" t="e">
        <f t="shared" si="56"/>
        <v>#REF!</v>
      </c>
      <c r="U63" s="28" t="e">
        <f t="shared" si="56"/>
        <v>#REF!</v>
      </c>
      <c r="V63" s="28" t="e">
        <f t="shared" si="56"/>
        <v>#REF!</v>
      </c>
      <c r="W63" s="28" t="e">
        <f t="shared" si="56"/>
        <v>#REF!</v>
      </c>
      <c r="X63" s="30" t="e">
        <f t="shared" si="56"/>
        <v>#REF!</v>
      </c>
    </row>
    <row r="64" spans="1:24" hidden="1">
      <c r="A64" s="19" t="e">
        <f t="shared" si="52"/>
        <v>#REF!</v>
      </c>
      <c r="B64" s="20" t="e">
        <f>LEFT(CHOOSE($Y$1,'11月24日'!E65,'11月25日'!E67,'11月26日'!E67,'11月27日'!#REF!),3)</f>
        <v>#REF!</v>
      </c>
      <c r="C64" s="20" t="e">
        <f>LEFT(CHOOSE($Y$1,'11月24日'!F65,'11月25日'!F67,'11月26日'!F67,'11月27日'!#REF!),3)</f>
        <v>#REF!</v>
      </c>
      <c r="D64" s="20" t="e">
        <f>LEFT(CHOOSE($Y$1,'11月24日'!G65,'11月25日'!G67,'11月26日'!G67,'11月27日'!#REF!),3)</f>
        <v>#REF!</v>
      </c>
      <c r="E64" s="20" t="str">
        <f>LEFT(CHOOSE($Y$1,'11月24日'!H65,'11月25日'!H67,'11月26日'!H67,'11月27日'!H65),3)</f>
        <v/>
      </c>
      <c r="F64" s="21" t="e">
        <f t="shared" si="50"/>
        <v>#REF!</v>
      </c>
      <c r="G64" s="22" t="e">
        <f t="shared" ref="G64:X64" si="57">IF($A64="","",F64+G$57/60/24)</f>
        <v>#REF!</v>
      </c>
      <c r="H64" s="23" t="e">
        <f t="shared" si="57"/>
        <v>#REF!</v>
      </c>
      <c r="I64" s="23" t="e">
        <f t="shared" si="57"/>
        <v>#REF!</v>
      </c>
      <c r="J64" s="23" t="e">
        <f t="shared" si="57"/>
        <v>#REF!</v>
      </c>
      <c r="K64" s="23" t="e">
        <f t="shared" si="57"/>
        <v>#REF!</v>
      </c>
      <c r="L64" s="23" t="e">
        <f t="shared" si="57"/>
        <v>#REF!</v>
      </c>
      <c r="M64" s="23" t="e">
        <f t="shared" si="57"/>
        <v>#REF!</v>
      </c>
      <c r="N64" s="23" t="e">
        <f t="shared" si="57"/>
        <v>#REF!</v>
      </c>
      <c r="O64" s="24" t="e">
        <f t="shared" si="57"/>
        <v>#REF!</v>
      </c>
      <c r="P64" s="22" t="e">
        <f t="shared" si="57"/>
        <v>#REF!</v>
      </c>
      <c r="Q64" s="23" t="e">
        <f t="shared" si="57"/>
        <v>#REF!</v>
      </c>
      <c r="R64" s="23" t="e">
        <f t="shared" si="57"/>
        <v>#REF!</v>
      </c>
      <c r="S64" s="23" t="e">
        <f t="shared" si="57"/>
        <v>#REF!</v>
      </c>
      <c r="T64" s="23" t="e">
        <f t="shared" si="57"/>
        <v>#REF!</v>
      </c>
      <c r="U64" s="23" t="e">
        <f t="shared" si="57"/>
        <v>#REF!</v>
      </c>
      <c r="V64" s="23" t="e">
        <f t="shared" si="57"/>
        <v>#REF!</v>
      </c>
      <c r="W64" s="23" t="e">
        <f t="shared" si="57"/>
        <v>#REF!</v>
      </c>
      <c r="X64" s="25" t="e">
        <f t="shared" si="57"/>
        <v>#REF!</v>
      </c>
    </row>
    <row r="65" spans="1:24" hidden="1">
      <c r="A65" s="19" t="e">
        <f t="shared" si="52"/>
        <v>#REF!</v>
      </c>
      <c r="B65" s="20" t="e">
        <f>LEFT(CHOOSE($Y$1,'11月24日'!E67,'11月25日'!E69,'11月26日'!E69,'11月27日'!#REF!),3)</f>
        <v>#REF!</v>
      </c>
      <c r="C65" s="20" t="e">
        <f>LEFT(CHOOSE($Y$1,'11月24日'!F67,'11月25日'!F69,'11月26日'!F69,'11月27日'!#REF!),3)</f>
        <v>#REF!</v>
      </c>
      <c r="D65" s="20" t="e">
        <f>LEFT(CHOOSE($Y$1,'11月24日'!G67,'11月25日'!G69,'11月26日'!G69,'11月27日'!#REF!),3)</f>
        <v>#REF!</v>
      </c>
      <c r="E65" s="20" t="str">
        <f>LEFT(CHOOSE($Y$1,'11月24日'!H67,'11月25日'!H69,'11月26日'!H69,'11月27日'!H67),3)</f>
        <v/>
      </c>
      <c r="F65" s="26" t="e">
        <f t="shared" ref="F65:F66" si="58">IF(A65="","",F64+9/60/24)</f>
        <v>#REF!</v>
      </c>
      <c r="G65" s="27" t="e">
        <f t="shared" ref="G65:G66" si="59">IF($A65="","",F65+G$57/60/24)</f>
        <v>#REF!</v>
      </c>
      <c r="H65" s="28" t="e">
        <f t="shared" ref="H65:H66" si="60">IF($A65="","",G65+H$57/60/24)</f>
        <v>#REF!</v>
      </c>
      <c r="I65" s="28" t="e">
        <f t="shared" ref="I65:I66" si="61">IF($A65="","",H65+I$57/60/24)</f>
        <v>#REF!</v>
      </c>
      <c r="J65" s="28" t="e">
        <f t="shared" ref="J65:J66" si="62">IF($A65="","",I65+J$57/60/24)</f>
        <v>#REF!</v>
      </c>
      <c r="K65" s="28" t="e">
        <f t="shared" ref="K65:K66" si="63">IF($A65="","",J65+K$57/60/24)</f>
        <v>#REF!</v>
      </c>
      <c r="L65" s="28" t="e">
        <f t="shared" ref="L65:L66" si="64">IF($A65="","",K65+L$57/60/24)</f>
        <v>#REF!</v>
      </c>
      <c r="M65" s="28" t="e">
        <f t="shared" ref="M65:M66" si="65">IF($A65="","",L65+M$57/60/24)</f>
        <v>#REF!</v>
      </c>
      <c r="N65" s="28" t="e">
        <f t="shared" ref="N65:N66" si="66">IF($A65="","",M65+N$57/60/24)</f>
        <v>#REF!</v>
      </c>
      <c r="O65" s="29" t="e">
        <f t="shared" ref="O65:O66" si="67">IF($A65="","",N65+O$57/60/24)</f>
        <v>#REF!</v>
      </c>
      <c r="P65" s="27" t="e">
        <f t="shared" ref="P65:P66" si="68">IF($A65="","",O65+P$57/60/24)</f>
        <v>#REF!</v>
      </c>
      <c r="Q65" s="28" t="e">
        <f t="shared" ref="Q65:Q66" si="69">IF($A65="","",P65+Q$57/60/24)</f>
        <v>#REF!</v>
      </c>
      <c r="R65" s="28" t="e">
        <f t="shared" ref="R65:R66" si="70">IF($A65="","",Q65+R$57/60/24)</f>
        <v>#REF!</v>
      </c>
      <c r="S65" s="28" t="e">
        <f t="shared" ref="S65:S66" si="71">IF($A65="","",R65+S$57/60/24)</f>
        <v>#REF!</v>
      </c>
      <c r="T65" s="28" t="e">
        <f t="shared" ref="T65:T66" si="72">IF($A65="","",S65+T$57/60/24)</f>
        <v>#REF!</v>
      </c>
      <c r="U65" s="28" t="e">
        <f t="shared" ref="U65:U66" si="73">IF($A65="","",T65+U$57/60/24)</f>
        <v>#REF!</v>
      </c>
      <c r="V65" s="28" t="e">
        <f t="shared" ref="V65:V66" si="74">IF($A65="","",U65+V$57/60/24)</f>
        <v>#REF!</v>
      </c>
      <c r="W65" s="28" t="e">
        <f t="shared" ref="W65:W66" si="75">IF($A65="","",V65+W$57/60/24)</f>
        <v>#REF!</v>
      </c>
      <c r="X65" s="30" t="e">
        <f t="shared" ref="X65:X66" si="76">IF($A65="","",W65+X$57/60/24)</f>
        <v>#REF!</v>
      </c>
    </row>
    <row r="66" spans="1:24" hidden="1">
      <c r="A66" s="19" t="e">
        <f t="shared" si="52"/>
        <v>#REF!</v>
      </c>
      <c r="B66" s="20" t="e">
        <f>LEFT(CHOOSE($Y$1,'11月24日'!E69,'11月25日'!E71,'11月26日'!E71,'11月27日'!#REF!),3)</f>
        <v>#REF!</v>
      </c>
      <c r="C66" s="20" t="e">
        <f>LEFT(CHOOSE($Y$1,'11月24日'!F69,'11月25日'!F71,'11月26日'!F71,'11月27日'!#REF!),3)</f>
        <v>#REF!</v>
      </c>
      <c r="D66" s="20" t="e">
        <f>LEFT(CHOOSE($Y$1,'11月24日'!G69,'11月25日'!G71,'11月26日'!G71,'11月27日'!#REF!),3)</f>
        <v>#REF!</v>
      </c>
      <c r="E66" s="31" t="str">
        <f>LEFT(CHOOSE($Y$1,'11月24日'!H69,'11月25日'!H71,'11月26日'!H71,'11月27日'!H69),3)</f>
        <v/>
      </c>
      <c r="F66" s="21" t="e">
        <f t="shared" si="58"/>
        <v>#REF!</v>
      </c>
      <c r="G66" s="22" t="e">
        <f t="shared" si="59"/>
        <v>#REF!</v>
      </c>
      <c r="H66" s="23" t="e">
        <f t="shared" si="60"/>
        <v>#REF!</v>
      </c>
      <c r="I66" s="23" t="e">
        <f t="shared" si="61"/>
        <v>#REF!</v>
      </c>
      <c r="J66" s="23" t="e">
        <f t="shared" si="62"/>
        <v>#REF!</v>
      </c>
      <c r="K66" s="23" t="e">
        <f t="shared" si="63"/>
        <v>#REF!</v>
      </c>
      <c r="L66" s="23" t="e">
        <f t="shared" si="64"/>
        <v>#REF!</v>
      </c>
      <c r="M66" s="23" t="e">
        <f t="shared" si="65"/>
        <v>#REF!</v>
      </c>
      <c r="N66" s="23" t="e">
        <f t="shared" si="66"/>
        <v>#REF!</v>
      </c>
      <c r="O66" s="24" t="e">
        <f t="shared" si="67"/>
        <v>#REF!</v>
      </c>
      <c r="P66" s="22" t="e">
        <f t="shared" si="68"/>
        <v>#REF!</v>
      </c>
      <c r="Q66" s="23" t="e">
        <f t="shared" si="69"/>
        <v>#REF!</v>
      </c>
      <c r="R66" s="23" t="e">
        <f t="shared" si="70"/>
        <v>#REF!</v>
      </c>
      <c r="S66" s="23" t="e">
        <f t="shared" si="71"/>
        <v>#REF!</v>
      </c>
      <c r="T66" s="23" t="e">
        <f t="shared" si="72"/>
        <v>#REF!</v>
      </c>
      <c r="U66" s="23" t="e">
        <f t="shared" si="73"/>
        <v>#REF!</v>
      </c>
      <c r="V66" s="23" t="e">
        <f t="shared" si="74"/>
        <v>#REF!</v>
      </c>
      <c r="W66" s="23" t="e">
        <f t="shared" si="75"/>
        <v>#REF!</v>
      </c>
      <c r="X66" s="25" t="e">
        <f t="shared" si="76"/>
        <v>#REF!</v>
      </c>
    </row>
    <row r="67" spans="1:24" hidden="1">
      <c r="A67" s="19" t="str">
        <f t="shared" si="52"/>
        <v/>
      </c>
      <c r="B67" s="20"/>
      <c r="C67" s="20"/>
      <c r="D67" s="20"/>
      <c r="E67" s="31"/>
      <c r="F67" s="26"/>
      <c r="G67" s="27"/>
      <c r="H67" s="28"/>
      <c r="I67" s="28"/>
      <c r="J67" s="28"/>
      <c r="K67" s="28"/>
      <c r="L67" s="28"/>
      <c r="M67" s="28"/>
      <c r="N67" s="28"/>
      <c r="O67" s="29"/>
      <c r="P67" s="27"/>
      <c r="Q67" s="28"/>
      <c r="R67" s="28"/>
      <c r="S67" s="28"/>
      <c r="T67" s="28"/>
      <c r="U67" s="28"/>
      <c r="V67" s="28"/>
      <c r="W67" s="28"/>
      <c r="X67" s="30"/>
    </row>
    <row r="68" spans="1:24" hidden="1">
      <c r="A68" s="19" t="str">
        <f t="shared" si="52"/>
        <v/>
      </c>
      <c r="B68" s="20"/>
      <c r="C68" s="20"/>
      <c r="D68" s="20"/>
      <c r="E68" s="31"/>
      <c r="F68" s="21"/>
      <c r="G68" s="22"/>
      <c r="H68" s="23"/>
      <c r="I68" s="23"/>
      <c r="J68" s="23"/>
      <c r="K68" s="23"/>
      <c r="L68" s="23"/>
      <c r="M68" s="23"/>
      <c r="N68" s="23"/>
      <c r="O68" s="24"/>
      <c r="P68" s="22"/>
      <c r="Q68" s="23"/>
      <c r="R68" s="23"/>
      <c r="S68" s="23"/>
      <c r="T68" s="23"/>
      <c r="U68" s="23"/>
      <c r="V68" s="23"/>
      <c r="W68" s="23"/>
      <c r="X68" s="25"/>
    </row>
    <row r="69" spans="1:24" hidden="1">
      <c r="A69" s="19" t="str">
        <f t="shared" si="52"/>
        <v/>
      </c>
      <c r="B69" s="20"/>
      <c r="C69" s="20"/>
      <c r="D69" s="20"/>
      <c r="E69" s="31"/>
      <c r="F69" s="26"/>
      <c r="G69" s="27"/>
      <c r="H69" s="28"/>
      <c r="I69" s="28"/>
      <c r="J69" s="28"/>
      <c r="K69" s="28"/>
      <c r="L69" s="28"/>
      <c r="M69" s="28"/>
      <c r="N69" s="28"/>
      <c r="O69" s="29"/>
      <c r="P69" s="27"/>
      <c r="Q69" s="28"/>
      <c r="R69" s="28"/>
      <c r="S69" s="28"/>
      <c r="T69" s="28"/>
      <c r="U69" s="28"/>
      <c r="V69" s="28"/>
      <c r="W69" s="28"/>
      <c r="X69" s="30"/>
    </row>
    <row r="70" spans="1:24" ht="17.25" hidden="1" thickBot="1">
      <c r="A70" s="19" t="str">
        <f t="shared" si="52"/>
        <v/>
      </c>
      <c r="B70" s="20"/>
      <c r="C70" s="20"/>
      <c r="D70" s="20"/>
      <c r="E70" s="31"/>
      <c r="F70" s="32"/>
      <c r="G70" s="33"/>
      <c r="H70" s="34"/>
      <c r="I70" s="34"/>
      <c r="J70" s="34"/>
      <c r="K70" s="34"/>
      <c r="L70" s="34"/>
      <c r="M70" s="34"/>
      <c r="N70" s="34"/>
      <c r="O70" s="35"/>
      <c r="P70" s="33"/>
      <c r="Q70" s="34"/>
      <c r="R70" s="34"/>
      <c r="S70" s="34"/>
      <c r="T70" s="34"/>
      <c r="U70" s="34"/>
      <c r="V70" s="34"/>
      <c r="W70" s="34"/>
      <c r="X70" s="36"/>
    </row>
    <row r="71" spans="1:24">
      <c r="A71" s="114" t="s">
        <v>605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</row>
  </sheetData>
  <mergeCells count="12">
    <mergeCell ref="A71:X71"/>
    <mergeCell ref="A1:X1"/>
    <mergeCell ref="A2:E3"/>
    <mergeCell ref="B4:E4"/>
    <mergeCell ref="A19:E20"/>
    <mergeCell ref="B21:E21"/>
    <mergeCell ref="A35:X35"/>
    <mergeCell ref="A37:X37"/>
    <mergeCell ref="A38:E39"/>
    <mergeCell ref="B40:E40"/>
    <mergeCell ref="A55:E56"/>
    <mergeCell ref="B57:E57"/>
  </mergeCells>
  <phoneticPr fontId="5" type="noConversion"/>
  <dataValidations count="1">
    <dataValidation type="list" allowBlank="1" showInputMessage="1" showErrorMessage="1" sqref="Y1">
      <formula1>$Z$1:$AC$1</formula1>
    </dataValidation>
  </dataValidations>
  <printOptions horizontalCentered="1"/>
  <pageMargins left="0" right="0" top="0.15748031496062992" bottom="0.15748031496062992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6</vt:i4>
      </vt:variant>
    </vt:vector>
  </HeadingPairs>
  <TitlesOfParts>
    <vt:vector size="14" baseType="lpstr">
      <vt:lpstr>11月24日</vt:lpstr>
      <vt:lpstr>11月25日</vt:lpstr>
      <vt:lpstr>11月26日</vt:lpstr>
      <vt:lpstr>11月27日</vt:lpstr>
      <vt:lpstr>旗位表11.27</vt:lpstr>
      <vt:lpstr>英文</vt:lpstr>
      <vt:lpstr>對照表</vt:lpstr>
      <vt:lpstr>擊球速度</vt:lpstr>
      <vt:lpstr>data</vt:lpstr>
      <vt:lpstr>'11月24日'!Print_Area</vt:lpstr>
      <vt:lpstr>擊球速度!Print_Area</vt:lpstr>
      <vt:lpstr>'11月24日'!Print_Titles</vt:lpstr>
      <vt:lpstr>'11月26日'!Print_Titles</vt:lpstr>
      <vt:lpstr>成績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user</cp:lastModifiedBy>
  <cp:lastPrinted>2015-11-24T06:17:46Z</cp:lastPrinted>
  <dcterms:created xsi:type="dcterms:W3CDTF">2011-09-20T03:47:51Z</dcterms:created>
  <dcterms:modified xsi:type="dcterms:W3CDTF">2015-11-26T06:10:02Z</dcterms:modified>
</cp:coreProperties>
</file>