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605" windowHeight="7710" tabRatio="694" firstSheet="1" activeTab="5"/>
  </bookViews>
  <sheets>
    <sheet name="R4成績" sheetId="4" r:id="rId1"/>
    <sheet name="冬季績分試算" sheetId="26" r:id="rId2"/>
    <sheet name="冬季績分試算ALL" sheetId="27" r:id="rId3"/>
    <sheet name="冬季績分試算男OAB" sheetId="28" r:id="rId4"/>
    <sheet name="冬季績分試算男C" sheetId="29" r:id="rId5"/>
    <sheet name="冬季績分試算男D" sheetId="30" r:id="rId6"/>
    <sheet name="冬季績分試算女OAB" sheetId="31" r:id="rId7"/>
    <sheet name="冬季績分試算女CD" sheetId="32" r:id="rId8"/>
    <sheet name="男R1" sheetId="11" r:id="rId9"/>
    <sheet name="男R2" sheetId="15" r:id="rId10"/>
    <sheet name="男R3" sheetId="16" r:id="rId11"/>
    <sheet name="男R4" sheetId="17" r:id="rId12"/>
    <sheet name="女R1" sheetId="18" r:id="rId13"/>
    <sheet name="女R2" sheetId="19" r:id="rId14"/>
    <sheet name="女R3" sheetId="20" r:id="rId15"/>
    <sheet name="女R4" sheetId="21" r:id="rId16"/>
    <sheet name="男CR3" sheetId="22" r:id="rId17"/>
    <sheet name="男CR4" sheetId="34" r:id="rId18"/>
    <sheet name="男DR3" sheetId="33" r:id="rId19"/>
    <sheet name="男DR4" sheetId="23" r:id="rId20"/>
    <sheet name="女CDR3" sheetId="24" r:id="rId21"/>
    <sheet name="女CDR4" sheetId="25" r:id="rId22"/>
  </sheets>
  <externalReferences>
    <externalReference r:id="rId23"/>
    <externalReference r:id="rId24"/>
    <externalReference r:id="rId25"/>
  </externalReferences>
  <definedNames>
    <definedName name="_xlnm.Print_Titles" localSheetId="0">'R4成績'!$1:$4</definedName>
    <definedName name="_xlnm.Print_Titles" localSheetId="1">冬季績分試算!$1:$1</definedName>
    <definedName name="_xlnm.Print_Titles" localSheetId="2">冬季績分試算ALL!$1:$1</definedName>
    <definedName name="_xlnm.Print_Titles" localSheetId="7">冬季績分試算女CD!$1:$1</definedName>
    <definedName name="_xlnm.Print_Titles" localSheetId="6">冬季績分試算女OAB!$1:$1</definedName>
    <definedName name="_xlnm.Print_Titles" localSheetId="4">冬季績分試算男C!$1:$1</definedName>
    <definedName name="_xlnm.Print_Titles" localSheetId="5">冬季績分試算男D!$1:$1</definedName>
    <definedName name="_xlnm.Print_Titles" localSheetId="3">冬季績分試算男OAB!$1:$1</definedName>
    <definedName name="Score">[1]CD!$B$7:$AF$162</definedName>
    <definedName name="女公開名次">[2]登錄!$AR$7:$AS$126</definedName>
    <definedName name="成績">[2]登錄!$D$7:$AF$126</definedName>
    <definedName name="男公開名次">[2]登錄!$AN$7:$AO$126</definedName>
    <definedName name="第一回合成績">[3]CA!$B$7:$AF$164</definedName>
    <definedName name="第二回合成績">[3]CB!$B$7:$AF$164</definedName>
    <definedName name="第三回合成績">[3]CC!$B$7:$AF$162</definedName>
    <definedName name="第四回合成績">[3]CD!$B$7:$AF$162</definedName>
  </definedNames>
  <calcPr calcId="125725" concurrentCalc="0"/>
</workbook>
</file>

<file path=xl/calcChain.xml><?xml version="1.0" encoding="utf-8"?>
<calcChain xmlns="http://schemas.openxmlformats.org/spreadsheetml/2006/main">
  <c r="K103" i="26"/>
  <c r="L103"/>
  <c r="M103"/>
  <c r="K104"/>
  <c r="L104"/>
  <c r="M104"/>
  <c r="K105"/>
  <c r="L105"/>
  <c r="M105"/>
  <c r="K106"/>
  <c r="L106"/>
  <c r="M106"/>
  <c r="K102"/>
  <c r="K87"/>
  <c r="L87"/>
  <c r="M87"/>
  <c r="K88"/>
  <c r="L88"/>
  <c r="M88"/>
  <c r="K89"/>
  <c r="L89"/>
  <c r="M89"/>
  <c r="K90"/>
  <c r="L90"/>
  <c r="M90"/>
  <c r="K91"/>
  <c r="L91"/>
  <c r="M91"/>
  <c r="K92"/>
  <c r="L92"/>
  <c r="M92"/>
  <c r="K93"/>
  <c r="L93"/>
  <c r="M93"/>
  <c r="K94"/>
  <c r="L94"/>
  <c r="M94"/>
  <c r="K95"/>
  <c r="L95"/>
  <c r="M95"/>
  <c r="K96"/>
  <c r="L96"/>
  <c r="M96"/>
  <c r="K97"/>
  <c r="L97"/>
  <c r="M97"/>
  <c r="K98"/>
  <c r="L98"/>
  <c r="M98"/>
  <c r="K99"/>
  <c r="L99"/>
  <c r="M99"/>
  <c r="K100"/>
  <c r="L100"/>
  <c r="M100"/>
  <c r="L86"/>
  <c r="K86"/>
  <c r="F1" i="23"/>
  <c r="F1" i="33"/>
  <c r="F1" i="34"/>
  <c r="F1" i="22"/>
  <c r="E2"/>
  <c r="E16" i="34"/>
  <c r="E15"/>
  <c r="E14"/>
  <c r="E13"/>
  <c r="E12"/>
  <c r="E11"/>
  <c r="E10"/>
  <c r="E9"/>
  <c r="E8"/>
  <c r="E7"/>
  <c r="E6"/>
  <c r="E5"/>
  <c r="E4"/>
  <c r="E3"/>
  <c r="E2"/>
  <c r="E6" i="33"/>
  <c r="E5"/>
  <c r="E4"/>
  <c r="E3"/>
  <c r="E2"/>
  <c r="I2" i="26"/>
  <c r="E2" i="11"/>
  <c r="F1" i="15"/>
  <c r="E2" i="23"/>
  <c r="E3"/>
  <c r="E4"/>
  <c r="E5"/>
  <c r="E6"/>
  <c r="E3" i="22"/>
  <c r="E4"/>
  <c r="E5"/>
  <c r="E6"/>
  <c r="E7"/>
  <c r="E8"/>
  <c r="E9"/>
  <c r="E10"/>
  <c r="E11"/>
  <c r="E12"/>
  <c r="E13"/>
  <c r="E14"/>
  <c r="E15"/>
  <c r="E16"/>
  <c r="E3" i="2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3" i="20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3" i="19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3" i="18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F1" i="17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F1" i="16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3" i="15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3" i="24"/>
  <c r="E3" i="25"/>
  <c r="E2"/>
  <c r="E2" i="24"/>
  <c r="E2" i="21"/>
  <c r="E2" i="20"/>
  <c r="E2" i="19"/>
  <c r="E2" i="18"/>
  <c r="E2" i="17"/>
  <c r="E2" i="16"/>
  <c r="E2" i="15"/>
  <c r="F1" i="1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K159" i="26"/>
  <c r="L159"/>
  <c r="M159"/>
  <c r="K158"/>
  <c r="L158"/>
  <c r="M158"/>
  <c r="I139"/>
  <c r="J139"/>
  <c r="K139"/>
  <c r="L139"/>
  <c r="M139"/>
  <c r="I140"/>
  <c r="J140"/>
  <c r="K140"/>
  <c r="L140"/>
  <c r="M140"/>
  <c r="I141"/>
  <c r="J141"/>
  <c r="K141"/>
  <c r="L141"/>
  <c r="M141"/>
  <c r="I142"/>
  <c r="J142"/>
  <c r="K142"/>
  <c r="L142"/>
  <c r="M142"/>
  <c r="I143"/>
  <c r="J143"/>
  <c r="K143"/>
  <c r="L143"/>
  <c r="M143"/>
  <c r="I144"/>
  <c r="J144"/>
  <c r="K144"/>
  <c r="L144"/>
  <c r="M144"/>
  <c r="I145"/>
  <c r="J145"/>
  <c r="K145"/>
  <c r="L145"/>
  <c r="M145"/>
  <c r="I146"/>
  <c r="J146"/>
  <c r="K146"/>
  <c r="L146"/>
  <c r="M146"/>
  <c r="I147"/>
  <c r="J147"/>
  <c r="K147"/>
  <c r="L147"/>
  <c r="M147"/>
  <c r="I148"/>
  <c r="J148"/>
  <c r="M148"/>
  <c r="I149"/>
  <c r="J149"/>
  <c r="M149"/>
  <c r="I150"/>
  <c r="J150"/>
  <c r="M150"/>
  <c r="I151"/>
  <c r="J151"/>
  <c r="M151"/>
  <c r="I152"/>
  <c r="J152"/>
  <c r="M152"/>
  <c r="I153"/>
  <c r="J153"/>
  <c r="M153"/>
  <c r="I154"/>
  <c r="J154"/>
  <c r="M154"/>
  <c r="I155"/>
  <c r="J155"/>
  <c r="M155"/>
  <c r="I156"/>
  <c r="J156"/>
  <c r="M156"/>
  <c r="I118"/>
  <c r="J118"/>
  <c r="K118"/>
  <c r="L118"/>
  <c r="M118"/>
  <c r="I119"/>
  <c r="J119"/>
  <c r="K119"/>
  <c r="L119"/>
  <c r="M119"/>
  <c r="I120"/>
  <c r="J120"/>
  <c r="K120"/>
  <c r="L120"/>
  <c r="M120"/>
  <c r="I121"/>
  <c r="J121"/>
  <c r="K121"/>
  <c r="L121"/>
  <c r="M121"/>
  <c r="I122"/>
  <c r="J122"/>
  <c r="K122"/>
  <c r="L122"/>
  <c r="M122"/>
  <c r="I123"/>
  <c r="J123"/>
  <c r="K123"/>
  <c r="L123"/>
  <c r="M123"/>
  <c r="I124"/>
  <c r="J124"/>
  <c r="K124"/>
  <c r="L124"/>
  <c r="M124"/>
  <c r="I125"/>
  <c r="J125"/>
  <c r="K125"/>
  <c r="L125"/>
  <c r="M125"/>
  <c r="I126"/>
  <c r="J126"/>
  <c r="K126"/>
  <c r="L126"/>
  <c r="M126"/>
  <c r="I127"/>
  <c r="J127"/>
  <c r="K127"/>
  <c r="L127"/>
  <c r="M127"/>
  <c r="I128"/>
  <c r="J128"/>
  <c r="M128"/>
  <c r="I129"/>
  <c r="J129"/>
  <c r="M129"/>
  <c r="I130"/>
  <c r="J130"/>
  <c r="M130"/>
  <c r="I131"/>
  <c r="J131"/>
  <c r="M131"/>
  <c r="I132"/>
  <c r="J132"/>
  <c r="M132"/>
  <c r="I133"/>
  <c r="J133"/>
  <c r="M133"/>
  <c r="I134"/>
  <c r="J134"/>
  <c r="M134"/>
  <c r="I135"/>
  <c r="J135"/>
  <c r="M135"/>
  <c r="I136"/>
  <c r="J136"/>
  <c r="M136"/>
  <c r="M137"/>
  <c r="I109"/>
  <c r="J109"/>
  <c r="K109"/>
  <c r="L109"/>
  <c r="M109"/>
  <c r="I110"/>
  <c r="J110"/>
  <c r="K110"/>
  <c r="L110"/>
  <c r="M110"/>
  <c r="I111"/>
  <c r="J111"/>
  <c r="K111"/>
  <c r="L111"/>
  <c r="M111"/>
  <c r="I112"/>
  <c r="J112"/>
  <c r="K112"/>
  <c r="L112"/>
  <c r="M112"/>
  <c r="I113"/>
  <c r="J113"/>
  <c r="K113"/>
  <c r="L113"/>
  <c r="M113"/>
  <c r="I114"/>
  <c r="J114"/>
  <c r="K114"/>
  <c r="L114"/>
  <c r="M114"/>
  <c r="I115"/>
  <c r="J115"/>
  <c r="K115"/>
  <c r="L115"/>
  <c r="M115"/>
  <c r="I116"/>
  <c r="J116"/>
  <c r="M116"/>
  <c r="L108"/>
  <c r="K108"/>
  <c r="J108"/>
  <c r="I108"/>
  <c r="M108"/>
  <c r="L102"/>
  <c r="M102"/>
  <c r="M86"/>
  <c r="I24"/>
  <c r="J24"/>
  <c r="K24"/>
  <c r="L24"/>
  <c r="M24"/>
  <c r="I25"/>
  <c r="J25"/>
  <c r="K25"/>
  <c r="L25"/>
  <c r="M25"/>
  <c r="I26"/>
  <c r="J26"/>
  <c r="K26"/>
  <c r="L26"/>
  <c r="M26"/>
  <c r="I27"/>
  <c r="J27"/>
  <c r="K27"/>
  <c r="L27"/>
  <c r="M27"/>
  <c r="I28"/>
  <c r="J28"/>
  <c r="K28"/>
  <c r="L28"/>
  <c r="M28"/>
  <c r="I29"/>
  <c r="J29"/>
  <c r="K29"/>
  <c r="L29"/>
  <c r="M29"/>
  <c r="I30"/>
  <c r="J30"/>
  <c r="K30"/>
  <c r="L30"/>
  <c r="M30"/>
  <c r="I31"/>
  <c r="J31"/>
  <c r="K31"/>
  <c r="L31"/>
  <c r="M31"/>
  <c r="I32"/>
  <c r="J32"/>
  <c r="K32"/>
  <c r="L32"/>
  <c r="M32"/>
  <c r="I33"/>
  <c r="J33"/>
  <c r="K33"/>
  <c r="L33"/>
  <c r="M33"/>
  <c r="I34"/>
  <c r="J34"/>
  <c r="K34"/>
  <c r="L34"/>
  <c r="M34"/>
  <c r="I35"/>
  <c r="J35"/>
  <c r="K35"/>
  <c r="L35"/>
  <c r="M35"/>
  <c r="I36"/>
  <c r="J36"/>
  <c r="K36"/>
  <c r="L36"/>
  <c r="M36"/>
  <c r="I37"/>
  <c r="J37"/>
  <c r="K37"/>
  <c r="L37"/>
  <c r="M37"/>
  <c r="I38"/>
  <c r="J38"/>
  <c r="K38"/>
  <c r="L38"/>
  <c r="M38"/>
  <c r="I39"/>
  <c r="J39"/>
  <c r="M39"/>
  <c r="I40"/>
  <c r="J40"/>
  <c r="M40"/>
  <c r="I41"/>
  <c r="J41"/>
  <c r="M41"/>
  <c r="I42"/>
  <c r="J42"/>
  <c r="M42"/>
  <c r="I43"/>
  <c r="J43"/>
  <c r="M43"/>
  <c r="I44"/>
  <c r="J44"/>
  <c r="M44"/>
  <c r="I45"/>
  <c r="J45"/>
  <c r="M45"/>
  <c r="I46"/>
  <c r="J46"/>
  <c r="M46"/>
  <c r="I47"/>
  <c r="J47"/>
  <c r="M47"/>
  <c r="I48"/>
  <c r="J48"/>
  <c r="M48"/>
  <c r="I49"/>
  <c r="J49"/>
  <c r="M49"/>
  <c r="I50"/>
  <c r="J50"/>
  <c r="M50"/>
  <c r="I51"/>
  <c r="J51"/>
  <c r="M51"/>
  <c r="I53"/>
  <c r="J53"/>
  <c r="K53"/>
  <c r="L53"/>
  <c r="M53"/>
  <c r="I54"/>
  <c r="J54"/>
  <c r="K54"/>
  <c r="L54"/>
  <c r="M54"/>
  <c r="I55"/>
  <c r="J55"/>
  <c r="K55"/>
  <c r="L55"/>
  <c r="M55"/>
  <c r="I56"/>
  <c r="J56"/>
  <c r="K56"/>
  <c r="L56"/>
  <c r="M56"/>
  <c r="I57"/>
  <c r="J57"/>
  <c r="K57"/>
  <c r="L57"/>
  <c r="M57"/>
  <c r="I58"/>
  <c r="J58"/>
  <c r="K58"/>
  <c r="L58"/>
  <c r="M58"/>
  <c r="I59"/>
  <c r="J59"/>
  <c r="K59"/>
  <c r="L59"/>
  <c r="M59"/>
  <c r="I60"/>
  <c r="J60"/>
  <c r="K60"/>
  <c r="L60"/>
  <c r="M60"/>
  <c r="I61"/>
  <c r="J61"/>
  <c r="K61"/>
  <c r="L61"/>
  <c r="M61"/>
  <c r="I62"/>
  <c r="J62"/>
  <c r="K62"/>
  <c r="L62"/>
  <c r="M62"/>
  <c r="I63"/>
  <c r="J63"/>
  <c r="K63"/>
  <c r="L63"/>
  <c r="M63"/>
  <c r="I64"/>
  <c r="J64"/>
  <c r="K64"/>
  <c r="L64"/>
  <c r="M64"/>
  <c r="I65"/>
  <c r="J65"/>
  <c r="K65"/>
  <c r="L65"/>
  <c r="M65"/>
  <c r="I66"/>
  <c r="J66"/>
  <c r="K66"/>
  <c r="L66"/>
  <c r="M66"/>
  <c r="I67"/>
  <c r="J67"/>
  <c r="K67"/>
  <c r="L67"/>
  <c r="M67"/>
  <c r="I68"/>
  <c r="J68"/>
  <c r="K68"/>
  <c r="L68"/>
  <c r="M68"/>
  <c r="I69"/>
  <c r="J69"/>
  <c r="K69"/>
  <c r="L69"/>
  <c r="M69"/>
  <c r="I70"/>
  <c r="J70"/>
  <c r="M70"/>
  <c r="I71"/>
  <c r="J71"/>
  <c r="M71"/>
  <c r="I72"/>
  <c r="J72"/>
  <c r="M72"/>
  <c r="I73"/>
  <c r="J73"/>
  <c r="M73"/>
  <c r="I74"/>
  <c r="J74"/>
  <c r="M74"/>
  <c r="I75"/>
  <c r="J75"/>
  <c r="M75"/>
  <c r="I76"/>
  <c r="J76"/>
  <c r="M76"/>
  <c r="I77"/>
  <c r="J77"/>
  <c r="M77"/>
  <c r="I78"/>
  <c r="J78"/>
  <c r="M78"/>
  <c r="I79"/>
  <c r="J79"/>
  <c r="M79"/>
  <c r="I80"/>
  <c r="J80"/>
  <c r="M80"/>
  <c r="I81"/>
  <c r="J81"/>
  <c r="M81"/>
  <c r="I82"/>
  <c r="J82"/>
  <c r="M82"/>
  <c r="I83"/>
  <c r="J83"/>
  <c r="M83"/>
  <c r="I84"/>
  <c r="M84"/>
  <c r="I3"/>
  <c r="J3"/>
  <c r="K3"/>
  <c r="L3"/>
  <c r="M3"/>
  <c r="I4"/>
  <c r="J4"/>
  <c r="K4"/>
  <c r="L4"/>
  <c r="M4"/>
  <c r="I5"/>
  <c r="J5"/>
  <c r="K5"/>
  <c r="L5"/>
  <c r="M5"/>
  <c r="I6"/>
  <c r="J6"/>
  <c r="K6"/>
  <c r="L6"/>
  <c r="M6"/>
  <c r="I7"/>
  <c r="J7"/>
  <c r="K7"/>
  <c r="L7"/>
  <c r="M7"/>
  <c r="I8"/>
  <c r="J8"/>
  <c r="K8"/>
  <c r="L8"/>
  <c r="M8"/>
  <c r="I9"/>
  <c r="J9"/>
  <c r="K9"/>
  <c r="L9"/>
  <c r="M9"/>
  <c r="I10"/>
  <c r="J10"/>
  <c r="K10"/>
  <c r="L10"/>
  <c r="M10"/>
  <c r="I11"/>
  <c r="J11"/>
  <c r="K11"/>
  <c r="L11"/>
  <c r="M11"/>
  <c r="I12"/>
  <c r="J12"/>
  <c r="K12"/>
  <c r="L12"/>
  <c r="M12"/>
  <c r="I13"/>
  <c r="J13"/>
  <c r="K13"/>
  <c r="L13"/>
  <c r="M13"/>
  <c r="I14"/>
  <c r="J14"/>
  <c r="K14"/>
  <c r="L14"/>
  <c r="M14"/>
  <c r="I15"/>
  <c r="J15"/>
  <c r="M15"/>
  <c r="I16"/>
  <c r="J16"/>
  <c r="M16"/>
  <c r="I17"/>
  <c r="J17"/>
  <c r="M17"/>
  <c r="I18"/>
  <c r="J18"/>
  <c r="M18"/>
  <c r="I19"/>
  <c r="J19"/>
  <c r="M19"/>
  <c r="I20"/>
  <c r="M20"/>
  <c r="I22"/>
  <c r="J22"/>
  <c r="K22"/>
  <c r="L22"/>
  <c r="M22"/>
  <c r="I23"/>
  <c r="J23"/>
  <c r="K23"/>
  <c r="L23"/>
  <c r="M23"/>
  <c r="J2"/>
  <c r="K2"/>
  <c r="L2"/>
  <c r="M2"/>
  <c r="F1" i="25"/>
  <c r="F1" i="24"/>
  <c r="F1" i="21"/>
  <c r="F1" i="20"/>
  <c r="F1" i="19"/>
  <c r="F1" i="18"/>
  <c r="Z2" i="4"/>
  <c r="A1"/>
  <c r="A2"/>
</calcChain>
</file>

<file path=xl/sharedStrings.xml><?xml version="1.0" encoding="utf-8"?>
<sst xmlns="http://schemas.openxmlformats.org/spreadsheetml/2006/main" count="2411" uniqueCount="185">
  <si>
    <t>名次</t>
    <phoneticPr fontId="6" type="noConversion"/>
  </si>
  <si>
    <t>組別</t>
    <phoneticPr fontId="1" type="noConversion"/>
  </si>
  <si>
    <t>選手姓名</t>
  </si>
  <si>
    <t>1R</t>
    <phoneticPr fontId="1" type="noConversion"/>
  </si>
  <si>
    <t>2R</t>
    <phoneticPr fontId="1" type="noConversion"/>
  </si>
  <si>
    <t>TOTAL</t>
  </si>
  <si>
    <t>HOLE</t>
    <phoneticPr fontId="6" type="noConversion"/>
  </si>
  <si>
    <t>OUT</t>
  </si>
  <si>
    <t>IN</t>
  </si>
  <si>
    <t>SUB</t>
  </si>
  <si>
    <t>備註</t>
    <phoneticPr fontId="6" type="noConversion"/>
  </si>
  <si>
    <t>PAR</t>
    <phoneticPr fontId="6" type="noConversion"/>
  </si>
  <si>
    <t>男公開</t>
  </si>
  <si>
    <t/>
  </si>
  <si>
    <t>Cut</t>
  </si>
  <si>
    <t>男Ａ組</t>
  </si>
  <si>
    <t>陳伯豪</t>
  </si>
  <si>
    <t>詹佳翰</t>
  </si>
  <si>
    <t>張彥翔</t>
  </si>
  <si>
    <t>陳霆宇</t>
  </si>
  <si>
    <t>沙比亞特馬克</t>
  </si>
  <si>
    <t>病</t>
  </si>
  <si>
    <t>男Ｂ組</t>
  </si>
  <si>
    <t>溫　新</t>
  </si>
  <si>
    <t>林銓泰</t>
  </si>
  <si>
    <t>陳秉豪</t>
  </si>
  <si>
    <t>張簡克諺</t>
  </si>
  <si>
    <t>楊云睿</t>
  </si>
  <si>
    <t>女Ａ組</t>
  </si>
  <si>
    <t>盧昕妤</t>
  </si>
  <si>
    <t>楊斐茜</t>
  </si>
  <si>
    <t>女Ｂ組</t>
  </si>
  <si>
    <t>安禾佑</t>
  </si>
  <si>
    <t>古孟宸</t>
  </si>
  <si>
    <t>陳葶伃</t>
  </si>
  <si>
    <t>3R</t>
  </si>
  <si>
    <t>4R</t>
  </si>
  <si>
    <t>林義淵</t>
  </si>
  <si>
    <t>王偉軒</t>
  </si>
  <si>
    <t>曾豐棟</t>
  </si>
  <si>
    <t>蔡雨達</t>
  </si>
  <si>
    <t>楊浚濠</t>
  </si>
  <si>
    <t>謝霆葳</t>
  </si>
  <si>
    <t>張庭嘉</t>
  </si>
  <si>
    <t>廖煥鈞</t>
  </si>
  <si>
    <t>林宸駒</t>
  </si>
  <si>
    <t>羅政元</t>
  </si>
  <si>
    <t>徐兆維</t>
  </si>
  <si>
    <t>黃泊儒</t>
  </si>
  <si>
    <t>潘繹凱</t>
  </si>
  <si>
    <t>朱吉莘</t>
  </si>
  <si>
    <t>張敦量</t>
  </si>
  <si>
    <t>郭翰農</t>
  </si>
  <si>
    <t>張祐誠</t>
  </si>
  <si>
    <t>徐嘉哲</t>
  </si>
  <si>
    <t>楊浚頡</t>
  </si>
  <si>
    <t>簡振宇</t>
  </si>
  <si>
    <t>吳育愷</t>
  </si>
  <si>
    <t>蘇柏瑋</t>
  </si>
  <si>
    <t>楊孝哲</t>
  </si>
  <si>
    <t>蘇晉弘</t>
  </si>
  <si>
    <t>柯亮宇</t>
  </si>
  <si>
    <t>金翔承</t>
  </si>
  <si>
    <t>陳佑宇</t>
  </si>
  <si>
    <t>葉佳胤</t>
  </si>
  <si>
    <t>高宜群</t>
  </si>
  <si>
    <t>許維宸</t>
  </si>
  <si>
    <t>郭傳良</t>
  </si>
  <si>
    <t>陳亮宇</t>
  </si>
  <si>
    <t>陳瑋利</t>
  </si>
  <si>
    <t>陳季群</t>
  </si>
  <si>
    <t>林士軒</t>
  </si>
  <si>
    <t>黃任誼</t>
  </si>
  <si>
    <t>張凱評</t>
  </si>
  <si>
    <t>許凱俊</t>
  </si>
  <si>
    <t>吳允植</t>
  </si>
  <si>
    <t>李長祐</t>
  </si>
  <si>
    <t>劉殷睿</t>
  </si>
  <si>
    <t>潘冠文</t>
  </si>
  <si>
    <t>黃茂富</t>
  </si>
  <si>
    <t>黃至晨</t>
  </si>
  <si>
    <t>松柏恩</t>
  </si>
  <si>
    <t>洪翊宸</t>
  </si>
  <si>
    <t>谷德俊</t>
  </si>
  <si>
    <t>陳芃翰</t>
  </si>
  <si>
    <t>女公開</t>
  </si>
  <si>
    <t>施柔羽</t>
  </si>
  <si>
    <t>黃筱涵</t>
  </si>
  <si>
    <t>朱家儀</t>
  </si>
  <si>
    <t>林冠妤</t>
  </si>
  <si>
    <t>洪若華</t>
  </si>
  <si>
    <t>侯羽薔</t>
  </si>
  <si>
    <t>許諾心</t>
  </si>
  <si>
    <t>邱譓芠</t>
  </si>
  <si>
    <t>謝映葶</t>
  </si>
  <si>
    <t>劉若瑄</t>
  </si>
  <si>
    <t>陳文芸</t>
  </si>
  <si>
    <t>林怡潓</t>
  </si>
  <si>
    <t>俞涵軒</t>
  </si>
  <si>
    <t>宋有娟</t>
  </si>
  <si>
    <t>吳亭宜</t>
  </si>
  <si>
    <t>楊棋文</t>
  </si>
  <si>
    <t>黃郁評</t>
  </si>
  <si>
    <t>張卉妤</t>
  </si>
  <si>
    <t>謝佳彧</t>
  </si>
  <si>
    <t>鄭昕然</t>
  </si>
  <si>
    <t>劉可艾</t>
  </si>
  <si>
    <t>廖信淳</t>
  </si>
  <si>
    <t>劉芃姍</t>
  </si>
  <si>
    <t>吳純葳</t>
  </si>
  <si>
    <t>松珮菁</t>
  </si>
  <si>
    <t>許淮茜</t>
  </si>
  <si>
    <t>郭瑜恬</t>
  </si>
  <si>
    <t>詹芷綺</t>
  </si>
  <si>
    <t>盧芸屏</t>
  </si>
  <si>
    <t>吳侑庭</t>
  </si>
  <si>
    <t>陳奕融</t>
  </si>
  <si>
    <t>吳侑倪</t>
  </si>
  <si>
    <t>李映彤</t>
  </si>
  <si>
    <t>DQ</t>
  </si>
  <si>
    <t>男Ｃ組</t>
  </si>
  <si>
    <t>吳易軒</t>
  </si>
  <si>
    <t>張廷瑋</t>
  </si>
  <si>
    <t>簡士閔</t>
  </si>
  <si>
    <t>胡宇棠</t>
  </si>
  <si>
    <t>黃伯恩</t>
  </si>
  <si>
    <t>黃凱駿</t>
  </si>
  <si>
    <t>蔡睿恒</t>
  </si>
  <si>
    <t>黃仁杰</t>
  </si>
  <si>
    <t>王晏彰</t>
  </si>
  <si>
    <t>林育宏</t>
  </si>
  <si>
    <t>劉彧丞</t>
  </si>
  <si>
    <t>陳宣佾</t>
  </si>
  <si>
    <t>商凱程</t>
  </si>
  <si>
    <t>邱　靖</t>
  </si>
  <si>
    <t>呂偉銍</t>
  </si>
  <si>
    <t>男Ｄ組</t>
  </si>
  <si>
    <t>許柏丞</t>
  </si>
  <si>
    <t>殷梓勛</t>
  </si>
  <si>
    <t>張睿洋</t>
  </si>
  <si>
    <t>林居佑</t>
  </si>
  <si>
    <t>劉宸榮</t>
  </si>
  <si>
    <t>女CD組</t>
  </si>
  <si>
    <t>陳薇安</t>
  </si>
  <si>
    <t>李佳璇</t>
  </si>
  <si>
    <t>男子</t>
  </si>
  <si>
    <t>總冠軍</t>
  </si>
  <si>
    <t>賴嘉一</t>
  </si>
  <si>
    <t>黃議增</t>
  </si>
  <si>
    <t>邱瀚霆</t>
  </si>
  <si>
    <t>許閎軒</t>
  </si>
  <si>
    <t>王偉祥</t>
  </si>
  <si>
    <t>劉永華</t>
  </si>
  <si>
    <t>沈威成</t>
  </si>
  <si>
    <t>何祐誠</t>
  </si>
  <si>
    <t>王文暘</t>
  </si>
  <si>
    <t>張勛宸</t>
  </si>
  <si>
    <t>邱弘鈞</t>
  </si>
  <si>
    <t>洪昭鑫</t>
  </si>
  <si>
    <t>蔡顓至</t>
  </si>
  <si>
    <t>何易叡</t>
  </si>
  <si>
    <t>黃韋豪</t>
  </si>
  <si>
    <t>溫楨祥</t>
  </si>
  <si>
    <t>李昭樺</t>
  </si>
  <si>
    <t>許瑋哲</t>
  </si>
  <si>
    <t>陳傑生</t>
  </si>
  <si>
    <t>陳裔東</t>
    <phoneticPr fontId="1" type="noConversion"/>
  </si>
  <si>
    <t>詹昱韋</t>
    <phoneticPr fontId="1" type="noConversion"/>
  </si>
  <si>
    <t>丁子軒</t>
    <phoneticPr fontId="1" type="noConversion"/>
  </si>
  <si>
    <t>陳宥蓁</t>
  </si>
  <si>
    <t>女子</t>
  </si>
  <si>
    <t>侯羽桑</t>
    <phoneticPr fontId="1" type="noConversion"/>
  </si>
  <si>
    <t>張倚嘉</t>
    <phoneticPr fontId="1" type="noConversion"/>
  </si>
  <si>
    <t>戴嘉汶</t>
  </si>
  <si>
    <t>涂郡庭</t>
  </si>
  <si>
    <t>溫　娣</t>
  </si>
  <si>
    <t>江婉瑜</t>
  </si>
  <si>
    <t>石澄璇</t>
    <phoneticPr fontId="1" type="noConversion"/>
  </si>
  <si>
    <t>黃郁心</t>
    <phoneticPr fontId="1" type="noConversion"/>
  </si>
  <si>
    <t>林子涵</t>
    <phoneticPr fontId="1" type="noConversion"/>
  </si>
  <si>
    <t>病</t>
    <phoneticPr fontId="1" type="noConversion"/>
  </si>
  <si>
    <t>1R Score</t>
    <phoneticPr fontId="1" type="noConversion"/>
  </si>
  <si>
    <t>2R Score</t>
    <phoneticPr fontId="1" type="noConversion"/>
  </si>
  <si>
    <t>3R Score</t>
    <phoneticPr fontId="1" type="noConversion"/>
  </si>
  <si>
    <t>4R Score</t>
    <phoneticPr fontId="1" type="noConversion"/>
  </si>
</sst>
</file>

<file path=xl/styles.xml><?xml version="1.0" encoding="utf-8"?>
<styleSheet xmlns="http://schemas.openxmlformats.org/spreadsheetml/2006/main">
  <numFmts count="9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0_);[Red]\(0\)"/>
    <numFmt numFmtId="183" formatCode="0.00_ "/>
    <numFmt numFmtId="184" formatCode="0.00_);[Red]\(0.00\)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  <scheme val="minor"/>
    </font>
    <font>
      <sz val="11"/>
      <color theme="1"/>
      <name val="標楷體"/>
      <family val="4"/>
      <charset val="136"/>
    </font>
    <font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178" fontId="8" fillId="2" borderId="8" xfId="0" applyNumberFormat="1" applyFont="1" applyFill="1" applyBorder="1" applyAlignment="1">
      <alignment horizontal="center" vertical="center" wrapText="1"/>
    </xf>
    <xf numFmtId="179" fontId="9" fillId="2" borderId="4" xfId="0" applyNumberFormat="1" applyFont="1" applyFill="1" applyBorder="1" applyAlignment="1">
      <alignment horizontal="center" vertical="center"/>
    </xf>
    <xf numFmtId="180" fontId="9" fillId="2" borderId="4" xfId="0" applyNumberFormat="1" applyFont="1" applyFill="1" applyBorder="1" applyAlignment="1">
      <alignment horizontal="center" vertical="center"/>
    </xf>
    <xf numFmtId="179" fontId="11" fillId="2" borderId="5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79" fontId="10" fillId="2" borderId="11" xfId="0" applyNumberFormat="1" applyFont="1" applyFill="1" applyBorder="1" applyAlignment="1">
      <alignment horizontal="left" vertical="center"/>
    </xf>
    <xf numFmtId="179" fontId="9" fillId="2" borderId="11" xfId="0" applyNumberFormat="1" applyFont="1" applyFill="1" applyBorder="1" applyAlignment="1">
      <alignment horizontal="center" vertical="center"/>
    </xf>
    <xf numFmtId="180" fontId="9" fillId="2" borderId="11" xfId="0" applyNumberFormat="1" applyFont="1" applyFill="1" applyBorder="1" applyAlignment="1">
      <alignment horizontal="center" vertical="center"/>
    </xf>
    <xf numFmtId="179" fontId="11" fillId="2" borderId="12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179" fontId="10" fillId="2" borderId="8" xfId="0" applyNumberFormat="1" applyFont="1" applyFill="1" applyBorder="1" applyAlignment="1">
      <alignment horizontal="left" vertical="center"/>
    </xf>
    <xf numFmtId="179" fontId="9" fillId="2" borderId="8" xfId="0" applyNumberFormat="1" applyFont="1" applyFill="1" applyBorder="1" applyAlignment="1">
      <alignment horizontal="center" vertical="center"/>
    </xf>
    <xf numFmtId="180" fontId="9" fillId="2" borderId="8" xfId="0" applyNumberFormat="1" applyFont="1" applyFill="1" applyBorder="1" applyAlignment="1">
      <alignment horizontal="center" vertical="center"/>
    </xf>
    <xf numFmtId="179" fontId="11" fillId="2" borderId="9" xfId="0" applyNumberFormat="1" applyFont="1" applyFill="1" applyBorder="1" applyAlignment="1">
      <alignment horizontal="center" vertical="center"/>
    </xf>
    <xf numFmtId="181" fontId="2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4" fillId="2" borderId="1" xfId="0" applyNumberFormat="1" applyFont="1" applyFill="1" applyBorder="1" applyAlignment="1">
      <alignment horizontal="center" vertical="center"/>
    </xf>
    <xf numFmtId="181" fontId="4" fillId="2" borderId="4" xfId="0" applyNumberFormat="1" applyFont="1" applyFill="1" applyBorder="1" applyAlignment="1">
      <alignment horizontal="center" vertical="center"/>
    </xf>
    <xf numFmtId="181" fontId="4" fillId="2" borderId="8" xfId="0" applyNumberFormat="1" applyFont="1" applyFill="1" applyBorder="1" applyAlignment="1">
      <alignment horizontal="center" vertical="center"/>
    </xf>
    <xf numFmtId="181" fontId="10" fillId="2" borderId="4" xfId="0" applyNumberFormat="1" applyFont="1" applyFill="1" applyBorder="1" applyAlignment="1">
      <alignment horizontal="center" vertical="center"/>
    </xf>
    <xf numFmtId="182" fontId="9" fillId="2" borderId="10" xfId="0" applyNumberFormat="1" applyFont="1" applyFill="1" applyBorder="1" applyAlignment="1">
      <alignment horizontal="center" vertical="center"/>
    </xf>
    <xf numFmtId="181" fontId="10" fillId="2" borderId="11" xfId="0" applyNumberFormat="1" applyFont="1" applyFill="1" applyBorder="1" applyAlignment="1">
      <alignment horizontal="center" vertical="center"/>
    </xf>
    <xf numFmtId="182" fontId="10" fillId="2" borderId="2" xfId="0" applyNumberFormat="1" applyFont="1" applyFill="1" applyBorder="1" applyAlignment="1">
      <alignment horizontal="center" vertical="center"/>
    </xf>
    <xf numFmtId="178" fontId="8" fillId="2" borderId="13" xfId="0" applyNumberFormat="1" applyFont="1" applyFill="1" applyBorder="1" applyAlignment="1">
      <alignment horizontal="center" vertical="center" wrapText="1"/>
    </xf>
    <xf numFmtId="179" fontId="10" fillId="2" borderId="14" xfId="0" applyNumberFormat="1" applyFont="1" applyFill="1" applyBorder="1" applyAlignment="1">
      <alignment horizontal="left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182" fontId="9" fillId="0" borderId="10" xfId="0" applyNumberFormat="1" applyFont="1" applyFill="1" applyBorder="1" applyAlignment="1">
      <alignment horizontal="center" vertical="center"/>
    </xf>
    <xf numFmtId="179" fontId="9" fillId="0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179" fontId="13" fillId="2" borderId="11" xfId="0" applyNumberFormat="1" applyFont="1" applyFill="1" applyBorder="1" applyAlignment="1">
      <alignment horizontal="left" vertical="center"/>
    </xf>
    <xf numFmtId="182" fontId="10" fillId="2" borderId="10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181" fontId="4" fillId="2" borderId="4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179" fontId="9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 wrapText="1"/>
    </xf>
    <xf numFmtId="181" fontId="4" fillId="2" borderId="4" xfId="0" applyNumberFormat="1" applyFont="1" applyFill="1" applyBorder="1" applyAlignment="1">
      <alignment horizontal="center" vertical="center" wrapText="1"/>
    </xf>
    <xf numFmtId="181" fontId="4" fillId="2" borderId="3" xfId="0" applyNumberFormat="1" applyFont="1" applyFill="1" applyBorder="1" applyAlignment="1">
      <alignment horizontal="center" vertical="center"/>
    </xf>
    <xf numFmtId="181" fontId="5" fillId="2" borderId="2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4" fontId="0" fillId="0" borderId="0" xfId="0" applyNumberFormat="1">
      <alignment vertical="center"/>
    </xf>
    <xf numFmtId="184" fontId="4" fillId="2" borderId="4" xfId="0" applyNumberFormat="1" applyFont="1" applyFill="1" applyBorder="1" applyAlignment="1">
      <alignment horizontal="center" vertical="center" wrapText="1"/>
    </xf>
    <xf numFmtId="184" fontId="4" fillId="2" borderId="3" xfId="0" applyNumberFormat="1" applyFont="1" applyFill="1" applyBorder="1" applyAlignment="1">
      <alignment horizontal="center" vertical="center"/>
    </xf>
    <xf numFmtId="181" fontId="10" fillId="2" borderId="16" xfId="0" applyNumberFormat="1" applyFont="1" applyFill="1" applyBorder="1" applyAlignment="1">
      <alignment horizontal="center" vertical="center"/>
    </xf>
    <xf numFmtId="179" fontId="10" fillId="2" borderId="17" xfId="0" applyNumberFormat="1" applyFont="1" applyFill="1" applyBorder="1" applyAlignment="1">
      <alignment horizontal="left" vertical="center"/>
    </xf>
    <xf numFmtId="179" fontId="9" fillId="2" borderId="16" xfId="0" applyNumberFormat="1" applyFont="1" applyFill="1" applyBorder="1" applyAlignment="1">
      <alignment horizontal="center" vertical="center"/>
    </xf>
    <xf numFmtId="181" fontId="5" fillId="4" borderId="15" xfId="0" applyNumberFormat="1" applyFont="1" applyFill="1" applyBorder="1" applyAlignment="1">
      <alignment horizontal="center" vertical="center" wrapText="1"/>
    </xf>
    <xf numFmtId="181" fontId="5" fillId="4" borderId="18" xfId="0" applyNumberFormat="1" applyFont="1" applyFill="1" applyBorder="1" applyAlignment="1">
      <alignment horizontal="center" vertical="center"/>
    </xf>
    <xf numFmtId="181" fontId="4" fillId="4" borderId="18" xfId="0" applyNumberFormat="1" applyFont="1" applyFill="1" applyBorder="1" applyAlignment="1">
      <alignment horizontal="center" vertical="center" wrapText="1"/>
    </xf>
    <xf numFmtId="181" fontId="4" fillId="4" borderId="18" xfId="0" applyNumberFormat="1" applyFont="1" applyFill="1" applyBorder="1" applyAlignment="1">
      <alignment horizontal="center" vertical="center"/>
    </xf>
    <xf numFmtId="184" fontId="4" fillId="4" borderId="18" xfId="0" applyNumberFormat="1" applyFont="1" applyFill="1" applyBorder="1" applyAlignment="1">
      <alignment horizontal="center" vertical="center" wrapText="1"/>
    </xf>
    <xf numFmtId="184" fontId="4" fillId="4" borderId="18" xfId="0" applyNumberFormat="1" applyFont="1" applyFill="1" applyBorder="1" applyAlignment="1">
      <alignment horizontal="center" vertical="center"/>
    </xf>
    <xf numFmtId="179" fontId="10" fillId="2" borderId="16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181" fontId="10" fillId="0" borderId="11" xfId="0" applyNumberFormat="1" applyFont="1" applyFill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left" vertical="center"/>
    </xf>
    <xf numFmtId="181" fontId="4" fillId="2" borderId="4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4" fillId="2" borderId="4" xfId="0" applyNumberFormat="1" applyFont="1" applyFill="1" applyBorder="1" applyAlignment="1">
      <alignment horizontal="center" vertical="center" wrapText="1"/>
    </xf>
    <xf numFmtId="181" fontId="4" fillId="2" borderId="8" xfId="0" applyNumberFormat="1" applyFont="1" applyFill="1" applyBorder="1" applyAlignment="1">
      <alignment horizontal="center" vertical="center" wrapText="1"/>
    </xf>
    <xf numFmtId="181" fontId="4" fillId="2" borderId="3" xfId="0" applyNumberFormat="1" applyFont="1" applyFill="1" applyBorder="1" applyAlignment="1">
      <alignment horizontal="center" vertical="center"/>
    </xf>
    <xf numFmtId="181" fontId="4" fillId="2" borderId="7" xfId="0" applyNumberFormat="1" applyFont="1" applyFill="1" applyBorder="1" applyAlignment="1">
      <alignment horizontal="center" vertical="center"/>
    </xf>
    <xf numFmtId="181" fontId="5" fillId="2" borderId="5" xfId="0" applyNumberFormat="1" applyFont="1" applyFill="1" applyBorder="1" applyAlignment="1">
      <alignment horizontal="center" vertical="center"/>
    </xf>
    <xf numFmtId="181" fontId="7" fillId="2" borderId="9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justifyLastLine="1"/>
    </xf>
    <xf numFmtId="0" fontId="2" fillId="2" borderId="1" xfId="0" applyFont="1" applyFill="1" applyBorder="1" applyAlignment="1">
      <alignment horizontal="left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right" vertical="center"/>
    </xf>
    <xf numFmtId="181" fontId="5" fillId="2" borderId="2" xfId="0" applyNumberFormat="1" applyFont="1" applyFill="1" applyBorder="1" applyAlignment="1">
      <alignment horizontal="center" vertical="center" wrapText="1"/>
    </xf>
    <xf numFmtId="181" fontId="7" fillId="2" borderId="6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202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64"/>
  <sheetViews>
    <sheetView topLeftCell="A151" workbookViewId="0">
      <selection activeCell="J91" sqref="J9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72" t="e">
        <f>LEFT(#REF!,22)</f>
        <v>#REF!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</row>
    <row r="2" spans="1:31" ht="20.25" thickBot="1">
      <c r="A2" s="73" t="e">
        <f>#REF!</f>
        <v>#REF!</v>
      </c>
      <c r="B2" s="73"/>
      <c r="C2" s="73"/>
      <c r="D2" s="73"/>
      <c r="E2" s="73"/>
      <c r="F2" s="73"/>
      <c r="G2" s="73"/>
      <c r="H2" s="18"/>
      <c r="I2" s="18"/>
      <c r="J2" s="74">
        <v>4</v>
      </c>
      <c r="K2" s="74"/>
      <c r="L2" s="74"/>
      <c r="M2" s="74"/>
      <c r="N2" s="74"/>
      <c r="O2" s="74"/>
      <c r="P2" s="74"/>
      <c r="Q2" s="74"/>
      <c r="R2" s="74"/>
      <c r="S2" s="19"/>
      <c r="T2" s="20"/>
      <c r="U2" s="20"/>
      <c r="V2" s="20"/>
      <c r="W2" s="20"/>
      <c r="X2" s="20"/>
      <c r="Y2" s="20"/>
      <c r="Z2" s="75" t="e">
        <f>#REF!+J2</f>
        <v>#REF!</v>
      </c>
      <c r="AA2" s="75"/>
      <c r="AB2" s="75"/>
      <c r="AC2" s="75"/>
      <c r="AD2" s="75"/>
      <c r="AE2" s="75"/>
    </row>
    <row r="3" spans="1:31" ht="17.25" thickTop="1">
      <c r="A3" s="76" t="s">
        <v>0</v>
      </c>
      <c r="B3" s="78" t="s">
        <v>1</v>
      </c>
      <c r="C3" s="78" t="s">
        <v>2</v>
      </c>
      <c r="D3" s="66" t="s">
        <v>3</v>
      </c>
      <c r="E3" s="66" t="s">
        <v>4</v>
      </c>
      <c r="F3" s="66" t="s">
        <v>35</v>
      </c>
      <c r="G3" s="66" t="s">
        <v>36</v>
      </c>
      <c r="H3" s="68" t="s">
        <v>5</v>
      </c>
      <c r="I3" s="21" t="s">
        <v>6</v>
      </c>
      <c r="J3" s="1">
        <v>1</v>
      </c>
      <c r="K3" s="1">
        <v>2</v>
      </c>
      <c r="L3" s="1">
        <v>3</v>
      </c>
      <c r="M3" s="1">
        <v>4</v>
      </c>
      <c r="N3" s="1">
        <v>5</v>
      </c>
      <c r="O3" s="1">
        <v>6</v>
      </c>
      <c r="P3" s="1">
        <v>7</v>
      </c>
      <c r="Q3" s="1">
        <v>8</v>
      </c>
      <c r="R3" s="1">
        <v>9</v>
      </c>
      <c r="S3" s="1">
        <v>10</v>
      </c>
      <c r="T3" s="1">
        <v>11</v>
      </c>
      <c r="U3" s="1">
        <v>12</v>
      </c>
      <c r="V3" s="1">
        <v>13</v>
      </c>
      <c r="W3" s="1">
        <v>14</v>
      </c>
      <c r="X3" s="1">
        <v>15</v>
      </c>
      <c r="Y3" s="1">
        <v>16</v>
      </c>
      <c r="Z3" s="1">
        <v>17</v>
      </c>
      <c r="AA3" s="1">
        <v>18</v>
      </c>
      <c r="AB3" s="21" t="s">
        <v>7</v>
      </c>
      <c r="AC3" s="38" t="s">
        <v>8</v>
      </c>
      <c r="AD3" s="38" t="s">
        <v>9</v>
      </c>
      <c r="AE3" s="70" t="s">
        <v>10</v>
      </c>
    </row>
    <row r="4" spans="1:31" ht="17.25" thickBot="1">
      <c r="A4" s="77"/>
      <c r="B4" s="79"/>
      <c r="C4" s="79"/>
      <c r="D4" s="67"/>
      <c r="E4" s="67"/>
      <c r="F4" s="67"/>
      <c r="G4" s="67"/>
      <c r="H4" s="69"/>
      <c r="I4" s="22" t="s">
        <v>11</v>
      </c>
      <c r="J4" s="37">
        <v>5</v>
      </c>
      <c r="K4" s="37">
        <v>4</v>
      </c>
      <c r="L4" s="37">
        <v>3</v>
      </c>
      <c r="M4" s="37">
        <v>4</v>
      </c>
      <c r="N4" s="37">
        <v>3</v>
      </c>
      <c r="O4" s="37">
        <v>5</v>
      </c>
      <c r="P4" s="37">
        <v>4</v>
      </c>
      <c r="Q4" s="37">
        <v>4</v>
      </c>
      <c r="R4" s="37">
        <v>4</v>
      </c>
      <c r="S4" s="37">
        <v>4</v>
      </c>
      <c r="T4" s="37">
        <v>4</v>
      </c>
      <c r="U4" s="37">
        <v>4</v>
      </c>
      <c r="V4" s="37">
        <v>3</v>
      </c>
      <c r="W4" s="37">
        <v>4</v>
      </c>
      <c r="X4" s="37">
        <v>5</v>
      </c>
      <c r="Y4" s="37">
        <v>4</v>
      </c>
      <c r="Z4" s="37">
        <v>3</v>
      </c>
      <c r="AA4" s="37">
        <v>5</v>
      </c>
      <c r="AB4" s="27">
        <v>36</v>
      </c>
      <c r="AC4" s="27">
        <v>36</v>
      </c>
      <c r="AD4" s="2">
        <v>72</v>
      </c>
      <c r="AE4" s="71"/>
    </row>
    <row r="5" spans="1:31" ht="17.25" thickTop="1">
      <c r="A5" s="26" t="s">
        <v>145</v>
      </c>
      <c r="B5" s="23" t="s">
        <v>146</v>
      </c>
      <c r="C5" s="28" t="s">
        <v>147</v>
      </c>
      <c r="D5" s="9">
        <v>74</v>
      </c>
      <c r="E5" s="9">
        <v>69</v>
      </c>
      <c r="F5" s="9">
        <v>67</v>
      </c>
      <c r="G5" s="9">
        <v>74</v>
      </c>
      <c r="H5" s="3">
        <v>284</v>
      </c>
      <c r="I5" s="4">
        <v>-4</v>
      </c>
      <c r="J5" s="3">
        <v>7</v>
      </c>
      <c r="K5" s="3">
        <v>5</v>
      </c>
      <c r="L5" s="3">
        <v>3</v>
      </c>
      <c r="M5" s="3">
        <v>4</v>
      </c>
      <c r="N5" s="3">
        <v>3</v>
      </c>
      <c r="O5" s="3">
        <v>4</v>
      </c>
      <c r="P5" s="3">
        <v>4</v>
      </c>
      <c r="Q5" s="3">
        <v>4</v>
      </c>
      <c r="R5" s="3">
        <v>4</v>
      </c>
      <c r="S5" s="3">
        <v>4</v>
      </c>
      <c r="T5" s="3">
        <v>4</v>
      </c>
      <c r="U5" s="3">
        <v>4</v>
      </c>
      <c r="V5" s="3">
        <v>5</v>
      </c>
      <c r="W5" s="3">
        <v>4</v>
      </c>
      <c r="X5" s="3">
        <v>4</v>
      </c>
      <c r="Y5" s="3">
        <v>4</v>
      </c>
      <c r="Z5" s="3">
        <v>3</v>
      </c>
      <c r="AA5" s="3">
        <v>4</v>
      </c>
      <c r="AB5" s="3">
        <v>38</v>
      </c>
      <c r="AC5" s="3">
        <v>36</v>
      </c>
      <c r="AD5" s="3">
        <v>74</v>
      </c>
      <c r="AE5" s="5">
        <v>0</v>
      </c>
    </row>
    <row r="6" spans="1:31">
      <c r="A6" s="24">
        <v>1</v>
      </c>
      <c r="B6" s="25" t="s">
        <v>12</v>
      </c>
      <c r="C6" s="8" t="s">
        <v>148</v>
      </c>
      <c r="D6" s="9">
        <v>74</v>
      </c>
      <c r="E6" s="9">
        <v>73</v>
      </c>
      <c r="F6" s="9">
        <v>71</v>
      </c>
      <c r="G6" s="9">
        <v>67</v>
      </c>
      <c r="H6" s="9">
        <v>285</v>
      </c>
      <c r="I6" s="10">
        <v>-3</v>
      </c>
      <c r="J6" s="9">
        <v>5</v>
      </c>
      <c r="K6" s="9">
        <v>3</v>
      </c>
      <c r="L6" s="9">
        <v>3</v>
      </c>
      <c r="M6" s="9">
        <v>3</v>
      </c>
      <c r="N6" s="9">
        <v>2</v>
      </c>
      <c r="O6" s="9">
        <v>4</v>
      </c>
      <c r="P6" s="9">
        <v>4</v>
      </c>
      <c r="Q6" s="9">
        <v>4</v>
      </c>
      <c r="R6" s="9">
        <v>4</v>
      </c>
      <c r="S6" s="9">
        <v>4</v>
      </c>
      <c r="T6" s="9">
        <v>4</v>
      </c>
      <c r="U6" s="9">
        <v>4</v>
      </c>
      <c r="V6" s="9">
        <v>3</v>
      </c>
      <c r="W6" s="9">
        <v>6</v>
      </c>
      <c r="X6" s="9">
        <v>5</v>
      </c>
      <c r="Y6" s="9">
        <v>3</v>
      </c>
      <c r="Z6" s="9">
        <v>3</v>
      </c>
      <c r="AA6" s="9">
        <v>3</v>
      </c>
      <c r="AB6" s="9">
        <v>32</v>
      </c>
      <c r="AC6" s="9">
        <v>35</v>
      </c>
      <c r="AD6" s="9">
        <v>67</v>
      </c>
      <c r="AE6" s="11">
        <v>0</v>
      </c>
    </row>
    <row r="7" spans="1:31">
      <c r="A7" s="24">
        <v>2</v>
      </c>
      <c r="B7" s="25" t="s">
        <v>12</v>
      </c>
      <c r="C7" s="8" t="s">
        <v>149</v>
      </c>
      <c r="D7" s="9">
        <v>75</v>
      </c>
      <c r="E7" s="9">
        <v>67</v>
      </c>
      <c r="F7" s="9">
        <v>68</v>
      </c>
      <c r="G7" s="9">
        <v>75</v>
      </c>
      <c r="H7" s="9">
        <v>285</v>
      </c>
      <c r="I7" s="10">
        <v>-3</v>
      </c>
      <c r="J7" s="9">
        <v>4</v>
      </c>
      <c r="K7" s="9">
        <v>4</v>
      </c>
      <c r="L7" s="9">
        <v>3</v>
      </c>
      <c r="M7" s="9">
        <v>5</v>
      </c>
      <c r="N7" s="9">
        <v>3</v>
      </c>
      <c r="O7" s="9">
        <v>4</v>
      </c>
      <c r="P7" s="9">
        <v>4</v>
      </c>
      <c r="Q7" s="9">
        <v>4</v>
      </c>
      <c r="R7" s="9">
        <v>3</v>
      </c>
      <c r="S7" s="9">
        <v>4</v>
      </c>
      <c r="T7" s="9">
        <v>4</v>
      </c>
      <c r="U7" s="9">
        <v>5</v>
      </c>
      <c r="V7" s="9">
        <v>3</v>
      </c>
      <c r="W7" s="9">
        <v>4</v>
      </c>
      <c r="X7" s="9">
        <v>6</v>
      </c>
      <c r="Y7" s="9">
        <v>4</v>
      </c>
      <c r="Z7" s="9">
        <v>3</v>
      </c>
      <c r="AA7" s="9">
        <v>8</v>
      </c>
      <c r="AB7" s="9">
        <v>34</v>
      </c>
      <c r="AC7" s="9">
        <v>41</v>
      </c>
      <c r="AD7" s="9">
        <v>75</v>
      </c>
      <c r="AE7" s="11">
        <v>0</v>
      </c>
    </row>
    <row r="8" spans="1:31">
      <c r="A8" s="24">
        <v>3</v>
      </c>
      <c r="B8" s="25" t="s">
        <v>12</v>
      </c>
      <c r="C8" s="8" t="s">
        <v>150</v>
      </c>
      <c r="D8" s="9">
        <v>77</v>
      </c>
      <c r="E8" s="9">
        <v>70</v>
      </c>
      <c r="F8" s="9">
        <v>72</v>
      </c>
      <c r="G8" s="9">
        <v>69</v>
      </c>
      <c r="H8" s="9">
        <v>288</v>
      </c>
      <c r="I8" s="10">
        <v>0</v>
      </c>
      <c r="J8" s="9">
        <v>5</v>
      </c>
      <c r="K8" s="9">
        <v>4</v>
      </c>
      <c r="L8" s="9">
        <v>3</v>
      </c>
      <c r="M8" s="9">
        <v>4</v>
      </c>
      <c r="N8" s="9">
        <v>3</v>
      </c>
      <c r="O8" s="9">
        <v>4</v>
      </c>
      <c r="P8" s="9">
        <v>4</v>
      </c>
      <c r="Q8" s="9">
        <v>4</v>
      </c>
      <c r="R8" s="9">
        <v>4</v>
      </c>
      <c r="S8" s="9">
        <v>4</v>
      </c>
      <c r="T8" s="9">
        <v>4</v>
      </c>
      <c r="U8" s="9">
        <v>4</v>
      </c>
      <c r="V8" s="9">
        <v>2</v>
      </c>
      <c r="W8" s="9">
        <v>4</v>
      </c>
      <c r="X8" s="9">
        <v>4</v>
      </c>
      <c r="Y8" s="9">
        <v>4</v>
      </c>
      <c r="Z8" s="9">
        <v>4</v>
      </c>
      <c r="AA8" s="9">
        <v>4</v>
      </c>
      <c r="AB8" s="9">
        <v>35</v>
      </c>
      <c r="AC8" s="9">
        <v>34</v>
      </c>
      <c r="AD8" s="9">
        <v>69</v>
      </c>
      <c r="AE8" s="11">
        <v>0</v>
      </c>
    </row>
    <row r="9" spans="1:31">
      <c r="A9" s="24">
        <v>4</v>
      </c>
      <c r="B9" s="25" t="s">
        <v>12</v>
      </c>
      <c r="C9" s="8" t="s">
        <v>151</v>
      </c>
      <c r="D9" s="9">
        <v>74</v>
      </c>
      <c r="E9" s="9">
        <v>70</v>
      </c>
      <c r="F9" s="9">
        <v>73</v>
      </c>
      <c r="G9" s="9">
        <v>72</v>
      </c>
      <c r="H9" s="9">
        <v>289</v>
      </c>
      <c r="I9" s="10">
        <v>1</v>
      </c>
      <c r="J9" s="9">
        <v>6</v>
      </c>
      <c r="K9" s="9">
        <v>4</v>
      </c>
      <c r="L9" s="9">
        <v>3</v>
      </c>
      <c r="M9" s="9">
        <v>3</v>
      </c>
      <c r="N9" s="9">
        <v>3</v>
      </c>
      <c r="O9" s="9">
        <v>5</v>
      </c>
      <c r="P9" s="9">
        <v>5</v>
      </c>
      <c r="Q9" s="9">
        <v>5</v>
      </c>
      <c r="R9" s="9">
        <v>4</v>
      </c>
      <c r="S9" s="9">
        <v>4</v>
      </c>
      <c r="T9" s="9">
        <v>3</v>
      </c>
      <c r="U9" s="9">
        <v>4</v>
      </c>
      <c r="V9" s="9">
        <v>3</v>
      </c>
      <c r="W9" s="9">
        <v>5</v>
      </c>
      <c r="X9" s="9">
        <v>4</v>
      </c>
      <c r="Y9" s="9">
        <v>5</v>
      </c>
      <c r="Z9" s="9">
        <v>2</v>
      </c>
      <c r="AA9" s="9">
        <v>4</v>
      </c>
      <c r="AB9" s="9">
        <v>38</v>
      </c>
      <c r="AC9" s="9">
        <v>34</v>
      </c>
      <c r="AD9" s="9">
        <v>72</v>
      </c>
      <c r="AE9" s="11">
        <v>0</v>
      </c>
    </row>
    <row r="10" spans="1:31">
      <c r="A10" s="24">
        <v>5</v>
      </c>
      <c r="B10" s="25" t="s">
        <v>12</v>
      </c>
      <c r="C10" s="8" t="s">
        <v>152</v>
      </c>
      <c r="D10" s="9">
        <v>71</v>
      </c>
      <c r="E10" s="9">
        <v>72</v>
      </c>
      <c r="F10" s="9">
        <v>70</v>
      </c>
      <c r="G10" s="9">
        <v>76</v>
      </c>
      <c r="H10" s="9">
        <v>289</v>
      </c>
      <c r="I10" s="10">
        <v>1</v>
      </c>
      <c r="J10" s="9">
        <v>4</v>
      </c>
      <c r="K10" s="9">
        <v>4</v>
      </c>
      <c r="L10" s="9">
        <v>3</v>
      </c>
      <c r="M10" s="9">
        <v>5</v>
      </c>
      <c r="N10" s="9">
        <v>3</v>
      </c>
      <c r="O10" s="9">
        <v>5</v>
      </c>
      <c r="P10" s="9">
        <v>5</v>
      </c>
      <c r="Q10" s="9">
        <v>4</v>
      </c>
      <c r="R10" s="9">
        <v>4</v>
      </c>
      <c r="S10" s="9">
        <v>4</v>
      </c>
      <c r="T10" s="9">
        <v>4</v>
      </c>
      <c r="U10" s="9">
        <v>6</v>
      </c>
      <c r="V10" s="9">
        <v>4</v>
      </c>
      <c r="W10" s="9">
        <v>5</v>
      </c>
      <c r="X10" s="9">
        <v>6</v>
      </c>
      <c r="Y10" s="9">
        <v>3</v>
      </c>
      <c r="Z10" s="9">
        <v>3</v>
      </c>
      <c r="AA10" s="9">
        <v>4</v>
      </c>
      <c r="AB10" s="9">
        <v>37</v>
      </c>
      <c r="AC10" s="9">
        <v>39</v>
      </c>
      <c r="AD10" s="9">
        <v>76</v>
      </c>
      <c r="AE10" s="11">
        <v>0</v>
      </c>
    </row>
    <row r="11" spans="1:31">
      <c r="A11" s="24">
        <v>6</v>
      </c>
      <c r="B11" s="25" t="s">
        <v>12</v>
      </c>
      <c r="C11" s="8" t="s">
        <v>153</v>
      </c>
      <c r="D11" s="9">
        <v>79</v>
      </c>
      <c r="E11" s="9">
        <v>68</v>
      </c>
      <c r="F11" s="9">
        <v>68</v>
      </c>
      <c r="G11" s="9">
        <v>76</v>
      </c>
      <c r="H11" s="9">
        <v>291</v>
      </c>
      <c r="I11" s="10">
        <v>3</v>
      </c>
      <c r="J11" s="9">
        <v>5</v>
      </c>
      <c r="K11" s="9">
        <v>4</v>
      </c>
      <c r="L11" s="9">
        <v>3</v>
      </c>
      <c r="M11" s="9">
        <v>4</v>
      </c>
      <c r="N11" s="9">
        <v>4</v>
      </c>
      <c r="O11" s="9">
        <v>4</v>
      </c>
      <c r="P11" s="9">
        <v>4</v>
      </c>
      <c r="Q11" s="9">
        <v>3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6</v>
      </c>
      <c r="X11" s="9">
        <v>7</v>
      </c>
      <c r="Y11" s="9">
        <v>4</v>
      </c>
      <c r="Z11" s="9">
        <v>4</v>
      </c>
      <c r="AA11" s="9">
        <v>4</v>
      </c>
      <c r="AB11" s="9">
        <v>35</v>
      </c>
      <c r="AC11" s="9">
        <v>41</v>
      </c>
      <c r="AD11" s="9">
        <v>76</v>
      </c>
      <c r="AE11" s="11">
        <v>0</v>
      </c>
    </row>
    <row r="12" spans="1:31">
      <c r="A12" s="24">
        <v>7</v>
      </c>
      <c r="B12" s="25" t="s">
        <v>12</v>
      </c>
      <c r="C12" s="8" t="s">
        <v>154</v>
      </c>
      <c r="D12" s="9">
        <v>71</v>
      </c>
      <c r="E12" s="9">
        <v>75</v>
      </c>
      <c r="F12" s="9">
        <v>76</v>
      </c>
      <c r="G12" s="9">
        <v>72</v>
      </c>
      <c r="H12" s="9">
        <v>294</v>
      </c>
      <c r="I12" s="10">
        <v>6</v>
      </c>
      <c r="J12" s="9">
        <v>5</v>
      </c>
      <c r="K12" s="9">
        <v>4</v>
      </c>
      <c r="L12" s="9">
        <v>3</v>
      </c>
      <c r="M12" s="9">
        <v>5</v>
      </c>
      <c r="N12" s="9">
        <v>3</v>
      </c>
      <c r="O12" s="9">
        <v>5</v>
      </c>
      <c r="P12" s="9">
        <v>5</v>
      </c>
      <c r="Q12" s="9">
        <v>4</v>
      </c>
      <c r="R12" s="9">
        <v>3</v>
      </c>
      <c r="S12" s="9">
        <v>5</v>
      </c>
      <c r="T12" s="9">
        <v>4</v>
      </c>
      <c r="U12" s="9">
        <v>4</v>
      </c>
      <c r="V12" s="9">
        <v>3</v>
      </c>
      <c r="W12" s="9">
        <v>4</v>
      </c>
      <c r="X12" s="9">
        <v>4</v>
      </c>
      <c r="Y12" s="9">
        <v>4</v>
      </c>
      <c r="Z12" s="9">
        <v>3</v>
      </c>
      <c r="AA12" s="9">
        <v>4</v>
      </c>
      <c r="AB12" s="9">
        <v>37</v>
      </c>
      <c r="AC12" s="9">
        <v>35</v>
      </c>
      <c r="AD12" s="9">
        <v>72</v>
      </c>
      <c r="AE12" s="11">
        <v>0</v>
      </c>
    </row>
    <row r="13" spans="1:31">
      <c r="A13" s="24">
        <v>8</v>
      </c>
      <c r="B13" s="25" t="s">
        <v>12</v>
      </c>
      <c r="C13" s="8" t="s">
        <v>155</v>
      </c>
      <c r="D13" s="9">
        <v>72</v>
      </c>
      <c r="E13" s="9">
        <v>72</v>
      </c>
      <c r="F13" s="9">
        <v>73</v>
      </c>
      <c r="G13" s="9">
        <v>77</v>
      </c>
      <c r="H13" s="9">
        <v>294</v>
      </c>
      <c r="I13" s="10">
        <v>6</v>
      </c>
      <c r="J13" s="9">
        <v>5</v>
      </c>
      <c r="K13" s="9">
        <v>3</v>
      </c>
      <c r="L13" s="9">
        <v>4</v>
      </c>
      <c r="M13" s="9">
        <v>4</v>
      </c>
      <c r="N13" s="9">
        <v>3</v>
      </c>
      <c r="O13" s="9">
        <v>5</v>
      </c>
      <c r="P13" s="9">
        <v>4</v>
      </c>
      <c r="Q13" s="9">
        <v>5</v>
      </c>
      <c r="R13" s="9">
        <v>3</v>
      </c>
      <c r="S13" s="9">
        <v>5</v>
      </c>
      <c r="T13" s="9">
        <v>5</v>
      </c>
      <c r="U13" s="9">
        <v>4</v>
      </c>
      <c r="V13" s="9">
        <v>4</v>
      </c>
      <c r="W13" s="9">
        <v>5</v>
      </c>
      <c r="X13" s="9">
        <v>5</v>
      </c>
      <c r="Y13" s="9">
        <v>4</v>
      </c>
      <c r="Z13" s="9">
        <v>4</v>
      </c>
      <c r="AA13" s="9">
        <v>5</v>
      </c>
      <c r="AB13" s="9">
        <v>36</v>
      </c>
      <c r="AC13" s="9">
        <v>41</v>
      </c>
      <c r="AD13" s="9">
        <v>77</v>
      </c>
      <c r="AE13" s="11">
        <v>0</v>
      </c>
    </row>
    <row r="14" spans="1:31">
      <c r="A14" s="24">
        <v>9</v>
      </c>
      <c r="B14" s="25" t="s">
        <v>12</v>
      </c>
      <c r="C14" s="8" t="s">
        <v>156</v>
      </c>
      <c r="D14" s="9">
        <v>76</v>
      </c>
      <c r="E14" s="9">
        <v>74</v>
      </c>
      <c r="F14" s="9">
        <v>73</v>
      </c>
      <c r="G14" s="9">
        <v>74</v>
      </c>
      <c r="H14" s="9">
        <v>297</v>
      </c>
      <c r="I14" s="10">
        <v>9</v>
      </c>
      <c r="J14" s="9">
        <v>4</v>
      </c>
      <c r="K14" s="9">
        <v>4</v>
      </c>
      <c r="L14" s="9">
        <v>4</v>
      </c>
      <c r="M14" s="9">
        <v>4</v>
      </c>
      <c r="N14" s="9">
        <v>4</v>
      </c>
      <c r="O14" s="9">
        <v>6</v>
      </c>
      <c r="P14" s="9">
        <v>4</v>
      </c>
      <c r="Q14" s="9">
        <v>4</v>
      </c>
      <c r="R14" s="9">
        <v>4</v>
      </c>
      <c r="S14" s="9">
        <v>5</v>
      </c>
      <c r="T14" s="9">
        <v>3</v>
      </c>
      <c r="U14" s="9">
        <v>4</v>
      </c>
      <c r="V14" s="9">
        <v>3</v>
      </c>
      <c r="W14" s="9">
        <v>5</v>
      </c>
      <c r="X14" s="9">
        <v>4</v>
      </c>
      <c r="Y14" s="9">
        <v>4</v>
      </c>
      <c r="Z14" s="9">
        <v>3</v>
      </c>
      <c r="AA14" s="9">
        <v>5</v>
      </c>
      <c r="AB14" s="9">
        <v>38</v>
      </c>
      <c r="AC14" s="9">
        <v>36</v>
      </c>
      <c r="AD14" s="9">
        <v>74</v>
      </c>
      <c r="AE14" s="11">
        <v>0</v>
      </c>
    </row>
    <row r="15" spans="1:31">
      <c r="A15" s="24">
        <v>10</v>
      </c>
      <c r="B15" s="25" t="s">
        <v>12</v>
      </c>
      <c r="C15" s="8" t="s">
        <v>157</v>
      </c>
      <c r="D15" s="9">
        <v>76</v>
      </c>
      <c r="E15" s="9">
        <v>74</v>
      </c>
      <c r="F15" s="9">
        <v>72</v>
      </c>
      <c r="G15" s="9">
        <v>76</v>
      </c>
      <c r="H15" s="9">
        <v>298</v>
      </c>
      <c r="I15" s="10">
        <v>10</v>
      </c>
      <c r="J15" s="9">
        <v>5</v>
      </c>
      <c r="K15" s="9">
        <v>4</v>
      </c>
      <c r="L15" s="9">
        <v>3</v>
      </c>
      <c r="M15" s="9">
        <v>4</v>
      </c>
      <c r="N15" s="9">
        <v>5</v>
      </c>
      <c r="O15" s="9">
        <v>4</v>
      </c>
      <c r="P15" s="9">
        <v>4</v>
      </c>
      <c r="Q15" s="9">
        <v>4</v>
      </c>
      <c r="R15" s="9">
        <v>4</v>
      </c>
      <c r="S15" s="9">
        <v>4</v>
      </c>
      <c r="T15" s="9">
        <v>4</v>
      </c>
      <c r="U15" s="9">
        <v>4</v>
      </c>
      <c r="V15" s="9">
        <v>4</v>
      </c>
      <c r="W15" s="9">
        <v>4</v>
      </c>
      <c r="X15" s="9">
        <v>9</v>
      </c>
      <c r="Y15" s="9">
        <v>4</v>
      </c>
      <c r="Z15" s="9">
        <v>2</v>
      </c>
      <c r="AA15" s="9">
        <v>4</v>
      </c>
      <c r="AB15" s="9">
        <v>37</v>
      </c>
      <c r="AC15" s="9">
        <v>39</v>
      </c>
      <c r="AD15" s="9">
        <v>76</v>
      </c>
      <c r="AE15" s="11">
        <v>0</v>
      </c>
    </row>
    <row r="16" spans="1:31">
      <c r="A16" s="24">
        <v>11</v>
      </c>
      <c r="B16" s="25" t="s">
        <v>12</v>
      </c>
      <c r="C16" s="8" t="s">
        <v>158</v>
      </c>
      <c r="D16" s="9">
        <v>74</v>
      </c>
      <c r="E16" s="9">
        <v>76</v>
      </c>
      <c r="F16" s="9">
        <v>77</v>
      </c>
      <c r="G16" s="9">
        <v>75</v>
      </c>
      <c r="H16" s="9">
        <v>302</v>
      </c>
      <c r="I16" s="10">
        <v>14</v>
      </c>
      <c r="J16" s="9">
        <v>6</v>
      </c>
      <c r="K16" s="9">
        <v>4</v>
      </c>
      <c r="L16" s="9">
        <v>4</v>
      </c>
      <c r="M16" s="9">
        <v>4</v>
      </c>
      <c r="N16" s="9">
        <v>3</v>
      </c>
      <c r="O16" s="9">
        <v>4</v>
      </c>
      <c r="P16" s="9">
        <v>4</v>
      </c>
      <c r="Q16" s="9">
        <v>4</v>
      </c>
      <c r="R16" s="9">
        <v>4</v>
      </c>
      <c r="S16" s="9">
        <v>3</v>
      </c>
      <c r="T16" s="9">
        <v>3</v>
      </c>
      <c r="U16" s="9">
        <v>6</v>
      </c>
      <c r="V16" s="9">
        <v>4</v>
      </c>
      <c r="W16" s="9">
        <v>5</v>
      </c>
      <c r="X16" s="9">
        <v>7</v>
      </c>
      <c r="Y16" s="9">
        <v>3</v>
      </c>
      <c r="Z16" s="9">
        <v>3</v>
      </c>
      <c r="AA16" s="9">
        <v>4</v>
      </c>
      <c r="AB16" s="9">
        <v>37</v>
      </c>
      <c r="AC16" s="9">
        <v>38</v>
      </c>
      <c r="AD16" s="9">
        <v>75</v>
      </c>
      <c r="AE16" s="11"/>
    </row>
    <row r="17" spans="1:31">
      <c r="A17" s="24">
        <v>12</v>
      </c>
      <c r="B17" s="25" t="s">
        <v>12</v>
      </c>
      <c r="C17" s="8" t="s">
        <v>159</v>
      </c>
      <c r="D17" s="9">
        <v>73</v>
      </c>
      <c r="E17" s="9">
        <v>77</v>
      </c>
      <c r="F17" s="9">
        <v>77</v>
      </c>
      <c r="G17" s="9">
        <v>76</v>
      </c>
      <c r="H17" s="9">
        <v>303</v>
      </c>
      <c r="I17" s="10">
        <v>15</v>
      </c>
      <c r="J17" s="9">
        <v>5</v>
      </c>
      <c r="K17" s="9">
        <v>3</v>
      </c>
      <c r="L17" s="9">
        <v>3</v>
      </c>
      <c r="M17" s="9">
        <v>5</v>
      </c>
      <c r="N17" s="9">
        <v>3</v>
      </c>
      <c r="O17" s="9">
        <v>5</v>
      </c>
      <c r="P17" s="9">
        <v>5</v>
      </c>
      <c r="Q17" s="9">
        <v>4</v>
      </c>
      <c r="R17" s="9">
        <v>4</v>
      </c>
      <c r="S17" s="9">
        <v>4</v>
      </c>
      <c r="T17" s="9">
        <v>4</v>
      </c>
      <c r="U17" s="9">
        <v>5</v>
      </c>
      <c r="V17" s="9">
        <v>4</v>
      </c>
      <c r="W17" s="9">
        <v>5</v>
      </c>
      <c r="X17" s="9">
        <v>6</v>
      </c>
      <c r="Y17" s="9">
        <v>4</v>
      </c>
      <c r="Z17" s="9">
        <v>3</v>
      </c>
      <c r="AA17" s="9">
        <v>4</v>
      </c>
      <c r="AB17" s="9">
        <v>37</v>
      </c>
      <c r="AC17" s="9">
        <v>39</v>
      </c>
      <c r="AD17" s="9">
        <v>76</v>
      </c>
      <c r="AE17" s="11"/>
    </row>
    <row r="18" spans="1:31">
      <c r="A18" s="24">
        <v>13</v>
      </c>
      <c r="B18" s="25" t="s">
        <v>12</v>
      </c>
      <c r="C18" s="8" t="s">
        <v>160</v>
      </c>
      <c r="D18" s="9">
        <v>74</v>
      </c>
      <c r="E18" s="9">
        <v>77</v>
      </c>
      <c r="F18" s="9">
        <v>0</v>
      </c>
      <c r="G18" s="9">
        <v>0</v>
      </c>
      <c r="H18" s="9">
        <v>151</v>
      </c>
      <c r="I18" s="10">
        <v>7</v>
      </c>
      <c r="J18" s="9">
        <v>5</v>
      </c>
      <c r="K18" s="9">
        <v>4</v>
      </c>
      <c r="L18" s="9">
        <v>3</v>
      </c>
      <c r="M18" s="9">
        <v>5</v>
      </c>
      <c r="N18" s="9">
        <v>6</v>
      </c>
      <c r="O18" s="9">
        <v>5</v>
      </c>
      <c r="P18" s="9">
        <v>4</v>
      </c>
      <c r="Q18" s="9">
        <v>4</v>
      </c>
      <c r="R18" s="9">
        <v>4</v>
      </c>
      <c r="S18" s="9">
        <v>3</v>
      </c>
      <c r="T18" s="9">
        <v>4</v>
      </c>
      <c r="U18" s="9">
        <v>4</v>
      </c>
      <c r="V18" s="9">
        <v>4</v>
      </c>
      <c r="W18" s="9">
        <v>4</v>
      </c>
      <c r="X18" s="9">
        <v>6</v>
      </c>
      <c r="Y18" s="9">
        <v>4</v>
      </c>
      <c r="Z18" s="9">
        <v>4</v>
      </c>
      <c r="AA18" s="9">
        <v>4</v>
      </c>
      <c r="AB18" s="9">
        <v>40</v>
      </c>
      <c r="AC18" s="9">
        <v>37</v>
      </c>
      <c r="AD18" s="9">
        <v>77</v>
      </c>
      <c r="AE18" s="11" t="s">
        <v>14</v>
      </c>
    </row>
    <row r="19" spans="1:31">
      <c r="A19" s="24">
        <v>14</v>
      </c>
      <c r="B19" s="25" t="s">
        <v>12</v>
      </c>
      <c r="C19" s="8" t="s">
        <v>161</v>
      </c>
      <c r="D19" s="9">
        <v>77</v>
      </c>
      <c r="E19" s="9">
        <v>75</v>
      </c>
      <c r="F19" s="9">
        <v>0</v>
      </c>
      <c r="G19" s="9">
        <v>0</v>
      </c>
      <c r="H19" s="9">
        <v>152</v>
      </c>
      <c r="I19" s="10">
        <v>8</v>
      </c>
      <c r="J19" s="9">
        <v>5</v>
      </c>
      <c r="K19" s="9">
        <v>3</v>
      </c>
      <c r="L19" s="9">
        <v>3</v>
      </c>
      <c r="M19" s="9">
        <v>4</v>
      </c>
      <c r="N19" s="9">
        <v>3</v>
      </c>
      <c r="O19" s="9">
        <v>4</v>
      </c>
      <c r="P19" s="9">
        <v>4</v>
      </c>
      <c r="Q19" s="9">
        <v>5</v>
      </c>
      <c r="R19" s="9">
        <v>3</v>
      </c>
      <c r="S19" s="9">
        <v>5</v>
      </c>
      <c r="T19" s="9">
        <v>5</v>
      </c>
      <c r="U19" s="9">
        <v>4</v>
      </c>
      <c r="V19" s="9">
        <v>4</v>
      </c>
      <c r="W19" s="9">
        <v>5</v>
      </c>
      <c r="X19" s="9">
        <v>5</v>
      </c>
      <c r="Y19" s="9">
        <v>4</v>
      </c>
      <c r="Z19" s="9">
        <v>4</v>
      </c>
      <c r="AA19" s="9">
        <v>5</v>
      </c>
      <c r="AB19" s="9">
        <v>34</v>
      </c>
      <c r="AC19" s="9">
        <v>41</v>
      </c>
      <c r="AD19" s="9">
        <v>75</v>
      </c>
      <c r="AE19" s="11" t="s">
        <v>14</v>
      </c>
    </row>
    <row r="20" spans="1:31">
      <c r="A20" s="24">
        <v>15</v>
      </c>
      <c r="B20" s="25" t="s">
        <v>12</v>
      </c>
      <c r="C20" s="8" t="s">
        <v>162</v>
      </c>
      <c r="D20" s="9">
        <v>78</v>
      </c>
      <c r="E20" s="9">
        <v>75</v>
      </c>
      <c r="F20" s="9">
        <v>0</v>
      </c>
      <c r="G20" s="9">
        <v>0</v>
      </c>
      <c r="H20" s="9">
        <v>153</v>
      </c>
      <c r="I20" s="10">
        <v>9</v>
      </c>
      <c r="J20" s="9">
        <v>6</v>
      </c>
      <c r="K20" s="9">
        <v>3</v>
      </c>
      <c r="L20" s="9">
        <v>4</v>
      </c>
      <c r="M20" s="9">
        <v>4</v>
      </c>
      <c r="N20" s="9">
        <v>3</v>
      </c>
      <c r="O20" s="9">
        <v>5</v>
      </c>
      <c r="P20" s="9">
        <v>4</v>
      </c>
      <c r="Q20" s="9">
        <v>3</v>
      </c>
      <c r="R20" s="9">
        <v>5</v>
      </c>
      <c r="S20" s="9">
        <v>5</v>
      </c>
      <c r="T20" s="9">
        <v>4</v>
      </c>
      <c r="U20" s="9">
        <v>5</v>
      </c>
      <c r="V20" s="9">
        <v>4</v>
      </c>
      <c r="W20" s="9">
        <v>5</v>
      </c>
      <c r="X20" s="9">
        <v>4</v>
      </c>
      <c r="Y20" s="9">
        <v>3</v>
      </c>
      <c r="Z20" s="9">
        <v>3</v>
      </c>
      <c r="AA20" s="9">
        <v>5</v>
      </c>
      <c r="AB20" s="9">
        <v>37</v>
      </c>
      <c r="AC20" s="9">
        <v>38</v>
      </c>
      <c r="AD20" s="9">
        <v>75</v>
      </c>
      <c r="AE20" s="11" t="s">
        <v>14</v>
      </c>
    </row>
    <row r="21" spans="1:31">
      <c r="A21" s="24">
        <v>16</v>
      </c>
      <c r="B21" s="25" t="s">
        <v>12</v>
      </c>
      <c r="C21" s="8" t="s">
        <v>163</v>
      </c>
      <c r="D21" s="9">
        <v>77</v>
      </c>
      <c r="E21" s="9">
        <v>77</v>
      </c>
      <c r="F21" s="9">
        <v>0</v>
      </c>
      <c r="G21" s="9">
        <v>0</v>
      </c>
      <c r="H21" s="9">
        <v>154</v>
      </c>
      <c r="I21" s="10">
        <v>10</v>
      </c>
      <c r="J21" s="9">
        <v>4</v>
      </c>
      <c r="K21" s="9">
        <v>4</v>
      </c>
      <c r="L21" s="9">
        <v>3</v>
      </c>
      <c r="M21" s="9">
        <v>4</v>
      </c>
      <c r="N21" s="9">
        <v>3</v>
      </c>
      <c r="O21" s="9">
        <v>4</v>
      </c>
      <c r="P21" s="9">
        <v>5</v>
      </c>
      <c r="Q21" s="9">
        <v>6</v>
      </c>
      <c r="R21" s="9">
        <v>5</v>
      </c>
      <c r="S21" s="9">
        <v>4</v>
      </c>
      <c r="T21" s="9">
        <v>4</v>
      </c>
      <c r="U21" s="9">
        <v>4</v>
      </c>
      <c r="V21" s="9">
        <v>3</v>
      </c>
      <c r="W21" s="9">
        <v>6</v>
      </c>
      <c r="X21" s="9">
        <v>8</v>
      </c>
      <c r="Y21" s="9">
        <v>3</v>
      </c>
      <c r="Z21" s="9">
        <v>2</v>
      </c>
      <c r="AA21" s="9">
        <v>5</v>
      </c>
      <c r="AB21" s="9">
        <v>38</v>
      </c>
      <c r="AC21" s="9">
        <v>39</v>
      </c>
      <c r="AD21" s="9">
        <v>77</v>
      </c>
      <c r="AE21" s="11" t="s">
        <v>14</v>
      </c>
    </row>
    <row r="22" spans="1:31">
      <c r="A22" s="24">
        <v>17</v>
      </c>
      <c r="B22" s="25" t="s">
        <v>12</v>
      </c>
      <c r="C22" s="8" t="s">
        <v>164</v>
      </c>
      <c r="D22" s="9">
        <v>73</v>
      </c>
      <c r="E22" s="9">
        <v>84</v>
      </c>
      <c r="F22" s="9">
        <v>0</v>
      </c>
      <c r="G22" s="9">
        <v>0</v>
      </c>
      <c r="H22" s="9">
        <v>157</v>
      </c>
      <c r="I22" s="10">
        <v>13</v>
      </c>
      <c r="J22" s="9">
        <v>9</v>
      </c>
      <c r="K22" s="9">
        <v>4</v>
      </c>
      <c r="L22" s="9">
        <v>4</v>
      </c>
      <c r="M22" s="9">
        <v>4</v>
      </c>
      <c r="N22" s="9">
        <v>3</v>
      </c>
      <c r="O22" s="9">
        <v>6</v>
      </c>
      <c r="P22" s="9">
        <v>5</v>
      </c>
      <c r="Q22" s="9">
        <v>4</v>
      </c>
      <c r="R22" s="9">
        <v>4</v>
      </c>
      <c r="S22" s="9">
        <v>5</v>
      </c>
      <c r="T22" s="9">
        <v>5</v>
      </c>
      <c r="U22" s="9">
        <v>4</v>
      </c>
      <c r="V22" s="9">
        <v>3</v>
      </c>
      <c r="W22" s="9">
        <v>6</v>
      </c>
      <c r="X22" s="9">
        <v>5</v>
      </c>
      <c r="Y22" s="9">
        <v>5</v>
      </c>
      <c r="Z22" s="9">
        <v>3</v>
      </c>
      <c r="AA22" s="9">
        <v>5</v>
      </c>
      <c r="AB22" s="9">
        <v>43</v>
      </c>
      <c r="AC22" s="9">
        <v>41</v>
      </c>
      <c r="AD22" s="9">
        <v>84</v>
      </c>
      <c r="AE22" s="11" t="s">
        <v>14</v>
      </c>
    </row>
    <row r="23" spans="1:31">
      <c r="A23" s="24">
        <v>18</v>
      </c>
      <c r="B23" s="25" t="s">
        <v>12</v>
      </c>
      <c r="C23" s="8" t="s">
        <v>165</v>
      </c>
      <c r="D23" s="9">
        <v>82</v>
      </c>
      <c r="E23" s="9" t="s">
        <v>21</v>
      </c>
      <c r="F23" s="9">
        <v>0</v>
      </c>
      <c r="G23" s="9">
        <v>0</v>
      </c>
      <c r="H23" s="9">
        <v>82</v>
      </c>
      <c r="I23" s="10" t="s">
        <v>13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11" t="s">
        <v>21</v>
      </c>
    </row>
    <row r="24" spans="1:31">
      <c r="A24" s="24" t="s">
        <v>13</v>
      </c>
      <c r="B24" s="25" t="s">
        <v>13</v>
      </c>
      <c r="C24" s="8" t="s">
        <v>13</v>
      </c>
      <c r="D24" s="9" t="s">
        <v>13</v>
      </c>
      <c r="E24" s="9" t="s">
        <v>13</v>
      </c>
      <c r="F24" s="9" t="s">
        <v>13</v>
      </c>
      <c r="G24" s="9" t="s">
        <v>13</v>
      </c>
      <c r="H24" s="9" t="s">
        <v>13</v>
      </c>
      <c r="I24" s="10" t="s">
        <v>13</v>
      </c>
      <c r="J24" s="9" t="s">
        <v>13</v>
      </c>
      <c r="K24" s="9" t="s">
        <v>13</v>
      </c>
      <c r="L24" s="9" t="s">
        <v>13</v>
      </c>
      <c r="M24" s="9" t="s">
        <v>13</v>
      </c>
      <c r="N24" s="9" t="s">
        <v>13</v>
      </c>
      <c r="O24" s="9" t="s">
        <v>13</v>
      </c>
      <c r="P24" s="9" t="s">
        <v>13</v>
      </c>
      <c r="Q24" s="9" t="s">
        <v>13</v>
      </c>
      <c r="R24" s="9" t="s">
        <v>13</v>
      </c>
      <c r="S24" s="9" t="s">
        <v>13</v>
      </c>
      <c r="T24" s="9" t="s">
        <v>13</v>
      </c>
      <c r="U24" s="9" t="s">
        <v>13</v>
      </c>
      <c r="V24" s="9" t="s">
        <v>13</v>
      </c>
      <c r="W24" s="9" t="s">
        <v>13</v>
      </c>
      <c r="X24" s="9" t="s">
        <v>13</v>
      </c>
      <c r="Y24" s="9" t="s">
        <v>13</v>
      </c>
      <c r="Z24" s="9" t="s">
        <v>13</v>
      </c>
      <c r="AA24" s="9" t="s">
        <v>13</v>
      </c>
      <c r="AB24" s="9" t="s">
        <v>13</v>
      </c>
      <c r="AC24" s="9" t="s">
        <v>13</v>
      </c>
      <c r="AD24" s="9" t="s">
        <v>13</v>
      </c>
      <c r="AE24" s="11">
        <v>0</v>
      </c>
    </row>
    <row r="25" spans="1:31">
      <c r="A25" s="24">
        <v>1</v>
      </c>
      <c r="B25" s="25" t="s">
        <v>15</v>
      </c>
      <c r="C25" s="8" t="s">
        <v>40</v>
      </c>
      <c r="D25" s="9">
        <v>72</v>
      </c>
      <c r="E25" s="9">
        <v>70</v>
      </c>
      <c r="F25" s="9">
        <v>74</v>
      </c>
      <c r="G25" s="9">
        <v>69</v>
      </c>
      <c r="H25" s="9">
        <v>285</v>
      </c>
      <c r="I25" s="10">
        <v>-3</v>
      </c>
      <c r="J25" s="9">
        <v>5</v>
      </c>
      <c r="K25" s="9">
        <v>4</v>
      </c>
      <c r="L25" s="9">
        <v>3</v>
      </c>
      <c r="M25" s="9">
        <v>4</v>
      </c>
      <c r="N25" s="9">
        <v>3</v>
      </c>
      <c r="O25" s="9">
        <v>5</v>
      </c>
      <c r="P25" s="9">
        <v>4</v>
      </c>
      <c r="Q25" s="9">
        <v>3</v>
      </c>
      <c r="R25" s="9">
        <v>3</v>
      </c>
      <c r="S25" s="9">
        <v>4</v>
      </c>
      <c r="T25" s="9">
        <v>5</v>
      </c>
      <c r="U25" s="9">
        <v>4</v>
      </c>
      <c r="V25" s="9">
        <v>3</v>
      </c>
      <c r="W25" s="9">
        <v>4</v>
      </c>
      <c r="X25" s="9">
        <v>5</v>
      </c>
      <c r="Y25" s="9">
        <v>3</v>
      </c>
      <c r="Z25" s="9">
        <v>3</v>
      </c>
      <c r="AA25" s="9">
        <v>4</v>
      </c>
      <c r="AB25" s="9">
        <v>34</v>
      </c>
      <c r="AC25" s="9">
        <v>35</v>
      </c>
      <c r="AD25" s="9">
        <v>69</v>
      </c>
      <c r="AE25" s="11">
        <v>0</v>
      </c>
    </row>
    <row r="26" spans="1:31">
      <c r="A26" s="24">
        <v>2</v>
      </c>
      <c r="B26" s="25" t="s">
        <v>15</v>
      </c>
      <c r="C26" s="8" t="s">
        <v>38</v>
      </c>
      <c r="D26" s="9">
        <v>70</v>
      </c>
      <c r="E26" s="9">
        <v>76</v>
      </c>
      <c r="F26" s="9">
        <v>72</v>
      </c>
      <c r="G26" s="9">
        <v>68</v>
      </c>
      <c r="H26" s="9">
        <v>286</v>
      </c>
      <c r="I26" s="10">
        <v>-2</v>
      </c>
      <c r="J26" s="9">
        <v>5</v>
      </c>
      <c r="K26" s="9">
        <v>4</v>
      </c>
      <c r="L26" s="9">
        <v>2</v>
      </c>
      <c r="M26" s="9">
        <v>4</v>
      </c>
      <c r="N26" s="9">
        <v>3</v>
      </c>
      <c r="O26" s="9">
        <v>3</v>
      </c>
      <c r="P26" s="9">
        <v>4</v>
      </c>
      <c r="Q26" s="9">
        <v>3</v>
      </c>
      <c r="R26" s="9">
        <v>3</v>
      </c>
      <c r="S26" s="9">
        <v>4</v>
      </c>
      <c r="T26" s="9">
        <v>3</v>
      </c>
      <c r="U26" s="9">
        <v>5</v>
      </c>
      <c r="V26" s="9">
        <v>4</v>
      </c>
      <c r="W26" s="9">
        <v>4</v>
      </c>
      <c r="X26" s="9">
        <v>5</v>
      </c>
      <c r="Y26" s="9">
        <v>4</v>
      </c>
      <c r="Z26" s="9">
        <v>3</v>
      </c>
      <c r="AA26" s="9">
        <v>5</v>
      </c>
      <c r="AB26" s="9">
        <v>31</v>
      </c>
      <c r="AC26" s="9">
        <v>37</v>
      </c>
      <c r="AD26" s="9">
        <v>68</v>
      </c>
      <c r="AE26" s="11">
        <v>0</v>
      </c>
    </row>
    <row r="27" spans="1:31">
      <c r="A27" s="24">
        <v>3</v>
      </c>
      <c r="B27" s="25" t="s">
        <v>15</v>
      </c>
      <c r="C27" s="8" t="s">
        <v>37</v>
      </c>
      <c r="D27" s="9">
        <v>70</v>
      </c>
      <c r="E27" s="9">
        <v>71</v>
      </c>
      <c r="F27" s="9">
        <v>70</v>
      </c>
      <c r="G27" s="9">
        <v>77</v>
      </c>
      <c r="H27" s="9">
        <v>288</v>
      </c>
      <c r="I27" s="10">
        <v>0</v>
      </c>
      <c r="J27" s="9">
        <v>5</v>
      </c>
      <c r="K27" s="9">
        <v>3</v>
      </c>
      <c r="L27" s="9">
        <v>3</v>
      </c>
      <c r="M27" s="9">
        <v>4</v>
      </c>
      <c r="N27" s="9">
        <v>3</v>
      </c>
      <c r="O27" s="9">
        <v>5</v>
      </c>
      <c r="P27" s="9">
        <v>5</v>
      </c>
      <c r="Q27" s="9">
        <v>4</v>
      </c>
      <c r="R27" s="9">
        <v>4</v>
      </c>
      <c r="S27" s="9">
        <v>5</v>
      </c>
      <c r="T27" s="9">
        <v>5</v>
      </c>
      <c r="U27" s="9">
        <v>5</v>
      </c>
      <c r="V27" s="9">
        <v>4</v>
      </c>
      <c r="W27" s="9">
        <v>4</v>
      </c>
      <c r="X27" s="9">
        <v>5</v>
      </c>
      <c r="Y27" s="9">
        <v>4</v>
      </c>
      <c r="Z27" s="9">
        <v>3</v>
      </c>
      <c r="AA27" s="9">
        <v>6</v>
      </c>
      <c r="AB27" s="9">
        <v>36</v>
      </c>
      <c r="AC27" s="9">
        <v>41</v>
      </c>
      <c r="AD27" s="9">
        <v>77</v>
      </c>
      <c r="AE27" s="11">
        <v>0</v>
      </c>
    </row>
    <row r="28" spans="1:31">
      <c r="A28" s="24">
        <v>4</v>
      </c>
      <c r="B28" s="25" t="s">
        <v>15</v>
      </c>
      <c r="C28" s="8" t="s">
        <v>166</v>
      </c>
      <c r="D28" s="9">
        <v>73</v>
      </c>
      <c r="E28" s="9">
        <v>70</v>
      </c>
      <c r="F28" s="9">
        <v>72</v>
      </c>
      <c r="G28" s="9">
        <v>74</v>
      </c>
      <c r="H28" s="9">
        <v>289</v>
      </c>
      <c r="I28" s="10">
        <v>1</v>
      </c>
      <c r="J28" s="9">
        <v>5</v>
      </c>
      <c r="K28" s="9">
        <v>4</v>
      </c>
      <c r="L28" s="9">
        <v>4</v>
      </c>
      <c r="M28" s="9">
        <v>4</v>
      </c>
      <c r="N28" s="9">
        <v>4</v>
      </c>
      <c r="O28" s="9">
        <v>4</v>
      </c>
      <c r="P28" s="9">
        <v>4</v>
      </c>
      <c r="Q28" s="9">
        <v>4</v>
      </c>
      <c r="R28" s="9">
        <v>4</v>
      </c>
      <c r="S28" s="9">
        <v>4</v>
      </c>
      <c r="T28" s="9">
        <v>5</v>
      </c>
      <c r="U28" s="9">
        <v>4</v>
      </c>
      <c r="V28" s="9">
        <v>4</v>
      </c>
      <c r="W28" s="9">
        <v>4</v>
      </c>
      <c r="X28" s="9">
        <v>5</v>
      </c>
      <c r="Y28" s="9">
        <v>3</v>
      </c>
      <c r="Z28" s="9">
        <v>3</v>
      </c>
      <c r="AA28" s="9">
        <v>5</v>
      </c>
      <c r="AB28" s="9">
        <v>37</v>
      </c>
      <c r="AC28" s="9">
        <v>37</v>
      </c>
      <c r="AD28" s="9">
        <v>74</v>
      </c>
      <c r="AE28" s="11">
        <v>0</v>
      </c>
    </row>
    <row r="29" spans="1:31">
      <c r="A29" s="24">
        <v>5</v>
      </c>
      <c r="B29" s="25" t="s">
        <v>15</v>
      </c>
      <c r="C29" s="8" t="s">
        <v>42</v>
      </c>
      <c r="D29" s="9">
        <v>74</v>
      </c>
      <c r="E29" s="9">
        <v>72</v>
      </c>
      <c r="F29" s="9">
        <v>70</v>
      </c>
      <c r="G29" s="9">
        <v>74</v>
      </c>
      <c r="H29" s="9">
        <v>290</v>
      </c>
      <c r="I29" s="10">
        <v>2</v>
      </c>
      <c r="J29" s="9">
        <v>4</v>
      </c>
      <c r="K29" s="9">
        <v>4</v>
      </c>
      <c r="L29" s="9">
        <v>3</v>
      </c>
      <c r="M29" s="9">
        <v>4</v>
      </c>
      <c r="N29" s="9">
        <v>4</v>
      </c>
      <c r="O29" s="9">
        <v>5</v>
      </c>
      <c r="P29" s="9">
        <v>4</v>
      </c>
      <c r="Q29" s="9">
        <v>4</v>
      </c>
      <c r="R29" s="9">
        <v>4</v>
      </c>
      <c r="S29" s="9">
        <v>4</v>
      </c>
      <c r="T29" s="9">
        <v>4</v>
      </c>
      <c r="U29" s="9">
        <v>6</v>
      </c>
      <c r="V29" s="9">
        <v>4</v>
      </c>
      <c r="W29" s="9">
        <v>4</v>
      </c>
      <c r="X29" s="9">
        <v>5</v>
      </c>
      <c r="Y29" s="9">
        <v>3</v>
      </c>
      <c r="Z29" s="9">
        <v>3</v>
      </c>
      <c r="AA29" s="9">
        <v>5</v>
      </c>
      <c r="AB29" s="9">
        <v>36</v>
      </c>
      <c r="AC29" s="9">
        <v>38</v>
      </c>
      <c r="AD29" s="9">
        <v>74</v>
      </c>
      <c r="AE29" s="11">
        <v>0</v>
      </c>
    </row>
    <row r="30" spans="1:31">
      <c r="A30" s="24">
        <v>6</v>
      </c>
      <c r="B30" s="25" t="s">
        <v>15</v>
      </c>
      <c r="C30" s="8" t="s">
        <v>167</v>
      </c>
      <c r="D30" s="9">
        <v>73</v>
      </c>
      <c r="E30" s="9">
        <v>70</v>
      </c>
      <c r="F30" s="9">
        <v>73</v>
      </c>
      <c r="G30" s="9">
        <v>76</v>
      </c>
      <c r="H30" s="9">
        <v>292</v>
      </c>
      <c r="I30" s="10">
        <v>4</v>
      </c>
      <c r="J30" s="9">
        <v>5</v>
      </c>
      <c r="K30" s="9">
        <v>4</v>
      </c>
      <c r="L30" s="9">
        <v>4</v>
      </c>
      <c r="M30" s="9">
        <v>4</v>
      </c>
      <c r="N30" s="9">
        <v>4</v>
      </c>
      <c r="O30" s="9">
        <v>6</v>
      </c>
      <c r="P30" s="9">
        <v>4</v>
      </c>
      <c r="Q30" s="9">
        <v>4</v>
      </c>
      <c r="R30" s="9">
        <v>5</v>
      </c>
      <c r="S30" s="9">
        <v>3</v>
      </c>
      <c r="T30" s="9">
        <v>4</v>
      </c>
      <c r="U30" s="9">
        <v>4</v>
      </c>
      <c r="V30" s="9">
        <v>3</v>
      </c>
      <c r="W30" s="9">
        <v>5</v>
      </c>
      <c r="X30" s="9">
        <v>5</v>
      </c>
      <c r="Y30" s="9">
        <v>4</v>
      </c>
      <c r="Z30" s="9">
        <v>3</v>
      </c>
      <c r="AA30" s="9">
        <v>5</v>
      </c>
      <c r="AB30" s="9">
        <v>40</v>
      </c>
      <c r="AC30" s="9">
        <v>36</v>
      </c>
      <c r="AD30" s="9">
        <v>76</v>
      </c>
      <c r="AE30" s="11">
        <v>0</v>
      </c>
    </row>
    <row r="31" spans="1:31">
      <c r="A31" s="24">
        <v>7</v>
      </c>
      <c r="B31" s="25" t="s">
        <v>15</v>
      </c>
      <c r="C31" s="8" t="s">
        <v>39</v>
      </c>
      <c r="D31" s="9">
        <v>72</v>
      </c>
      <c r="E31" s="9">
        <v>72</v>
      </c>
      <c r="F31" s="9">
        <v>72</v>
      </c>
      <c r="G31" s="9">
        <v>76</v>
      </c>
      <c r="H31" s="9">
        <v>292</v>
      </c>
      <c r="I31" s="10">
        <v>4</v>
      </c>
      <c r="J31" s="9">
        <v>5</v>
      </c>
      <c r="K31" s="9">
        <v>4</v>
      </c>
      <c r="L31" s="9">
        <v>3</v>
      </c>
      <c r="M31" s="9">
        <v>4</v>
      </c>
      <c r="N31" s="9">
        <v>3</v>
      </c>
      <c r="O31" s="9">
        <v>5</v>
      </c>
      <c r="P31" s="9">
        <v>5</v>
      </c>
      <c r="Q31" s="9">
        <v>4</v>
      </c>
      <c r="R31" s="9">
        <v>4</v>
      </c>
      <c r="S31" s="9">
        <v>3</v>
      </c>
      <c r="T31" s="9">
        <v>4</v>
      </c>
      <c r="U31" s="9">
        <v>6</v>
      </c>
      <c r="V31" s="9">
        <v>4</v>
      </c>
      <c r="W31" s="9">
        <v>5</v>
      </c>
      <c r="X31" s="9">
        <v>4</v>
      </c>
      <c r="Y31" s="9">
        <v>5</v>
      </c>
      <c r="Z31" s="9">
        <v>3</v>
      </c>
      <c r="AA31" s="9">
        <v>5</v>
      </c>
      <c r="AB31" s="9">
        <v>37</v>
      </c>
      <c r="AC31" s="9">
        <v>39</v>
      </c>
      <c r="AD31" s="9">
        <v>76</v>
      </c>
      <c r="AE31" s="11">
        <v>0</v>
      </c>
    </row>
    <row r="32" spans="1:31">
      <c r="A32" s="24">
        <v>8</v>
      </c>
      <c r="B32" s="25" t="s">
        <v>15</v>
      </c>
      <c r="C32" s="8" t="s">
        <v>16</v>
      </c>
      <c r="D32" s="9">
        <v>74</v>
      </c>
      <c r="E32" s="9">
        <v>76</v>
      </c>
      <c r="F32" s="9">
        <v>74</v>
      </c>
      <c r="G32" s="9">
        <v>73</v>
      </c>
      <c r="H32" s="9">
        <v>297</v>
      </c>
      <c r="I32" s="10">
        <v>9</v>
      </c>
      <c r="J32" s="9">
        <v>4</v>
      </c>
      <c r="K32" s="9">
        <v>4</v>
      </c>
      <c r="L32" s="9">
        <v>3</v>
      </c>
      <c r="M32" s="9">
        <v>5</v>
      </c>
      <c r="N32" s="9">
        <v>4</v>
      </c>
      <c r="O32" s="9">
        <v>5</v>
      </c>
      <c r="P32" s="9">
        <v>5</v>
      </c>
      <c r="Q32" s="9">
        <v>4</v>
      </c>
      <c r="R32" s="9">
        <v>4</v>
      </c>
      <c r="S32" s="9">
        <v>5</v>
      </c>
      <c r="T32" s="9">
        <v>3</v>
      </c>
      <c r="U32" s="9">
        <v>4</v>
      </c>
      <c r="V32" s="9">
        <v>2</v>
      </c>
      <c r="W32" s="9">
        <v>5</v>
      </c>
      <c r="X32" s="9">
        <v>5</v>
      </c>
      <c r="Y32" s="9">
        <v>4</v>
      </c>
      <c r="Z32" s="9">
        <v>3</v>
      </c>
      <c r="AA32" s="9">
        <v>4</v>
      </c>
      <c r="AB32" s="9">
        <v>38</v>
      </c>
      <c r="AC32" s="9">
        <v>35</v>
      </c>
      <c r="AD32" s="9">
        <v>73</v>
      </c>
      <c r="AE32" s="11">
        <v>0</v>
      </c>
    </row>
    <row r="33" spans="1:31">
      <c r="A33" s="24">
        <v>9</v>
      </c>
      <c r="B33" s="25" t="s">
        <v>15</v>
      </c>
      <c r="C33" s="8" t="s">
        <v>168</v>
      </c>
      <c r="D33" s="9">
        <v>76</v>
      </c>
      <c r="E33" s="9">
        <v>72</v>
      </c>
      <c r="F33" s="9">
        <v>71</v>
      </c>
      <c r="G33" s="9">
        <v>78</v>
      </c>
      <c r="H33" s="9">
        <v>297</v>
      </c>
      <c r="I33" s="10">
        <v>9</v>
      </c>
      <c r="J33" s="9">
        <v>5</v>
      </c>
      <c r="K33" s="9">
        <v>4</v>
      </c>
      <c r="L33" s="9">
        <v>4</v>
      </c>
      <c r="M33" s="9">
        <v>6</v>
      </c>
      <c r="N33" s="9">
        <v>3</v>
      </c>
      <c r="O33" s="9">
        <v>4</v>
      </c>
      <c r="P33" s="9">
        <v>5</v>
      </c>
      <c r="Q33" s="9">
        <v>4</v>
      </c>
      <c r="R33" s="9">
        <v>4</v>
      </c>
      <c r="S33" s="9">
        <v>4</v>
      </c>
      <c r="T33" s="9">
        <v>4</v>
      </c>
      <c r="U33" s="9">
        <v>5</v>
      </c>
      <c r="V33" s="9">
        <v>3</v>
      </c>
      <c r="W33" s="9">
        <v>6</v>
      </c>
      <c r="X33" s="9">
        <v>6</v>
      </c>
      <c r="Y33" s="9">
        <v>4</v>
      </c>
      <c r="Z33" s="9">
        <v>3</v>
      </c>
      <c r="AA33" s="9">
        <v>4</v>
      </c>
      <c r="AB33" s="9">
        <v>39</v>
      </c>
      <c r="AC33" s="9">
        <v>39</v>
      </c>
      <c r="AD33" s="9">
        <v>78</v>
      </c>
      <c r="AE33" s="11">
        <v>0</v>
      </c>
    </row>
    <row r="34" spans="1:31">
      <c r="A34" s="24">
        <v>10</v>
      </c>
      <c r="B34" s="25" t="s">
        <v>15</v>
      </c>
      <c r="C34" s="8" t="s">
        <v>41</v>
      </c>
      <c r="D34" s="9">
        <v>73</v>
      </c>
      <c r="E34" s="9">
        <v>75</v>
      </c>
      <c r="F34" s="9">
        <v>78</v>
      </c>
      <c r="G34" s="9">
        <v>73</v>
      </c>
      <c r="H34" s="9">
        <v>299</v>
      </c>
      <c r="I34" s="10">
        <v>11</v>
      </c>
      <c r="J34" s="9">
        <v>5</v>
      </c>
      <c r="K34" s="9">
        <v>3</v>
      </c>
      <c r="L34" s="9">
        <v>4</v>
      </c>
      <c r="M34" s="9">
        <v>4</v>
      </c>
      <c r="N34" s="9">
        <v>3</v>
      </c>
      <c r="O34" s="9">
        <v>4</v>
      </c>
      <c r="P34" s="9">
        <v>4</v>
      </c>
      <c r="Q34" s="9">
        <v>4</v>
      </c>
      <c r="R34" s="9">
        <v>4</v>
      </c>
      <c r="S34" s="9">
        <v>4</v>
      </c>
      <c r="T34" s="9">
        <v>4</v>
      </c>
      <c r="U34" s="9">
        <v>4</v>
      </c>
      <c r="V34" s="9">
        <v>3</v>
      </c>
      <c r="W34" s="9">
        <v>5</v>
      </c>
      <c r="X34" s="9">
        <v>7</v>
      </c>
      <c r="Y34" s="9">
        <v>4</v>
      </c>
      <c r="Z34" s="9">
        <v>3</v>
      </c>
      <c r="AA34" s="9">
        <v>4</v>
      </c>
      <c r="AB34" s="9">
        <v>35</v>
      </c>
      <c r="AC34" s="9">
        <v>38</v>
      </c>
      <c r="AD34" s="9">
        <v>73</v>
      </c>
      <c r="AE34" s="11">
        <v>0</v>
      </c>
    </row>
    <row r="35" spans="1:31">
      <c r="A35" s="24">
        <v>11</v>
      </c>
      <c r="B35" s="25" t="s">
        <v>15</v>
      </c>
      <c r="C35" s="34" t="s">
        <v>20</v>
      </c>
      <c r="D35" s="9">
        <v>77</v>
      </c>
      <c r="E35" s="9">
        <v>75</v>
      </c>
      <c r="F35" s="9">
        <v>73</v>
      </c>
      <c r="G35" s="9">
        <v>76</v>
      </c>
      <c r="H35" s="9">
        <v>301</v>
      </c>
      <c r="I35" s="10">
        <v>13</v>
      </c>
      <c r="J35" s="9">
        <v>5</v>
      </c>
      <c r="K35" s="9">
        <v>6</v>
      </c>
      <c r="L35" s="9">
        <v>3</v>
      </c>
      <c r="M35" s="9">
        <v>3</v>
      </c>
      <c r="N35" s="9">
        <v>3</v>
      </c>
      <c r="O35" s="9">
        <v>4</v>
      </c>
      <c r="P35" s="9">
        <v>5</v>
      </c>
      <c r="Q35" s="9">
        <v>5</v>
      </c>
      <c r="R35" s="9">
        <v>4</v>
      </c>
      <c r="S35" s="9">
        <v>4</v>
      </c>
      <c r="T35" s="9">
        <v>6</v>
      </c>
      <c r="U35" s="9">
        <v>5</v>
      </c>
      <c r="V35" s="9">
        <v>3</v>
      </c>
      <c r="W35" s="9">
        <v>5</v>
      </c>
      <c r="X35" s="9">
        <v>5</v>
      </c>
      <c r="Y35" s="9">
        <v>3</v>
      </c>
      <c r="Z35" s="9">
        <v>3</v>
      </c>
      <c r="AA35" s="9">
        <v>4</v>
      </c>
      <c r="AB35" s="9">
        <v>38</v>
      </c>
      <c r="AC35" s="9">
        <v>38</v>
      </c>
      <c r="AD35" s="9">
        <v>76</v>
      </c>
      <c r="AE35" s="11">
        <v>0</v>
      </c>
    </row>
    <row r="36" spans="1:31">
      <c r="A36" s="24">
        <v>12</v>
      </c>
      <c r="B36" s="25" t="s">
        <v>15</v>
      </c>
      <c r="C36" s="8" t="s">
        <v>19</v>
      </c>
      <c r="D36" s="9">
        <v>76</v>
      </c>
      <c r="E36" s="9">
        <v>73</v>
      </c>
      <c r="F36" s="9">
        <v>75</v>
      </c>
      <c r="G36" s="9">
        <v>77</v>
      </c>
      <c r="H36" s="9">
        <v>301</v>
      </c>
      <c r="I36" s="10">
        <v>13</v>
      </c>
      <c r="J36" s="9">
        <v>5</v>
      </c>
      <c r="K36" s="9">
        <v>4</v>
      </c>
      <c r="L36" s="9">
        <v>3</v>
      </c>
      <c r="M36" s="9">
        <v>4</v>
      </c>
      <c r="N36" s="9">
        <v>3</v>
      </c>
      <c r="O36" s="9">
        <v>6</v>
      </c>
      <c r="P36" s="9">
        <v>4</v>
      </c>
      <c r="Q36" s="9">
        <v>4</v>
      </c>
      <c r="R36" s="9">
        <v>5</v>
      </c>
      <c r="S36" s="9">
        <v>4</v>
      </c>
      <c r="T36" s="9">
        <v>3</v>
      </c>
      <c r="U36" s="9">
        <v>5</v>
      </c>
      <c r="V36" s="9">
        <v>3</v>
      </c>
      <c r="W36" s="9">
        <v>5</v>
      </c>
      <c r="X36" s="9">
        <v>5</v>
      </c>
      <c r="Y36" s="9">
        <v>4</v>
      </c>
      <c r="Z36" s="9">
        <v>4</v>
      </c>
      <c r="AA36" s="9">
        <v>6</v>
      </c>
      <c r="AB36" s="9">
        <v>38</v>
      </c>
      <c r="AC36" s="9">
        <v>39</v>
      </c>
      <c r="AD36" s="9">
        <v>77</v>
      </c>
      <c r="AE36" s="11">
        <v>0</v>
      </c>
    </row>
    <row r="37" spans="1:31">
      <c r="A37" s="24">
        <v>13</v>
      </c>
      <c r="B37" s="25" t="s">
        <v>15</v>
      </c>
      <c r="C37" s="8" t="s">
        <v>55</v>
      </c>
      <c r="D37" s="9">
        <v>86</v>
      </c>
      <c r="E37" s="9">
        <v>66</v>
      </c>
      <c r="F37" s="9">
        <v>80</v>
      </c>
      <c r="G37" s="9">
        <v>71</v>
      </c>
      <c r="H37" s="9">
        <v>303</v>
      </c>
      <c r="I37" s="10">
        <v>15</v>
      </c>
      <c r="J37" s="9">
        <v>5</v>
      </c>
      <c r="K37" s="9">
        <v>4</v>
      </c>
      <c r="L37" s="9">
        <v>3</v>
      </c>
      <c r="M37" s="9">
        <v>4</v>
      </c>
      <c r="N37" s="9">
        <v>4</v>
      </c>
      <c r="O37" s="9">
        <v>4</v>
      </c>
      <c r="P37" s="9">
        <v>3</v>
      </c>
      <c r="Q37" s="9">
        <v>4</v>
      </c>
      <c r="R37" s="9">
        <v>5</v>
      </c>
      <c r="S37" s="9">
        <v>3</v>
      </c>
      <c r="T37" s="9">
        <v>4</v>
      </c>
      <c r="U37" s="9">
        <v>4</v>
      </c>
      <c r="V37" s="9">
        <v>3</v>
      </c>
      <c r="W37" s="9">
        <v>4</v>
      </c>
      <c r="X37" s="9">
        <v>5</v>
      </c>
      <c r="Y37" s="9">
        <v>4</v>
      </c>
      <c r="Z37" s="9">
        <v>3</v>
      </c>
      <c r="AA37" s="9">
        <v>5</v>
      </c>
      <c r="AB37" s="9">
        <v>36</v>
      </c>
      <c r="AC37" s="9">
        <v>35</v>
      </c>
      <c r="AD37" s="9">
        <v>71</v>
      </c>
      <c r="AE37" s="11">
        <v>0</v>
      </c>
    </row>
    <row r="38" spans="1:31">
      <c r="A38" s="24">
        <v>14</v>
      </c>
      <c r="B38" s="25" t="s">
        <v>15</v>
      </c>
      <c r="C38" s="8" t="s">
        <v>44</v>
      </c>
      <c r="D38" s="9">
        <v>75</v>
      </c>
      <c r="E38" s="9">
        <v>77</v>
      </c>
      <c r="F38" s="9">
        <v>77</v>
      </c>
      <c r="G38" s="9">
        <v>74</v>
      </c>
      <c r="H38" s="9">
        <v>303</v>
      </c>
      <c r="I38" s="10">
        <v>15</v>
      </c>
      <c r="J38" s="9">
        <v>5</v>
      </c>
      <c r="K38" s="9">
        <v>3</v>
      </c>
      <c r="L38" s="9">
        <v>3</v>
      </c>
      <c r="M38" s="9">
        <v>5</v>
      </c>
      <c r="N38" s="9">
        <v>3</v>
      </c>
      <c r="O38" s="9">
        <v>5</v>
      </c>
      <c r="P38" s="9">
        <v>4</v>
      </c>
      <c r="Q38" s="9">
        <v>4</v>
      </c>
      <c r="R38" s="9">
        <v>5</v>
      </c>
      <c r="S38" s="9">
        <v>4</v>
      </c>
      <c r="T38" s="9">
        <v>5</v>
      </c>
      <c r="U38" s="9">
        <v>4</v>
      </c>
      <c r="V38" s="9">
        <v>4</v>
      </c>
      <c r="W38" s="9">
        <v>4</v>
      </c>
      <c r="X38" s="9">
        <v>5</v>
      </c>
      <c r="Y38" s="9">
        <v>4</v>
      </c>
      <c r="Z38" s="9">
        <v>3</v>
      </c>
      <c r="AA38" s="9">
        <v>4</v>
      </c>
      <c r="AB38" s="9">
        <v>37</v>
      </c>
      <c r="AC38" s="9">
        <v>37</v>
      </c>
      <c r="AD38" s="9">
        <v>74</v>
      </c>
      <c r="AE38" s="11">
        <v>0</v>
      </c>
    </row>
    <row r="39" spans="1:31">
      <c r="A39" s="24">
        <v>15</v>
      </c>
      <c r="B39" s="25" t="s">
        <v>15</v>
      </c>
      <c r="C39" s="8" t="s">
        <v>43</v>
      </c>
      <c r="D39" s="9">
        <v>75</v>
      </c>
      <c r="E39" s="9">
        <v>77</v>
      </c>
      <c r="F39" s="9">
        <v>80</v>
      </c>
      <c r="G39" s="9">
        <v>78</v>
      </c>
      <c r="H39" s="9">
        <v>310</v>
      </c>
      <c r="I39" s="10">
        <v>22</v>
      </c>
      <c r="J39" s="9">
        <v>5</v>
      </c>
      <c r="K39" s="9">
        <v>3</v>
      </c>
      <c r="L39" s="9">
        <v>3</v>
      </c>
      <c r="M39" s="9">
        <v>4</v>
      </c>
      <c r="N39" s="9">
        <v>3</v>
      </c>
      <c r="O39" s="9">
        <v>7</v>
      </c>
      <c r="P39" s="9">
        <v>4</v>
      </c>
      <c r="Q39" s="9">
        <v>5</v>
      </c>
      <c r="R39" s="9">
        <v>4</v>
      </c>
      <c r="S39" s="9">
        <v>4</v>
      </c>
      <c r="T39" s="9">
        <v>4</v>
      </c>
      <c r="U39" s="9">
        <v>4</v>
      </c>
      <c r="V39" s="9">
        <v>3</v>
      </c>
      <c r="W39" s="9">
        <v>6</v>
      </c>
      <c r="X39" s="9">
        <v>8</v>
      </c>
      <c r="Y39" s="9">
        <v>4</v>
      </c>
      <c r="Z39" s="9">
        <v>3</v>
      </c>
      <c r="AA39" s="9">
        <v>4</v>
      </c>
      <c r="AB39" s="9">
        <v>38</v>
      </c>
      <c r="AC39" s="9">
        <v>40</v>
      </c>
      <c r="AD39" s="9">
        <v>78</v>
      </c>
      <c r="AE39" s="11">
        <v>0</v>
      </c>
    </row>
    <row r="40" spans="1:31">
      <c r="A40" s="24">
        <v>16</v>
      </c>
      <c r="B40" s="25" t="s">
        <v>15</v>
      </c>
      <c r="C40" s="8" t="s">
        <v>46</v>
      </c>
      <c r="D40" s="9">
        <v>76</v>
      </c>
      <c r="E40" s="9">
        <v>75</v>
      </c>
      <c r="F40" s="9">
        <v>82</v>
      </c>
      <c r="G40" s="9">
        <v>78</v>
      </c>
      <c r="H40" s="9">
        <v>311</v>
      </c>
      <c r="I40" s="10">
        <v>23</v>
      </c>
      <c r="J40" s="9">
        <v>5</v>
      </c>
      <c r="K40" s="9">
        <v>4</v>
      </c>
      <c r="L40" s="9">
        <v>3</v>
      </c>
      <c r="M40" s="9">
        <v>4</v>
      </c>
      <c r="N40" s="9">
        <v>3</v>
      </c>
      <c r="O40" s="9">
        <v>6</v>
      </c>
      <c r="P40" s="9">
        <v>4</v>
      </c>
      <c r="Q40" s="9">
        <v>5</v>
      </c>
      <c r="R40" s="9">
        <v>5</v>
      </c>
      <c r="S40" s="9">
        <v>4</v>
      </c>
      <c r="T40" s="9">
        <v>6</v>
      </c>
      <c r="U40" s="9">
        <v>5</v>
      </c>
      <c r="V40" s="9">
        <v>4</v>
      </c>
      <c r="W40" s="9">
        <v>4</v>
      </c>
      <c r="X40" s="9">
        <v>5</v>
      </c>
      <c r="Y40" s="9">
        <v>4</v>
      </c>
      <c r="Z40" s="9">
        <v>3</v>
      </c>
      <c r="AA40" s="9">
        <v>4</v>
      </c>
      <c r="AB40" s="9">
        <v>39</v>
      </c>
      <c r="AC40" s="9">
        <v>39</v>
      </c>
      <c r="AD40" s="9">
        <v>78</v>
      </c>
      <c r="AE40" s="11">
        <v>0</v>
      </c>
    </row>
    <row r="41" spans="1:31" ht="16.899999999999999" customHeight="1">
      <c r="A41" s="24">
        <v>17</v>
      </c>
      <c r="B41" s="25" t="s">
        <v>15</v>
      </c>
      <c r="C41" s="8" t="s">
        <v>45</v>
      </c>
      <c r="D41" s="9">
        <v>76</v>
      </c>
      <c r="E41" s="9">
        <v>76</v>
      </c>
      <c r="F41" s="9">
        <v>83</v>
      </c>
      <c r="G41" s="9">
        <v>82</v>
      </c>
      <c r="H41" s="9">
        <v>317</v>
      </c>
      <c r="I41" s="10">
        <v>29</v>
      </c>
      <c r="J41" s="9">
        <v>6</v>
      </c>
      <c r="K41" s="9">
        <v>5</v>
      </c>
      <c r="L41" s="9">
        <v>5</v>
      </c>
      <c r="M41" s="9">
        <v>4</v>
      </c>
      <c r="N41" s="9">
        <v>4</v>
      </c>
      <c r="O41" s="9">
        <v>6</v>
      </c>
      <c r="P41" s="9">
        <v>4</v>
      </c>
      <c r="Q41" s="9">
        <v>5</v>
      </c>
      <c r="R41" s="9">
        <v>5</v>
      </c>
      <c r="S41" s="9">
        <v>3</v>
      </c>
      <c r="T41" s="9">
        <v>5</v>
      </c>
      <c r="U41" s="9">
        <v>3</v>
      </c>
      <c r="V41" s="9">
        <v>4</v>
      </c>
      <c r="W41" s="9">
        <v>5</v>
      </c>
      <c r="X41" s="9">
        <v>5</v>
      </c>
      <c r="Y41" s="9">
        <v>4</v>
      </c>
      <c r="Z41" s="9">
        <v>4</v>
      </c>
      <c r="AA41" s="9">
        <v>5</v>
      </c>
      <c r="AB41" s="9">
        <v>44</v>
      </c>
      <c r="AC41" s="9">
        <v>38</v>
      </c>
      <c r="AD41" s="9">
        <v>82</v>
      </c>
      <c r="AE41" s="11">
        <v>0</v>
      </c>
    </row>
    <row r="42" spans="1:31">
      <c r="A42" s="24">
        <v>18</v>
      </c>
      <c r="B42" s="25" t="s">
        <v>15</v>
      </c>
      <c r="C42" s="8" t="s">
        <v>47</v>
      </c>
      <c r="D42" s="9">
        <v>78</v>
      </c>
      <c r="E42" s="9">
        <v>76</v>
      </c>
      <c r="F42" s="9">
        <v>0</v>
      </c>
      <c r="G42" s="9">
        <v>0</v>
      </c>
      <c r="H42" s="9">
        <v>154</v>
      </c>
      <c r="I42" s="10">
        <v>10</v>
      </c>
      <c r="J42" s="9">
        <v>5</v>
      </c>
      <c r="K42" s="9">
        <v>4</v>
      </c>
      <c r="L42" s="9">
        <v>3</v>
      </c>
      <c r="M42" s="9">
        <v>4</v>
      </c>
      <c r="N42" s="9">
        <v>3</v>
      </c>
      <c r="O42" s="9">
        <v>4</v>
      </c>
      <c r="P42" s="9">
        <v>5</v>
      </c>
      <c r="Q42" s="9">
        <v>4</v>
      </c>
      <c r="R42" s="9">
        <v>4</v>
      </c>
      <c r="S42" s="9">
        <v>3</v>
      </c>
      <c r="T42" s="9">
        <v>5</v>
      </c>
      <c r="U42" s="9">
        <v>6</v>
      </c>
      <c r="V42" s="9">
        <v>3</v>
      </c>
      <c r="W42" s="9">
        <v>4</v>
      </c>
      <c r="X42" s="9">
        <v>6</v>
      </c>
      <c r="Y42" s="9">
        <v>4</v>
      </c>
      <c r="Z42" s="9">
        <v>4</v>
      </c>
      <c r="AA42" s="9">
        <v>5</v>
      </c>
      <c r="AB42" s="9">
        <v>36</v>
      </c>
      <c r="AC42" s="9">
        <v>40</v>
      </c>
      <c r="AD42" s="9">
        <v>76</v>
      </c>
      <c r="AE42" s="11" t="s">
        <v>14</v>
      </c>
    </row>
    <row r="43" spans="1:31">
      <c r="A43" s="24">
        <v>19</v>
      </c>
      <c r="B43" s="25" t="s">
        <v>15</v>
      </c>
      <c r="C43" s="8" t="s">
        <v>169</v>
      </c>
      <c r="D43" s="9">
        <v>82</v>
      </c>
      <c r="E43" s="9">
        <v>74</v>
      </c>
      <c r="F43" s="9">
        <v>0</v>
      </c>
      <c r="G43" s="9">
        <v>0</v>
      </c>
      <c r="H43" s="9">
        <v>156</v>
      </c>
      <c r="I43" s="10">
        <v>12</v>
      </c>
      <c r="J43" s="9">
        <v>5</v>
      </c>
      <c r="K43" s="9">
        <v>5</v>
      </c>
      <c r="L43" s="9">
        <v>3</v>
      </c>
      <c r="M43" s="9">
        <v>4</v>
      </c>
      <c r="N43" s="9">
        <v>3</v>
      </c>
      <c r="O43" s="9">
        <v>5</v>
      </c>
      <c r="P43" s="9">
        <v>4</v>
      </c>
      <c r="Q43" s="9">
        <v>4</v>
      </c>
      <c r="R43" s="9">
        <v>4</v>
      </c>
      <c r="S43" s="9">
        <v>4</v>
      </c>
      <c r="T43" s="9">
        <v>6</v>
      </c>
      <c r="U43" s="9">
        <v>4</v>
      </c>
      <c r="V43" s="9">
        <v>3</v>
      </c>
      <c r="W43" s="9">
        <v>4</v>
      </c>
      <c r="X43" s="9">
        <v>6</v>
      </c>
      <c r="Y43" s="9">
        <v>3</v>
      </c>
      <c r="Z43" s="9">
        <v>3</v>
      </c>
      <c r="AA43" s="9">
        <v>4</v>
      </c>
      <c r="AB43" s="9">
        <v>37</v>
      </c>
      <c r="AC43" s="9">
        <v>37</v>
      </c>
      <c r="AD43" s="9">
        <v>74</v>
      </c>
      <c r="AE43" s="11" t="s">
        <v>14</v>
      </c>
    </row>
    <row r="44" spans="1:31">
      <c r="A44" s="24">
        <v>20</v>
      </c>
      <c r="B44" s="25" t="s">
        <v>15</v>
      </c>
      <c r="C44" s="8" t="s">
        <v>17</v>
      </c>
      <c r="D44" s="9">
        <v>79</v>
      </c>
      <c r="E44" s="9">
        <v>78</v>
      </c>
      <c r="F44" s="9">
        <v>0</v>
      </c>
      <c r="G44" s="9">
        <v>0</v>
      </c>
      <c r="H44" s="9">
        <v>157</v>
      </c>
      <c r="I44" s="10">
        <v>13</v>
      </c>
      <c r="J44" s="9">
        <v>5</v>
      </c>
      <c r="K44" s="9">
        <v>4</v>
      </c>
      <c r="L44" s="9">
        <v>6</v>
      </c>
      <c r="M44" s="9">
        <v>4</v>
      </c>
      <c r="N44" s="9">
        <v>3</v>
      </c>
      <c r="O44" s="9">
        <v>4</v>
      </c>
      <c r="P44" s="9">
        <v>5</v>
      </c>
      <c r="Q44" s="9">
        <v>4</v>
      </c>
      <c r="R44" s="9">
        <v>5</v>
      </c>
      <c r="S44" s="9">
        <v>4</v>
      </c>
      <c r="T44" s="9">
        <v>5</v>
      </c>
      <c r="U44" s="9">
        <v>4</v>
      </c>
      <c r="V44" s="9">
        <v>3</v>
      </c>
      <c r="W44" s="9">
        <v>5</v>
      </c>
      <c r="X44" s="9">
        <v>5</v>
      </c>
      <c r="Y44" s="9">
        <v>4</v>
      </c>
      <c r="Z44" s="9">
        <v>3</v>
      </c>
      <c r="AA44" s="9">
        <v>5</v>
      </c>
      <c r="AB44" s="9">
        <v>40</v>
      </c>
      <c r="AC44" s="9">
        <v>38</v>
      </c>
      <c r="AD44" s="9">
        <v>78</v>
      </c>
      <c r="AE44" s="11" t="s">
        <v>14</v>
      </c>
    </row>
    <row r="45" spans="1:31">
      <c r="A45" s="24">
        <v>21</v>
      </c>
      <c r="B45" s="25" t="s">
        <v>15</v>
      </c>
      <c r="C45" s="8" t="s">
        <v>54</v>
      </c>
      <c r="D45" s="9">
        <v>85</v>
      </c>
      <c r="E45" s="9">
        <v>74</v>
      </c>
      <c r="F45" s="9">
        <v>0</v>
      </c>
      <c r="G45" s="9">
        <v>0</v>
      </c>
      <c r="H45" s="9">
        <v>159</v>
      </c>
      <c r="I45" s="10">
        <v>15</v>
      </c>
      <c r="J45" s="9">
        <v>5</v>
      </c>
      <c r="K45" s="9">
        <v>4</v>
      </c>
      <c r="L45" s="9">
        <v>3</v>
      </c>
      <c r="M45" s="9">
        <v>5</v>
      </c>
      <c r="N45" s="9">
        <v>4</v>
      </c>
      <c r="O45" s="9">
        <v>4</v>
      </c>
      <c r="P45" s="9">
        <v>5</v>
      </c>
      <c r="Q45" s="9">
        <v>4</v>
      </c>
      <c r="R45" s="9">
        <v>4</v>
      </c>
      <c r="S45" s="9">
        <v>4</v>
      </c>
      <c r="T45" s="9">
        <v>6</v>
      </c>
      <c r="U45" s="9">
        <v>4</v>
      </c>
      <c r="V45" s="9">
        <v>3</v>
      </c>
      <c r="W45" s="9">
        <v>4</v>
      </c>
      <c r="X45" s="9">
        <v>4</v>
      </c>
      <c r="Y45" s="9">
        <v>4</v>
      </c>
      <c r="Z45" s="9">
        <v>3</v>
      </c>
      <c r="AA45" s="9">
        <v>4</v>
      </c>
      <c r="AB45" s="9">
        <v>38</v>
      </c>
      <c r="AC45" s="9">
        <v>36</v>
      </c>
      <c r="AD45" s="9">
        <v>74</v>
      </c>
      <c r="AE45" s="11" t="s">
        <v>14</v>
      </c>
    </row>
    <row r="46" spans="1:31">
      <c r="A46" s="24">
        <v>22</v>
      </c>
      <c r="B46" s="25" t="s">
        <v>15</v>
      </c>
      <c r="C46" s="8" t="s">
        <v>50</v>
      </c>
      <c r="D46" s="9">
        <v>82</v>
      </c>
      <c r="E46" s="9">
        <v>77</v>
      </c>
      <c r="F46" s="9">
        <v>0</v>
      </c>
      <c r="G46" s="9">
        <v>0</v>
      </c>
      <c r="H46" s="9">
        <v>159</v>
      </c>
      <c r="I46" s="10">
        <v>15</v>
      </c>
      <c r="J46" s="9">
        <v>6</v>
      </c>
      <c r="K46" s="9">
        <v>5</v>
      </c>
      <c r="L46" s="9">
        <v>3</v>
      </c>
      <c r="M46" s="9">
        <v>4</v>
      </c>
      <c r="N46" s="9">
        <v>4</v>
      </c>
      <c r="O46" s="9">
        <v>5</v>
      </c>
      <c r="P46" s="9">
        <v>4</v>
      </c>
      <c r="Q46" s="9">
        <v>4</v>
      </c>
      <c r="R46" s="9">
        <v>5</v>
      </c>
      <c r="S46" s="9">
        <v>4</v>
      </c>
      <c r="T46" s="9">
        <v>4</v>
      </c>
      <c r="U46" s="9">
        <v>4</v>
      </c>
      <c r="V46" s="9">
        <v>3</v>
      </c>
      <c r="W46" s="9">
        <v>4</v>
      </c>
      <c r="X46" s="9">
        <v>6</v>
      </c>
      <c r="Y46" s="9">
        <v>4</v>
      </c>
      <c r="Z46" s="9">
        <v>3</v>
      </c>
      <c r="AA46" s="9">
        <v>5</v>
      </c>
      <c r="AB46" s="9">
        <v>40</v>
      </c>
      <c r="AC46" s="9">
        <v>37</v>
      </c>
      <c r="AD46" s="9">
        <v>77</v>
      </c>
      <c r="AE46" s="11" t="s">
        <v>14</v>
      </c>
    </row>
    <row r="47" spans="1:31">
      <c r="A47" s="24">
        <v>23</v>
      </c>
      <c r="B47" s="25" t="s">
        <v>15</v>
      </c>
      <c r="C47" s="8" t="s">
        <v>49</v>
      </c>
      <c r="D47" s="9">
        <v>82</v>
      </c>
      <c r="E47" s="9">
        <v>78</v>
      </c>
      <c r="F47" s="9">
        <v>0</v>
      </c>
      <c r="G47" s="9">
        <v>0</v>
      </c>
      <c r="H47" s="9">
        <v>160</v>
      </c>
      <c r="I47" s="10">
        <v>16</v>
      </c>
      <c r="J47" s="9">
        <v>6</v>
      </c>
      <c r="K47" s="9">
        <v>4</v>
      </c>
      <c r="L47" s="9">
        <v>4</v>
      </c>
      <c r="M47" s="9">
        <v>4</v>
      </c>
      <c r="N47" s="9">
        <v>4</v>
      </c>
      <c r="O47" s="9">
        <v>5</v>
      </c>
      <c r="P47" s="9">
        <v>4</v>
      </c>
      <c r="Q47" s="9">
        <v>4</v>
      </c>
      <c r="R47" s="9">
        <v>4</v>
      </c>
      <c r="S47" s="9">
        <v>5</v>
      </c>
      <c r="T47" s="9">
        <v>3</v>
      </c>
      <c r="U47" s="9">
        <v>5</v>
      </c>
      <c r="V47" s="9">
        <v>4</v>
      </c>
      <c r="W47" s="9">
        <v>5</v>
      </c>
      <c r="X47" s="9">
        <v>4</v>
      </c>
      <c r="Y47" s="9">
        <v>4</v>
      </c>
      <c r="Z47" s="9">
        <v>3</v>
      </c>
      <c r="AA47" s="9">
        <v>6</v>
      </c>
      <c r="AB47" s="9">
        <v>39</v>
      </c>
      <c r="AC47" s="9">
        <v>39</v>
      </c>
      <c r="AD47" s="9">
        <v>78</v>
      </c>
      <c r="AE47" s="11" t="s">
        <v>14</v>
      </c>
    </row>
    <row r="48" spans="1:31">
      <c r="A48" s="24">
        <v>24</v>
      </c>
      <c r="B48" s="25" t="s">
        <v>15</v>
      </c>
      <c r="C48" s="8" t="s">
        <v>18</v>
      </c>
      <c r="D48" s="9">
        <v>80</v>
      </c>
      <c r="E48" s="9">
        <v>80</v>
      </c>
      <c r="F48" s="9">
        <v>0</v>
      </c>
      <c r="G48" s="9">
        <v>0</v>
      </c>
      <c r="H48" s="9">
        <v>160</v>
      </c>
      <c r="I48" s="10">
        <v>16</v>
      </c>
      <c r="J48" s="9">
        <v>6</v>
      </c>
      <c r="K48" s="9">
        <v>4</v>
      </c>
      <c r="L48" s="9">
        <v>4</v>
      </c>
      <c r="M48" s="9">
        <v>4</v>
      </c>
      <c r="N48" s="9">
        <v>4</v>
      </c>
      <c r="O48" s="9">
        <v>5</v>
      </c>
      <c r="P48" s="9">
        <v>5</v>
      </c>
      <c r="Q48" s="9">
        <v>6</v>
      </c>
      <c r="R48" s="9">
        <v>4</v>
      </c>
      <c r="S48" s="9">
        <v>4</v>
      </c>
      <c r="T48" s="9">
        <v>4</v>
      </c>
      <c r="U48" s="9">
        <v>4</v>
      </c>
      <c r="V48" s="9">
        <v>4</v>
      </c>
      <c r="W48" s="9">
        <v>4</v>
      </c>
      <c r="X48" s="9">
        <v>5</v>
      </c>
      <c r="Y48" s="9">
        <v>4</v>
      </c>
      <c r="Z48" s="9">
        <v>3</v>
      </c>
      <c r="AA48" s="9">
        <v>6</v>
      </c>
      <c r="AB48" s="9">
        <v>42</v>
      </c>
      <c r="AC48" s="9">
        <v>38</v>
      </c>
      <c r="AD48" s="9">
        <v>80</v>
      </c>
      <c r="AE48" s="11" t="s">
        <v>14</v>
      </c>
    </row>
    <row r="49" spans="1:31">
      <c r="A49" s="24">
        <v>25</v>
      </c>
      <c r="B49" s="25" t="s">
        <v>15</v>
      </c>
      <c r="C49" s="8" t="s">
        <v>48</v>
      </c>
      <c r="D49" s="9">
        <v>79</v>
      </c>
      <c r="E49" s="9">
        <v>81</v>
      </c>
      <c r="F49" s="9">
        <v>0</v>
      </c>
      <c r="G49" s="9">
        <v>0</v>
      </c>
      <c r="H49" s="9">
        <v>160</v>
      </c>
      <c r="I49" s="10">
        <v>16</v>
      </c>
      <c r="J49" s="9">
        <v>5</v>
      </c>
      <c r="K49" s="9">
        <v>5</v>
      </c>
      <c r="L49" s="9">
        <v>3</v>
      </c>
      <c r="M49" s="9">
        <v>7</v>
      </c>
      <c r="N49" s="9">
        <v>4</v>
      </c>
      <c r="O49" s="9">
        <v>5</v>
      </c>
      <c r="P49" s="9">
        <v>6</v>
      </c>
      <c r="Q49" s="9">
        <v>4</v>
      </c>
      <c r="R49" s="9">
        <v>4</v>
      </c>
      <c r="S49" s="9">
        <v>4</v>
      </c>
      <c r="T49" s="9">
        <v>4</v>
      </c>
      <c r="U49" s="9">
        <v>5</v>
      </c>
      <c r="V49" s="9">
        <v>2</v>
      </c>
      <c r="W49" s="9">
        <v>5</v>
      </c>
      <c r="X49" s="9">
        <v>4</v>
      </c>
      <c r="Y49" s="9">
        <v>4</v>
      </c>
      <c r="Z49" s="9">
        <v>4</v>
      </c>
      <c r="AA49" s="9">
        <v>6</v>
      </c>
      <c r="AB49" s="9">
        <v>43</v>
      </c>
      <c r="AC49" s="9">
        <v>38</v>
      </c>
      <c r="AD49" s="9">
        <v>81</v>
      </c>
      <c r="AE49" s="11" t="s">
        <v>14</v>
      </c>
    </row>
    <row r="50" spans="1:31">
      <c r="A50" s="24">
        <v>26</v>
      </c>
      <c r="B50" s="25" t="s">
        <v>15</v>
      </c>
      <c r="C50" s="8" t="s">
        <v>52</v>
      </c>
      <c r="D50" s="9">
        <v>83</v>
      </c>
      <c r="E50" s="9">
        <v>87</v>
      </c>
      <c r="F50" s="9">
        <v>0</v>
      </c>
      <c r="G50" s="9">
        <v>0</v>
      </c>
      <c r="H50" s="9">
        <v>170</v>
      </c>
      <c r="I50" s="10">
        <v>26</v>
      </c>
      <c r="J50" s="9">
        <v>6</v>
      </c>
      <c r="K50" s="9">
        <v>4</v>
      </c>
      <c r="L50" s="9">
        <v>5</v>
      </c>
      <c r="M50" s="9">
        <v>4</v>
      </c>
      <c r="N50" s="9">
        <v>3</v>
      </c>
      <c r="O50" s="9">
        <v>5</v>
      </c>
      <c r="P50" s="9">
        <v>6</v>
      </c>
      <c r="Q50" s="9">
        <v>5</v>
      </c>
      <c r="R50" s="9">
        <v>4</v>
      </c>
      <c r="S50" s="9">
        <v>4</v>
      </c>
      <c r="T50" s="9">
        <v>4</v>
      </c>
      <c r="U50" s="9">
        <v>4</v>
      </c>
      <c r="V50" s="9">
        <v>5</v>
      </c>
      <c r="W50" s="9">
        <v>5</v>
      </c>
      <c r="X50" s="9">
        <v>9</v>
      </c>
      <c r="Y50" s="9">
        <v>5</v>
      </c>
      <c r="Z50" s="9">
        <v>4</v>
      </c>
      <c r="AA50" s="9">
        <v>5</v>
      </c>
      <c r="AB50" s="9">
        <v>42</v>
      </c>
      <c r="AC50" s="9">
        <v>45</v>
      </c>
      <c r="AD50" s="9">
        <v>87</v>
      </c>
      <c r="AE50" s="11" t="s">
        <v>14</v>
      </c>
    </row>
    <row r="51" spans="1:31">
      <c r="A51" s="24">
        <v>27</v>
      </c>
      <c r="B51" s="25" t="s">
        <v>15</v>
      </c>
      <c r="C51" s="8" t="s">
        <v>53</v>
      </c>
      <c r="D51" s="9">
        <v>85</v>
      </c>
      <c r="E51" s="9">
        <v>86</v>
      </c>
      <c r="F51" s="9">
        <v>0</v>
      </c>
      <c r="G51" s="9">
        <v>0</v>
      </c>
      <c r="H51" s="9">
        <v>171</v>
      </c>
      <c r="I51" s="10">
        <v>27</v>
      </c>
      <c r="J51" s="9">
        <v>6</v>
      </c>
      <c r="K51" s="9">
        <v>4</v>
      </c>
      <c r="L51" s="9">
        <v>3</v>
      </c>
      <c r="M51" s="9">
        <v>5</v>
      </c>
      <c r="N51" s="9">
        <v>3</v>
      </c>
      <c r="O51" s="9">
        <v>5</v>
      </c>
      <c r="P51" s="9">
        <v>4</v>
      </c>
      <c r="Q51" s="9">
        <v>5</v>
      </c>
      <c r="R51" s="9">
        <v>4</v>
      </c>
      <c r="S51" s="9">
        <v>5</v>
      </c>
      <c r="T51" s="9">
        <v>8</v>
      </c>
      <c r="U51" s="9">
        <v>5</v>
      </c>
      <c r="V51" s="9">
        <v>5</v>
      </c>
      <c r="W51" s="9">
        <v>6</v>
      </c>
      <c r="X51" s="9">
        <v>6</v>
      </c>
      <c r="Y51" s="9">
        <v>4</v>
      </c>
      <c r="Z51" s="9">
        <v>3</v>
      </c>
      <c r="AA51" s="9">
        <v>5</v>
      </c>
      <c r="AB51" s="9">
        <v>39</v>
      </c>
      <c r="AC51" s="9">
        <v>47</v>
      </c>
      <c r="AD51" s="9">
        <v>86</v>
      </c>
      <c r="AE51" s="11" t="s">
        <v>14</v>
      </c>
    </row>
    <row r="52" spans="1:31">
      <c r="A52" s="24">
        <v>28</v>
      </c>
      <c r="B52" s="25" t="s">
        <v>15</v>
      </c>
      <c r="C52" s="8" t="s">
        <v>51</v>
      </c>
      <c r="D52" s="9">
        <v>83</v>
      </c>
      <c r="E52" s="9">
        <v>89</v>
      </c>
      <c r="F52" s="9">
        <v>0</v>
      </c>
      <c r="G52" s="9">
        <v>0</v>
      </c>
      <c r="H52" s="9">
        <v>172</v>
      </c>
      <c r="I52" s="10">
        <v>28</v>
      </c>
      <c r="J52" s="9">
        <v>6</v>
      </c>
      <c r="K52" s="9">
        <v>9</v>
      </c>
      <c r="L52" s="9">
        <v>3</v>
      </c>
      <c r="M52" s="9">
        <v>5</v>
      </c>
      <c r="N52" s="9">
        <v>3</v>
      </c>
      <c r="O52" s="9">
        <v>7</v>
      </c>
      <c r="P52" s="9">
        <v>4</v>
      </c>
      <c r="Q52" s="9">
        <v>4</v>
      </c>
      <c r="R52" s="9">
        <v>3</v>
      </c>
      <c r="S52" s="9">
        <v>5</v>
      </c>
      <c r="T52" s="9">
        <v>4</v>
      </c>
      <c r="U52" s="9">
        <v>5</v>
      </c>
      <c r="V52" s="9">
        <v>4</v>
      </c>
      <c r="W52" s="9">
        <v>6</v>
      </c>
      <c r="X52" s="9">
        <v>9</v>
      </c>
      <c r="Y52" s="9">
        <v>4</v>
      </c>
      <c r="Z52" s="9">
        <v>4</v>
      </c>
      <c r="AA52" s="9">
        <v>4</v>
      </c>
      <c r="AB52" s="9">
        <v>44</v>
      </c>
      <c r="AC52" s="9">
        <v>45</v>
      </c>
      <c r="AD52" s="9">
        <v>89</v>
      </c>
      <c r="AE52" s="11" t="s">
        <v>14</v>
      </c>
    </row>
    <row r="53" spans="1:31">
      <c r="A53" s="24">
        <v>29</v>
      </c>
      <c r="B53" s="25" t="s">
        <v>15</v>
      </c>
      <c r="C53" s="8" t="s">
        <v>57</v>
      </c>
      <c r="D53" s="9">
        <v>91</v>
      </c>
      <c r="E53" s="9">
        <v>82</v>
      </c>
      <c r="F53" s="9">
        <v>0</v>
      </c>
      <c r="G53" s="9">
        <v>0</v>
      </c>
      <c r="H53" s="9">
        <v>173</v>
      </c>
      <c r="I53" s="10">
        <v>29</v>
      </c>
      <c r="J53" s="9">
        <v>6</v>
      </c>
      <c r="K53" s="9">
        <v>5</v>
      </c>
      <c r="L53" s="9">
        <v>4</v>
      </c>
      <c r="M53" s="9">
        <v>5</v>
      </c>
      <c r="N53" s="9">
        <v>5</v>
      </c>
      <c r="O53" s="9">
        <v>5</v>
      </c>
      <c r="P53" s="9">
        <v>4</v>
      </c>
      <c r="Q53" s="9">
        <v>4</v>
      </c>
      <c r="R53" s="9">
        <v>4</v>
      </c>
      <c r="S53" s="9">
        <v>5</v>
      </c>
      <c r="T53" s="9">
        <v>4</v>
      </c>
      <c r="U53" s="9">
        <v>4</v>
      </c>
      <c r="V53" s="9">
        <v>4</v>
      </c>
      <c r="W53" s="9">
        <v>4</v>
      </c>
      <c r="X53" s="9">
        <v>6</v>
      </c>
      <c r="Y53" s="9">
        <v>4</v>
      </c>
      <c r="Z53" s="9">
        <v>4</v>
      </c>
      <c r="AA53" s="9">
        <v>5</v>
      </c>
      <c r="AB53" s="9">
        <v>42</v>
      </c>
      <c r="AC53" s="9">
        <v>40</v>
      </c>
      <c r="AD53" s="9">
        <v>82</v>
      </c>
      <c r="AE53" s="11" t="s">
        <v>14</v>
      </c>
    </row>
    <row r="54" spans="1:31">
      <c r="A54" s="24">
        <v>30</v>
      </c>
      <c r="B54" s="25" t="s">
        <v>15</v>
      </c>
      <c r="C54" s="8" t="s">
        <v>56</v>
      </c>
      <c r="D54" s="9">
        <v>88</v>
      </c>
      <c r="E54" s="9">
        <v>89</v>
      </c>
      <c r="F54" s="9">
        <v>0</v>
      </c>
      <c r="G54" s="9">
        <v>0</v>
      </c>
      <c r="H54" s="9">
        <v>177</v>
      </c>
      <c r="I54" s="10">
        <v>33</v>
      </c>
      <c r="J54" s="9">
        <v>7</v>
      </c>
      <c r="K54" s="9">
        <v>5</v>
      </c>
      <c r="L54" s="9">
        <v>4</v>
      </c>
      <c r="M54" s="9">
        <v>5</v>
      </c>
      <c r="N54" s="9">
        <v>3</v>
      </c>
      <c r="O54" s="9">
        <v>5</v>
      </c>
      <c r="P54" s="9">
        <v>6</v>
      </c>
      <c r="Q54" s="9">
        <v>6</v>
      </c>
      <c r="R54" s="9">
        <v>7</v>
      </c>
      <c r="S54" s="9">
        <v>6</v>
      </c>
      <c r="T54" s="9">
        <v>5</v>
      </c>
      <c r="U54" s="9">
        <v>4</v>
      </c>
      <c r="V54" s="9">
        <v>3</v>
      </c>
      <c r="W54" s="9">
        <v>5</v>
      </c>
      <c r="X54" s="9">
        <v>5</v>
      </c>
      <c r="Y54" s="9">
        <v>4</v>
      </c>
      <c r="Z54" s="9">
        <v>4</v>
      </c>
      <c r="AA54" s="9">
        <v>5</v>
      </c>
      <c r="AB54" s="9">
        <v>48</v>
      </c>
      <c r="AC54" s="9">
        <v>41</v>
      </c>
      <c r="AD54" s="9">
        <v>89</v>
      </c>
      <c r="AE54" s="11" t="s">
        <v>14</v>
      </c>
    </row>
    <row r="55" spans="1:31">
      <c r="A55" s="24"/>
      <c r="B55" s="25"/>
      <c r="C55" s="8"/>
      <c r="D55" s="9"/>
      <c r="E55" s="9"/>
      <c r="F55" s="9"/>
      <c r="G55" s="9"/>
      <c r="H55" s="9"/>
      <c r="I55" s="10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11"/>
    </row>
    <row r="56" spans="1:31">
      <c r="A56" s="24">
        <v>1</v>
      </c>
      <c r="B56" s="25" t="s">
        <v>22</v>
      </c>
      <c r="C56" s="8" t="s">
        <v>24</v>
      </c>
      <c r="D56" s="9">
        <v>73</v>
      </c>
      <c r="E56" s="9">
        <v>71</v>
      </c>
      <c r="F56" s="9">
        <v>72</v>
      </c>
      <c r="G56" s="9">
        <v>76</v>
      </c>
      <c r="H56" s="9">
        <v>292</v>
      </c>
      <c r="I56" s="10">
        <v>4</v>
      </c>
      <c r="J56" s="9">
        <v>4</v>
      </c>
      <c r="K56" s="9">
        <v>3</v>
      </c>
      <c r="L56" s="9">
        <v>4</v>
      </c>
      <c r="M56" s="9">
        <v>5</v>
      </c>
      <c r="N56" s="9">
        <v>3</v>
      </c>
      <c r="O56" s="9">
        <v>6</v>
      </c>
      <c r="P56" s="9">
        <v>5</v>
      </c>
      <c r="Q56" s="9">
        <v>4</v>
      </c>
      <c r="R56" s="9">
        <v>4</v>
      </c>
      <c r="S56" s="9">
        <v>4</v>
      </c>
      <c r="T56" s="9">
        <v>3</v>
      </c>
      <c r="U56" s="9">
        <v>6</v>
      </c>
      <c r="V56" s="9">
        <v>3</v>
      </c>
      <c r="W56" s="9">
        <v>4</v>
      </c>
      <c r="X56" s="9">
        <v>7</v>
      </c>
      <c r="Y56" s="9">
        <v>4</v>
      </c>
      <c r="Z56" s="9">
        <v>3</v>
      </c>
      <c r="AA56" s="9">
        <v>4</v>
      </c>
      <c r="AB56" s="9">
        <v>38</v>
      </c>
      <c r="AC56" s="9">
        <v>38</v>
      </c>
      <c r="AD56" s="9">
        <v>76</v>
      </c>
      <c r="AE56" s="11">
        <v>0</v>
      </c>
    </row>
    <row r="57" spans="1:31">
      <c r="A57" s="24">
        <v>2</v>
      </c>
      <c r="B57" s="25" t="s">
        <v>22</v>
      </c>
      <c r="C57" s="8" t="s">
        <v>23</v>
      </c>
      <c r="D57" s="9">
        <v>79</v>
      </c>
      <c r="E57" s="9">
        <v>73</v>
      </c>
      <c r="F57" s="9">
        <v>71</v>
      </c>
      <c r="G57" s="9">
        <v>74</v>
      </c>
      <c r="H57" s="9">
        <v>297</v>
      </c>
      <c r="I57" s="10">
        <v>9</v>
      </c>
      <c r="J57" s="9">
        <v>4</v>
      </c>
      <c r="K57" s="9">
        <v>4</v>
      </c>
      <c r="L57" s="9">
        <v>3</v>
      </c>
      <c r="M57" s="9">
        <v>4</v>
      </c>
      <c r="N57" s="9">
        <v>4</v>
      </c>
      <c r="O57" s="9">
        <v>6</v>
      </c>
      <c r="P57" s="9">
        <v>6</v>
      </c>
      <c r="Q57" s="9">
        <v>3</v>
      </c>
      <c r="R57" s="9">
        <v>4</v>
      </c>
      <c r="S57" s="9">
        <v>4</v>
      </c>
      <c r="T57" s="9">
        <v>4</v>
      </c>
      <c r="U57" s="9">
        <v>5</v>
      </c>
      <c r="V57" s="9">
        <v>3</v>
      </c>
      <c r="W57" s="9">
        <v>5</v>
      </c>
      <c r="X57" s="9">
        <v>4</v>
      </c>
      <c r="Y57" s="9">
        <v>4</v>
      </c>
      <c r="Z57" s="9">
        <v>3</v>
      </c>
      <c r="AA57" s="9">
        <v>4</v>
      </c>
      <c r="AB57" s="9">
        <v>38</v>
      </c>
      <c r="AC57" s="9">
        <v>36</v>
      </c>
      <c r="AD57" s="9">
        <v>74</v>
      </c>
      <c r="AE57" s="11">
        <v>0</v>
      </c>
    </row>
    <row r="58" spans="1:31">
      <c r="A58" s="24">
        <v>3</v>
      </c>
      <c r="B58" s="25" t="s">
        <v>22</v>
      </c>
      <c r="C58" s="8" t="s">
        <v>64</v>
      </c>
      <c r="D58" s="9">
        <v>79</v>
      </c>
      <c r="E58" s="9">
        <v>70</v>
      </c>
      <c r="F58" s="9">
        <v>77</v>
      </c>
      <c r="G58" s="9">
        <v>74</v>
      </c>
      <c r="H58" s="9">
        <v>300</v>
      </c>
      <c r="I58" s="10">
        <v>12</v>
      </c>
      <c r="J58" s="9">
        <v>6</v>
      </c>
      <c r="K58" s="9">
        <v>3</v>
      </c>
      <c r="L58" s="9">
        <v>3</v>
      </c>
      <c r="M58" s="9">
        <v>4</v>
      </c>
      <c r="N58" s="9">
        <v>3</v>
      </c>
      <c r="O58" s="9">
        <v>4</v>
      </c>
      <c r="P58" s="9">
        <v>5</v>
      </c>
      <c r="Q58" s="9">
        <v>4</v>
      </c>
      <c r="R58" s="9">
        <v>4</v>
      </c>
      <c r="S58" s="9">
        <v>4</v>
      </c>
      <c r="T58" s="9">
        <v>5</v>
      </c>
      <c r="U58" s="9">
        <v>5</v>
      </c>
      <c r="V58" s="9">
        <v>3</v>
      </c>
      <c r="W58" s="9">
        <v>4</v>
      </c>
      <c r="X58" s="9">
        <v>5</v>
      </c>
      <c r="Y58" s="9">
        <v>4</v>
      </c>
      <c r="Z58" s="9">
        <v>3</v>
      </c>
      <c r="AA58" s="9">
        <v>5</v>
      </c>
      <c r="AB58" s="9">
        <v>36</v>
      </c>
      <c r="AC58" s="9">
        <v>38</v>
      </c>
      <c r="AD58" s="9">
        <v>74</v>
      </c>
      <c r="AE58" s="11">
        <v>0</v>
      </c>
    </row>
    <row r="59" spans="1:31">
      <c r="A59" s="24">
        <v>4</v>
      </c>
      <c r="B59" s="25" t="s">
        <v>22</v>
      </c>
      <c r="C59" s="8" t="s">
        <v>60</v>
      </c>
      <c r="D59" s="9">
        <v>76</v>
      </c>
      <c r="E59" s="9">
        <v>78</v>
      </c>
      <c r="F59" s="9">
        <v>74</v>
      </c>
      <c r="G59" s="9">
        <v>76</v>
      </c>
      <c r="H59" s="9">
        <v>304</v>
      </c>
      <c r="I59" s="10">
        <v>16</v>
      </c>
      <c r="J59" s="9">
        <v>7</v>
      </c>
      <c r="K59" s="9">
        <v>3</v>
      </c>
      <c r="L59" s="9">
        <v>3</v>
      </c>
      <c r="M59" s="9">
        <v>4</v>
      </c>
      <c r="N59" s="9">
        <v>3</v>
      </c>
      <c r="O59" s="9">
        <v>5</v>
      </c>
      <c r="P59" s="9">
        <v>4</v>
      </c>
      <c r="Q59" s="9">
        <v>4</v>
      </c>
      <c r="R59" s="9">
        <v>4</v>
      </c>
      <c r="S59" s="9">
        <v>4</v>
      </c>
      <c r="T59" s="9">
        <v>4</v>
      </c>
      <c r="U59" s="9">
        <v>4</v>
      </c>
      <c r="V59" s="9">
        <v>3</v>
      </c>
      <c r="W59" s="9">
        <v>6</v>
      </c>
      <c r="X59" s="9">
        <v>4</v>
      </c>
      <c r="Y59" s="9">
        <v>6</v>
      </c>
      <c r="Z59" s="9">
        <v>2</v>
      </c>
      <c r="AA59" s="9">
        <v>6</v>
      </c>
      <c r="AB59" s="9">
        <v>37</v>
      </c>
      <c r="AC59" s="9">
        <v>39</v>
      </c>
      <c r="AD59" s="9">
        <v>76</v>
      </c>
      <c r="AE59" s="11"/>
    </row>
    <row r="60" spans="1:31">
      <c r="A60" s="24">
        <v>5</v>
      </c>
      <c r="B60" s="25" t="s">
        <v>22</v>
      </c>
      <c r="C60" s="8" t="s">
        <v>67</v>
      </c>
      <c r="D60" s="9">
        <v>80</v>
      </c>
      <c r="E60" s="9">
        <v>74</v>
      </c>
      <c r="F60" s="9">
        <v>75</v>
      </c>
      <c r="G60" s="9">
        <v>77</v>
      </c>
      <c r="H60" s="9">
        <v>306</v>
      </c>
      <c r="I60" s="10">
        <v>18</v>
      </c>
      <c r="J60" s="9">
        <v>5</v>
      </c>
      <c r="K60" s="9">
        <v>4</v>
      </c>
      <c r="L60" s="9">
        <v>4</v>
      </c>
      <c r="M60" s="9">
        <v>4</v>
      </c>
      <c r="N60" s="9">
        <v>3</v>
      </c>
      <c r="O60" s="9">
        <v>4</v>
      </c>
      <c r="P60" s="9">
        <v>4</v>
      </c>
      <c r="Q60" s="9">
        <v>5</v>
      </c>
      <c r="R60" s="9">
        <v>4</v>
      </c>
      <c r="S60" s="9">
        <v>4</v>
      </c>
      <c r="T60" s="9">
        <v>5</v>
      </c>
      <c r="U60" s="9">
        <v>5</v>
      </c>
      <c r="V60" s="9">
        <v>4</v>
      </c>
      <c r="W60" s="9">
        <v>4</v>
      </c>
      <c r="X60" s="9">
        <v>5</v>
      </c>
      <c r="Y60" s="9">
        <v>4</v>
      </c>
      <c r="Z60" s="9">
        <v>3</v>
      </c>
      <c r="AA60" s="9">
        <v>6</v>
      </c>
      <c r="AB60" s="9">
        <v>37</v>
      </c>
      <c r="AC60" s="9">
        <v>40</v>
      </c>
      <c r="AD60" s="9">
        <v>77</v>
      </c>
      <c r="AE60" s="11"/>
    </row>
    <row r="61" spans="1:31">
      <c r="A61" s="24">
        <v>6</v>
      </c>
      <c r="B61" s="25" t="s">
        <v>22</v>
      </c>
      <c r="C61" s="8" t="s">
        <v>58</v>
      </c>
      <c r="D61" s="9">
        <v>73</v>
      </c>
      <c r="E61" s="9">
        <v>74</v>
      </c>
      <c r="F61" s="9">
        <v>83</v>
      </c>
      <c r="G61" s="9">
        <v>81</v>
      </c>
      <c r="H61" s="9">
        <v>311</v>
      </c>
      <c r="I61" s="10">
        <v>23</v>
      </c>
      <c r="J61" s="9">
        <v>6</v>
      </c>
      <c r="K61" s="9">
        <v>4</v>
      </c>
      <c r="L61" s="9">
        <v>4</v>
      </c>
      <c r="M61" s="9">
        <v>4</v>
      </c>
      <c r="N61" s="9">
        <v>3</v>
      </c>
      <c r="O61" s="9">
        <v>5</v>
      </c>
      <c r="P61" s="9">
        <v>5</v>
      </c>
      <c r="Q61" s="9">
        <v>5</v>
      </c>
      <c r="R61" s="9">
        <v>5</v>
      </c>
      <c r="S61" s="9">
        <v>6</v>
      </c>
      <c r="T61" s="9">
        <v>5</v>
      </c>
      <c r="U61" s="9">
        <v>5</v>
      </c>
      <c r="V61" s="9">
        <v>4</v>
      </c>
      <c r="W61" s="9">
        <v>5</v>
      </c>
      <c r="X61" s="9">
        <v>4</v>
      </c>
      <c r="Y61" s="9">
        <v>4</v>
      </c>
      <c r="Z61" s="9">
        <v>2</v>
      </c>
      <c r="AA61" s="9">
        <v>5</v>
      </c>
      <c r="AB61" s="9">
        <v>41</v>
      </c>
      <c r="AC61" s="9">
        <v>40</v>
      </c>
      <c r="AD61" s="9">
        <v>81</v>
      </c>
      <c r="AE61" s="11">
        <v>0</v>
      </c>
    </row>
    <row r="62" spans="1:31">
      <c r="A62" s="24">
        <v>7</v>
      </c>
      <c r="B62" s="25" t="s">
        <v>22</v>
      </c>
      <c r="C62" s="8" t="s">
        <v>66</v>
      </c>
      <c r="D62" s="9">
        <v>79</v>
      </c>
      <c r="E62" s="9">
        <v>76</v>
      </c>
      <c r="F62" s="9">
        <v>81</v>
      </c>
      <c r="G62" s="9">
        <v>76</v>
      </c>
      <c r="H62" s="9">
        <v>312</v>
      </c>
      <c r="I62" s="10">
        <v>24</v>
      </c>
      <c r="J62" s="9">
        <v>6</v>
      </c>
      <c r="K62" s="9">
        <v>4</v>
      </c>
      <c r="L62" s="9">
        <v>5</v>
      </c>
      <c r="M62" s="9">
        <v>4</v>
      </c>
      <c r="N62" s="9">
        <v>4</v>
      </c>
      <c r="O62" s="9">
        <v>5</v>
      </c>
      <c r="P62" s="9">
        <v>4</v>
      </c>
      <c r="Q62" s="9">
        <v>3</v>
      </c>
      <c r="R62" s="9">
        <v>5</v>
      </c>
      <c r="S62" s="9">
        <v>4</v>
      </c>
      <c r="T62" s="9">
        <v>5</v>
      </c>
      <c r="U62" s="9">
        <v>4</v>
      </c>
      <c r="V62" s="9">
        <v>3</v>
      </c>
      <c r="W62" s="9">
        <v>4</v>
      </c>
      <c r="X62" s="9">
        <v>5</v>
      </c>
      <c r="Y62" s="9">
        <v>4</v>
      </c>
      <c r="Z62" s="9">
        <v>3</v>
      </c>
      <c r="AA62" s="9">
        <v>4</v>
      </c>
      <c r="AB62" s="9">
        <v>40</v>
      </c>
      <c r="AC62" s="9">
        <v>36</v>
      </c>
      <c r="AD62" s="9">
        <v>76</v>
      </c>
      <c r="AE62" s="11">
        <v>0</v>
      </c>
    </row>
    <row r="63" spans="1:31">
      <c r="A63" s="24">
        <v>8</v>
      </c>
      <c r="B63" s="25" t="s">
        <v>22</v>
      </c>
      <c r="C63" s="8" t="s">
        <v>63</v>
      </c>
      <c r="D63" s="9">
        <v>78</v>
      </c>
      <c r="E63" s="9">
        <v>78</v>
      </c>
      <c r="F63" s="9">
        <v>78</v>
      </c>
      <c r="G63" s="9">
        <v>81</v>
      </c>
      <c r="H63" s="9">
        <v>315</v>
      </c>
      <c r="I63" s="10">
        <v>27</v>
      </c>
      <c r="J63" s="9">
        <v>7</v>
      </c>
      <c r="K63" s="9">
        <v>4</v>
      </c>
      <c r="L63" s="9">
        <v>5</v>
      </c>
      <c r="M63" s="9">
        <v>4</v>
      </c>
      <c r="N63" s="9">
        <v>3</v>
      </c>
      <c r="O63" s="9">
        <v>5</v>
      </c>
      <c r="P63" s="9">
        <v>4</v>
      </c>
      <c r="Q63" s="9">
        <v>4</v>
      </c>
      <c r="R63" s="9">
        <v>5</v>
      </c>
      <c r="S63" s="9">
        <v>4</v>
      </c>
      <c r="T63" s="9">
        <v>3</v>
      </c>
      <c r="U63" s="9">
        <v>4</v>
      </c>
      <c r="V63" s="9">
        <v>3</v>
      </c>
      <c r="W63" s="9">
        <v>7</v>
      </c>
      <c r="X63" s="9">
        <v>5</v>
      </c>
      <c r="Y63" s="9">
        <v>4</v>
      </c>
      <c r="Z63" s="9">
        <v>5</v>
      </c>
      <c r="AA63" s="9">
        <v>5</v>
      </c>
      <c r="AB63" s="9">
        <v>41</v>
      </c>
      <c r="AC63" s="9">
        <v>40</v>
      </c>
      <c r="AD63" s="9">
        <v>81</v>
      </c>
      <c r="AE63" s="11">
        <v>0</v>
      </c>
    </row>
    <row r="64" spans="1:31">
      <c r="A64" s="24">
        <v>9</v>
      </c>
      <c r="B64" s="25" t="s">
        <v>22</v>
      </c>
      <c r="C64" s="8" t="s">
        <v>61</v>
      </c>
      <c r="D64" s="9">
        <v>77</v>
      </c>
      <c r="E64" s="9">
        <v>78</v>
      </c>
      <c r="F64" s="9">
        <v>76</v>
      </c>
      <c r="G64" s="9">
        <v>86</v>
      </c>
      <c r="H64" s="9">
        <v>317</v>
      </c>
      <c r="I64" s="10">
        <v>29</v>
      </c>
      <c r="J64" s="9">
        <v>5</v>
      </c>
      <c r="K64" s="9">
        <v>4</v>
      </c>
      <c r="L64" s="9">
        <v>6</v>
      </c>
      <c r="M64" s="9">
        <v>5</v>
      </c>
      <c r="N64" s="9">
        <v>3</v>
      </c>
      <c r="O64" s="9">
        <v>5</v>
      </c>
      <c r="P64" s="9">
        <v>4</v>
      </c>
      <c r="Q64" s="9">
        <v>6</v>
      </c>
      <c r="R64" s="9">
        <v>4</v>
      </c>
      <c r="S64" s="9">
        <v>4</v>
      </c>
      <c r="T64" s="9">
        <v>4</v>
      </c>
      <c r="U64" s="9">
        <v>5</v>
      </c>
      <c r="V64" s="9">
        <v>4</v>
      </c>
      <c r="W64" s="9">
        <v>6</v>
      </c>
      <c r="X64" s="9">
        <v>6</v>
      </c>
      <c r="Y64" s="9">
        <v>5</v>
      </c>
      <c r="Z64" s="9">
        <v>4</v>
      </c>
      <c r="AA64" s="9">
        <v>6</v>
      </c>
      <c r="AB64" s="9">
        <v>42</v>
      </c>
      <c r="AC64" s="9">
        <v>44</v>
      </c>
      <c r="AD64" s="9">
        <v>86</v>
      </c>
      <c r="AE64" s="11">
        <v>0</v>
      </c>
    </row>
    <row r="65" spans="1:31">
      <c r="A65" s="24">
        <v>10</v>
      </c>
      <c r="B65" s="25" t="s">
        <v>22</v>
      </c>
      <c r="C65" s="8" t="s">
        <v>70</v>
      </c>
      <c r="D65" s="9">
        <v>82</v>
      </c>
      <c r="E65" s="9">
        <v>75</v>
      </c>
      <c r="F65" s="9">
        <v>87</v>
      </c>
      <c r="G65" s="9">
        <v>76</v>
      </c>
      <c r="H65" s="9">
        <v>320</v>
      </c>
      <c r="I65" s="10">
        <v>32</v>
      </c>
      <c r="J65" s="9">
        <v>5</v>
      </c>
      <c r="K65" s="9">
        <v>4</v>
      </c>
      <c r="L65" s="9">
        <v>3</v>
      </c>
      <c r="M65" s="9">
        <v>4</v>
      </c>
      <c r="N65" s="9">
        <v>3</v>
      </c>
      <c r="O65" s="9">
        <v>5</v>
      </c>
      <c r="P65" s="9">
        <v>4</v>
      </c>
      <c r="Q65" s="9">
        <v>4</v>
      </c>
      <c r="R65" s="9">
        <v>4</v>
      </c>
      <c r="S65" s="9">
        <v>4</v>
      </c>
      <c r="T65" s="9">
        <v>3</v>
      </c>
      <c r="U65" s="9">
        <v>5</v>
      </c>
      <c r="V65" s="9">
        <v>4</v>
      </c>
      <c r="W65" s="9">
        <v>5</v>
      </c>
      <c r="X65" s="9">
        <v>4</v>
      </c>
      <c r="Y65" s="9">
        <v>4</v>
      </c>
      <c r="Z65" s="9">
        <v>5</v>
      </c>
      <c r="AA65" s="9">
        <v>6</v>
      </c>
      <c r="AB65" s="9">
        <v>36</v>
      </c>
      <c r="AC65" s="9">
        <v>40</v>
      </c>
      <c r="AD65" s="9">
        <v>76</v>
      </c>
      <c r="AE65" s="11">
        <v>0</v>
      </c>
    </row>
    <row r="66" spans="1:31">
      <c r="A66" s="24">
        <v>11</v>
      </c>
      <c r="B66" s="25" t="s">
        <v>22</v>
      </c>
      <c r="C66" s="8" t="s">
        <v>69</v>
      </c>
      <c r="D66" s="9">
        <v>81</v>
      </c>
      <c r="E66" s="9">
        <v>82</v>
      </c>
      <c r="F66" s="9">
        <v>76</v>
      </c>
      <c r="G66" s="9">
        <v>81</v>
      </c>
      <c r="H66" s="9">
        <v>320</v>
      </c>
      <c r="I66" s="10">
        <v>32</v>
      </c>
      <c r="J66" s="9">
        <v>4</v>
      </c>
      <c r="K66" s="9">
        <v>5</v>
      </c>
      <c r="L66" s="9">
        <v>4</v>
      </c>
      <c r="M66" s="9">
        <v>5</v>
      </c>
      <c r="N66" s="9">
        <v>4</v>
      </c>
      <c r="O66" s="9">
        <v>5</v>
      </c>
      <c r="P66" s="9">
        <v>5</v>
      </c>
      <c r="Q66" s="9">
        <v>5</v>
      </c>
      <c r="R66" s="9">
        <v>4</v>
      </c>
      <c r="S66" s="9">
        <v>4</v>
      </c>
      <c r="T66" s="9">
        <v>4</v>
      </c>
      <c r="U66" s="9">
        <v>6</v>
      </c>
      <c r="V66" s="9">
        <v>3</v>
      </c>
      <c r="W66" s="9">
        <v>4</v>
      </c>
      <c r="X66" s="9">
        <v>6</v>
      </c>
      <c r="Y66" s="9">
        <v>4</v>
      </c>
      <c r="Z66" s="9">
        <v>4</v>
      </c>
      <c r="AA66" s="9">
        <v>5</v>
      </c>
      <c r="AB66" s="9">
        <v>41</v>
      </c>
      <c r="AC66" s="9">
        <v>40</v>
      </c>
      <c r="AD66" s="9">
        <v>81</v>
      </c>
      <c r="AE66" s="11">
        <v>0</v>
      </c>
    </row>
    <row r="67" spans="1:31">
      <c r="A67" s="24">
        <v>12</v>
      </c>
      <c r="B67" s="25" t="s">
        <v>22</v>
      </c>
      <c r="C67" s="8" t="s">
        <v>68</v>
      </c>
      <c r="D67" s="9">
        <v>81</v>
      </c>
      <c r="E67" s="9">
        <v>77</v>
      </c>
      <c r="F67" s="9">
        <v>84</v>
      </c>
      <c r="G67" s="9">
        <v>79</v>
      </c>
      <c r="H67" s="9">
        <v>321</v>
      </c>
      <c r="I67" s="10">
        <v>33</v>
      </c>
      <c r="J67" s="9">
        <v>6</v>
      </c>
      <c r="K67" s="9">
        <v>4</v>
      </c>
      <c r="L67" s="9">
        <v>4</v>
      </c>
      <c r="M67" s="9">
        <v>4</v>
      </c>
      <c r="N67" s="9">
        <v>4</v>
      </c>
      <c r="O67" s="9">
        <v>6</v>
      </c>
      <c r="P67" s="9">
        <v>5</v>
      </c>
      <c r="Q67" s="9">
        <v>4</v>
      </c>
      <c r="R67" s="9">
        <v>4</v>
      </c>
      <c r="S67" s="9">
        <v>4</v>
      </c>
      <c r="T67" s="9">
        <v>5</v>
      </c>
      <c r="U67" s="9">
        <v>4</v>
      </c>
      <c r="V67" s="9">
        <v>3</v>
      </c>
      <c r="W67" s="9">
        <v>5</v>
      </c>
      <c r="X67" s="9">
        <v>5</v>
      </c>
      <c r="Y67" s="9">
        <v>3</v>
      </c>
      <c r="Z67" s="9">
        <v>4</v>
      </c>
      <c r="AA67" s="9">
        <v>5</v>
      </c>
      <c r="AB67" s="9">
        <v>41</v>
      </c>
      <c r="AC67" s="9">
        <v>38</v>
      </c>
      <c r="AD67" s="9">
        <v>79</v>
      </c>
      <c r="AE67" s="11">
        <v>0</v>
      </c>
    </row>
    <row r="68" spans="1:31">
      <c r="A68" s="24">
        <v>13</v>
      </c>
      <c r="B68" s="25" t="s">
        <v>22</v>
      </c>
      <c r="C68" s="8" t="s">
        <v>62</v>
      </c>
      <c r="D68" s="9">
        <v>77</v>
      </c>
      <c r="E68" s="9">
        <v>82</v>
      </c>
      <c r="F68" s="9">
        <v>81</v>
      </c>
      <c r="G68" s="9">
        <v>81</v>
      </c>
      <c r="H68" s="9">
        <v>321</v>
      </c>
      <c r="I68" s="10">
        <v>33</v>
      </c>
      <c r="J68" s="9">
        <v>6</v>
      </c>
      <c r="K68" s="9">
        <v>4</v>
      </c>
      <c r="L68" s="9">
        <v>3</v>
      </c>
      <c r="M68" s="9">
        <v>4</v>
      </c>
      <c r="N68" s="9">
        <v>3</v>
      </c>
      <c r="O68" s="9">
        <v>6</v>
      </c>
      <c r="P68" s="9">
        <v>5</v>
      </c>
      <c r="Q68" s="9">
        <v>5</v>
      </c>
      <c r="R68" s="9">
        <v>5</v>
      </c>
      <c r="S68" s="9">
        <v>4</v>
      </c>
      <c r="T68" s="9">
        <v>4</v>
      </c>
      <c r="U68" s="9">
        <v>6</v>
      </c>
      <c r="V68" s="9">
        <v>3</v>
      </c>
      <c r="W68" s="9">
        <v>4</v>
      </c>
      <c r="X68" s="9">
        <v>5</v>
      </c>
      <c r="Y68" s="9">
        <v>4</v>
      </c>
      <c r="Z68" s="9">
        <v>4</v>
      </c>
      <c r="AA68" s="9">
        <v>6</v>
      </c>
      <c r="AB68" s="9">
        <v>41</v>
      </c>
      <c r="AC68" s="9">
        <v>40</v>
      </c>
      <c r="AD68" s="9">
        <v>81</v>
      </c>
      <c r="AE68" s="11">
        <v>0</v>
      </c>
    </row>
    <row r="69" spans="1:31">
      <c r="A69" s="24">
        <v>14</v>
      </c>
      <c r="B69" s="25" t="s">
        <v>22</v>
      </c>
      <c r="C69" s="8" t="s">
        <v>27</v>
      </c>
      <c r="D69" s="9">
        <v>82</v>
      </c>
      <c r="E69" s="9">
        <v>76</v>
      </c>
      <c r="F69" s="9">
        <v>84</v>
      </c>
      <c r="G69" s="9">
        <v>82</v>
      </c>
      <c r="H69" s="9">
        <v>324</v>
      </c>
      <c r="I69" s="10">
        <v>36</v>
      </c>
      <c r="J69" s="9">
        <v>5</v>
      </c>
      <c r="K69" s="9">
        <v>5</v>
      </c>
      <c r="L69" s="9">
        <v>3</v>
      </c>
      <c r="M69" s="9">
        <v>4</v>
      </c>
      <c r="N69" s="9">
        <v>3</v>
      </c>
      <c r="O69" s="9">
        <v>4</v>
      </c>
      <c r="P69" s="9">
        <v>5</v>
      </c>
      <c r="Q69" s="9">
        <v>5</v>
      </c>
      <c r="R69" s="9">
        <v>5</v>
      </c>
      <c r="S69" s="9">
        <v>4</v>
      </c>
      <c r="T69" s="9">
        <v>4</v>
      </c>
      <c r="U69" s="9">
        <v>7</v>
      </c>
      <c r="V69" s="9">
        <v>3</v>
      </c>
      <c r="W69" s="9">
        <v>5</v>
      </c>
      <c r="X69" s="9">
        <v>6</v>
      </c>
      <c r="Y69" s="9">
        <v>4</v>
      </c>
      <c r="Z69" s="9">
        <v>4</v>
      </c>
      <c r="AA69" s="9">
        <v>6</v>
      </c>
      <c r="AB69" s="9">
        <v>39</v>
      </c>
      <c r="AC69" s="9">
        <v>43</v>
      </c>
      <c r="AD69" s="9">
        <v>82</v>
      </c>
      <c r="AE69" s="11">
        <v>0</v>
      </c>
    </row>
    <row r="70" spans="1:31">
      <c r="A70" s="24">
        <v>15</v>
      </c>
      <c r="B70" s="25" t="s">
        <v>22</v>
      </c>
      <c r="C70" s="8" t="s">
        <v>26</v>
      </c>
      <c r="D70" s="9">
        <v>84</v>
      </c>
      <c r="E70" s="9">
        <v>81</v>
      </c>
      <c r="F70" s="9">
        <v>84</v>
      </c>
      <c r="G70" s="9">
        <v>79</v>
      </c>
      <c r="H70" s="9">
        <v>328</v>
      </c>
      <c r="I70" s="10">
        <v>40</v>
      </c>
      <c r="J70" s="9">
        <v>5</v>
      </c>
      <c r="K70" s="9">
        <v>4</v>
      </c>
      <c r="L70" s="9">
        <v>3</v>
      </c>
      <c r="M70" s="9">
        <v>4</v>
      </c>
      <c r="N70" s="9">
        <v>3</v>
      </c>
      <c r="O70" s="9">
        <v>6</v>
      </c>
      <c r="P70" s="9">
        <v>5</v>
      </c>
      <c r="Q70" s="9">
        <v>5</v>
      </c>
      <c r="R70" s="9">
        <v>4</v>
      </c>
      <c r="S70" s="9">
        <v>5</v>
      </c>
      <c r="T70" s="9">
        <v>5</v>
      </c>
      <c r="U70" s="9">
        <v>4</v>
      </c>
      <c r="V70" s="9">
        <v>4</v>
      </c>
      <c r="W70" s="9">
        <v>5</v>
      </c>
      <c r="X70" s="9">
        <v>6</v>
      </c>
      <c r="Y70" s="9">
        <v>3</v>
      </c>
      <c r="Z70" s="9">
        <v>3</v>
      </c>
      <c r="AA70" s="9">
        <v>5</v>
      </c>
      <c r="AB70" s="9">
        <v>39</v>
      </c>
      <c r="AC70" s="9">
        <v>40</v>
      </c>
      <c r="AD70" s="9">
        <v>79</v>
      </c>
      <c r="AE70" s="11">
        <v>0</v>
      </c>
    </row>
    <row r="71" spans="1:31">
      <c r="A71" s="24">
        <v>16</v>
      </c>
      <c r="B71" s="25" t="s">
        <v>22</v>
      </c>
      <c r="C71" s="8" t="s">
        <v>65</v>
      </c>
      <c r="D71" s="9">
        <v>79</v>
      </c>
      <c r="E71" s="9">
        <v>79</v>
      </c>
      <c r="F71" s="9">
        <v>86</v>
      </c>
      <c r="G71" s="9">
        <v>84</v>
      </c>
      <c r="H71" s="9">
        <v>328</v>
      </c>
      <c r="I71" s="10">
        <v>40</v>
      </c>
      <c r="J71" s="9">
        <v>6</v>
      </c>
      <c r="K71" s="9">
        <v>5</v>
      </c>
      <c r="L71" s="9">
        <v>4</v>
      </c>
      <c r="M71" s="9">
        <v>5</v>
      </c>
      <c r="N71" s="9">
        <v>3</v>
      </c>
      <c r="O71" s="9">
        <v>5</v>
      </c>
      <c r="P71" s="9">
        <v>4</v>
      </c>
      <c r="Q71" s="9">
        <v>4</v>
      </c>
      <c r="R71" s="9">
        <v>5</v>
      </c>
      <c r="S71" s="9">
        <v>4</v>
      </c>
      <c r="T71" s="9">
        <v>5</v>
      </c>
      <c r="U71" s="9">
        <v>5</v>
      </c>
      <c r="V71" s="9">
        <v>4</v>
      </c>
      <c r="W71" s="9">
        <v>5</v>
      </c>
      <c r="X71" s="9">
        <v>6</v>
      </c>
      <c r="Y71" s="9">
        <v>4</v>
      </c>
      <c r="Z71" s="9">
        <v>3</v>
      </c>
      <c r="AA71" s="9">
        <v>7</v>
      </c>
      <c r="AB71" s="9">
        <v>41</v>
      </c>
      <c r="AC71" s="9">
        <v>43</v>
      </c>
      <c r="AD71" s="9">
        <v>84</v>
      </c>
      <c r="AE71" s="11">
        <v>0</v>
      </c>
    </row>
    <row r="72" spans="1:31">
      <c r="A72" s="24">
        <v>17</v>
      </c>
      <c r="B72" s="25" t="s">
        <v>22</v>
      </c>
      <c r="C72" s="8" t="s">
        <v>25</v>
      </c>
      <c r="D72" s="9">
        <v>85</v>
      </c>
      <c r="E72" s="9">
        <v>80</v>
      </c>
      <c r="F72" s="9">
        <v>82</v>
      </c>
      <c r="G72" s="9">
        <v>88</v>
      </c>
      <c r="H72" s="9">
        <v>335</v>
      </c>
      <c r="I72" s="10">
        <v>47</v>
      </c>
      <c r="J72" s="9">
        <v>7</v>
      </c>
      <c r="K72" s="9">
        <v>4</v>
      </c>
      <c r="L72" s="9">
        <v>4</v>
      </c>
      <c r="M72" s="9">
        <v>5</v>
      </c>
      <c r="N72" s="9">
        <v>4</v>
      </c>
      <c r="O72" s="9">
        <v>7</v>
      </c>
      <c r="P72" s="9">
        <v>5</v>
      </c>
      <c r="Q72" s="9">
        <v>5</v>
      </c>
      <c r="R72" s="9">
        <v>5</v>
      </c>
      <c r="S72" s="9">
        <v>4</v>
      </c>
      <c r="T72" s="9">
        <v>5</v>
      </c>
      <c r="U72" s="9">
        <v>4</v>
      </c>
      <c r="V72" s="9">
        <v>3</v>
      </c>
      <c r="W72" s="9">
        <v>5</v>
      </c>
      <c r="X72" s="9">
        <v>6</v>
      </c>
      <c r="Y72" s="9">
        <v>5</v>
      </c>
      <c r="Z72" s="9">
        <v>3</v>
      </c>
      <c r="AA72" s="9">
        <v>7</v>
      </c>
      <c r="AB72" s="9">
        <v>46</v>
      </c>
      <c r="AC72" s="9">
        <v>42</v>
      </c>
      <c r="AD72" s="9">
        <v>88</v>
      </c>
      <c r="AE72" s="11">
        <v>0</v>
      </c>
    </row>
    <row r="73" spans="1:31">
      <c r="A73" s="24">
        <v>18</v>
      </c>
      <c r="B73" s="25" t="s">
        <v>22</v>
      </c>
      <c r="C73" s="8" t="s">
        <v>75</v>
      </c>
      <c r="D73" s="9">
        <v>88</v>
      </c>
      <c r="E73" s="9">
        <v>79</v>
      </c>
      <c r="F73" s="9">
        <v>0</v>
      </c>
      <c r="G73" s="9">
        <v>0</v>
      </c>
      <c r="H73" s="9">
        <v>167</v>
      </c>
      <c r="I73" s="10">
        <v>23</v>
      </c>
      <c r="J73" s="9">
        <v>5</v>
      </c>
      <c r="K73" s="9">
        <v>4</v>
      </c>
      <c r="L73" s="9">
        <v>3</v>
      </c>
      <c r="M73" s="9">
        <v>4</v>
      </c>
      <c r="N73" s="9">
        <v>3</v>
      </c>
      <c r="O73" s="9">
        <v>5</v>
      </c>
      <c r="P73" s="9">
        <v>5</v>
      </c>
      <c r="Q73" s="9">
        <v>5</v>
      </c>
      <c r="R73" s="9">
        <v>4</v>
      </c>
      <c r="S73" s="9">
        <v>6</v>
      </c>
      <c r="T73" s="9">
        <v>4</v>
      </c>
      <c r="U73" s="9">
        <v>5</v>
      </c>
      <c r="V73" s="9">
        <v>3</v>
      </c>
      <c r="W73" s="9">
        <v>4</v>
      </c>
      <c r="X73" s="9">
        <v>5</v>
      </c>
      <c r="Y73" s="9">
        <v>4</v>
      </c>
      <c r="Z73" s="9">
        <v>4</v>
      </c>
      <c r="AA73" s="9">
        <v>6</v>
      </c>
      <c r="AB73" s="9">
        <v>38</v>
      </c>
      <c r="AC73" s="9">
        <v>41</v>
      </c>
      <c r="AD73" s="9">
        <v>79</v>
      </c>
      <c r="AE73" s="11" t="s">
        <v>14</v>
      </c>
    </row>
    <row r="74" spans="1:31">
      <c r="A74" s="24">
        <v>19</v>
      </c>
      <c r="B74" s="25" t="s">
        <v>22</v>
      </c>
      <c r="C74" s="8" t="s">
        <v>71</v>
      </c>
      <c r="D74" s="9">
        <v>84</v>
      </c>
      <c r="E74" s="9">
        <v>84</v>
      </c>
      <c r="F74" s="9">
        <v>0</v>
      </c>
      <c r="G74" s="9">
        <v>0</v>
      </c>
      <c r="H74" s="9">
        <v>168</v>
      </c>
      <c r="I74" s="10">
        <v>24</v>
      </c>
      <c r="J74" s="9">
        <v>5</v>
      </c>
      <c r="K74" s="9">
        <v>6</v>
      </c>
      <c r="L74" s="9">
        <v>6</v>
      </c>
      <c r="M74" s="9">
        <v>5</v>
      </c>
      <c r="N74" s="9">
        <v>3</v>
      </c>
      <c r="O74" s="9">
        <v>4</v>
      </c>
      <c r="P74" s="9">
        <v>4</v>
      </c>
      <c r="Q74" s="9">
        <v>5</v>
      </c>
      <c r="R74" s="9">
        <v>4</v>
      </c>
      <c r="S74" s="9">
        <v>4</v>
      </c>
      <c r="T74" s="9">
        <v>7</v>
      </c>
      <c r="U74" s="9">
        <v>4</v>
      </c>
      <c r="V74" s="9">
        <v>4</v>
      </c>
      <c r="W74" s="9">
        <v>5</v>
      </c>
      <c r="X74" s="9">
        <v>5</v>
      </c>
      <c r="Y74" s="9">
        <v>4</v>
      </c>
      <c r="Z74" s="9">
        <v>4</v>
      </c>
      <c r="AA74" s="9">
        <v>5</v>
      </c>
      <c r="AB74" s="9">
        <v>42</v>
      </c>
      <c r="AC74" s="9">
        <v>42</v>
      </c>
      <c r="AD74" s="9">
        <v>84</v>
      </c>
      <c r="AE74" s="11" t="s">
        <v>14</v>
      </c>
    </row>
    <row r="75" spans="1:31">
      <c r="A75" s="24">
        <v>20</v>
      </c>
      <c r="B75" s="25" t="s">
        <v>22</v>
      </c>
      <c r="C75" s="8" t="s">
        <v>77</v>
      </c>
      <c r="D75" s="9">
        <v>88</v>
      </c>
      <c r="E75" s="9">
        <v>81</v>
      </c>
      <c r="F75" s="9">
        <v>0</v>
      </c>
      <c r="G75" s="9">
        <v>0</v>
      </c>
      <c r="H75" s="9">
        <v>169</v>
      </c>
      <c r="I75" s="10">
        <v>25</v>
      </c>
      <c r="J75" s="9">
        <v>5</v>
      </c>
      <c r="K75" s="9">
        <v>4</v>
      </c>
      <c r="L75" s="9">
        <v>4</v>
      </c>
      <c r="M75" s="9">
        <v>4</v>
      </c>
      <c r="N75" s="9">
        <v>4</v>
      </c>
      <c r="O75" s="9">
        <v>5</v>
      </c>
      <c r="P75" s="9">
        <v>4</v>
      </c>
      <c r="Q75" s="9">
        <v>6</v>
      </c>
      <c r="R75" s="9">
        <v>4</v>
      </c>
      <c r="S75" s="9">
        <v>4</v>
      </c>
      <c r="T75" s="9">
        <v>4</v>
      </c>
      <c r="U75" s="9">
        <v>5</v>
      </c>
      <c r="V75" s="9">
        <v>3</v>
      </c>
      <c r="W75" s="9">
        <v>4</v>
      </c>
      <c r="X75" s="9">
        <v>7</v>
      </c>
      <c r="Y75" s="9">
        <v>5</v>
      </c>
      <c r="Z75" s="9">
        <v>3</v>
      </c>
      <c r="AA75" s="9">
        <v>6</v>
      </c>
      <c r="AB75" s="9">
        <v>40</v>
      </c>
      <c r="AC75" s="9">
        <v>41</v>
      </c>
      <c r="AD75" s="9">
        <v>81</v>
      </c>
      <c r="AE75" s="11" t="s">
        <v>14</v>
      </c>
    </row>
    <row r="76" spans="1:31">
      <c r="A76" s="24">
        <v>21</v>
      </c>
      <c r="B76" s="25" t="s">
        <v>22</v>
      </c>
      <c r="C76" s="8" t="s">
        <v>76</v>
      </c>
      <c r="D76" s="9">
        <v>88</v>
      </c>
      <c r="E76" s="9">
        <v>82</v>
      </c>
      <c r="F76" s="9">
        <v>0</v>
      </c>
      <c r="G76" s="9">
        <v>0</v>
      </c>
      <c r="H76" s="9">
        <v>170</v>
      </c>
      <c r="I76" s="10">
        <v>26</v>
      </c>
      <c r="J76" s="9">
        <v>6</v>
      </c>
      <c r="K76" s="9">
        <v>5</v>
      </c>
      <c r="L76" s="9">
        <v>3</v>
      </c>
      <c r="M76" s="9">
        <v>4</v>
      </c>
      <c r="N76" s="9">
        <v>4</v>
      </c>
      <c r="O76" s="9">
        <v>6</v>
      </c>
      <c r="P76" s="9">
        <v>5</v>
      </c>
      <c r="Q76" s="9">
        <v>4</v>
      </c>
      <c r="R76" s="9">
        <v>6</v>
      </c>
      <c r="S76" s="9">
        <v>4</v>
      </c>
      <c r="T76" s="9">
        <v>4</v>
      </c>
      <c r="U76" s="9">
        <v>5</v>
      </c>
      <c r="V76" s="9">
        <v>5</v>
      </c>
      <c r="W76" s="9">
        <v>5</v>
      </c>
      <c r="X76" s="9">
        <v>5</v>
      </c>
      <c r="Y76" s="9">
        <v>4</v>
      </c>
      <c r="Z76" s="9">
        <v>3</v>
      </c>
      <c r="AA76" s="9">
        <v>4</v>
      </c>
      <c r="AB76" s="9">
        <v>43</v>
      </c>
      <c r="AC76" s="9">
        <v>39</v>
      </c>
      <c r="AD76" s="9">
        <v>82</v>
      </c>
      <c r="AE76" s="11" t="s">
        <v>14</v>
      </c>
    </row>
    <row r="77" spans="1:31">
      <c r="A77" s="24">
        <v>22</v>
      </c>
      <c r="B77" s="25" t="s">
        <v>22</v>
      </c>
      <c r="C77" s="8" t="s">
        <v>74</v>
      </c>
      <c r="D77" s="9">
        <v>87</v>
      </c>
      <c r="E77" s="9">
        <v>83</v>
      </c>
      <c r="F77" s="9">
        <v>0</v>
      </c>
      <c r="G77" s="9">
        <v>0</v>
      </c>
      <c r="H77" s="9">
        <v>170</v>
      </c>
      <c r="I77" s="10">
        <v>26</v>
      </c>
      <c r="J77" s="9">
        <v>6</v>
      </c>
      <c r="K77" s="9">
        <v>5</v>
      </c>
      <c r="L77" s="9">
        <v>4</v>
      </c>
      <c r="M77" s="9">
        <v>4</v>
      </c>
      <c r="N77" s="9">
        <v>3</v>
      </c>
      <c r="O77" s="9">
        <v>5</v>
      </c>
      <c r="P77" s="9">
        <v>4</v>
      </c>
      <c r="Q77" s="9">
        <v>3</v>
      </c>
      <c r="R77" s="9">
        <v>4</v>
      </c>
      <c r="S77" s="9">
        <v>5</v>
      </c>
      <c r="T77" s="9">
        <v>6</v>
      </c>
      <c r="U77" s="9">
        <v>6</v>
      </c>
      <c r="V77" s="9">
        <v>4</v>
      </c>
      <c r="W77" s="9">
        <v>5</v>
      </c>
      <c r="X77" s="9">
        <v>5</v>
      </c>
      <c r="Y77" s="9">
        <v>6</v>
      </c>
      <c r="Z77" s="9">
        <v>4</v>
      </c>
      <c r="AA77" s="9">
        <v>4</v>
      </c>
      <c r="AB77" s="9">
        <v>38</v>
      </c>
      <c r="AC77" s="9">
        <v>45</v>
      </c>
      <c r="AD77" s="9">
        <v>83</v>
      </c>
      <c r="AE77" s="11" t="s">
        <v>14</v>
      </c>
    </row>
    <row r="78" spans="1:31">
      <c r="A78" s="24">
        <v>23</v>
      </c>
      <c r="B78" s="25" t="s">
        <v>22</v>
      </c>
      <c r="C78" s="8" t="s">
        <v>73</v>
      </c>
      <c r="D78" s="9">
        <v>87</v>
      </c>
      <c r="E78" s="9">
        <v>83</v>
      </c>
      <c r="F78" s="9">
        <v>0</v>
      </c>
      <c r="G78" s="9">
        <v>0</v>
      </c>
      <c r="H78" s="9">
        <v>170</v>
      </c>
      <c r="I78" s="10">
        <v>26</v>
      </c>
      <c r="J78" s="9">
        <v>5</v>
      </c>
      <c r="K78" s="9">
        <v>3</v>
      </c>
      <c r="L78" s="9">
        <v>3</v>
      </c>
      <c r="M78" s="9">
        <v>4</v>
      </c>
      <c r="N78" s="9">
        <v>3</v>
      </c>
      <c r="O78" s="9">
        <v>5</v>
      </c>
      <c r="P78" s="9">
        <v>5</v>
      </c>
      <c r="Q78" s="9">
        <v>5</v>
      </c>
      <c r="R78" s="9">
        <v>5</v>
      </c>
      <c r="S78" s="9">
        <v>4</v>
      </c>
      <c r="T78" s="9">
        <v>5</v>
      </c>
      <c r="U78" s="9">
        <v>5</v>
      </c>
      <c r="V78" s="9">
        <v>3</v>
      </c>
      <c r="W78" s="9">
        <v>5</v>
      </c>
      <c r="X78" s="9">
        <v>7</v>
      </c>
      <c r="Y78" s="9">
        <v>4</v>
      </c>
      <c r="Z78" s="9">
        <v>5</v>
      </c>
      <c r="AA78" s="9">
        <v>7</v>
      </c>
      <c r="AB78" s="9">
        <v>38</v>
      </c>
      <c r="AC78" s="9">
        <v>45</v>
      </c>
      <c r="AD78" s="9">
        <v>83</v>
      </c>
      <c r="AE78" s="11" t="s">
        <v>14</v>
      </c>
    </row>
    <row r="79" spans="1:31">
      <c r="A79" s="24">
        <v>24</v>
      </c>
      <c r="B79" s="25" t="s">
        <v>22</v>
      </c>
      <c r="C79" s="8" t="s">
        <v>80</v>
      </c>
      <c r="D79" s="9">
        <v>90</v>
      </c>
      <c r="E79" s="9">
        <v>83</v>
      </c>
      <c r="F79" s="9">
        <v>0</v>
      </c>
      <c r="G79" s="9">
        <v>0</v>
      </c>
      <c r="H79" s="9">
        <v>173</v>
      </c>
      <c r="I79" s="10">
        <v>29</v>
      </c>
      <c r="J79" s="9">
        <v>5</v>
      </c>
      <c r="K79" s="9">
        <v>4</v>
      </c>
      <c r="L79" s="9">
        <v>3</v>
      </c>
      <c r="M79" s="9">
        <v>4</v>
      </c>
      <c r="N79" s="9">
        <v>4</v>
      </c>
      <c r="O79" s="9">
        <v>5</v>
      </c>
      <c r="P79" s="9">
        <v>4</v>
      </c>
      <c r="Q79" s="9">
        <v>5</v>
      </c>
      <c r="R79" s="9">
        <v>5</v>
      </c>
      <c r="S79" s="9">
        <v>4</v>
      </c>
      <c r="T79" s="9">
        <v>4</v>
      </c>
      <c r="U79" s="9">
        <v>5</v>
      </c>
      <c r="V79" s="9">
        <v>4</v>
      </c>
      <c r="W79" s="9">
        <v>4</v>
      </c>
      <c r="X79" s="9">
        <v>6</v>
      </c>
      <c r="Y79" s="9">
        <v>6</v>
      </c>
      <c r="Z79" s="9">
        <v>4</v>
      </c>
      <c r="AA79" s="9">
        <v>7</v>
      </c>
      <c r="AB79" s="9">
        <v>39</v>
      </c>
      <c r="AC79" s="9">
        <v>44</v>
      </c>
      <c r="AD79" s="9">
        <v>83</v>
      </c>
      <c r="AE79" s="11" t="s">
        <v>14</v>
      </c>
    </row>
    <row r="80" spans="1:31">
      <c r="A80" s="24">
        <v>25</v>
      </c>
      <c r="B80" s="25" t="s">
        <v>22</v>
      </c>
      <c r="C80" s="8" t="s">
        <v>84</v>
      </c>
      <c r="D80" s="9">
        <v>92</v>
      </c>
      <c r="E80" s="9">
        <v>84</v>
      </c>
      <c r="F80" s="9">
        <v>0</v>
      </c>
      <c r="G80" s="9">
        <v>0</v>
      </c>
      <c r="H80" s="9">
        <v>176</v>
      </c>
      <c r="I80" s="10">
        <v>32</v>
      </c>
      <c r="J80" s="9">
        <v>5</v>
      </c>
      <c r="K80" s="9">
        <v>5</v>
      </c>
      <c r="L80" s="9">
        <v>4</v>
      </c>
      <c r="M80" s="9">
        <v>3</v>
      </c>
      <c r="N80" s="9">
        <v>3</v>
      </c>
      <c r="O80" s="9">
        <v>5</v>
      </c>
      <c r="P80" s="9">
        <v>4</v>
      </c>
      <c r="Q80" s="9">
        <v>5</v>
      </c>
      <c r="R80" s="9">
        <v>6</v>
      </c>
      <c r="S80" s="9">
        <v>5</v>
      </c>
      <c r="T80" s="9">
        <v>5</v>
      </c>
      <c r="U80" s="9">
        <v>5</v>
      </c>
      <c r="V80" s="9">
        <v>4</v>
      </c>
      <c r="W80" s="9">
        <v>7</v>
      </c>
      <c r="X80" s="9">
        <v>5</v>
      </c>
      <c r="Y80" s="9">
        <v>4</v>
      </c>
      <c r="Z80" s="9">
        <v>4</v>
      </c>
      <c r="AA80" s="9">
        <v>5</v>
      </c>
      <c r="AB80" s="9">
        <v>40</v>
      </c>
      <c r="AC80" s="9">
        <v>44</v>
      </c>
      <c r="AD80" s="9">
        <v>84</v>
      </c>
      <c r="AE80" s="11" t="s">
        <v>14</v>
      </c>
    </row>
    <row r="81" spans="1:33">
      <c r="A81" s="24">
        <v>26</v>
      </c>
      <c r="B81" s="25" t="s">
        <v>22</v>
      </c>
      <c r="C81" s="8" t="s">
        <v>83</v>
      </c>
      <c r="D81" s="9">
        <v>92</v>
      </c>
      <c r="E81" s="9">
        <v>85</v>
      </c>
      <c r="F81" s="9">
        <v>0</v>
      </c>
      <c r="G81" s="9">
        <v>0</v>
      </c>
      <c r="H81" s="9">
        <v>177</v>
      </c>
      <c r="I81" s="10">
        <v>33</v>
      </c>
      <c r="J81" s="9">
        <v>5</v>
      </c>
      <c r="K81" s="9">
        <v>4</v>
      </c>
      <c r="L81" s="9">
        <v>5</v>
      </c>
      <c r="M81" s="9">
        <v>5</v>
      </c>
      <c r="N81" s="9">
        <v>5</v>
      </c>
      <c r="O81" s="9">
        <v>5</v>
      </c>
      <c r="P81" s="9">
        <v>6</v>
      </c>
      <c r="Q81" s="9">
        <v>4</v>
      </c>
      <c r="R81" s="9">
        <v>4</v>
      </c>
      <c r="S81" s="9">
        <v>5</v>
      </c>
      <c r="T81" s="9">
        <v>4</v>
      </c>
      <c r="U81" s="9">
        <v>6</v>
      </c>
      <c r="V81" s="9">
        <v>4</v>
      </c>
      <c r="W81" s="9">
        <v>5</v>
      </c>
      <c r="X81" s="9">
        <v>7</v>
      </c>
      <c r="Y81" s="9">
        <v>5</v>
      </c>
      <c r="Z81" s="9">
        <v>2</v>
      </c>
      <c r="AA81" s="9">
        <v>4</v>
      </c>
      <c r="AB81" s="9">
        <v>43</v>
      </c>
      <c r="AC81" s="9">
        <v>42</v>
      </c>
      <c r="AD81" s="9">
        <v>85</v>
      </c>
      <c r="AE81" s="11" t="s">
        <v>14</v>
      </c>
    </row>
    <row r="82" spans="1:33">
      <c r="A82" s="24">
        <v>27</v>
      </c>
      <c r="B82" s="25" t="s">
        <v>22</v>
      </c>
      <c r="C82" s="8" t="s">
        <v>81</v>
      </c>
      <c r="D82" s="9">
        <v>91</v>
      </c>
      <c r="E82" s="9">
        <v>86</v>
      </c>
      <c r="F82" s="9">
        <v>0</v>
      </c>
      <c r="G82" s="9">
        <v>0</v>
      </c>
      <c r="H82" s="9">
        <v>177</v>
      </c>
      <c r="I82" s="10">
        <v>33</v>
      </c>
      <c r="J82" s="9">
        <v>8</v>
      </c>
      <c r="K82" s="9">
        <v>4</v>
      </c>
      <c r="L82" s="9">
        <v>4</v>
      </c>
      <c r="M82" s="9">
        <v>4</v>
      </c>
      <c r="N82" s="9">
        <v>4</v>
      </c>
      <c r="O82" s="9">
        <v>6</v>
      </c>
      <c r="P82" s="9">
        <v>5</v>
      </c>
      <c r="Q82" s="9">
        <v>4</v>
      </c>
      <c r="R82" s="9">
        <v>4</v>
      </c>
      <c r="S82" s="9">
        <v>6</v>
      </c>
      <c r="T82" s="9">
        <v>5</v>
      </c>
      <c r="U82" s="9">
        <v>6</v>
      </c>
      <c r="V82" s="9">
        <v>4</v>
      </c>
      <c r="W82" s="9">
        <v>4</v>
      </c>
      <c r="X82" s="9">
        <v>5</v>
      </c>
      <c r="Y82" s="9">
        <v>5</v>
      </c>
      <c r="Z82" s="9">
        <v>3</v>
      </c>
      <c r="AA82" s="9">
        <v>5</v>
      </c>
      <c r="AB82" s="9">
        <v>43</v>
      </c>
      <c r="AC82" s="9">
        <v>43</v>
      </c>
      <c r="AD82" s="9">
        <v>86</v>
      </c>
      <c r="AE82" s="11" t="s">
        <v>14</v>
      </c>
    </row>
    <row r="83" spans="1:33">
      <c r="A83" s="24">
        <v>28</v>
      </c>
      <c r="B83" s="25" t="s">
        <v>22</v>
      </c>
      <c r="C83" s="8" t="s">
        <v>72</v>
      </c>
      <c r="D83" s="9">
        <v>86</v>
      </c>
      <c r="E83" s="9">
        <v>91</v>
      </c>
      <c r="F83" s="9">
        <v>0</v>
      </c>
      <c r="G83" s="9">
        <v>0</v>
      </c>
      <c r="H83" s="9">
        <v>177</v>
      </c>
      <c r="I83" s="10">
        <v>33</v>
      </c>
      <c r="J83" s="9">
        <v>5</v>
      </c>
      <c r="K83" s="9">
        <v>5</v>
      </c>
      <c r="L83" s="9">
        <v>4</v>
      </c>
      <c r="M83" s="9">
        <v>5</v>
      </c>
      <c r="N83" s="9">
        <v>4</v>
      </c>
      <c r="O83" s="9">
        <v>6</v>
      </c>
      <c r="P83" s="9">
        <v>4</v>
      </c>
      <c r="Q83" s="9">
        <v>8</v>
      </c>
      <c r="R83" s="9">
        <v>5</v>
      </c>
      <c r="S83" s="9">
        <v>5</v>
      </c>
      <c r="T83" s="9">
        <v>6</v>
      </c>
      <c r="U83" s="9">
        <v>5</v>
      </c>
      <c r="V83" s="9">
        <v>3</v>
      </c>
      <c r="W83" s="9">
        <v>5</v>
      </c>
      <c r="X83" s="9">
        <v>6</v>
      </c>
      <c r="Y83" s="9">
        <v>4</v>
      </c>
      <c r="Z83" s="9">
        <v>5</v>
      </c>
      <c r="AA83" s="9">
        <v>6</v>
      </c>
      <c r="AB83" s="9">
        <v>46</v>
      </c>
      <c r="AC83" s="9">
        <v>45</v>
      </c>
      <c r="AD83" s="9">
        <v>91</v>
      </c>
      <c r="AE83" s="11" t="s">
        <v>14</v>
      </c>
    </row>
    <row r="84" spans="1:33">
      <c r="A84" s="24">
        <v>29</v>
      </c>
      <c r="B84" s="25" t="s">
        <v>22</v>
      </c>
      <c r="C84" s="8" t="s">
        <v>79</v>
      </c>
      <c r="D84" s="9">
        <v>89</v>
      </c>
      <c r="E84" s="9">
        <v>90</v>
      </c>
      <c r="F84" s="9">
        <v>0</v>
      </c>
      <c r="G84" s="9">
        <v>0</v>
      </c>
      <c r="H84" s="9">
        <v>179</v>
      </c>
      <c r="I84" s="10">
        <v>35</v>
      </c>
      <c r="J84" s="9">
        <v>6</v>
      </c>
      <c r="K84" s="9">
        <v>5</v>
      </c>
      <c r="L84" s="9">
        <v>4</v>
      </c>
      <c r="M84" s="9">
        <v>5</v>
      </c>
      <c r="N84" s="9">
        <v>8</v>
      </c>
      <c r="O84" s="9">
        <v>5</v>
      </c>
      <c r="P84" s="9">
        <v>7</v>
      </c>
      <c r="Q84" s="9">
        <v>4</v>
      </c>
      <c r="R84" s="9">
        <v>4</v>
      </c>
      <c r="S84" s="9">
        <v>5</v>
      </c>
      <c r="T84" s="9">
        <v>4</v>
      </c>
      <c r="U84" s="9">
        <v>9</v>
      </c>
      <c r="V84" s="9">
        <v>3</v>
      </c>
      <c r="W84" s="9">
        <v>4</v>
      </c>
      <c r="X84" s="9">
        <v>5</v>
      </c>
      <c r="Y84" s="9">
        <v>4</v>
      </c>
      <c r="Z84" s="9">
        <v>4</v>
      </c>
      <c r="AA84" s="9">
        <v>4</v>
      </c>
      <c r="AB84" s="9">
        <v>48</v>
      </c>
      <c r="AC84" s="9">
        <v>42</v>
      </c>
      <c r="AD84" s="9">
        <v>90</v>
      </c>
      <c r="AE84" s="11" t="s">
        <v>14</v>
      </c>
    </row>
    <row r="85" spans="1:33">
      <c r="A85" s="24">
        <v>30</v>
      </c>
      <c r="B85" s="25" t="s">
        <v>22</v>
      </c>
      <c r="C85" s="8" t="s">
        <v>82</v>
      </c>
      <c r="D85" s="9">
        <v>92</v>
      </c>
      <c r="E85" s="9">
        <v>88</v>
      </c>
      <c r="F85" s="9">
        <v>0</v>
      </c>
      <c r="G85" s="9">
        <v>0</v>
      </c>
      <c r="H85" s="9">
        <v>180</v>
      </c>
      <c r="I85" s="10">
        <v>36</v>
      </c>
      <c r="J85" s="9">
        <v>5</v>
      </c>
      <c r="K85" s="9">
        <v>4</v>
      </c>
      <c r="L85" s="9">
        <v>3</v>
      </c>
      <c r="M85" s="9">
        <v>4</v>
      </c>
      <c r="N85" s="9">
        <v>3</v>
      </c>
      <c r="O85" s="9">
        <v>7</v>
      </c>
      <c r="P85" s="9">
        <v>5</v>
      </c>
      <c r="Q85" s="9">
        <v>6</v>
      </c>
      <c r="R85" s="9">
        <v>5</v>
      </c>
      <c r="S85" s="9">
        <v>7</v>
      </c>
      <c r="T85" s="9">
        <v>4</v>
      </c>
      <c r="U85" s="9">
        <v>6</v>
      </c>
      <c r="V85" s="9">
        <v>4</v>
      </c>
      <c r="W85" s="9">
        <v>5</v>
      </c>
      <c r="X85" s="9">
        <v>6</v>
      </c>
      <c r="Y85" s="9">
        <v>4</v>
      </c>
      <c r="Z85" s="9">
        <v>5</v>
      </c>
      <c r="AA85" s="9">
        <v>5</v>
      </c>
      <c r="AB85" s="9">
        <v>42</v>
      </c>
      <c r="AC85" s="9">
        <v>46</v>
      </c>
      <c r="AD85" s="9">
        <v>88</v>
      </c>
      <c r="AE85" s="11" t="s">
        <v>14</v>
      </c>
    </row>
    <row r="86" spans="1:33">
      <c r="A86" s="24">
        <v>31</v>
      </c>
      <c r="B86" s="25" t="s">
        <v>22</v>
      </c>
      <c r="C86" s="8" t="s">
        <v>78</v>
      </c>
      <c r="D86" s="9">
        <v>88</v>
      </c>
      <c r="E86" s="9">
        <v>106</v>
      </c>
      <c r="F86" s="9">
        <v>0</v>
      </c>
      <c r="G86" s="9">
        <v>0</v>
      </c>
      <c r="H86" s="9">
        <v>194</v>
      </c>
      <c r="I86" s="10">
        <v>50</v>
      </c>
      <c r="J86" s="9">
        <v>10</v>
      </c>
      <c r="K86" s="9">
        <v>13</v>
      </c>
      <c r="L86" s="9">
        <v>7</v>
      </c>
      <c r="M86" s="9">
        <v>5</v>
      </c>
      <c r="N86" s="9">
        <v>5</v>
      </c>
      <c r="O86" s="9">
        <v>5</v>
      </c>
      <c r="P86" s="9">
        <v>5</v>
      </c>
      <c r="Q86" s="9">
        <v>6</v>
      </c>
      <c r="R86" s="9">
        <v>5</v>
      </c>
      <c r="S86" s="9">
        <v>5</v>
      </c>
      <c r="T86" s="9">
        <v>4</v>
      </c>
      <c r="U86" s="9">
        <v>4</v>
      </c>
      <c r="V86" s="9">
        <v>5</v>
      </c>
      <c r="W86" s="9">
        <v>4</v>
      </c>
      <c r="X86" s="9">
        <v>7</v>
      </c>
      <c r="Y86" s="9">
        <v>5</v>
      </c>
      <c r="Z86" s="9">
        <v>3</v>
      </c>
      <c r="AA86" s="9">
        <v>8</v>
      </c>
      <c r="AB86" s="9">
        <v>61</v>
      </c>
      <c r="AC86" s="9">
        <v>45</v>
      </c>
      <c r="AD86" s="9">
        <v>106</v>
      </c>
      <c r="AE86" s="11" t="s">
        <v>14</v>
      </c>
    </row>
    <row r="87" spans="1:33">
      <c r="A87" s="24">
        <v>32</v>
      </c>
      <c r="B87" s="25" t="s">
        <v>22</v>
      </c>
      <c r="C87" s="8" t="s">
        <v>59</v>
      </c>
      <c r="D87" s="9">
        <v>74</v>
      </c>
      <c r="E87" s="9" t="s">
        <v>119</v>
      </c>
      <c r="F87" s="9">
        <v>0</v>
      </c>
      <c r="G87" s="9">
        <v>0</v>
      </c>
      <c r="H87" s="9">
        <v>74</v>
      </c>
      <c r="I87" s="10" t="s">
        <v>13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11" t="s">
        <v>119</v>
      </c>
    </row>
    <row r="88" spans="1:33">
      <c r="A88" s="24"/>
      <c r="B88" s="25"/>
      <c r="C88" s="8"/>
      <c r="D88" s="9"/>
      <c r="E88" s="9"/>
      <c r="F88" s="9"/>
      <c r="G88" s="9"/>
      <c r="H88" s="9"/>
      <c r="I88" s="10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11"/>
    </row>
    <row r="89" spans="1:33">
      <c r="A89" s="24">
        <v>1</v>
      </c>
      <c r="B89" s="25" t="s">
        <v>120</v>
      </c>
      <c r="C89" s="8" t="s">
        <v>123</v>
      </c>
      <c r="D89" s="9">
        <v>0</v>
      </c>
      <c r="E89" s="9">
        <v>0</v>
      </c>
      <c r="F89" s="9">
        <v>83</v>
      </c>
      <c r="G89" s="9">
        <v>80</v>
      </c>
      <c r="H89" s="9">
        <v>163</v>
      </c>
      <c r="I89" s="10">
        <v>19</v>
      </c>
      <c r="J89" s="9">
        <v>6</v>
      </c>
      <c r="K89" s="9">
        <v>5</v>
      </c>
      <c r="L89" s="9">
        <v>3</v>
      </c>
      <c r="M89" s="9">
        <v>4</v>
      </c>
      <c r="N89" s="9">
        <v>3</v>
      </c>
      <c r="O89" s="9">
        <v>5</v>
      </c>
      <c r="P89" s="9">
        <v>5</v>
      </c>
      <c r="Q89" s="9">
        <v>5</v>
      </c>
      <c r="R89" s="9">
        <v>4</v>
      </c>
      <c r="S89" s="9">
        <v>4</v>
      </c>
      <c r="T89" s="9">
        <v>4</v>
      </c>
      <c r="U89" s="9">
        <v>4</v>
      </c>
      <c r="V89" s="9">
        <v>4</v>
      </c>
      <c r="W89" s="9">
        <v>5</v>
      </c>
      <c r="X89" s="9">
        <v>5</v>
      </c>
      <c r="Y89" s="9">
        <v>5</v>
      </c>
      <c r="Z89" s="9">
        <v>3</v>
      </c>
      <c r="AA89" s="9">
        <v>6</v>
      </c>
      <c r="AB89" s="9">
        <v>40</v>
      </c>
      <c r="AC89" s="9">
        <v>40</v>
      </c>
      <c r="AD89" s="9">
        <v>80</v>
      </c>
      <c r="AE89" s="11">
        <v>0</v>
      </c>
    </row>
    <row r="90" spans="1:33">
      <c r="A90" s="24">
        <v>2</v>
      </c>
      <c r="B90" s="25" t="s">
        <v>120</v>
      </c>
      <c r="C90" s="8" t="s">
        <v>124</v>
      </c>
      <c r="D90" s="9">
        <v>0</v>
      </c>
      <c r="E90" s="9">
        <v>0</v>
      </c>
      <c r="F90" s="9">
        <v>85</v>
      </c>
      <c r="G90" s="9">
        <v>82</v>
      </c>
      <c r="H90" s="9">
        <v>167</v>
      </c>
      <c r="I90" s="10">
        <v>23</v>
      </c>
      <c r="J90" s="9">
        <v>6</v>
      </c>
      <c r="K90" s="9">
        <v>4</v>
      </c>
      <c r="L90" s="9">
        <v>3</v>
      </c>
      <c r="M90" s="9">
        <v>6</v>
      </c>
      <c r="N90" s="9">
        <v>3</v>
      </c>
      <c r="O90" s="9">
        <v>5</v>
      </c>
      <c r="P90" s="9">
        <v>4</v>
      </c>
      <c r="Q90" s="9">
        <v>6</v>
      </c>
      <c r="R90" s="9">
        <v>4</v>
      </c>
      <c r="S90" s="9">
        <v>5</v>
      </c>
      <c r="T90" s="9">
        <v>5</v>
      </c>
      <c r="U90" s="9">
        <v>4</v>
      </c>
      <c r="V90" s="9">
        <v>3</v>
      </c>
      <c r="W90" s="9">
        <v>4</v>
      </c>
      <c r="X90" s="9">
        <v>5</v>
      </c>
      <c r="Y90" s="9">
        <v>4</v>
      </c>
      <c r="Z90" s="9">
        <v>4</v>
      </c>
      <c r="AA90" s="9">
        <v>7</v>
      </c>
      <c r="AB90" s="9">
        <v>41</v>
      </c>
      <c r="AC90" s="9">
        <v>41</v>
      </c>
      <c r="AD90" s="9">
        <v>82</v>
      </c>
      <c r="AE90" s="11">
        <v>0</v>
      </c>
    </row>
    <row r="91" spans="1:33">
      <c r="A91" s="24">
        <v>3</v>
      </c>
      <c r="B91" s="25" t="s">
        <v>120</v>
      </c>
      <c r="C91" s="8" t="s">
        <v>122</v>
      </c>
      <c r="D91" s="9">
        <v>0</v>
      </c>
      <c r="E91" s="9">
        <v>0</v>
      </c>
      <c r="F91" s="9">
        <v>82</v>
      </c>
      <c r="G91" s="9">
        <v>86</v>
      </c>
      <c r="H91" s="9">
        <v>168</v>
      </c>
      <c r="I91" s="10">
        <v>24</v>
      </c>
      <c r="J91" s="9">
        <v>6</v>
      </c>
      <c r="K91" s="9">
        <v>4</v>
      </c>
      <c r="L91" s="9">
        <v>5</v>
      </c>
      <c r="M91" s="9">
        <v>4</v>
      </c>
      <c r="N91" s="9">
        <v>4</v>
      </c>
      <c r="O91" s="9">
        <v>7</v>
      </c>
      <c r="P91" s="9">
        <v>5</v>
      </c>
      <c r="Q91" s="9">
        <v>5</v>
      </c>
      <c r="R91" s="9">
        <v>5</v>
      </c>
      <c r="S91" s="9">
        <v>4</v>
      </c>
      <c r="T91" s="9">
        <v>4</v>
      </c>
      <c r="U91" s="9">
        <v>4</v>
      </c>
      <c r="V91" s="9">
        <v>5</v>
      </c>
      <c r="W91" s="9">
        <v>6</v>
      </c>
      <c r="X91" s="9">
        <v>6</v>
      </c>
      <c r="Y91" s="9">
        <v>4</v>
      </c>
      <c r="Z91" s="9">
        <v>3</v>
      </c>
      <c r="AA91" s="9">
        <v>5</v>
      </c>
      <c r="AB91" s="9">
        <v>45</v>
      </c>
      <c r="AC91" s="9">
        <v>41</v>
      </c>
      <c r="AD91" s="9">
        <v>86</v>
      </c>
      <c r="AE91" s="11">
        <v>0</v>
      </c>
    </row>
    <row r="92" spans="1:33">
      <c r="A92" s="24">
        <v>4</v>
      </c>
      <c r="B92" s="25" t="s">
        <v>120</v>
      </c>
      <c r="C92" s="8" t="s">
        <v>121</v>
      </c>
      <c r="D92" s="9">
        <v>0</v>
      </c>
      <c r="E92" s="9">
        <v>0</v>
      </c>
      <c r="F92" s="9">
        <v>81</v>
      </c>
      <c r="G92" s="9">
        <v>88</v>
      </c>
      <c r="H92" s="9">
        <v>169</v>
      </c>
      <c r="I92" s="10">
        <v>25</v>
      </c>
      <c r="J92" s="9">
        <v>6</v>
      </c>
      <c r="K92" s="9">
        <v>5</v>
      </c>
      <c r="L92" s="9">
        <v>4</v>
      </c>
      <c r="M92" s="9">
        <v>5</v>
      </c>
      <c r="N92" s="9">
        <v>5</v>
      </c>
      <c r="O92" s="9">
        <v>6</v>
      </c>
      <c r="P92" s="9">
        <v>6</v>
      </c>
      <c r="Q92" s="9">
        <v>4</v>
      </c>
      <c r="R92" s="9">
        <v>5</v>
      </c>
      <c r="S92" s="9">
        <v>4</v>
      </c>
      <c r="T92" s="9">
        <v>5</v>
      </c>
      <c r="U92" s="9">
        <v>4</v>
      </c>
      <c r="V92" s="9">
        <v>3</v>
      </c>
      <c r="W92" s="9">
        <v>5</v>
      </c>
      <c r="X92" s="9">
        <v>6</v>
      </c>
      <c r="Y92" s="9">
        <v>4</v>
      </c>
      <c r="Z92" s="9">
        <v>5</v>
      </c>
      <c r="AA92" s="9">
        <v>6</v>
      </c>
      <c r="AB92" s="9">
        <v>46</v>
      </c>
      <c r="AC92" s="9">
        <v>42</v>
      </c>
      <c r="AD92" s="9">
        <v>88</v>
      </c>
      <c r="AE92" s="11">
        <v>0</v>
      </c>
    </row>
    <row r="93" spans="1:33">
      <c r="A93" s="24">
        <v>5</v>
      </c>
      <c r="B93" s="25" t="s">
        <v>120</v>
      </c>
      <c r="C93" s="8" t="s">
        <v>128</v>
      </c>
      <c r="D93" s="9">
        <v>0</v>
      </c>
      <c r="E93" s="9">
        <v>0</v>
      </c>
      <c r="F93" s="9">
        <v>89</v>
      </c>
      <c r="G93" s="9">
        <v>82</v>
      </c>
      <c r="H93" s="9">
        <v>171</v>
      </c>
      <c r="I93" s="10">
        <v>27</v>
      </c>
      <c r="J93" s="9">
        <v>4</v>
      </c>
      <c r="K93" s="9">
        <v>4</v>
      </c>
      <c r="L93" s="9">
        <v>4</v>
      </c>
      <c r="M93" s="9">
        <v>4</v>
      </c>
      <c r="N93" s="9">
        <v>3</v>
      </c>
      <c r="O93" s="9">
        <v>6</v>
      </c>
      <c r="P93" s="9">
        <v>5</v>
      </c>
      <c r="Q93" s="9">
        <v>5</v>
      </c>
      <c r="R93" s="9">
        <v>5</v>
      </c>
      <c r="S93" s="9">
        <v>4</v>
      </c>
      <c r="T93" s="9">
        <v>5</v>
      </c>
      <c r="U93" s="9">
        <v>4</v>
      </c>
      <c r="V93" s="9">
        <v>4</v>
      </c>
      <c r="W93" s="9">
        <v>6</v>
      </c>
      <c r="X93" s="9">
        <v>7</v>
      </c>
      <c r="Y93" s="9">
        <v>4</v>
      </c>
      <c r="Z93" s="9">
        <v>3</v>
      </c>
      <c r="AA93" s="9">
        <v>5</v>
      </c>
      <c r="AB93" s="9">
        <v>40</v>
      </c>
      <c r="AC93" s="9">
        <v>42</v>
      </c>
      <c r="AD93" s="9">
        <v>82</v>
      </c>
      <c r="AE93" s="11">
        <v>0</v>
      </c>
    </row>
    <row r="94" spans="1:33">
      <c r="A94" s="24">
        <v>6</v>
      </c>
      <c r="B94" s="25" t="s">
        <v>120</v>
      </c>
      <c r="C94" s="8" t="s">
        <v>126</v>
      </c>
      <c r="D94" s="9">
        <v>0</v>
      </c>
      <c r="E94" s="9">
        <v>0</v>
      </c>
      <c r="F94" s="9">
        <v>86</v>
      </c>
      <c r="G94" s="9">
        <v>86</v>
      </c>
      <c r="H94" s="9">
        <v>172</v>
      </c>
      <c r="I94" s="10">
        <v>28</v>
      </c>
      <c r="J94" s="9">
        <v>7</v>
      </c>
      <c r="K94" s="9">
        <v>5</v>
      </c>
      <c r="L94" s="9">
        <v>3</v>
      </c>
      <c r="M94" s="9">
        <v>4</v>
      </c>
      <c r="N94" s="9">
        <v>4</v>
      </c>
      <c r="O94" s="9">
        <v>6</v>
      </c>
      <c r="P94" s="9">
        <v>5</v>
      </c>
      <c r="Q94" s="9">
        <v>5</v>
      </c>
      <c r="R94" s="9">
        <v>4</v>
      </c>
      <c r="S94" s="9">
        <v>5</v>
      </c>
      <c r="T94" s="9">
        <v>4</v>
      </c>
      <c r="U94" s="9">
        <v>6</v>
      </c>
      <c r="V94" s="9">
        <v>4</v>
      </c>
      <c r="W94" s="9">
        <v>5</v>
      </c>
      <c r="X94" s="9">
        <v>5</v>
      </c>
      <c r="Y94" s="9">
        <v>5</v>
      </c>
      <c r="Z94" s="9">
        <v>3</v>
      </c>
      <c r="AA94" s="9">
        <v>6</v>
      </c>
      <c r="AB94" s="9">
        <v>43</v>
      </c>
      <c r="AC94" s="9">
        <v>43</v>
      </c>
      <c r="AD94" s="9">
        <v>86</v>
      </c>
      <c r="AE94" s="11">
        <v>0</v>
      </c>
      <c r="AG94" s="36"/>
    </row>
    <row r="95" spans="1:33">
      <c r="A95" s="24">
        <v>7</v>
      </c>
      <c r="B95" s="25" t="s">
        <v>120</v>
      </c>
      <c r="C95" s="8" t="s">
        <v>125</v>
      </c>
      <c r="D95" s="9">
        <v>0</v>
      </c>
      <c r="E95" s="9">
        <v>0</v>
      </c>
      <c r="F95" s="9">
        <v>86</v>
      </c>
      <c r="G95" s="9">
        <v>86</v>
      </c>
      <c r="H95" s="9">
        <v>172</v>
      </c>
      <c r="I95" s="10">
        <v>28</v>
      </c>
      <c r="J95" s="9">
        <v>5</v>
      </c>
      <c r="K95" s="9">
        <v>5</v>
      </c>
      <c r="L95" s="9">
        <v>4</v>
      </c>
      <c r="M95" s="9">
        <v>5</v>
      </c>
      <c r="N95" s="9">
        <v>5</v>
      </c>
      <c r="O95" s="9">
        <v>5</v>
      </c>
      <c r="P95" s="9">
        <v>6</v>
      </c>
      <c r="Q95" s="9">
        <v>4</v>
      </c>
      <c r="R95" s="9">
        <v>4</v>
      </c>
      <c r="S95" s="9">
        <v>4</v>
      </c>
      <c r="T95" s="9">
        <v>5</v>
      </c>
      <c r="U95" s="9">
        <v>5</v>
      </c>
      <c r="V95" s="9">
        <v>4</v>
      </c>
      <c r="W95" s="9">
        <v>5</v>
      </c>
      <c r="X95" s="9">
        <v>6</v>
      </c>
      <c r="Y95" s="9">
        <v>5</v>
      </c>
      <c r="Z95" s="9">
        <v>4</v>
      </c>
      <c r="AA95" s="9">
        <v>5</v>
      </c>
      <c r="AB95" s="9">
        <v>43</v>
      </c>
      <c r="AC95" s="9">
        <v>43</v>
      </c>
      <c r="AD95" s="9">
        <v>86</v>
      </c>
      <c r="AE95" s="11">
        <v>0</v>
      </c>
      <c r="AG95" s="36"/>
    </row>
    <row r="96" spans="1:33">
      <c r="A96" s="24">
        <v>8</v>
      </c>
      <c r="B96" s="25" t="s">
        <v>120</v>
      </c>
      <c r="C96" s="8" t="s">
        <v>127</v>
      </c>
      <c r="D96" s="9">
        <v>0</v>
      </c>
      <c r="E96" s="9">
        <v>0</v>
      </c>
      <c r="F96" s="9">
        <v>88</v>
      </c>
      <c r="G96" s="9">
        <v>87</v>
      </c>
      <c r="H96" s="9">
        <v>175</v>
      </c>
      <c r="I96" s="10">
        <v>31</v>
      </c>
      <c r="J96" s="9">
        <v>5</v>
      </c>
      <c r="K96" s="9">
        <v>6</v>
      </c>
      <c r="L96" s="9">
        <v>3</v>
      </c>
      <c r="M96" s="9">
        <v>6</v>
      </c>
      <c r="N96" s="9">
        <v>3</v>
      </c>
      <c r="O96" s="9">
        <v>6</v>
      </c>
      <c r="P96" s="9">
        <v>5</v>
      </c>
      <c r="Q96" s="9">
        <v>6</v>
      </c>
      <c r="R96" s="9">
        <v>4</v>
      </c>
      <c r="S96" s="9">
        <v>5</v>
      </c>
      <c r="T96" s="9">
        <v>4</v>
      </c>
      <c r="U96" s="9">
        <v>5</v>
      </c>
      <c r="V96" s="9">
        <v>3</v>
      </c>
      <c r="W96" s="9">
        <v>6</v>
      </c>
      <c r="X96" s="9">
        <v>7</v>
      </c>
      <c r="Y96" s="9">
        <v>4</v>
      </c>
      <c r="Z96" s="9">
        <v>4</v>
      </c>
      <c r="AA96" s="9">
        <v>5</v>
      </c>
      <c r="AB96" s="9">
        <v>44</v>
      </c>
      <c r="AC96" s="9">
        <v>43</v>
      </c>
      <c r="AD96" s="9">
        <v>87</v>
      </c>
      <c r="AE96" s="11">
        <v>0</v>
      </c>
    </row>
    <row r="97" spans="1:31">
      <c r="A97" s="24">
        <v>9</v>
      </c>
      <c r="B97" s="25" t="s">
        <v>120</v>
      </c>
      <c r="C97" s="8" t="s">
        <v>130</v>
      </c>
      <c r="D97" s="9">
        <v>0</v>
      </c>
      <c r="E97" s="9">
        <v>0</v>
      </c>
      <c r="F97" s="9">
        <v>94</v>
      </c>
      <c r="G97" s="9">
        <v>86</v>
      </c>
      <c r="H97" s="9">
        <v>180</v>
      </c>
      <c r="I97" s="10">
        <v>36</v>
      </c>
      <c r="J97" s="9">
        <v>6</v>
      </c>
      <c r="K97" s="9">
        <v>4</v>
      </c>
      <c r="L97" s="9">
        <v>4</v>
      </c>
      <c r="M97" s="9">
        <v>5</v>
      </c>
      <c r="N97" s="9">
        <v>4</v>
      </c>
      <c r="O97" s="9">
        <v>7</v>
      </c>
      <c r="P97" s="9">
        <v>5</v>
      </c>
      <c r="Q97" s="9">
        <v>5</v>
      </c>
      <c r="R97" s="9">
        <v>5</v>
      </c>
      <c r="S97" s="9">
        <v>4</v>
      </c>
      <c r="T97" s="9">
        <v>5</v>
      </c>
      <c r="U97" s="9">
        <v>5</v>
      </c>
      <c r="V97" s="9">
        <v>3</v>
      </c>
      <c r="W97" s="9">
        <v>5</v>
      </c>
      <c r="X97" s="9">
        <v>7</v>
      </c>
      <c r="Y97" s="9">
        <v>4</v>
      </c>
      <c r="Z97" s="9">
        <v>3</v>
      </c>
      <c r="AA97" s="9">
        <v>5</v>
      </c>
      <c r="AB97" s="9">
        <v>45</v>
      </c>
      <c r="AC97" s="9">
        <v>41</v>
      </c>
      <c r="AD97" s="9">
        <v>86</v>
      </c>
      <c r="AE97" s="11">
        <v>0</v>
      </c>
    </row>
    <row r="98" spans="1:31">
      <c r="A98" s="24">
        <v>10</v>
      </c>
      <c r="B98" s="25" t="s">
        <v>120</v>
      </c>
      <c r="C98" s="8" t="s">
        <v>133</v>
      </c>
      <c r="D98" s="9">
        <v>0</v>
      </c>
      <c r="E98" s="9">
        <v>0</v>
      </c>
      <c r="F98" s="9">
        <v>95</v>
      </c>
      <c r="G98" s="9">
        <v>91</v>
      </c>
      <c r="H98" s="9">
        <v>186</v>
      </c>
      <c r="I98" s="10">
        <v>42</v>
      </c>
      <c r="J98" s="9">
        <v>7</v>
      </c>
      <c r="K98" s="9">
        <v>4</v>
      </c>
      <c r="L98" s="9">
        <v>5</v>
      </c>
      <c r="M98" s="9">
        <v>5</v>
      </c>
      <c r="N98" s="9">
        <v>4</v>
      </c>
      <c r="O98" s="9">
        <v>6</v>
      </c>
      <c r="P98" s="9">
        <v>6</v>
      </c>
      <c r="Q98" s="9">
        <v>6</v>
      </c>
      <c r="R98" s="9">
        <v>5</v>
      </c>
      <c r="S98" s="9">
        <v>5</v>
      </c>
      <c r="T98" s="9">
        <v>4</v>
      </c>
      <c r="U98" s="9">
        <v>5</v>
      </c>
      <c r="V98" s="9">
        <v>4</v>
      </c>
      <c r="W98" s="9">
        <v>6</v>
      </c>
      <c r="X98" s="9">
        <v>6</v>
      </c>
      <c r="Y98" s="9">
        <v>5</v>
      </c>
      <c r="Z98" s="9">
        <v>4</v>
      </c>
      <c r="AA98" s="9">
        <v>4</v>
      </c>
      <c r="AB98" s="9">
        <v>48</v>
      </c>
      <c r="AC98" s="9">
        <v>43</v>
      </c>
      <c r="AD98" s="9">
        <v>91</v>
      </c>
      <c r="AE98" s="11">
        <v>0</v>
      </c>
    </row>
    <row r="99" spans="1:31">
      <c r="A99" s="24">
        <v>11</v>
      </c>
      <c r="B99" s="25" t="s">
        <v>120</v>
      </c>
      <c r="C99" s="8" t="s">
        <v>132</v>
      </c>
      <c r="D99" s="9">
        <v>0</v>
      </c>
      <c r="E99" s="9">
        <v>0</v>
      </c>
      <c r="F99" s="9">
        <v>95</v>
      </c>
      <c r="G99" s="9">
        <v>91</v>
      </c>
      <c r="H99" s="9">
        <v>186</v>
      </c>
      <c r="I99" s="10">
        <v>42</v>
      </c>
      <c r="J99" s="9">
        <v>6</v>
      </c>
      <c r="K99" s="9">
        <v>4</v>
      </c>
      <c r="L99" s="9">
        <v>3</v>
      </c>
      <c r="M99" s="9">
        <v>5</v>
      </c>
      <c r="N99" s="9">
        <v>5</v>
      </c>
      <c r="O99" s="9">
        <v>6</v>
      </c>
      <c r="P99" s="9">
        <v>7</v>
      </c>
      <c r="Q99" s="9">
        <v>5</v>
      </c>
      <c r="R99" s="9">
        <v>4</v>
      </c>
      <c r="S99" s="9">
        <v>5</v>
      </c>
      <c r="T99" s="9">
        <v>5</v>
      </c>
      <c r="U99" s="9">
        <v>7</v>
      </c>
      <c r="V99" s="9">
        <v>3</v>
      </c>
      <c r="W99" s="9">
        <v>6</v>
      </c>
      <c r="X99" s="9">
        <v>6</v>
      </c>
      <c r="Y99" s="9">
        <v>5</v>
      </c>
      <c r="Z99" s="9">
        <v>4</v>
      </c>
      <c r="AA99" s="9">
        <v>5</v>
      </c>
      <c r="AB99" s="9">
        <v>45</v>
      </c>
      <c r="AC99" s="9">
        <v>46</v>
      </c>
      <c r="AD99" s="9">
        <v>91</v>
      </c>
      <c r="AE99" s="11">
        <v>0</v>
      </c>
    </row>
    <row r="100" spans="1:31">
      <c r="A100" s="24">
        <v>12</v>
      </c>
      <c r="B100" s="25" t="s">
        <v>120</v>
      </c>
      <c r="C100" s="8" t="s">
        <v>134</v>
      </c>
      <c r="D100" s="9">
        <v>0</v>
      </c>
      <c r="E100" s="9">
        <v>0</v>
      </c>
      <c r="F100" s="9">
        <v>96</v>
      </c>
      <c r="G100" s="9">
        <v>93</v>
      </c>
      <c r="H100" s="9">
        <v>189</v>
      </c>
      <c r="I100" s="10">
        <v>45</v>
      </c>
      <c r="J100" s="9">
        <v>5</v>
      </c>
      <c r="K100" s="9">
        <v>4</v>
      </c>
      <c r="L100" s="9">
        <v>4</v>
      </c>
      <c r="M100" s="9">
        <v>5</v>
      </c>
      <c r="N100" s="9">
        <v>5</v>
      </c>
      <c r="O100" s="9">
        <v>9</v>
      </c>
      <c r="P100" s="9">
        <v>5</v>
      </c>
      <c r="Q100" s="9">
        <v>5</v>
      </c>
      <c r="R100" s="9">
        <v>4</v>
      </c>
      <c r="S100" s="9">
        <v>4</v>
      </c>
      <c r="T100" s="9">
        <v>6</v>
      </c>
      <c r="U100" s="9">
        <v>8</v>
      </c>
      <c r="V100" s="9">
        <v>4</v>
      </c>
      <c r="W100" s="9">
        <v>6</v>
      </c>
      <c r="X100" s="9">
        <v>6</v>
      </c>
      <c r="Y100" s="9">
        <v>4</v>
      </c>
      <c r="Z100" s="9">
        <v>4</v>
      </c>
      <c r="AA100" s="9">
        <v>5</v>
      </c>
      <c r="AB100" s="9">
        <v>46</v>
      </c>
      <c r="AC100" s="9">
        <v>47</v>
      </c>
      <c r="AD100" s="9">
        <v>93</v>
      </c>
      <c r="AE100" s="11">
        <v>0</v>
      </c>
    </row>
    <row r="101" spans="1:31">
      <c r="A101" s="24">
        <v>13</v>
      </c>
      <c r="B101" s="25" t="s">
        <v>120</v>
      </c>
      <c r="C101" s="8" t="s">
        <v>129</v>
      </c>
      <c r="D101" s="9">
        <v>0</v>
      </c>
      <c r="E101" s="9">
        <v>0</v>
      </c>
      <c r="F101" s="9">
        <v>92</v>
      </c>
      <c r="G101" s="9">
        <v>100</v>
      </c>
      <c r="H101" s="9">
        <v>192</v>
      </c>
      <c r="I101" s="10">
        <v>48</v>
      </c>
      <c r="J101" s="9">
        <v>6</v>
      </c>
      <c r="K101" s="9">
        <v>6</v>
      </c>
      <c r="L101" s="9">
        <v>5</v>
      </c>
      <c r="M101" s="9">
        <v>5</v>
      </c>
      <c r="N101" s="9">
        <v>4</v>
      </c>
      <c r="O101" s="9">
        <v>8</v>
      </c>
      <c r="P101" s="9">
        <v>8</v>
      </c>
      <c r="Q101" s="9">
        <v>5</v>
      </c>
      <c r="R101" s="9">
        <v>5</v>
      </c>
      <c r="S101" s="9">
        <v>6</v>
      </c>
      <c r="T101" s="9">
        <v>5</v>
      </c>
      <c r="U101" s="9">
        <v>6</v>
      </c>
      <c r="V101" s="9">
        <v>5</v>
      </c>
      <c r="W101" s="9">
        <v>5</v>
      </c>
      <c r="X101" s="9">
        <v>6</v>
      </c>
      <c r="Y101" s="9">
        <v>5</v>
      </c>
      <c r="Z101" s="9">
        <v>3</v>
      </c>
      <c r="AA101" s="9">
        <v>7</v>
      </c>
      <c r="AB101" s="9">
        <v>52</v>
      </c>
      <c r="AC101" s="9">
        <v>48</v>
      </c>
      <c r="AD101" s="9">
        <v>100</v>
      </c>
      <c r="AE101" s="11">
        <v>0</v>
      </c>
    </row>
    <row r="102" spans="1:31">
      <c r="A102" s="24">
        <v>14</v>
      </c>
      <c r="B102" s="25" t="s">
        <v>120</v>
      </c>
      <c r="C102" s="8" t="s">
        <v>135</v>
      </c>
      <c r="D102" s="9">
        <v>0</v>
      </c>
      <c r="E102" s="9">
        <v>0</v>
      </c>
      <c r="F102" s="9">
        <v>106</v>
      </c>
      <c r="G102" s="9">
        <v>87</v>
      </c>
      <c r="H102" s="9">
        <v>193</v>
      </c>
      <c r="I102" s="10">
        <v>49</v>
      </c>
      <c r="J102" s="9">
        <v>4</v>
      </c>
      <c r="K102" s="9">
        <v>6</v>
      </c>
      <c r="L102" s="9">
        <v>4</v>
      </c>
      <c r="M102" s="9">
        <v>4</v>
      </c>
      <c r="N102" s="9">
        <v>4</v>
      </c>
      <c r="O102" s="9">
        <v>6</v>
      </c>
      <c r="P102" s="9">
        <v>5</v>
      </c>
      <c r="Q102" s="9">
        <v>5</v>
      </c>
      <c r="R102" s="9">
        <v>4</v>
      </c>
      <c r="S102" s="9">
        <v>4</v>
      </c>
      <c r="T102" s="9">
        <v>5</v>
      </c>
      <c r="U102" s="9">
        <v>7</v>
      </c>
      <c r="V102" s="9">
        <v>3</v>
      </c>
      <c r="W102" s="9">
        <v>8</v>
      </c>
      <c r="X102" s="9">
        <v>6</v>
      </c>
      <c r="Y102" s="9">
        <v>5</v>
      </c>
      <c r="Z102" s="9">
        <v>3</v>
      </c>
      <c r="AA102" s="9">
        <v>4</v>
      </c>
      <c r="AB102" s="9">
        <v>42</v>
      </c>
      <c r="AC102" s="9">
        <v>45</v>
      </c>
      <c r="AD102" s="9">
        <v>87</v>
      </c>
      <c r="AE102" s="11">
        <v>0</v>
      </c>
    </row>
    <row r="103" spans="1:31">
      <c r="A103" s="24">
        <v>15</v>
      </c>
      <c r="B103" s="25" t="s">
        <v>120</v>
      </c>
      <c r="C103" s="8" t="s">
        <v>131</v>
      </c>
      <c r="D103" s="9">
        <v>0</v>
      </c>
      <c r="E103" s="9">
        <v>0</v>
      </c>
      <c r="F103" s="9">
        <v>95</v>
      </c>
      <c r="G103" s="9">
        <v>98</v>
      </c>
      <c r="H103" s="9">
        <v>193</v>
      </c>
      <c r="I103" s="10">
        <v>49</v>
      </c>
      <c r="J103" s="9">
        <v>8</v>
      </c>
      <c r="K103" s="9">
        <v>6</v>
      </c>
      <c r="L103" s="9">
        <v>4</v>
      </c>
      <c r="M103" s="9">
        <v>6</v>
      </c>
      <c r="N103" s="9">
        <v>4</v>
      </c>
      <c r="O103" s="9">
        <v>6</v>
      </c>
      <c r="P103" s="9">
        <v>5</v>
      </c>
      <c r="Q103" s="9">
        <v>5</v>
      </c>
      <c r="R103" s="9">
        <v>4</v>
      </c>
      <c r="S103" s="9">
        <v>6</v>
      </c>
      <c r="T103" s="9">
        <v>6</v>
      </c>
      <c r="U103" s="9">
        <v>6</v>
      </c>
      <c r="V103" s="9">
        <v>3</v>
      </c>
      <c r="W103" s="9">
        <v>8</v>
      </c>
      <c r="X103" s="9">
        <v>5</v>
      </c>
      <c r="Y103" s="9">
        <v>6</v>
      </c>
      <c r="Z103" s="9">
        <v>4</v>
      </c>
      <c r="AA103" s="9">
        <v>6</v>
      </c>
      <c r="AB103" s="9">
        <v>48</v>
      </c>
      <c r="AC103" s="9">
        <v>50</v>
      </c>
      <c r="AD103" s="9">
        <v>98</v>
      </c>
      <c r="AE103" s="11">
        <v>0</v>
      </c>
    </row>
    <row r="104" spans="1:31">
      <c r="A104" s="24"/>
      <c r="B104" s="25"/>
      <c r="C104" s="8"/>
      <c r="D104" s="9"/>
      <c r="E104" s="9"/>
      <c r="F104" s="9"/>
      <c r="G104" s="9"/>
      <c r="H104" s="9"/>
      <c r="I104" s="10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11"/>
    </row>
    <row r="105" spans="1:31">
      <c r="A105" s="24">
        <v>1</v>
      </c>
      <c r="B105" s="25" t="s">
        <v>136</v>
      </c>
      <c r="C105" s="8" t="s">
        <v>137</v>
      </c>
      <c r="D105" s="9">
        <v>0</v>
      </c>
      <c r="E105" s="9">
        <v>0</v>
      </c>
      <c r="F105" s="9">
        <v>78</v>
      </c>
      <c r="G105" s="9">
        <v>81</v>
      </c>
      <c r="H105" s="9">
        <v>159</v>
      </c>
      <c r="I105" s="10">
        <v>15</v>
      </c>
      <c r="J105" s="9">
        <v>5</v>
      </c>
      <c r="K105" s="9">
        <v>5</v>
      </c>
      <c r="L105" s="9">
        <v>4</v>
      </c>
      <c r="M105" s="9">
        <v>3</v>
      </c>
      <c r="N105" s="9">
        <v>4</v>
      </c>
      <c r="O105" s="9">
        <v>5</v>
      </c>
      <c r="P105" s="9">
        <v>5</v>
      </c>
      <c r="Q105" s="9">
        <v>5</v>
      </c>
      <c r="R105" s="9">
        <v>5</v>
      </c>
      <c r="S105" s="9">
        <v>4</v>
      </c>
      <c r="T105" s="9">
        <v>5</v>
      </c>
      <c r="U105" s="9">
        <v>3</v>
      </c>
      <c r="V105" s="9">
        <v>4</v>
      </c>
      <c r="W105" s="9">
        <v>6</v>
      </c>
      <c r="X105" s="9">
        <v>5</v>
      </c>
      <c r="Y105" s="9">
        <v>4</v>
      </c>
      <c r="Z105" s="9">
        <v>3</v>
      </c>
      <c r="AA105" s="9">
        <v>6</v>
      </c>
      <c r="AB105" s="9">
        <v>41</v>
      </c>
      <c r="AC105" s="9">
        <v>40</v>
      </c>
      <c r="AD105" s="9">
        <v>81</v>
      </c>
      <c r="AE105" s="11">
        <v>0</v>
      </c>
    </row>
    <row r="106" spans="1:31">
      <c r="A106" s="24">
        <v>2</v>
      </c>
      <c r="B106" s="25" t="s">
        <v>136</v>
      </c>
      <c r="C106" s="8" t="s">
        <v>139</v>
      </c>
      <c r="D106" s="9">
        <v>0</v>
      </c>
      <c r="E106" s="9">
        <v>0</v>
      </c>
      <c r="F106" s="9">
        <v>84</v>
      </c>
      <c r="G106" s="9">
        <v>90</v>
      </c>
      <c r="H106" s="9">
        <v>174</v>
      </c>
      <c r="I106" s="10">
        <v>30</v>
      </c>
      <c r="J106" s="9">
        <v>7</v>
      </c>
      <c r="K106" s="9">
        <v>5</v>
      </c>
      <c r="L106" s="9">
        <v>5</v>
      </c>
      <c r="M106" s="9">
        <v>5</v>
      </c>
      <c r="N106" s="9">
        <v>4</v>
      </c>
      <c r="O106" s="9">
        <v>6</v>
      </c>
      <c r="P106" s="9">
        <v>4</v>
      </c>
      <c r="Q106" s="9">
        <v>5</v>
      </c>
      <c r="R106" s="9">
        <v>5</v>
      </c>
      <c r="S106" s="9">
        <v>5</v>
      </c>
      <c r="T106" s="9">
        <v>5</v>
      </c>
      <c r="U106" s="9">
        <v>3</v>
      </c>
      <c r="V106" s="9">
        <v>4</v>
      </c>
      <c r="W106" s="9">
        <v>6</v>
      </c>
      <c r="X106" s="9">
        <v>6</v>
      </c>
      <c r="Y106" s="9">
        <v>5</v>
      </c>
      <c r="Z106" s="9">
        <v>5</v>
      </c>
      <c r="AA106" s="9">
        <v>5</v>
      </c>
      <c r="AB106" s="9">
        <v>46</v>
      </c>
      <c r="AC106" s="9">
        <v>44</v>
      </c>
      <c r="AD106" s="9">
        <v>90</v>
      </c>
      <c r="AE106" s="11">
        <v>0</v>
      </c>
    </row>
    <row r="107" spans="1:31">
      <c r="A107" s="24">
        <v>3</v>
      </c>
      <c r="B107" s="25" t="s">
        <v>136</v>
      </c>
      <c r="C107" s="8" t="s">
        <v>138</v>
      </c>
      <c r="D107" s="9">
        <v>0</v>
      </c>
      <c r="E107" s="9">
        <v>0</v>
      </c>
      <c r="F107" s="9">
        <v>84</v>
      </c>
      <c r="G107" s="9">
        <v>99</v>
      </c>
      <c r="H107" s="9">
        <v>183</v>
      </c>
      <c r="I107" s="10">
        <v>39</v>
      </c>
      <c r="J107" s="9">
        <v>6</v>
      </c>
      <c r="K107" s="9">
        <v>5</v>
      </c>
      <c r="L107" s="9">
        <v>3</v>
      </c>
      <c r="M107" s="9">
        <v>8</v>
      </c>
      <c r="N107" s="9">
        <v>4</v>
      </c>
      <c r="O107" s="9">
        <v>4</v>
      </c>
      <c r="P107" s="9">
        <v>4</v>
      </c>
      <c r="Q107" s="9">
        <v>6</v>
      </c>
      <c r="R107" s="9">
        <v>6</v>
      </c>
      <c r="S107" s="9">
        <v>4</v>
      </c>
      <c r="T107" s="9">
        <v>6</v>
      </c>
      <c r="U107" s="9">
        <v>7</v>
      </c>
      <c r="V107" s="9">
        <v>5</v>
      </c>
      <c r="W107" s="9">
        <v>6</v>
      </c>
      <c r="X107" s="9">
        <v>9</v>
      </c>
      <c r="Y107" s="9">
        <v>5</v>
      </c>
      <c r="Z107" s="9">
        <v>5</v>
      </c>
      <c r="AA107" s="9">
        <v>6</v>
      </c>
      <c r="AB107" s="9">
        <v>46</v>
      </c>
      <c r="AC107" s="9">
        <v>53</v>
      </c>
      <c r="AD107" s="9">
        <v>99</v>
      </c>
      <c r="AE107" s="11">
        <v>0</v>
      </c>
    </row>
    <row r="108" spans="1:31">
      <c r="A108" s="24">
        <v>4</v>
      </c>
      <c r="B108" s="25" t="s">
        <v>136</v>
      </c>
      <c r="C108" s="8" t="s">
        <v>141</v>
      </c>
      <c r="D108" s="9">
        <v>0</v>
      </c>
      <c r="E108" s="9">
        <v>0</v>
      </c>
      <c r="F108" s="9">
        <v>93</v>
      </c>
      <c r="G108" s="9">
        <v>93</v>
      </c>
      <c r="H108" s="9">
        <v>186</v>
      </c>
      <c r="I108" s="10">
        <v>42</v>
      </c>
      <c r="J108" s="9">
        <v>6</v>
      </c>
      <c r="K108" s="9">
        <v>6</v>
      </c>
      <c r="L108" s="9">
        <v>5</v>
      </c>
      <c r="M108" s="9">
        <v>7</v>
      </c>
      <c r="N108" s="9">
        <v>3</v>
      </c>
      <c r="O108" s="9">
        <v>5</v>
      </c>
      <c r="P108" s="9">
        <v>5</v>
      </c>
      <c r="Q108" s="9">
        <v>5</v>
      </c>
      <c r="R108" s="9">
        <v>4</v>
      </c>
      <c r="S108" s="9">
        <v>5</v>
      </c>
      <c r="T108" s="9">
        <v>8</v>
      </c>
      <c r="U108" s="9">
        <v>4</v>
      </c>
      <c r="V108" s="9">
        <v>4</v>
      </c>
      <c r="W108" s="9">
        <v>5</v>
      </c>
      <c r="X108" s="9">
        <v>7</v>
      </c>
      <c r="Y108" s="9">
        <v>4</v>
      </c>
      <c r="Z108" s="9">
        <v>4</v>
      </c>
      <c r="AA108" s="9">
        <v>6</v>
      </c>
      <c r="AB108" s="9">
        <v>46</v>
      </c>
      <c r="AC108" s="9">
        <v>47</v>
      </c>
      <c r="AD108" s="9">
        <v>93</v>
      </c>
      <c r="AE108" s="11">
        <v>0</v>
      </c>
    </row>
    <row r="109" spans="1:31">
      <c r="A109" s="24">
        <v>5</v>
      </c>
      <c r="B109" s="25" t="s">
        <v>136</v>
      </c>
      <c r="C109" s="8" t="s">
        <v>140</v>
      </c>
      <c r="D109" s="9">
        <v>0</v>
      </c>
      <c r="E109" s="9">
        <v>0</v>
      </c>
      <c r="F109" s="9">
        <v>92</v>
      </c>
      <c r="G109" s="9">
        <v>99</v>
      </c>
      <c r="H109" s="9">
        <v>191</v>
      </c>
      <c r="I109" s="10">
        <v>47</v>
      </c>
      <c r="J109" s="9">
        <v>6</v>
      </c>
      <c r="K109" s="9">
        <v>5</v>
      </c>
      <c r="L109" s="9">
        <v>3</v>
      </c>
      <c r="M109" s="9">
        <v>5</v>
      </c>
      <c r="N109" s="9">
        <v>3</v>
      </c>
      <c r="O109" s="9">
        <v>6</v>
      </c>
      <c r="P109" s="9">
        <v>7</v>
      </c>
      <c r="Q109" s="9">
        <v>8</v>
      </c>
      <c r="R109" s="9">
        <v>3</v>
      </c>
      <c r="S109" s="9">
        <v>5</v>
      </c>
      <c r="T109" s="9">
        <v>4</v>
      </c>
      <c r="U109" s="9">
        <v>5</v>
      </c>
      <c r="V109" s="9">
        <v>5</v>
      </c>
      <c r="W109" s="9">
        <v>9</v>
      </c>
      <c r="X109" s="9">
        <v>5</v>
      </c>
      <c r="Y109" s="9">
        <v>8</v>
      </c>
      <c r="Z109" s="9">
        <v>5</v>
      </c>
      <c r="AA109" s="9">
        <v>7</v>
      </c>
      <c r="AB109" s="9">
        <v>46</v>
      </c>
      <c r="AC109" s="9">
        <v>53</v>
      </c>
      <c r="AD109" s="9">
        <v>99</v>
      </c>
      <c r="AE109" s="11">
        <v>0</v>
      </c>
    </row>
    <row r="110" spans="1:31">
      <c r="A110" s="24"/>
      <c r="B110" s="25"/>
      <c r="C110" s="8"/>
      <c r="D110" s="9"/>
      <c r="E110" s="9"/>
      <c r="F110" s="9"/>
      <c r="G110" s="9"/>
      <c r="H110" s="9"/>
      <c r="I110" s="10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11"/>
    </row>
    <row r="111" spans="1:31">
      <c r="A111" s="35" t="s">
        <v>170</v>
      </c>
      <c r="B111" s="25" t="s">
        <v>146</v>
      </c>
      <c r="C111" s="8" t="s">
        <v>171</v>
      </c>
      <c r="D111" s="9">
        <v>72</v>
      </c>
      <c r="E111" s="9">
        <v>73</v>
      </c>
      <c r="F111" s="9">
        <v>71</v>
      </c>
      <c r="G111" s="9">
        <v>70</v>
      </c>
      <c r="H111" s="9">
        <v>286</v>
      </c>
      <c r="I111" s="10">
        <v>-2</v>
      </c>
      <c r="J111" s="9">
        <v>5</v>
      </c>
      <c r="K111" s="9">
        <v>4</v>
      </c>
      <c r="L111" s="9">
        <v>3</v>
      </c>
      <c r="M111" s="9">
        <v>4</v>
      </c>
      <c r="N111" s="9">
        <v>3</v>
      </c>
      <c r="O111" s="9">
        <v>4</v>
      </c>
      <c r="P111" s="9">
        <v>4</v>
      </c>
      <c r="Q111" s="9">
        <v>5</v>
      </c>
      <c r="R111" s="9">
        <v>4</v>
      </c>
      <c r="S111" s="9">
        <v>5</v>
      </c>
      <c r="T111" s="9">
        <v>4</v>
      </c>
      <c r="U111" s="9">
        <v>4</v>
      </c>
      <c r="V111" s="9">
        <v>3</v>
      </c>
      <c r="W111" s="9">
        <v>4</v>
      </c>
      <c r="X111" s="9">
        <v>4</v>
      </c>
      <c r="Y111" s="9">
        <v>3</v>
      </c>
      <c r="Z111" s="9">
        <v>3</v>
      </c>
      <c r="AA111" s="9">
        <v>4</v>
      </c>
      <c r="AB111" s="9">
        <v>36</v>
      </c>
      <c r="AC111" s="9">
        <v>34</v>
      </c>
      <c r="AD111" s="9">
        <v>70</v>
      </c>
      <c r="AE111" s="11">
        <v>0</v>
      </c>
    </row>
    <row r="112" spans="1:31">
      <c r="A112" s="24">
        <v>1</v>
      </c>
      <c r="B112" s="25" t="s">
        <v>85</v>
      </c>
      <c r="C112" s="8" t="s">
        <v>172</v>
      </c>
      <c r="D112" s="9">
        <v>77</v>
      </c>
      <c r="E112" s="9">
        <v>75</v>
      </c>
      <c r="F112" s="9">
        <v>73</v>
      </c>
      <c r="G112" s="9">
        <v>73</v>
      </c>
      <c r="H112" s="9">
        <v>298</v>
      </c>
      <c r="I112" s="10">
        <v>10</v>
      </c>
      <c r="J112" s="9">
        <v>5</v>
      </c>
      <c r="K112" s="9">
        <v>4</v>
      </c>
      <c r="L112" s="9">
        <v>4</v>
      </c>
      <c r="M112" s="9">
        <v>5</v>
      </c>
      <c r="N112" s="9">
        <v>3</v>
      </c>
      <c r="O112" s="9">
        <v>4</v>
      </c>
      <c r="P112" s="9">
        <v>5</v>
      </c>
      <c r="Q112" s="9">
        <v>4</v>
      </c>
      <c r="R112" s="9">
        <v>4</v>
      </c>
      <c r="S112" s="9">
        <v>4</v>
      </c>
      <c r="T112" s="9">
        <v>4</v>
      </c>
      <c r="U112" s="9">
        <v>4</v>
      </c>
      <c r="V112" s="9">
        <v>3</v>
      </c>
      <c r="W112" s="9">
        <v>4</v>
      </c>
      <c r="X112" s="9">
        <v>5</v>
      </c>
      <c r="Y112" s="9">
        <v>4</v>
      </c>
      <c r="Z112" s="9">
        <v>3</v>
      </c>
      <c r="AA112" s="9">
        <v>4</v>
      </c>
      <c r="AB112" s="9">
        <v>38</v>
      </c>
      <c r="AC112" s="9">
        <v>35</v>
      </c>
      <c r="AD112" s="9">
        <v>73</v>
      </c>
      <c r="AE112" s="11">
        <v>0</v>
      </c>
    </row>
    <row r="113" spans="1:31">
      <c r="A113" s="24">
        <v>2</v>
      </c>
      <c r="B113" s="25" t="s">
        <v>85</v>
      </c>
      <c r="C113" s="8" t="s">
        <v>173</v>
      </c>
      <c r="D113" s="9">
        <v>79</v>
      </c>
      <c r="E113" s="9">
        <v>73</v>
      </c>
      <c r="F113" s="9">
        <v>76</v>
      </c>
      <c r="G113" s="9">
        <v>72</v>
      </c>
      <c r="H113" s="9">
        <v>300</v>
      </c>
      <c r="I113" s="10">
        <v>12</v>
      </c>
      <c r="J113" s="9">
        <v>5</v>
      </c>
      <c r="K113" s="9">
        <v>4</v>
      </c>
      <c r="L113" s="9">
        <v>3</v>
      </c>
      <c r="M113" s="9">
        <v>4</v>
      </c>
      <c r="N113" s="9">
        <v>3</v>
      </c>
      <c r="O113" s="9">
        <v>5</v>
      </c>
      <c r="P113" s="9">
        <v>3</v>
      </c>
      <c r="Q113" s="9">
        <v>4</v>
      </c>
      <c r="R113" s="9">
        <v>4</v>
      </c>
      <c r="S113" s="9">
        <v>4</v>
      </c>
      <c r="T113" s="9">
        <v>4</v>
      </c>
      <c r="U113" s="9">
        <v>4</v>
      </c>
      <c r="V113" s="9">
        <v>4</v>
      </c>
      <c r="W113" s="9">
        <v>5</v>
      </c>
      <c r="X113" s="9">
        <v>6</v>
      </c>
      <c r="Y113" s="9">
        <v>4</v>
      </c>
      <c r="Z113" s="9">
        <v>2</v>
      </c>
      <c r="AA113" s="9">
        <v>4</v>
      </c>
      <c r="AB113" s="9">
        <v>35</v>
      </c>
      <c r="AC113" s="9">
        <v>37</v>
      </c>
      <c r="AD113" s="9">
        <v>72</v>
      </c>
      <c r="AE113" s="11">
        <v>0</v>
      </c>
    </row>
    <row r="114" spans="1:31">
      <c r="A114" s="24">
        <v>3</v>
      </c>
      <c r="B114" s="25" t="s">
        <v>85</v>
      </c>
      <c r="C114" s="8" t="s">
        <v>174</v>
      </c>
      <c r="D114" s="9">
        <v>79</v>
      </c>
      <c r="E114" s="9">
        <v>74</v>
      </c>
      <c r="F114" s="9">
        <v>80</v>
      </c>
      <c r="G114" s="9">
        <v>74</v>
      </c>
      <c r="H114" s="9">
        <v>307</v>
      </c>
      <c r="I114" s="10">
        <v>19</v>
      </c>
      <c r="J114" s="9">
        <v>5</v>
      </c>
      <c r="K114" s="9">
        <v>4</v>
      </c>
      <c r="L114" s="9">
        <v>3</v>
      </c>
      <c r="M114" s="9">
        <v>5</v>
      </c>
      <c r="N114" s="9">
        <v>3</v>
      </c>
      <c r="O114" s="9">
        <v>5</v>
      </c>
      <c r="P114" s="9">
        <v>4</v>
      </c>
      <c r="Q114" s="9">
        <v>5</v>
      </c>
      <c r="R114" s="9">
        <v>4</v>
      </c>
      <c r="S114" s="9">
        <v>5</v>
      </c>
      <c r="T114" s="9">
        <v>4</v>
      </c>
      <c r="U114" s="9">
        <v>4</v>
      </c>
      <c r="V114" s="9">
        <v>3</v>
      </c>
      <c r="W114" s="9">
        <v>4</v>
      </c>
      <c r="X114" s="9">
        <v>5</v>
      </c>
      <c r="Y114" s="9">
        <v>3</v>
      </c>
      <c r="Z114" s="9">
        <v>4</v>
      </c>
      <c r="AA114" s="9">
        <v>4</v>
      </c>
      <c r="AB114" s="9">
        <v>38</v>
      </c>
      <c r="AC114" s="9">
        <v>36</v>
      </c>
      <c r="AD114" s="9">
        <v>74</v>
      </c>
      <c r="AE114" s="11">
        <v>0</v>
      </c>
    </row>
    <row r="115" spans="1:31">
      <c r="A115" s="24">
        <v>4</v>
      </c>
      <c r="B115" s="25" t="s">
        <v>85</v>
      </c>
      <c r="C115" s="8" t="s">
        <v>86</v>
      </c>
      <c r="D115" s="9">
        <v>78</v>
      </c>
      <c r="E115" s="9">
        <v>75</v>
      </c>
      <c r="F115" s="9">
        <v>77</v>
      </c>
      <c r="G115" s="9">
        <v>78</v>
      </c>
      <c r="H115" s="9">
        <v>308</v>
      </c>
      <c r="I115" s="10">
        <v>20</v>
      </c>
      <c r="J115" s="9">
        <v>6</v>
      </c>
      <c r="K115" s="9">
        <v>4</v>
      </c>
      <c r="L115" s="9">
        <v>3</v>
      </c>
      <c r="M115" s="9">
        <v>5</v>
      </c>
      <c r="N115" s="9">
        <v>3</v>
      </c>
      <c r="O115" s="9">
        <v>6</v>
      </c>
      <c r="P115" s="9">
        <v>4</v>
      </c>
      <c r="Q115" s="9">
        <v>4</v>
      </c>
      <c r="R115" s="9">
        <v>4</v>
      </c>
      <c r="S115" s="9">
        <v>5</v>
      </c>
      <c r="T115" s="9">
        <v>5</v>
      </c>
      <c r="U115" s="9">
        <v>4</v>
      </c>
      <c r="V115" s="9">
        <v>3</v>
      </c>
      <c r="W115" s="9">
        <v>5</v>
      </c>
      <c r="X115" s="9">
        <v>5</v>
      </c>
      <c r="Y115" s="9">
        <v>3</v>
      </c>
      <c r="Z115" s="9">
        <v>3</v>
      </c>
      <c r="AA115" s="9">
        <v>6</v>
      </c>
      <c r="AB115" s="9">
        <v>39</v>
      </c>
      <c r="AC115" s="9">
        <v>39</v>
      </c>
      <c r="AD115" s="9">
        <v>78</v>
      </c>
      <c r="AE115" s="11">
        <v>0</v>
      </c>
    </row>
    <row r="116" spans="1:31">
      <c r="A116" s="24">
        <v>5</v>
      </c>
      <c r="B116" s="25" t="s">
        <v>85</v>
      </c>
      <c r="C116" s="8" t="s">
        <v>175</v>
      </c>
      <c r="D116" s="9">
        <v>84</v>
      </c>
      <c r="E116" s="9">
        <v>71</v>
      </c>
      <c r="F116" s="9">
        <v>79</v>
      </c>
      <c r="G116" s="9">
        <v>80</v>
      </c>
      <c r="H116" s="9">
        <v>314</v>
      </c>
      <c r="I116" s="10">
        <v>26</v>
      </c>
      <c r="J116" s="9">
        <v>7</v>
      </c>
      <c r="K116" s="9">
        <v>5</v>
      </c>
      <c r="L116" s="9">
        <v>4</v>
      </c>
      <c r="M116" s="9">
        <v>4</v>
      </c>
      <c r="N116" s="9">
        <v>3</v>
      </c>
      <c r="O116" s="9">
        <v>4</v>
      </c>
      <c r="P116" s="9">
        <v>5</v>
      </c>
      <c r="Q116" s="9">
        <v>5</v>
      </c>
      <c r="R116" s="9">
        <v>4</v>
      </c>
      <c r="S116" s="9">
        <v>5</v>
      </c>
      <c r="T116" s="9">
        <v>4</v>
      </c>
      <c r="U116" s="9">
        <v>4</v>
      </c>
      <c r="V116" s="9">
        <v>4</v>
      </c>
      <c r="W116" s="9">
        <v>4</v>
      </c>
      <c r="X116" s="9">
        <v>6</v>
      </c>
      <c r="Y116" s="9">
        <v>3</v>
      </c>
      <c r="Z116" s="9">
        <v>4</v>
      </c>
      <c r="AA116" s="9">
        <v>5</v>
      </c>
      <c r="AB116" s="9">
        <v>41</v>
      </c>
      <c r="AC116" s="9">
        <v>39</v>
      </c>
      <c r="AD116" s="9">
        <v>80</v>
      </c>
      <c r="AE116" s="11">
        <v>0</v>
      </c>
    </row>
    <row r="117" spans="1:31">
      <c r="A117" s="24">
        <v>6</v>
      </c>
      <c r="B117" s="25" t="s">
        <v>85</v>
      </c>
      <c r="C117" s="8" t="s">
        <v>176</v>
      </c>
      <c r="D117" s="9">
        <v>73</v>
      </c>
      <c r="E117" s="9">
        <v>80</v>
      </c>
      <c r="F117" s="9">
        <v>78</v>
      </c>
      <c r="G117" s="9">
        <v>83</v>
      </c>
      <c r="H117" s="9">
        <v>314</v>
      </c>
      <c r="I117" s="10">
        <v>26</v>
      </c>
      <c r="J117" s="9">
        <v>5</v>
      </c>
      <c r="K117" s="9">
        <v>3</v>
      </c>
      <c r="L117" s="9">
        <v>4</v>
      </c>
      <c r="M117" s="9">
        <v>5</v>
      </c>
      <c r="N117" s="9">
        <v>3</v>
      </c>
      <c r="O117" s="9">
        <v>5</v>
      </c>
      <c r="P117" s="9">
        <v>4</v>
      </c>
      <c r="Q117" s="9">
        <v>5</v>
      </c>
      <c r="R117" s="9">
        <v>4</v>
      </c>
      <c r="S117" s="9">
        <v>4</v>
      </c>
      <c r="T117" s="9">
        <v>5</v>
      </c>
      <c r="U117" s="9">
        <v>5</v>
      </c>
      <c r="V117" s="9">
        <v>4</v>
      </c>
      <c r="W117" s="9">
        <v>4</v>
      </c>
      <c r="X117" s="9">
        <v>8</v>
      </c>
      <c r="Y117" s="9">
        <v>5</v>
      </c>
      <c r="Z117" s="9">
        <v>4</v>
      </c>
      <c r="AA117" s="9">
        <v>6</v>
      </c>
      <c r="AB117" s="9">
        <v>38</v>
      </c>
      <c r="AC117" s="9">
        <v>45</v>
      </c>
      <c r="AD117" s="9">
        <v>83</v>
      </c>
      <c r="AE117" s="11">
        <v>0</v>
      </c>
    </row>
    <row r="118" spans="1:31">
      <c r="A118" s="24">
        <v>7</v>
      </c>
      <c r="B118" s="25" t="s">
        <v>85</v>
      </c>
      <c r="C118" s="8" t="s">
        <v>87</v>
      </c>
      <c r="D118" s="9">
        <v>79</v>
      </c>
      <c r="E118" s="9">
        <v>80</v>
      </c>
      <c r="F118" s="9">
        <v>77</v>
      </c>
      <c r="G118" s="9">
        <v>80</v>
      </c>
      <c r="H118" s="9">
        <v>316</v>
      </c>
      <c r="I118" s="10">
        <v>28</v>
      </c>
      <c r="J118" s="9">
        <v>7</v>
      </c>
      <c r="K118" s="9">
        <v>4</v>
      </c>
      <c r="L118" s="9">
        <v>3</v>
      </c>
      <c r="M118" s="9">
        <v>5</v>
      </c>
      <c r="N118" s="9">
        <v>4</v>
      </c>
      <c r="O118" s="9">
        <v>5</v>
      </c>
      <c r="P118" s="9">
        <v>5</v>
      </c>
      <c r="Q118" s="9">
        <v>4</v>
      </c>
      <c r="R118" s="9">
        <v>4</v>
      </c>
      <c r="S118" s="9">
        <v>4</v>
      </c>
      <c r="T118" s="9">
        <v>5</v>
      </c>
      <c r="U118" s="9">
        <v>6</v>
      </c>
      <c r="V118" s="9">
        <v>3</v>
      </c>
      <c r="W118" s="9">
        <v>4</v>
      </c>
      <c r="X118" s="9">
        <v>6</v>
      </c>
      <c r="Y118" s="9">
        <v>4</v>
      </c>
      <c r="Z118" s="9">
        <v>3</v>
      </c>
      <c r="AA118" s="9">
        <v>4</v>
      </c>
      <c r="AB118" s="9">
        <v>41</v>
      </c>
      <c r="AC118" s="9">
        <v>39</v>
      </c>
      <c r="AD118" s="9">
        <v>80</v>
      </c>
      <c r="AE118" s="11">
        <v>0</v>
      </c>
    </row>
    <row r="119" spans="1:31">
      <c r="A119" s="24">
        <v>8</v>
      </c>
      <c r="B119" s="25" t="s">
        <v>85</v>
      </c>
      <c r="C119" s="8" t="s">
        <v>88</v>
      </c>
      <c r="D119" s="9">
        <v>87</v>
      </c>
      <c r="E119" s="9">
        <v>88</v>
      </c>
      <c r="F119" s="9">
        <v>0</v>
      </c>
      <c r="G119" s="9">
        <v>0</v>
      </c>
      <c r="H119" s="9">
        <v>175</v>
      </c>
      <c r="I119" s="10">
        <v>31</v>
      </c>
      <c r="J119" s="9">
        <v>6</v>
      </c>
      <c r="K119" s="9">
        <v>5</v>
      </c>
      <c r="L119" s="9">
        <v>2</v>
      </c>
      <c r="M119" s="9">
        <v>5</v>
      </c>
      <c r="N119" s="9">
        <v>3</v>
      </c>
      <c r="O119" s="9">
        <v>8</v>
      </c>
      <c r="P119" s="9">
        <v>5</v>
      </c>
      <c r="Q119" s="9">
        <v>5</v>
      </c>
      <c r="R119" s="9">
        <v>4</v>
      </c>
      <c r="S119" s="9">
        <v>5</v>
      </c>
      <c r="T119" s="9">
        <v>5</v>
      </c>
      <c r="U119" s="9">
        <v>4</v>
      </c>
      <c r="V119" s="9">
        <v>4</v>
      </c>
      <c r="W119" s="9">
        <v>5</v>
      </c>
      <c r="X119" s="9">
        <v>6</v>
      </c>
      <c r="Y119" s="9">
        <v>4</v>
      </c>
      <c r="Z119" s="9">
        <v>4</v>
      </c>
      <c r="AA119" s="9">
        <v>8</v>
      </c>
      <c r="AB119" s="9">
        <v>43</v>
      </c>
      <c r="AC119" s="9">
        <v>45</v>
      </c>
      <c r="AD119" s="9">
        <v>88</v>
      </c>
      <c r="AE119" s="11" t="s">
        <v>14</v>
      </c>
    </row>
    <row r="120" spans="1:31">
      <c r="A120" s="24"/>
      <c r="B120" s="25"/>
      <c r="C120" s="8"/>
      <c r="D120" s="9"/>
      <c r="E120" s="9"/>
      <c r="F120" s="9"/>
      <c r="G120" s="9"/>
      <c r="H120" s="9"/>
      <c r="I120" s="10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11"/>
    </row>
    <row r="121" spans="1:31">
      <c r="A121" s="24">
        <v>1</v>
      </c>
      <c r="B121" s="25" t="s">
        <v>28</v>
      </c>
      <c r="C121" s="8" t="s">
        <v>90</v>
      </c>
      <c r="D121" s="9">
        <v>70</v>
      </c>
      <c r="E121" s="9">
        <v>72</v>
      </c>
      <c r="F121" s="9">
        <v>77</v>
      </c>
      <c r="G121" s="9">
        <v>73</v>
      </c>
      <c r="H121" s="9">
        <v>292</v>
      </c>
      <c r="I121" s="10">
        <v>4</v>
      </c>
      <c r="J121" s="9">
        <v>5</v>
      </c>
      <c r="K121" s="9">
        <v>4</v>
      </c>
      <c r="L121" s="9">
        <v>4</v>
      </c>
      <c r="M121" s="9">
        <v>3</v>
      </c>
      <c r="N121" s="9">
        <v>3</v>
      </c>
      <c r="O121" s="9">
        <v>5</v>
      </c>
      <c r="P121" s="9">
        <v>4</v>
      </c>
      <c r="Q121" s="9">
        <v>4</v>
      </c>
      <c r="R121" s="9">
        <v>5</v>
      </c>
      <c r="S121" s="9">
        <v>4</v>
      </c>
      <c r="T121" s="9">
        <v>4</v>
      </c>
      <c r="U121" s="9">
        <v>4</v>
      </c>
      <c r="V121" s="9">
        <v>3</v>
      </c>
      <c r="W121" s="9">
        <v>4</v>
      </c>
      <c r="X121" s="9">
        <v>5</v>
      </c>
      <c r="Y121" s="9">
        <v>4</v>
      </c>
      <c r="Z121" s="9">
        <v>3</v>
      </c>
      <c r="AA121" s="9">
        <v>5</v>
      </c>
      <c r="AB121" s="9">
        <v>37</v>
      </c>
      <c r="AC121" s="9">
        <v>36</v>
      </c>
      <c r="AD121" s="9">
        <v>73</v>
      </c>
      <c r="AE121" s="11">
        <v>0</v>
      </c>
    </row>
    <row r="122" spans="1:31">
      <c r="A122" s="24">
        <v>2</v>
      </c>
      <c r="B122" s="25" t="s">
        <v>28</v>
      </c>
      <c r="C122" s="8" t="s">
        <v>89</v>
      </c>
      <c r="D122" s="9">
        <v>69</v>
      </c>
      <c r="E122" s="9">
        <v>76</v>
      </c>
      <c r="F122" s="9">
        <v>73</v>
      </c>
      <c r="G122" s="9">
        <v>77</v>
      </c>
      <c r="H122" s="9">
        <v>295</v>
      </c>
      <c r="I122" s="10">
        <v>7</v>
      </c>
      <c r="J122" s="9">
        <v>5</v>
      </c>
      <c r="K122" s="9">
        <v>4</v>
      </c>
      <c r="L122" s="9">
        <v>3</v>
      </c>
      <c r="M122" s="9">
        <v>4</v>
      </c>
      <c r="N122" s="9">
        <v>3</v>
      </c>
      <c r="O122" s="9">
        <v>5</v>
      </c>
      <c r="P122" s="9">
        <v>5</v>
      </c>
      <c r="Q122" s="9">
        <v>5</v>
      </c>
      <c r="R122" s="9">
        <v>5</v>
      </c>
      <c r="S122" s="9">
        <v>4</v>
      </c>
      <c r="T122" s="9">
        <v>4</v>
      </c>
      <c r="U122" s="9">
        <v>5</v>
      </c>
      <c r="V122" s="9">
        <v>3</v>
      </c>
      <c r="W122" s="9">
        <v>5</v>
      </c>
      <c r="X122" s="9">
        <v>5</v>
      </c>
      <c r="Y122" s="9">
        <v>4</v>
      </c>
      <c r="Z122" s="9">
        <v>3</v>
      </c>
      <c r="AA122" s="9">
        <v>5</v>
      </c>
      <c r="AB122" s="9">
        <v>39</v>
      </c>
      <c r="AC122" s="9">
        <v>38</v>
      </c>
      <c r="AD122" s="9">
        <v>77</v>
      </c>
      <c r="AE122" s="11">
        <v>0</v>
      </c>
    </row>
    <row r="123" spans="1:31">
      <c r="A123" s="24">
        <v>3</v>
      </c>
      <c r="B123" s="25" t="s">
        <v>28</v>
      </c>
      <c r="C123" s="8" t="s">
        <v>91</v>
      </c>
      <c r="D123" s="9">
        <v>70</v>
      </c>
      <c r="E123" s="9">
        <v>77</v>
      </c>
      <c r="F123" s="9">
        <v>78</v>
      </c>
      <c r="G123" s="9">
        <v>73</v>
      </c>
      <c r="H123" s="9">
        <v>298</v>
      </c>
      <c r="I123" s="10">
        <v>10</v>
      </c>
      <c r="J123" s="9">
        <v>4</v>
      </c>
      <c r="K123" s="9">
        <v>4</v>
      </c>
      <c r="L123" s="9">
        <v>3</v>
      </c>
      <c r="M123" s="9">
        <v>4</v>
      </c>
      <c r="N123" s="9">
        <v>3</v>
      </c>
      <c r="O123" s="9">
        <v>6</v>
      </c>
      <c r="P123" s="9">
        <v>4</v>
      </c>
      <c r="Q123" s="9">
        <v>5</v>
      </c>
      <c r="R123" s="9">
        <v>4</v>
      </c>
      <c r="S123" s="9">
        <v>5</v>
      </c>
      <c r="T123" s="9">
        <v>3</v>
      </c>
      <c r="U123" s="9">
        <v>4</v>
      </c>
      <c r="V123" s="9">
        <v>3</v>
      </c>
      <c r="W123" s="9">
        <v>5</v>
      </c>
      <c r="X123" s="9">
        <v>5</v>
      </c>
      <c r="Y123" s="9">
        <v>3</v>
      </c>
      <c r="Z123" s="9">
        <v>3</v>
      </c>
      <c r="AA123" s="9">
        <v>5</v>
      </c>
      <c r="AB123" s="9">
        <v>37</v>
      </c>
      <c r="AC123" s="9">
        <v>36</v>
      </c>
      <c r="AD123" s="9">
        <v>73</v>
      </c>
      <c r="AE123" s="11">
        <v>0</v>
      </c>
    </row>
    <row r="124" spans="1:31">
      <c r="A124" s="24">
        <v>4</v>
      </c>
      <c r="B124" s="25" t="s">
        <v>28</v>
      </c>
      <c r="C124" s="8" t="s">
        <v>98</v>
      </c>
      <c r="D124" s="9">
        <v>79</v>
      </c>
      <c r="E124" s="9">
        <v>71</v>
      </c>
      <c r="F124" s="9">
        <v>76</v>
      </c>
      <c r="G124" s="9">
        <v>75</v>
      </c>
      <c r="H124" s="9">
        <v>301</v>
      </c>
      <c r="I124" s="10">
        <v>13</v>
      </c>
      <c r="J124" s="9">
        <v>6</v>
      </c>
      <c r="K124" s="9">
        <v>4</v>
      </c>
      <c r="L124" s="9">
        <v>3</v>
      </c>
      <c r="M124" s="9">
        <v>4</v>
      </c>
      <c r="N124" s="9">
        <v>3</v>
      </c>
      <c r="O124" s="9">
        <v>5</v>
      </c>
      <c r="P124" s="9">
        <v>5</v>
      </c>
      <c r="Q124" s="9">
        <v>4</v>
      </c>
      <c r="R124" s="9">
        <v>5</v>
      </c>
      <c r="S124" s="9">
        <v>4</v>
      </c>
      <c r="T124" s="9">
        <v>4</v>
      </c>
      <c r="U124" s="9">
        <v>4</v>
      </c>
      <c r="V124" s="9">
        <v>3</v>
      </c>
      <c r="W124" s="9">
        <v>4</v>
      </c>
      <c r="X124" s="9">
        <v>5</v>
      </c>
      <c r="Y124" s="9">
        <v>4</v>
      </c>
      <c r="Z124" s="9">
        <v>4</v>
      </c>
      <c r="AA124" s="9">
        <v>4</v>
      </c>
      <c r="AB124" s="9">
        <v>39</v>
      </c>
      <c r="AC124" s="9">
        <v>36</v>
      </c>
      <c r="AD124" s="9">
        <v>75</v>
      </c>
      <c r="AE124" s="11">
        <v>0</v>
      </c>
    </row>
    <row r="125" spans="1:31">
      <c r="A125" s="24">
        <v>5</v>
      </c>
      <c r="B125" s="25" t="s">
        <v>28</v>
      </c>
      <c r="C125" s="8" t="s">
        <v>29</v>
      </c>
      <c r="D125" s="9">
        <v>75</v>
      </c>
      <c r="E125" s="9">
        <v>79</v>
      </c>
      <c r="F125" s="9">
        <v>72</v>
      </c>
      <c r="G125" s="9">
        <v>75</v>
      </c>
      <c r="H125" s="9">
        <v>301</v>
      </c>
      <c r="I125" s="10">
        <v>13</v>
      </c>
      <c r="J125" s="9">
        <v>5</v>
      </c>
      <c r="K125" s="9">
        <v>4</v>
      </c>
      <c r="L125" s="9">
        <v>4</v>
      </c>
      <c r="M125" s="9">
        <v>4</v>
      </c>
      <c r="N125" s="9">
        <v>3</v>
      </c>
      <c r="O125" s="9">
        <v>5</v>
      </c>
      <c r="P125" s="9">
        <v>3</v>
      </c>
      <c r="Q125" s="9">
        <v>3</v>
      </c>
      <c r="R125" s="9">
        <v>5</v>
      </c>
      <c r="S125" s="9">
        <v>5</v>
      </c>
      <c r="T125" s="9">
        <v>4</v>
      </c>
      <c r="U125" s="9">
        <v>4</v>
      </c>
      <c r="V125" s="9">
        <v>3</v>
      </c>
      <c r="W125" s="9">
        <v>5</v>
      </c>
      <c r="X125" s="9">
        <v>7</v>
      </c>
      <c r="Y125" s="9">
        <v>4</v>
      </c>
      <c r="Z125" s="9">
        <v>3</v>
      </c>
      <c r="AA125" s="9">
        <v>4</v>
      </c>
      <c r="AB125" s="9">
        <v>36</v>
      </c>
      <c r="AC125" s="9">
        <v>39</v>
      </c>
      <c r="AD125" s="9">
        <v>75</v>
      </c>
      <c r="AE125" s="11">
        <v>0</v>
      </c>
    </row>
    <row r="126" spans="1:31">
      <c r="A126" s="24">
        <v>6</v>
      </c>
      <c r="B126" s="25" t="s">
        <v>28</v>
      </c>
      <c r="C126" s="8" t="s">
        <v>93</v>
      </c>
      <c r="D126" s="9">
        <v>75</v>
      </c>
      <c r="E126" s="9">
        <v>75</v>
      </c>
      <c r="F126" s="9">
        <v>74</v>
      </c>
      <c r="G126" s="9">
        <v>77</v>
      </c>
      <c r="H126" s="9">
        <v>301</v>
      </c>
      <c r="I126" s="10">
        <v>13</v>
      </c>
      <c r="J126" s="9">
        <v>5</v>
      </c>
      <c r="K126" s="9">
        <v>4</v>
      </c>
      <c r="L126" s="9">
        <v>4</v>
      </c>
      <c r="M126" s="9">
        <v>4</v>
      </c>
      <c r="N126" s="9">
        <v>3</v>
      </c>
      <c r="O126" s="9">
        <v>5</v>
      </c>
      <c r="P126" s="9">
        <v>5</v>
      </c>
      <c r="Q126" s="9">
        <v>5</v>
      </c>
      <c r="R126" s="9">
        <v>4</v>
      </c>
      <c r="S126" s="9">
        <v>3</v>
      </c>
      <c r="T126" s="9">
        <v>4</v>
      </c>
      <c r="U126" s="9">
        <v>5</v>
      </c>
      <c r="V126" s="9">
        <v>2</v>
      </c>
      <c r="W126" s="9">
        <v>7</v>
      </c>
      <c r="X126" s="9">
        <v>5</v>
      </c>
      <c r="Y126" s="9">
        <v>3</v>
      </c>
      <c r="Z126" s="9">
        <v>4</v>
      </c>
      <c r="AA126" s="9">
        <v>5</v>
      </c>
      <c r="AB126" s="9">
        <v>39</v>
      </c>
      <c r="AC126" s="9">
        <v>38</v>
      </c>
      <c r="AD126" s="9">
        <v>77</v>
      </c>
      <c r="AE126" s="11">
        <v>0</v>
      </c>
    </row>
    <row r="127" spans="1:31">
      <c r="A127" s="24">
        <v>7</v>
      </c>
      <c r="B127" s="25" t="s">
        <v>28</v>
      </c>
      <c r="C127" s="8" t="s">
        <v>92</v>
      </c>
      <c r="D127" s="9">
        <v>74</v>
      </c>
      <c r="E127" s="9">
        <v>78</v>
      </c>
      <c r="F127" s="9">
        <v>75</v>
      </c>
      <c r="G127" s="9">
        <v>79</v>
      </c>
      <c r="H127" s="9">
        <v>306</v>
      </c>
      <c r="I127" s="10">
        <v>18</v>
      </c>
      <c r="J127" s="9">
        <v>6</v>
      </c>
      <c r="K127" s="9">
        <v>4</v>
      </c>
      <c r="L127" s="9">
        <v>5</v>
      </c>
      <c r="M127" s="9">
        <v>4</v>
      </c>
      <c r="N127" s="9">
        <v>4</v>
      </c>
      <c r="O127" s="9">
        <v>5</v>
      </c>
      <c r="P127" s="9">
        <v>4</v>
      </c>
      <c r="Q127" s="9">
        <v>5</v>
      </c>
      <c r="R127" s="9">
        <v>4</v>
      </c>
      <c r="S127" s="9">
        <v>5</v>
      </c>
      <c r="T127" s="9">
        <v>4</v>
      </c>
      <c r="U127" s="9">
        <v>5</v>
      </c>
      <c r="V127" s="9">
        <v>3</v>
      </c>
      <c r="W127" s="9">
        <v>4</v>
      </c>
      <c r="X127" s="9">
        <v>6</v>
      </c>
      <c r="Y127" s="9">
        <v>4</v>
      </c>
      <c r="Z127" s="9">
        <v>3</v>
      </c>
      <c r="AA127" s="9">
        <v>4</v>
      </c>
      <c r="AB127" s="9">
        <v>41</v>
      </c>
      <c r="AC127" s="9">
        <v>38</v>
      </c>
      <c r="AD127" s="9">
        <v>79</v>
      </c>
      <c r="AE127" s="11">
        <v>0</v>
      </c>
    </row>
    <row r="128" spans="1:31">
      <c r="A128" s="24">
        <v>8</v>
      </c>
      <c r="B128" s="25" t="s">
        <v>28</v>
      </c>
      <c r="C128" s="8" t="s">
        <v>94</v>
      </c>
      <c r="D128" s="9">
        <v>76</v>
      </c>
      <c r="E128" s="9">
        <v>76</v>
      </c>
      <c r="F128" s="9">
        <v>76</v>
      </c>
      <c r="G128" s="9">
        <v>80</v>
      </c>
      <c r="H128" s="9">
        <v>308</v>
      </c>
      <c r="I128" s="10">
        <v>20</v>
      </c>
      <c r="J128" s="9">
        <v>5</v>
      </c>
      <c r="K128" s="9">
        <v>5</v>
      </c>
      <c r="L128" s="9">
        <v>4</v>
      </c>
      <c r="M128" s="9">
        <v>4</v>
      </c>
      <c r="N128" s="9">
        <v>3</v>
      </c>
      <c r="O128" s="9">
        <v>5</v>
      </c>
      <c r="P128" s="9">
        <v>4</v>
      </c>
      <c r="Q128" s="9">
        <v>5</v>
      </c>
      <c r="R128" s="9">
        <v>4</v>
      </c>
      <c r="S128" s="9">
        <v>4</v>
      </c>
      <c r="T128" s="9">
        <v>5</v>
      </c>
      <c r="U128" s="9">
        <v>5</v>
      </c>
      <c r="V128" s="9">
        <v>2</v>
      </c>
      <c r="W128" s="9">
        <v>5</v>
      </c>
      <c r="X128" s="9">
        <v>9</v>
      </c>
      <c r="Y128" s="9">
        <v>4</v>
      </c>
      <c r="Z128" s="9">
        <v>3</v>
      </c>
      <c r="AA128" s="9">
        <v>4</v>
      </c>
      <c r="AB128" s="9">
        <v>39</v>
      </c>
      <c r="AC128" s="9">
        <v>41</v>
      </c>
      <c r="AD128" s="9">
        <v>80</v>
      </c>
      <c r="AE128" s="11">
        <v>0</v>
      </c>
    </row>
    <row r="129" spans="1:31">
      <c r="A129" s="24">
        <v>9</v>
      </c>
      <c r="B129" s="25" t="s">
        <v>28</v>
      </c>
      <c r="C129" s="8" t="s">
        <v>177</v>
      </c>
      <c r="D129" s="9">
        <v>78</v>
      </c>
      <c r="E129" s="9">
        <v>77</v>
      </c>
      <c r="F129" s="9">
        <v>83</v>
      </c>
      <c r="G129" s="9">
        <v>73</v>
      </c>
      <c r="H129" s="9">
        <v>311</v>
      </c>
      <c r="I129" s="10">
        <v>23</v>
      </c>
      <c r="J129" s="9">
        <v>5</v>
      </c>
      <c r="K129" s="9">
        <v>4</v>
      </c>
      <c r="L129" s="9">
        <v>3</v>
      </c>
      <c r="M129" s="9">
        <v>4</v>
      </c>
      <c r="N129" s="9">
        <v>3</v>
      </c>
      <c r="O129" s="9">
        <v>5</v>
      </c>
      <c r="P129" s="9">
        <v>5</v>
      </c>
      <c r="Q129" s="9">
        <v>4</v>
      </c>
      <c r="R129" s="9">
        <v>4</v>
      </c>
      <c r="S129" s="9">
        <v>4</v>
      </c>
      <c r="T129" s="9">
        <v>4</v>
      </c>
      <c r="U129" s="9">
        <v>4</v>
      </c>
      <c r="V129" s="9">
        <v>4</v>
      </c>
      <c r="W129" s="9">
        <v>4</v>
      </c>
      <c r="X129" s="9">
        <v>5</v>
      </c>
      <c r="Y129" s="9">
        <v>4</v>
      </c>
      <c r="Z129" s="9">
        <v>2</v>
      </c>
      <c r="AA129" s="9">
        <v>5</v>
      </c>
      <c r="AB129" s="9">
        <v>37</v>
      </c>
      <c r="AC129" s="9">
        <v>36</v>
      </c>
      <c r="AD129" s="9">
        <v>73</v>
      </c>
      <c r="AE129" s="11">
        <v>0</v>
      </c>
    </row>
    <row r="130" spans="1:31">
      <c r="A130" s="24">
        <v>10</v>
      </c>
      <c r="B130" s="25" t="s">
        <v>28</v>
      </c>
      <c r="C130" s="8" t="s">
        <v>95</v>
      </c>
      <c r="D130" s="9">
        <v>77</v>
      </c>
      <c r="E130" s="9">
        <v>75</v>
      </c>
      <c r="F130" s="9">
        <v>81</v>
      </c>
      <c r="G130" s="9">
        <v>79</v>
      </c>
      <c r="H130" s="9">
        <v>312</v>
      </c>
      <c r="I130" s="10">
        <v>24</v>
      </c>
      <c r="J130" s="9">
        <v>6</v>
      </c>
      <c r="K130" s="9">
        <v>4</v>
      </c>
      <c r="L130" s="9">
        <v>4</v>
      </c>
      <c r="M130" s="9">
        <v>4</v>
      </c>
      <c r="N130" s="9">
        <v>3</v>
      </c>
      <c r="O130" s="9">
        <v>5</v>
      </c>
      <c r="P130" s="9">
        <v>4</v>
      </c>
      <c r="Q130" s="9">
        <v>5</v>
      </c>
      <c r="R130" s="9">
        <v>3</v>
      </c>
      <c r="S130" s="9">
        <v>5</v>
      </c>
      <c r="T130" s="9">
        <v>4</v>
      </c>
      <c r="U130" s="9">
        <v>5</v>
      </c>
      <c r="V130" s="9">
        <v>3</v>
      </c>
      <c r="W130" s="9">
        <v>5</v>
      </c>
      <c r="X130" s="9">
        <v>7</v>
      </c>
      <c r="Y130" s="9">
        <v>4</v>
      </c>
      <c r="Z130" s="9">
        <v>3</v>
      </c>
      <c r="AA130" s="9">
        <v>5</v>
      </c>
      <c r="AB130" s="9">
        <v>38</v>
      </c>
      <c r="AC130" s="9">
        <v>41</v>
      </c>
      <c r="AD130" s="9">
        <v>79</v>
      </c>
      <c r="AE130" s="11"/>
    </row>
    <row r="131" spans="1:31">
      <c r="A131" s="24">
        <v>11</v>
      </c>
      <c r="B131" s="25" t="s">
        <v>28</v>
      </c>
      <c r="C131" s="8" t="s">
        <v>178</v>
      </c>
      <c r="D131" s="9">
        <v>81</v>
      </c>
      <c r="E131" s="9">
        <v>75</v>
      </c>
      <c r="F131" s="9">
        <v>0</v>
      </c>
      <c r="G131" s="9">
        <v>0</v>
      </c>
      <c r="H131" s="9">
        <v>156</v>
      </c>
      <c r="I131" s="10">
        <v>12</v>
      </c>
      <c r="J131" s="9">
        <v>6</v>
      </c>
      <c r="K131" s="9">
        <v>4</v>
      </c>
      <c r="L131" s="9">
        <v>3</v>
      </c>
      <c r="M131" s="9">
        <v>5</v>
      </c>
      <c r="N131" s="9">
        <v>3</v>
      </c>
      <c r="O131" s="9">
        <v>5</v>
      </c>
      <c r="P131" s="9">
        <v>5</v>
      </c>
      <c r="Q131" s="9">
        <v>5</v>
      </c>
      <c r="R131" s="9">
        <v>4</v>
      </c>
      <c r="S131" s="9">
        <v>4</v>
      </c>
      <c r="T131" s="9">
        <v>4</v>
      </c>
      <c r="U131" s="9">
        <v>4</v>
      </c>
      <c r="V131" s="9">
        <v>3</v>
      </c>
      <c r="W131" s="9">
        <v>4</v>
      </c>
      <c r="X131" s="9">
        <v>5</v>
      </c>
      <c r="Y131" s="9">
        <v>3</v>
      </c>
      <c r="Z131" s="9">
        <v>3</v>
      </c>
      <c r="AA131" s="9">
        <v>5</v>
      </c>
      <c r="AB131" s="9">
        <v>40</v>
      </c>
      <c r="AC131" s="9">
        <v>35</v>
      </c>
      <c r="AD131" s="9">
        <v>75</v>
      </c>
      <c r="AE131" s="11" t="s">
        <v>14</v>
      </c>
    </row>
    <row r="132" spans="1:31">
      <c r="A132" s="24">
        <v>12</v>
      </c>
      <c r="B132" s="25" t="s">
        <v>28</v>
      </c>
      <c r="C132" s="8" t="s">
        <v>101</v>
      </c>
      <c r="D132" s="9">
        <v>81</v>
      </c>
      <c r="E132" s="9">
        <v>76</v>
      </c>
      <c r="F132" s="9">
        <v>0</v>
      </c>
      <c r="G132" s="9">
        <v>0</v>
      </c>
      <c r="H132" s="9">
        <v>157</v>
      </c>
      <c r="I132" s="10">
        <v>13</v>
      </c>
      <c r="J132" s="9">
        <v>5</v>
      </c>
      <c r="K132" s="9">
        <v>4</v>
      </c>
      <c r="L132" s="9">
        <v>4</v>
      </c>
      <c r="M132" s="9">
        <v>4</v>
      </c>
      <c r="N132" s="9">
        <v>3</v>
      </c>
      <c r="O132" s="9">
        <v>5</v>
      </c>
      <c r="P132" s="9">
        <v>5</v>
      </c>
      <c r="Q132" s="9">
        <v>5</v>
      </c>
      <c r="R132" s="9">
        <v>4</v>
      </c>
      <c r="S132" s="9">
        <v>5</v>
      </c>
      <c r="T132" s="9">
        <v>4</v>
      </c>
      <c r="U132" s="9">
        <v>4</v>
      </c>
      <c r="V132" s="9">
        <v>3</v>
      </c>
      <c r="W132" s="9">
        <v>4</v>
      </c>
      <c r="X132" s="9">
        <v>5</v>
      </c>
      <c r="Y132" s="9">
        <v>4</v>
      </c>
      <c r="Z132" s="9">
        <v>3</v>
      </c>
      <c r="AA132" s="9">
        <v>5</v>
      </c>
      <c r="AB132" s="9">
        <v>39</v>
      </c>
      <c r="AC132" s="9">
        <v>37</v>
      </c>
      <c r="AD132" s="9">
        <v>76</v>
      </c>
      <c r="AE132" s="11" t="s">
        <v>14</v>
      </c>
    </row>
    <row r="133" spans="1:31">
      <c r="A133" s="24">
        <v>13</v>
      </c>
      <c r="B133" s="25" t="s">
        <v>28</v>
      </c>
      <c r="C133" s="8" t="s">
        <v>97</v>
      </c>
      <c r="D133" s="9">
        <v>79</v>
      </c>
      <c r="E133" s="9">
        <v>79</v>
      </c>
      <c r="F133" s="9">
        <v>0</v>
      </c>
      <c r="G133" s="9">
        <v>0</v>
      </c>
      <c r="H133" s="9">
        <v>158</v>
      </c>
      <c r="I133" s="10">
        <v>14</v>
      </c>
      <c r="J133" s="9">
        <v>5</v>
      </c>
      <c r="K133" s="9">
        <v>4</v>
      </c>
      <c r="L133" s="9">
        <v>3</v>
      </c>
      <c r="M133" s="9">
        <v>4</v>
      </c>
      <c r="N133" s="9">
        <v>3</v>
      </c>
      <c r="O133" s="9">
        <v>5</v>
      </c>
      <c r="P133" s="9">
        <v>5</v>
      </c>
      <c r="Q133" s="9">
        <v>4</v>
      </c>
      <c r="R133" s="9">
        <v>6</v>
      </c>
      <c r="S133" s="9">
        <v>5</v>
      </c>
      <c r="T133" s="9">
        <v>4</v>
      </c>
      <c r="U133" s="9">
        <v>4</v>
      </c>
      <c r="V133" s="9">
        <v>3</v>
      </c>
      <c r="W133" s="9">
        <v>3</v>
      </c>
      <c r="X133" s="9">
        <v>6</v>
      </c>
      <c r="Y133" s="9">
        <v>4</v>
      </c>
      <c r="Z133" s="9">
        <v>4</v>
      </c>
      <c r="AA133" s="9">
        <v>7</v>
      </c>
      <c r="AB133" s="9">
        <v>39</v>
      </c>
      <c r="AC133" s="9">
        <v>40</v>
      </c>
      <c r="AD133" s="9">
        <v>79</v>
      </c>
      <c r="AE133" s="11" t="s">
        <v>14</v>
      </c>
    </row>
    <row r="134" spans="1:31">
      <c r="A134" s="24">
        <v>14</v>
      </c>
      <c r="B134" s="25" t="s">
        <v>28</v>
      </c>
      <c r="C134" s="8" t="s">
        <v>96</v>
      </c>
      <c r="D134" s="9">
        <v>78</v>
      </c>
      <c r="E134" s="9">
        <v>80</v>
      </c>
      <c r="F134" s="9">
        <v>0</v>
      </c>
      <c r="G134" s="9">
        <v>0</v>
      </c>
      <c r="H134" s="9">
        <v>158</v>
      </c>
      <c r="I134" s="10">
        <v>14</v>
      </c>
      <c r="J134" s="9">
        <v>6</v>
      </c>
      <c r="K134" s="9">
        <v>5</v>
      </c>
      <c r="L134" s="9">
        <v>3</v>
      </c>
      <c r="M134" s="9">
        <v>6</v>
      </c>
      <c r="N134" s="9">
        <v>3</v>
      </c>
      <c r="O134" s="9">
        <v>5</v>
      </c>
      <c r="P134" s="9">
        <v>5</v>
      </c>
      <c r="Q134" s="9">
        <v>5</v>
      </c>
      <c r="R134" s="9">
        <v>4</v>
      </c>
      <c r="S134" s="9">
        <v>4</v>
      </c>
      <c r="T134" s="9">
        <v>5</v>
      </c>
      <c r="U134" s="9">
        <v>4</v>
      </c>
      <c r="V134" s="9">
        <v>3</v>
      </c>
      <c r="W134" s="9">
        <v>4</v>
      </c>
      <c r="X134" s="9">
        <v>5</v>
      </c>
      <c r="Y134" s="9">
        <v>4</v>
      </c>
      <c r="Z134" s="9">
        <v>4</v>
      </c>
      <c r="AA134" s="9">
        <v>5</v>
      </c>
      <c r="AB134" s="9">
        <v>42</v>
      </c>
      <c r="AC134" s="9">
        <v>38</v>
      </c>
      <c r="AD134" s="9">
        <v>80</v>
      </c>
      <c r="AE134" s="11" t="s">
        <v>14</v>
      </c>
    </row>
    <row r="135" spans="1:31">
      <c r="A135" s="24">
        <v>15</v>
      </c>
      <c r="B135" s="25" t="s">
        <v>28</v>
      </c>
      <c r="C135" s="8" t="s">
        <v>30</v>
      </c>
      <c r="D135" s="9">
        <v>77</v>
      </c>
      <c r="E135" s="9">
        <v>82</v>
      </c>
      <c r="F135" s="9">
        <v>0</v>
      </c>
      <c r="G135" s="9">
        <v>0</v>
      </c>
      <c r="H135" s="9">
        <v>159</v>
      </c>
      <c r="I135" s="10">
        <v>15</v>
      </c>
      <c r="J135" s="9">
        <v>6</v>
      </c>
      <c r="K135" s="9">
        <v>4</v>
      </c>
      <c r="L135" s="9">
        <v>4</v>
      </c>
      <c r="M135" s="9">
        <v>4</v>
      </c>
      <c r="N135" s="9">
        <v>4</v>
      </c>
      <c r="O135" s="9">
        <v>5</v>
      </c>
      <c r="P135" s="9">
        <v>5</v>
      </c>
      <c r="Q135" s="9">
        <v>5</v>
      </c>
      <c r="R135" s="9">
        <v>4</v>
      </c>
      <c r="S135" s="9">
        <v>4</v>
      </c>
      <c r="T135" s="9">
        <v>5</v>
      </c>
      <c r="U135" s="9">
        <v>5</v>
      </c>
      <c r="V135" s="9">
        <v>4</v>
      </c>
      <c r="W135" s="9">
        <v>4</v>
      </c>
      <c r="X135" s="9">
        <v>7</v>
      </c>
      <c r="Y135" s="9">
        <v>4</v>
      </c>
      <c r="Z135" s="9">
        <v>2</v>
      </c>
      <c r="AA135" s="9">
        <v>6</v>
      </c>
      <c r="AB135" s="9">
        <v>41</v>
      </c>
      <c r="AC135" s="9">
        <v>41</v>
      </c>
      <c r="AD135" s="9">
        <v>82</v>
      </c>
      <c r="AE135" s="11" t="s">
        <v>14</v>
      </c>
    </row>
    <row r="136" spans="1:31">
      <c r="A136" s="24">
        <v>16</v>
      </c>
      <c r="B136" s="25" t="s">
        <v>28</v>
      </c>
      <c r="C136" s="8" t="s">
        <v>102</v>
      </c>
      <c r="D136" s="9">
        <v>83</v>
      </c>
      <c r="E136" s="9">
        <v>78</v>
      </c>
      <c r="F136" s="9">
        <v>0</v>
      </c>
      <c r="G136" s="9">
        <v>0</v>
      </c>
      <c r="H136" s="9">
        <v>161</v>
      </c>
      <c r="I136" s="10">
        <v>17</v>
      </c>
      <c r="J136" s="9">
        <v>4</v>
      </c>
      <c r="K136" s="9">
        <v>4</v>
      </c>
      <c r="L136" s="9">
        <v>4</v>
      </c>
      <c r="M136" s="9">
        <v>5</v>
      </c>
      <c r="N136" s="9">
        <v>3</v>
      </c>
      <c r="O136" s="9">
        <v>6</v>
      </c>
      <c r="P136" s="9">
        <v>4</v>
      </c>
      <c r="Q136" s="9">
        <v>4</v>
      </c>
      <c r="R136" s="9">
        <v>4</v>
      </c>
      <c r="S136" s="9">
        <v>4</v>
      </c>
      <c r="T136" s="9">
        <v>4</v>
      </c>
      <c r="U136" s="9">
        <v>6</v>
      </c>
      <c r="V136" s="9">
        <v>3</v>
      </c>
      <c r="W136" s="9">
        <v>3</v>
      </c>
      <c r="X136" s="9">
        <v>5</v>
      </c>
      <c r="Y136" s="9">
        <v>4</v>
      </c>
      <c r="Z136" s="9">
        <v>3</v>
      </c>
      <c r="AA136" s="9">
        <v>8</v>
      </c>
      <c r="AB136" s="9">
        <v>38</v>
      </c>
      <c r="AC136" s="9">
        <v>40</v>
      </c>
      <c r="AD136" s="9">
        <v>78</v>
      </c>
      <c r="AE136" s="11" t="s">
        <v>14</v>
      </c>
    </row>
    <row r="137" spans="1:31">
      <c r="A137" s="24">
        <v>17</v>
      </c>
      <c r="B137" s="25" t="s">
        <v>28</v>
      </c>
      <c r="C137" s="8" t="s">
        <v>100</v>
      </c>
      <c r="D137" s="9">
        <v>81</v>
      </c>
      <c r="E137" s="9">
        <v>80</v>
      </c>
      <c r="F137" s="9">
        <v>0</v>
      </c>
      <c r="G137" s="9">
        <v>0</v>
      </c>
      <c r="H137" s="9">
        <v>161</v>
      </c>
      <c r="I137" s="10">
        <v>17</v>
      </c>
      <c r="J137" s="9">
        <v>6</v>
      </c>
      <c r="K137" s="9">
        <v>3</v>
      </c>
      <c r="L137" s="9">
        <v>3</v>
      </c>
      <c r="M137" s="9">
        <v>6</v>
      </c>
      <c r="N137" s="9">
        <v>3</v>
      </c>
      <c r="O137" s="9">
        <v>6</v>
      </c>
      <c r="P137" s="9">
        <v>4</v>
      </c>
      <c r="Q137" s="9">
        <v>4</v>
      </c>
      <c r="R137" s="9">
        <v>5</v>
      </c>
      <c r="S137" s="9">
        <v>4</v>
      </c>
      <c r="T137" s="9">
        <v>4</v>
      </c>
      <c r="U137" s="9">
        <v>5</v>
      </c>
      <c r="V137" s="9">
        <v>4</v>
      </c>
      <c r="W137" s="9">
        <v>6</v>
      </c>
      <c r="X137" s="9">
        <v>5</v>
      </c>
      <c r="Y137" s="9">
        <v>4</v>
      </c>
      <c r="Z137" s="9">
        <v>3</v>
      </c>
      <c r="AA137" s="9">
        <v>5</v>
      </c>
      <c r="AB137" s="9">
        <v>40</v>
      </c>
      <c r="AC137" s="9">
        <v>40</v>
      </c>
      <c r="AD137" s="9">
        <v>80</v>
      </c>
      <c r="AE137" s="11" t="s">
        <v>14</v>
      </c>
    </row>
    <row r="138" spans="1:31">
      <c r="A138" s="24">
        <v>18</v>
      </c>
      <c r="B138" s="25" t="s">
        <v>28</v>
      </c>
      <c r="C138" s="8" t="s">
        <v>99</v>
      </c>
      <c r="D138" s="9">
        <v>80</v>
      </c>
      <c r="E138" s="9">
        <v>83</v>
      </c>
      <c r="F138" s="9">
        <v>0</v>
      </c>
      <c r="G138" s="9">
        <v>0</v>
      </c>
      <c r="H138" s="9">
        <v>163</v>
      </c>
      <c r="I138" s="10">
        <v>19</v>
      </c>
      <c r="J138" s="9">
        <v>5</v>
      </c>
      <c r="K138" s="9">
        <v>4</v>
      </c>
      <c r="L138" s="9">
        <v>4</v>
      </c>
      <c r="M138" s="9">
        <v>6</v>
      </c>
      <c r="N138" s="9">
        <v>3</v>
      </c>
      <c r="O138" s="9">
        <v>6</v>
      </c>
      <c r="P138" s="9">
        <v>4</v>
      </c>
      <c r="Q138" s="9">
        <v>5</v>
      </c>
      <c r="R138" s="9">
        <v>4</v>
      </c>
      <c r="S138" s="9">
        <v>5</v>
      </c>
      <c r="T138" s="9">
        <v>5</v>
      </c>
      <c r="U138" s="9">
        <v>7</v>
      </c>
      <c r="V138" s="9">
        <v>3</v>
      </c>
      <c r="W138" s="9">
        <v>4</v>
      </c>
      <c r="X138" s="9">
        <v>5</v>
      </c>
      <c r="Y138" s="9">
        <v>4</v>
      </c>
      <c r="Z138" s="9">
        <v>3</v>
      </c>
      <c r="AA138" s="9">
        <v>6</v>
      </c>
      <c r="AB138" s="9">
        <v>41</v>
      </c>
      <c r="AC138" s="9">
        <v>42</v>
      </c>
      <c r="AD138" s="9">
        <v>83</v>
      </c>
      <c r="AE138" s="11" t="s">
        <v>14</v>
      </c>
    </row>
    <row r="139" spans="1:31">
      <c r="A139" s="24">
        <v>19</v>
      </c>
      <c r="B139" s="25" t="s">
        <v>28</v>
      </c>
      <c r="C139" s="8" t="s">
        <v>103</v>
      </c>
      <c r="D139" s="9">
        <v>99</v>
      </c>
      <c r="E139" s="9">
        <v>89</v>
      </c>
      <c r="F139" s="9">
        <v>0</v>
      </c>
      <c r="G139" s="9">
        <v>0</v>
      </c>
      <c r="H139" s="9">
        <v>188</v>
      </c>
      <c r="I139" s="10">
        <v>44</v>
      </c>
      <c r="J139" s="9">
        <v>5</v>
      </c>
      <c r="K139" s="9">
        <v>4</v>
      </c>
      <c r="L139" s="9">
        <v>4</v>
      </c>
      <c r="M139" s="9">
        <v>4</v>
      </c>
      <c r="N139" s="9">
        <v>4</v>
      </c>
      <c r="O139" s="9">
        <v>6</v>
      </c>
      <c r="P139" s="9">
        <v>4</v>
      </c>
      <c r="Q139" s="9">
        <v>6</v>
      </c>
      <c r="R139" s="9">
        <v>5</v>
      </c>
      <c r="S139" s="9">
        <v>5</v>
      </c>
      <c r="T139" s="9">
        <v>4</v>
      </c>
      <c r="U139" s="9">
        <v>5</v>
      </c>
      <c r="V139" s="9">
        <v>4</v>
      </c>
      <c r="W139" s="9">
        <v>6</v>
      </c>
      <c r="X139" s="9">
        <v>7</v>
      </c>
      <c r="Y139" s="9">
        <v>5</v>
      </c>
      <c r="Z139" s="9">
        <v>6</v>
      </c>
      <c r="AA139" s="9">
        <v>5</v>
      </c>
      <c r="AB139" s="9">
        <v>42</v>
      </c>
      <c r="AC139" s="9">
        <v>47</v>
      </c>
      <c r="AD139" s="9">
        <v>89</v>
      </c>
      <c r="AE139" s="11" t="s">
        <v>14</v>
      </c>
    </row>
    <row r="140" spans="1:31">
      <c r="A140" s="24">
        <v>20</v>
      </c>
      <c r="B140" s="25" t="s">
        <v>28</v>
      </c>
      <c r="C140" s="8" t="s">
        <v>179</v>
      </c>
      <c r="D140" s="9"/>
      <c r="E140" s="9"/>
      <c r="F140" s="9"/>
      <c r="G140" s="9"/>
      <c r="H140" s="9"/>
      <c r="I140" s="10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33" t="s">
        <v>180</v>
      </c>
    </row>
    <row r="141" spans="1:31">
      <c r="A141" s="24" t="s">
        <v>13</v>
      </c>
      <c r="B141" s="25" t="s">
        <v>13</v>
      </c>
      <c r="C141" s="8" t="s">
        <v>13</v>
      </c>
      <c r="D141" s="9" t="s">
        <v>13</v>
      </c>
      <c r="E141" s="9" t="s">
        <v>13</v>
      </c>
      <c r="F141" s="9" t="s">
        <v>13</v>
      </c>
      <c r="G141" s="9" t="s">
        <v>13</v>
      </c>
      <c r="H141" s="9" t="s">
        <v>13</v>
      </c>
      <c r="I141" s="10" t="s">
        <v>13</v>
      </c>
      <c r="J141" s="9" t="s">
        <v>13</v>
      </c>
      <c r="K141" s="9" t="s">
        <v>13</v>
      </c>
      <c r="L141" s="9" t="s">
        <v>13</v>
      </c>
      <c r="M141" s="9" t="s">
        <v>13</v>
      </c>
      <c r="N141" s="9" t="s">
        <v>13</v>
      </c>
      <c r="O141" s="9" t="s">
        <v>13</v>
      </c>
      <c r="P141" s="9" t="s">
        <v>13</v>
      </c>
      <c r="Q141" s="9" t="s">
        <v>13</v>
      </c>
      <c r="R141" s="9" t="s">
        <v>13</v>
      </c>
      <c r="S141" s="9" t="s">
        <v>13</v>
      </c>
      <c r="T141" s="9" t="s">
        <v>13</v>
      </c>
      <c r="U141" s="9" t="s">
        <v>13</v>
      </c>
      <c r="V141" s="9" t="s">
        <v>13</v>
      </c>
      <c r="W141" s="9" t="s">
        <v>13</v>
      </c>
      <c r="X141" s="9" t="s">
        <v>13</v>
      </c>
      <c r="Y141" s="9" t="s">
        <v>13</v>
      </c>
      <c r="Z141" s="9" t="s">
        <v>13</v>
      </c>
      <c r="AA141" s="9" t="s">
        <v>13</v>
      </c>
      <c r="AB141" s="9" t="s">
        <v>13</v>
      </c>
      <c r="AC141" s="9" t="s">
        <v>13</v>
      </c>
      <c r="AD141" s="9" t="s">
        <v>13</v>
      </c>
      <c r="AE141" s="11">
        <v>0</v>
      </c>
    </row>
    <row r="142" spans="1:31">
      <c r="A142" s="24">
        <v>1</v>
      </c>
      <c r="B142" s="25" t="s">
        <v>31</v>
      </c>
      <c r="C142" s="8" t="s">
        <v>104</v>
      </c>
      <c r="D142" s="9">
        <v>73</v>
      </c>
      <c r="E142" s="9">
        <v>76</v>
      </c>
      <c r="F142" s="9">
        <v>78</v>
      </c>
      <c r="G142" s="9">
        <v>80</v>
      </c>
      <c r="H142" s="9">
        <v>307</v>
      </c>
      <c r="I142" s="10">
        <v>19</v>
      </c>
      <c r="J142" s="9">
        <v>5</v>
      </c>
      <c r="K142" s="9">
        <v>4</v>
      </c>
      <c r="L142" s="9">
        <v>4</v>
      </c>
      <c r="M142" s="9">
        <v>4</v>
      </c>
      <c r="N142" s="9">
        <v>4</v>
      </c>
      <c r="O142" s="9">
        <v>5</v>
      </c>
      <c r="P142" s="9">
        <v>5</v>
      </c>
      <c r="Q142" s="9">
        <v>4</v>
      </c>
      <c r="R142" s="9">
        <v>7</v>
      </c>
      <c r="S142" s="9">
        <v>4</v>
      </c>
      <c r="T142" s="9">
        <v>5</v>
      </c>
      <c r="U142" s="9">
        <v>4</v>
      </c>
      <c r="V142" s="9">
        <v>3</v>
      </c>
      <c r="W142" s="9">
        <v>4</v>
      </c>
      <c r="X142" s="9">
        <v>6</v>
      </c>
      <c r="Y142" s="9">
        <v>3</v>
      </c>
      <c r="Z142" s="9">
        <v>4</v>
      </c>
      <c r="AA142" s="9">
        <v>5</v>
      </c>
      <c r="AB142" s="9">
        <v>42</v>
      </c>
      <c r="AC142" s="9">
        <v>38</v>
      </c>
      <c r="AD142" s="9">
        <v>80</v>
      </c>
      <c r="AE142" s="11">
        <v>0</v>
      </c>
    </row>
    <row r="143" spans="1:31">
      <c r="A143" s="24">
        <v>2</v>
      </c>
      <c r="B143" s="25" t="s">
        <v>31</v>
      </c>
      <c r="C143" s="8" t="s">
        <v>32</v>
      </c>
      <c r="D143" s="9">
        <v>72</v>
      </c>
      <c r="E143" s="9">
        <v>82</v>
      </c>
      <c r="F143" s="9">
        <v>87</v>
      </c>
      <c r="G143" s="9">
        <v>76</v>
      </c>
      <c r="H143" s="9">
        <v>317</v>
      </c>
      <c r="I143" s="10">
        <v>29</v>
      </c>
      <c r="J143" s="9">
        <v>5</v>
      </c>
      <c r="K143" s="9">
        <v>4</v>
      </c>
      <c r="L143" s="9">
        <v>2</v>
      </c>
      <c r="M143" s="9">
        <v>4</v>
      </c>
      <c r="N143" s="9">
        <v>4</v>
      </c>
      <c r="O143" s="9">
        <v>5</v>
      </c>
      <c r="P143" s="9">
        <v>5</v>
      </c>
      <c r="Q143" s="9">
        <v>4</v>
      </c>
      <c r="R143" s="9">
        <v>4</v>
      </c>
      <c r="S143" s="9">
        <v>4</v>
      </c>
      <c r="T143" s="9">
        <v>4</v>
      </c>
      <c r="U143" s="9">
        <v>5</v>
      </c>
      <c r="V143" s="9">
        <v>3</v>
      </c>
      <c r="W143" s="9">
        <v>5</v>
      </c>
      <c r="X143" s="9">
        <v>5</v>
      </c>
      <c r="Y143" s="9">
        <v>4</v>
      </c>
      <c r="Z143" s="9">
        <v>3</v>
      </c>
      <c r="AA143" s="9">
        <v>6</v>
      </c>
      <c r="AB143" s="9">
        <v>37</v>
      </c>
      <c r="AC143" s="9">
        <v>39</v>
      </c>
      <c r="AD143" s="9">
        <v>76</v>
      </c>
      <c r="AE143" s="11">
        <v>0</v>
      </c>
    </row>
    <row r="144" spans="1:31">
      <c r="A144" s="24">
        <v>3</v>
      </c>
      <c r="B144" s="25" t="s">
        <v>31</v>
      </c>
      <c r="C144" s="8" t="s">
        <v>105</v>
      </c>
      <c r="D144" s="9">
        <v>80</v>
      </c>
      <c r="E144" s="9">
        <v>78</v>
      </c>
      <c r="F144" s="9">
        <v>78</v>
      </c>
      <c r="G144" s="9">
        <v>82</v>
      </c>
      <c r="H144" s="9">
        <v>318</v>
      </c>
      <c r="I144" s="10">
        <v>30</v>
      </c>
      <c r="J144" s="9">
        <v>5</v>
      </c>
      <c r="K144" s="9">
        <v>3</v>
      </c>
      <c r="L144" s="9">
        <v>3</v>
      </c>
      <c r="M144" s="9">
        <v>5</v>
      </c>
      <c r="N144" s="9">
        <v>4</v>
      </c>
      <c r="O144" s="9">
        <v>7</v>
      </c>
      <c r="P144" s="9">
        <v>5</v>
      </c>
      <c r="Q144" s="9">
        <v>5</v>
      </c>
      <c r="R144" s="9">
        <v>4</v>
      </c>
      <c r="S144" s="9">
        <v>4</v>
      </c>
      <c r="T144" s="9">
        <v>5</v>
      </c>
      <c r="U144" s="9">
        <v>5</v>
      </c>
      <c r="V144" s="9">
        <v>3</v>
      </c>
      <c r="W144" s="9">
        <v>5</v>
      </c>
      <c r="X144" s="9">
        <v>6</v>
      </c>
      <c r="Y144" s="9">
        <v>5</v>
      </c>
      <c r="Z144" s="9">
        <v>4</v>
      </c>
      <c r="AA144" s="9">
        <v>4</v>
      </c>
      <c r="AB144" s="9">
        <v>41</v>
      </c>
      <c r="AC144" s="9">
        <v>41</v>
      </c>
      <c r="AD144" s="9">
        <v>82</v>
      </c>
      <c r="AE144" s="11">
        <v>0</v>
      </c>
    </row>
    <row r="145" spans="1:31">
      <c r="A145" s="24">
        <v>4</v>
      </c>
      <c r="B145" s="25" t="s">
        <v>31</v>
      </c>
      <c r="C145" s="8" t="s">
        <v>108</v>
      </c>
      <c r="D145" s="9">
        <v>83</v>
      </c>
      <c r="E145" s="9">
        <v>79</v>
      </c>
      <c r="F145" s="9">
        <v>80</v>
      </c>
      <c r="G145" s="9">
        <v>79</v>
      </c>
      <c r="H145" s="9">
        <v>321</v>
      </c>
      <c r="I145" s="10">
        <v>33</v>
      </c>
      <c r="J145" s="9">
        <v>5</v>
      </c>
      <c r="K145" s="9">
        <v>4</v>
      </c>
      <c r="L145" s="9">
        <v>3</v>
      </c>
      <c r="M145" s="9">
        <v>4</v>
      </c>
      <c r="N145" s="9">
        <v>3</v>
      </c>
      <c r="O145" s="9">
        <v>6</v>
      </c>
      <c r="P145" s="9">
        <v>5</v>
      </c>
      <c r="Q145" s="9">
        <v>6</v>
      </c>
      <c r="R145" s="9">
        <v>4</v>
      </c>
      <c r="S145" s="9">
        <v>6</v>
      </c>
      <c r="T145" s="9">
        <v>4</v>
      </c>
      <c r="U145" s="9">
        <v>4</v>
      </c>
      <c r="V145" s="9">
        <v>2</v>
      </c>
      <c r="W145" s="9">
        <v>5</v>
      </c>
      <c r="X145" s="9">
        <v>5</v>
      </c>
      <c r="Y145" s="9">
        <v>4</v>
      </c>
      <c r="Z145" s="9">
        <v>4</v>
      </c>
      <c r="AA145" s="9">
        <v>5</v>
      </c>
      <c r="AB145" s="9">
        <v>40</v>
      </c>
      <c r="AC145" s="9">
        <v>39</v>
      </c>
      <c r="AD145" s="9">
        <v>79</v>
      </c>
      <c r="AE145" s="11">
        <v>0</v>
      </c>
    </row>
    <row r="146" spans="1:31">
      <c r="A146" s="24">
        <v>5</v>
      </c>
      <c r="B146" s="25" t="s">
        <v>31</v>
      </c>
      <c r="C146" s="8" t="s">
        <v>111</v>
      </c>
      <c r="D146" s="9">
        <v>86</v>
      </c>
      <c r="E146" s="9">
        <v>80</v>
      </c>
      <c r="F146" s="9">
        <v>80</v>
      </c>
      <c r="G146" s="9">
        <v>78</v>
      </c>
      <c r="H146" s="9">
        <v>324</v>
      </c>
      <c r="I146" s="10">
        <v>36</v>
      </c>
      <c r="J146" s="9">
        <v>6</v>
      </c>
      <c r="K146" s="9">
        <v>4</v>
      </c>
      <c r="L146" s="9">
        <v>4</v>
      </c>
      <c r="M146" s="9">
        <v>5</v>
      </c>
      <c r="N146" s="9">
        <v>3</v>
      </c>
      <c r="O146" s="9">
        <v>5</v>
      </c>
      <c r="P146" s="9">
        <v>3</v>
      </c>
      <c r="Q146" s="9">
        <v>5</v>
      </c>
      <c r="R146" s="9">
        <v>4</v>
      </c>
      <c r="S146" s="9">
        <v>5</v>
      </c>
      <c r="T146" s="9">
        <v>5</v>
      </c>
      <c r="U146" s="9">
        <v>4</v>
      </c>
      <c r="V146" s="9">
        <v>3</v>
      </c>
      <c r="W146" s="9">
        <v>5</v>
      </c>
      <c r="X146" s="9">
        <v>5</v>
      </c>
      <c r="Y146" s="9">
        <v>4</v>
      </c>
      <c r="Z146" s="9">
        <v>3</v>
      </c>
      <c r="AA146" s="9">
        <v>5</v>
      </c>
      <c r="AB146" s="9">
        <v>39</v>
      </c>
      <c r="AC146" s="9">
        <v>39</v>
      </c>
      <c r="AD146" s="9">
        <v>78</v>
      </c>
      <c r="AE146" s="11">
        <v>0</v>
      </c>
    </row>
    <row r="147" spans="1:31">
      <c r="A147" s="24">
        <v>6</v>
      </c>
      <c r="B147" s="25" t="s">
        <v>31</v>
      </c>
      <c r="C147" s="8" t="s">
        <v>33</v>
      </c>
      <c r="D147" s="9">
        <v>82</v>
      </c>
      <c r="E147" s="9">
        <v>79</v>
      </c>
      <c r="F147" s="9">
        <v>84</v>
      </c>
      <c r="G147" s="9">
        <v>81</v>
      </c>
      <c r="H147" s="9">
        <v>326</v>
      </c>
      <c r="I147" s="10">
        <v>38</v>
      </c>
      <c r="J147" s="9">
        <v>5</v>
      </c>
      <c r="K147" s="9">
        <v>4</v>
      </c>
      <c r="L147" s="9">
        <v>3</v>
      </c>
      <c r="M147" s="9">
        <v>5</v>
      </c>
      <c r="N147" s="9">
        <v>5</v>
      </c>
      <c r="O147" s="9">
        <v>6</v>
      </c>
      <c r="P147" s="9">
        <v>5</v>
      </c>
      <c r="Q147" s="9">
        <v>5</v>
      </c>
      <c r="R147" s="9">
        <v>5</v>
      </c>
      <c r="S147" s="9">
        <v>4</v>
      </c>
      <c r="T147" s="9">
        <v>4</v>
      </c>
      <c r="U147" s="9">
        <v>4</v>
      </c>
      <c r="V147" s="9">
        <v>3</v>
      </c>
      <c r="W147" s="9">
        <v>4</v>
      </c>
      <c r="X147" s="9">
        <v>6</v>
      </c>
      <c r="Y147" s="9">
        <v>5</v>
      </c>
      <c r="Z147" s="9">
        <v>4</v>
      </c>
      <c r="AA147" s="9">
        <v>4</v>
      </c>
      <c r="AB147" s="9">
        <v>43</v>
      </c>
      <c r="AC147" s="9">
        <v>38</v>
      </c>
      <c r="AD147" s="9">
        <v>81</v>
      </c>
      <c r="AE147" s="11">
        <v>0</v>
      </c>
    </row>
    <row r="148" spans="1:31">
      <c r="A148" s="24">
        <v>7</v>
      </c>
      <c r="B148" s="25" t="s">
        <v>31</v>
      </c>
      <c r="C148" s="8" t="s">
        <v>106</v>
      </c>
      <c r="D148" s="9">
        <v>82</v>
      </c>
      <c r="E148" s="9">
        <v>83</v>
      </c>
      <c r="F148" s="9">
        <v>76</v>
      </c>
      <c r="G148" s="9">
        <v>87</v>
      </c>
      <c r="H148" s="9">
        <v>328</v>
      </c>
      <c r="I148" s="10">
        <v>40</v>
      </c>
      <c r="J148" s="9">
        <v>5</v>
      </c>
      <c r="K148" s="9">
        <v>4</v>
      </c>
      <c r="L148" s="9">
        <v>3</v>
      </c>
      <c r="M148" s="9">
        <v>5</v>
      </c>
      <c r="N148" s="9">
        <v>4</v>
      </c>
      <c r="O148" s="9">
        <v>7</v>
      </c>
      <c r="P148" s="9">
        <v>4</v>
      </c>
      <c r="Q148" s="9">
        <v>6</v>
      </c>
      <c r="R148" s="9">
        <v>4</v>
      </c>
      <c r="S148" s="9">
        <v>4</v>
      </c>
      <c r="T148" s="9">
        <v>5</v>
      </c>
      <c r="U148" s="9">
        <v>5</v>
      </c>
      <c r="V148" s="9">
        <v>4</v>
      </c>
      <c r="W148" s="9">
        <v>4</v>
      </c>
      <c r="X148" s="9">
        <v>8</v>
      </c>
      <c r="Y148" s="9">
        <v>5</v>
      </c>
      <c r="Z148" s="9">
        <v>3</v>
      </c>
      <c r="AA148" s="9">
        <v>7</v>
      </c>
      <c r="AB148" s="9">
        <v>42</v>
      </c>
      <c r="AC148" s="9">
        <v>45</v>
      </c>
      <c r="AD148" s="9">
        <v>87</v>
      </c>
      <c r="AE148" s="11">
        <v>0</v>
      </c>
    </row>
    <row r="149" spans="1:31">
      <c r="A149" s="24">
        <v>8</v>
      </c>
      <c r="B149" s="25" t="s">
        <v>31</v>
      </c>
      <c r="C149" s="8" t="s">
        <v>107</v>
      </c>
      <c r="D149" s="9">
        <v>82</v>
      </c>
      <c r="E149" s="9">
        <v>83</v>
      </c>
      <c r="F149" s="9">
        <v>83</v>
      </c>
      <c r="G149" s="9">
        <v>81</v>
      </c>
      <c r="H149" s="9">
        <v>329</v>
      </c>
      <c r="I149" s="10">
        <v>41</v>
      </c>
      <c r="J149" s="9">
        <v>5</v>
      </c>
      <c r="K149" s="9">
        <v>4</v>
      </c>
      <c r="L149" s="9">
        <v>3</v>
      </c>
      <c r="M149" s="9">
        <v>5</v>
      </c>
      <c r="N149" s="9">
        <v>3</v>
      </c>
      <c r="O149" s="9">
        <v>5</v>
      </c>
      <c r="P149" s="9">
        <v>5</v>
      </c>
      <c r="Q149" s="9">
        <v>5</v>
      </c>
      <c r="R149" s="9">
        <v>6</v>
      </c>
      <c r="S149" s="9">
        <v>4</v>
      </c>
      <c r="T149" s="9">
        <v>4</v>
      </c>
      <c r="U149" s="9">
        <v>6</v>
      </c>
      <c r="V149" s="9">
        <v>4</v>
      </c>
      <c r="W149" s="9">
        <v>3</v>
      </c>
      <c r="X149" s="9">
        <v>7</v>
      </c>
      <c r="Y149" s="9">
        <v>4</v>
      </c>
      <c r="Z149" s="9">
        <v>3</v>
      </c>
      <c r="AA149" s="9">
        <v>5</v>
      </c>
      <c r="AB149" s="9">
        <v>41</v>
      </c>
      <c r="AC149" s="9">
        <v>40</v>
      </c>
      <c r="AD149" s="9">
        <v>81</v>
      </c>
      <c r="AE149" s="11">
        <v>0</v>
      </c>
    </row>
    <row r="150" spans="1:31">
      <c r="A150" s="24">
        <v>9</v>
      </c>
      <c r="B150" s="25" t="s">
        <v>31</v>
      </c>
      <c r="C150" s="8" t="s">
        <v>116</v>
      </c>
      <c r="D150" s="9">
        <v>89</v>
      </c>
      <c r="E150" s="9">
        <v>76</v>
      </c>
      <c r="F150" s="9">
        <v>86</v>
      </c>
      <c r="G150" s="9">
        <v>84</v>
      </c>
      <c r="H150" s="9">
        <v>335</v>
      </c>
      <c r="I150" s="10">
        <v>47</v>
      </c>
      <c r="J150" s="9">
        <v>5</v>
      </c>
      <c r="K150" s="9">
        <v>4</v>
      </c>
      <c r="L150" s="9">
        <v>2</v>
      </c>
      <c r="M150" s="9">
        <v>4</v>
      </c>
      <c r="N150" s="9">
        <v>4</v>
      </c>
      <c r="O150" s="9">
        <v>6</v>
      </c>
      <c r="P150" s="9">
        <v>4</v>
      </c>
      <c r="Q150" s="9">
        <v>4</v>
      </c>
      <c r="R150" s="9">
        <v>4</v>
      </c>
      <c r="S150" s="9">
        <v>5</v>
      </c>
      <c r="T150" s="9">
        <v>6</v>
      </c>
      <c r="U150" s="9">
        <v>7</v>
      </c>
      <c r="V150" s="9">
        <v>3</v>
      </c>
      <c r="W150" s="9">
        <v>3</v>
      </c>
      <c r="X150" s="9">
        <v>10</v>
      </c>
      <c r="Y150" s="9">
        <v>4</v>
      </c>
      <c r="Z150" s="9">
        <v>3</v>
      </c>
      <c r="AA150" s="9">
        <v>6</v>
      </c>
      <c r="AB150" s="9">
        <v>37</v>
      </c>
      <c r="AC150" s="9">
        <v>47</v>
      </c>
      <c r="AD150" s="9">
        <v>84</v>
      </c>
      <c r="AE150" s="11">
        <v>0</v>
      </c>
    </row>
    <row r="151" spans="1:31">
      <c r="A151" s="24">
        <v>10</v>
      </c>
      <c r="B151" s="25" t="s">
        <v>31</v>
      </c>
      <c r="C151" s="8" t="s">
        <v>109</v>
      </c>
      <c r="D151" s="9">
        <v>85</v>
      </c>
      <c r="E151" s="9">
        <v>82</v>
      </c>
      <c r="F151" s="9">
        <v>0</v>
      </c>
      <c r="G151" s="9">
        <v>0</v>
      </c>
      <c r="H151" s="9">
        <v>167</v>
      </c>
      <c r="I151" s="10">
        <v>23</v>
      </c>
      <c r="J151" s="9">
        <v>5</v>
      </c>
      <c r="K151" s="9">
        <v>4</v>
      </c>
      <c r="L151" s="9">
        <v>3</v>
      </c>
      <c r="M151" s="9">
        <v>4</v>
      </c>
      <c r="N151" s="9">
        <v>5</v>
      </c>
      <c r="O151" s="9">
        <v>6</v>
      </c>
      <c r="P151" s="9">
        <v>4</v>
      </c>
      <c r="Q151" s="9">
        <v>5</v>
      </c>
      <c r="R151" s="9">
        <v>5</v>
      </c>
      <c r="S151" s="9">
        <v>5</v>
      </c>
      <c r="T151" s="9">
        <v>4</v>
      </c>
      <c r="U151" s="9">
        <v>5</v>
      </c>
      <c r="V151" s="9">
        <v>4</v>
      </c>
      <c r="W151" s="9">
        <v>4</v>
      </c>
      <c r="X151" s="9">
        <v>6</v>
      </c>
      <c r="Y151" s="9">
        <v>4</v>
      </c>
      <c r="Z151" s="9">
        <v>4</v>
      </c>
      <c r="AA151" s="9">
        <v>5</v>
      </c>
      <c r="AB151" s="9">
        <v>41</v>
      </c>
      <c r="AC151" s="9">
        <v>41</v>
      </c>
      <c r="AD151" s="9">
        <v>82</v>
      </c>
      <c r="AE151" s="11" t="s">
        <v>14</v>
      </c>
    </row>
    <row r="152" spans="1:31">
      <c r="A152" s="24">
        <v>11</v>
      </c>
      <c r="B152" s="25" t="s">
        <v>31</v>
      </c>
      <c r="C152" s="8" t="s">
        <v>113</v>
      </c>
      <c r="D152" s="9">
        <v>88</v>
      </c>
      <c r="E152" s="9">
        <v>81</v>
      </c>
      <c r="F152" s="9">
        <v>0</v>
      </c>
      <c r="G152" s="9">
        <v>0</v>
      </c>
      <c r="H152" s="9">
        <v>169</v>
      </c>
      <c r="I152" s="10">
        <v>25</v>
      </c>
      <c r="J152" s="9">
        <v>5</v>
      </c>
      <c r="K152" s="9">
        <v>5</v>
      </c>
      <c r="L152" s="9">
        <v>3</v>
      </c>
      <c r="M152" s="9">
        <v>4</v>
      </c>
      <c r="N152" s="9">
        <v>3</v>
      </c>
      <c r="O152" s="9">
        <v>5</v>
      </c>
      <c r="P152" s="9">
        <v>5</v>
      </c>
      <c r="Q152" s="9">
        <v>5</v>
      </c>
      <c r="R152" s="9">
        <v>5</v>
      </c>
      <c r="S152" s="9">
        <v>4</v>
      </c>
      <c r="T152" s="9">
        <v>5</v>
      </c>
      <c r="U152" s="9">
        <v>6</v>
      </c>
      <c r="V152" s="9">
        <v>3</v>
      </c>
      <c r="W152" s="9">
        <v>4</v>
      </c>
      <c r="X152" s="9">
        <v>7</v>
      </c>
      <c r="Y152" s="9">
        <v>4</v>
      </c>
      <c r="Z152" s="9">
        <v>3</v>
      </c>
      <c r="AA152" s="9">
        <v>5</v>
      </c>
      <c r="AB152" s="9">
        <v>40</v>
      </c>
      <c r="AC152" s="9">
        <v>41</v>
      </c>
      <c r="AD152" s="9">
        <v>81</v>
      </c>
      <c r="AE152" s="11" t="s">
        <v>14</v>
      </c>
    </row>
    <row r="153" spans="1:31">
      <c r="A153" s="24">
        <v>12</v>
      </c>
      <c r="B153" s="25" t="s">
        <v>31</v>
      </c>
      <c r="C153" s="8" t="s">
        <v>34</v>
      </c>
      <c r="D153" s="9">
        <v>86</v>
      </c>
      <c r="E153" s="9">
        <v>83</v>
      </c>
      <c r="F153" s="9">
        <v>0</v>
      </c>
      <c r="G153" s="9">
        <v>0</v>
      </c>
      <c r="H153" s="9">
        <v>169</v>
      </c>
      <c r="I153" s="10">
        <v>25</v>
      </c>
      <c r="J153" s="9">
        <v>5</v>
      </c>
      <c r="K153" s="9">
        <v>4</v>
      </c>
      <c r="L153" s="9">
        <v>4</v>
      </c>
      <c r="M153" s="9">
        <v>4</v>
      </c>
      <c r="N153" s="9">
        <v>3</v>
      </c>
      <c r="O153" s="9">
        <v>6</v>
      </c>
      <c r="P153" s="9">
        <v>5</v>
      </c>
      <c r="Q153" s="9">
        <v>5</v>
      </c>
      <c r="R153" s="9">
        <v>4</v>
      </c>
      <c r="S153" s="9">
        <v>6</v>
      </c>
      <c r="T153" s="9">
        <v>4</v>
      </c>
      <c r="U153" s="9">
        <v>4</v>
      </c>
      <c r="V153" s="9">
        <v>4</v>
      </c>
      <c r="W153" s="9">
        <v>4</v>
      </c>
      <c r="X153" s="9">
        <v>6</v>
      </c>
      <c r="Y153" s="9">
        <v>5</v>
      </c>
      <c r="Z153" s="9">
        <v>3</v>
      </c>
      <c r="AA153" s="9">
        <v>7</v>
      </c>
      <c r="AB153" s="9">
        <v>40</v>
      </c>
      <c r="AC153" s="9">
        <v>43</v>
      </c>
      <c r="AD153" s="9">
        <v>83</v>
      </c>
      <c r="AE153" s="11" t="s">
        <v>14</v>
      </c>
    </row>
    <row r="154" spans="1:31">
      <c r="A154" s="24">
        <v>13</v>
      </c>
      <c r="B154" s="25" t="s">
        <v>31</v>
      </c>
      <c r="C154" s="8" t="s">
        <v>112</v>
      </c>
      <c r="D154" s="9">
        <v>87</v>
      </c>
      <c r="E154" s="9">
        <v>84</v>
      </c>
      <c r="F154" s="9">
        <v>0</v>
      </c>
      <c r="G154" s="9">
        <v>0</v>
      </c>
      <c r="H154" s="9">
        <v>171</v>
      </c>
      <c r="I154" s="10">
        <v>27</v>
      </c>
      <c r="J154" s="9">
        <v>5</v>
      </c>
      <c r="K154" s="9">
        <v>5</v>
      </c>
      <c r="L154" s="9">
        <v>4</v>
      </c>
      <c r="M154" s="9">
        <v>4</v>
      </c>
      <c r="N154" s="9">
        <v>4</v>
      </c>
      <c r="O154" s="9">
        <v>6</v>
      </c>
      <c r="P154" s="9">
        <v>4</v>
      </c>
      <c r="Q154" s="9">
        <v>5</v>
      </c>
      <c r="R154" s="9">
        <v>4</v>
      </c>
      <c r="S154" s="9">
        <v>4</v>
      </c>
      <c r="T154" s="9">
        <v>5</v>
      </c>
      <c r="U154" s="9">
        <v>5</v>
      </c>
      <c r="V154" s="9">
        <v>5</v>
      </c>
      <c r="W154" s="9">
        <v>6</v>
      </c>
      <c r="X154" s="9">
        <v>5</v>
      </c>
      <c r="Y154" s="9">
        <v>5</v>
      </c>
      <c r="Z154" s="9">
        <v>3</v>
      </c>
      <c r="AA154" s="9">
        <v>5</v>
      </c>
      <c r="AB154" s="9">
        <v>41</v>
      </c>
      <c r="AC154" s="9">
        <v>43</v>
      </c>
      <c r="AD154" s="9">
        <v>84</v>
      </c>
      <c r="AE154" s="11" t="s">
        <v>14</v>
      </c>
    </row>
    <row r="155" spans="1:31">
      <c r="A155" s="24">
        <v>14</v>
      </c>
      <c r="B155" s="25" t="s">
        <v>31</v>
      </c>
      <c r="C155" s="8" t="s">
        <v>114</v>
      </c>
      <c r="D155" s="9">
        <v>88</v>
      </c>
      <c r="E155" s="9">
        <v>86</v>
      </c>
      <c r="F155" s="9">
        <v>0</v>
      </c>
      <c r="G155" s="9">
        <v>0</v>
      </c>
      <c r="H155" s="9">
        <v>174</v>
      </c>
      <c r="I155" s="10">
        <v>30</v>
      </c>
      <c r="J155" s="9">
        <v>7</v>
      </c>
      <c r="K155" s="9">
        <v>4</v>
      </c>
      <c r="L155" s="9">
        <v>3</v>
      </c>
      <c r="M155" s="9">
        <v>6</v>
      </c>
      <c r="N155" s="9">
        <v>3</v>
      </c>
      <c r="O155" s="9">
        <v>5</v>
      </c>
      <c r="P155" s="9">
        <v>4</v>
      </c>
      <c r="Q155" s="9">
        <v>5</v>
      </c>
      <c r="R155" s="9">
        <v>5</v>
      </c>
      <c r="S155" s="9">
        <v>5</v>
      </c>
      <c r="T155" s="9">
        <v>7</v>
      </c>
      <c r="U155" s="9">
        <v>3</v>
      </c>
      <c r="V155" s="9">
        <v>3</v>
      </c>
      <c r="W155" s="9">
        <v>5</v>
      </c>
      <c r="X155" s="9">
        <v>7</v>
      </c>
      <c r="Y155" s="9">
        <v>4</v>
      </c>
      <c r="Z155" s="9">
        <v>4</v>
      </c>
      <c r="AA155" s="9">
        <v>6</v>
      </c>
      <c r="AB155" s="9">
        <v>42</v>
      </c>
      <c r="AC155" s="9">
        <v>44</v>
      </c>
      <c r="AD155" s="9">
        <v>86</v>
      </c>
      <c r="AE155" s="11" t="s">
        <v>14</v>
      </c>
    </row>
    <row r="156" spans="1:31">
      <c r="A156" s="24">
        <v>15</v>
      </c>
      <c r="B156" s="25" t="s">
        <v>31</v>
      </c>
      <c r="C156" s="8" t="s">
        <v>110</v>
      </c>
      <c r="D156" s="9">
        <v>85</v>
      </c>
      <c r="E156" s="9">
        <v>89</v>
      </c>
      <c r="F156" s="9">
        <v>0</v>
      </c>
      <c r="G156" s="9">
        <v>0</v>
      </c>
      <c r="H156" s="9">
        <v>174</v>
      </c>
      <c r="I156" s="10">
        <v>30</v>
      </c>
      <c r="J156" s="9">
        <v>7</v>
      </c>
      <c r="K156" s="9">
        <v>4</v>
      </c>
      <c r="L156" s="9">
        <v>4</v>
      </c>
      <c r="M156" s="9">
        <v>5</v>
      </c>
      <c r="N156" s="9">
        <v>3</v>
      </c>
      <c r="O156" s="9">
        <v>8</v>
      </c>
      <c r="P156" s="9">
        <v>5</v>
      </c>
      <c r="Q156" s="9">
        <v>5</v>
      </c>
      <c r="R156" s="9">
        <v>4</v>
      </c>
      <c r="S156" s="9">
        <v>5</v>
      </c>
      <c r="T156" s="9">
        <v>4</v>
      </c>
      <c r="U156" s="9">
        <v>5</v>
      </c>
      <c r="V156" s="9">
        <v>4</v>
      </c>
      <c r="W156" s="9">
        <v>5</v>
      </c>
      <c r="X156" s="9">
        <v>5</v>
      </c>
      <c r="Y156" s="9">
        <v>6</v>
      </c>
      <c r="Z156" s="9">
        <v>4</v>
      </c>
      <c r="AA156" s="9">
        <v>6</v>
      </c>
      <c r="AB156" s="9">
        <v>45</v>
      </c>
      <c r="AC156" s="9">
        <v>44</v>
      </c>
      <c r="AD156" s="9">
        <v>89</v>
      </c>
      <c r="AE156" s="11" t="s">
        <v>14</v>
      </c>
    </row>
    <row r="157" spans="1:31">
      <c r="A157" s="6">
        <v>16</v>
      </c>
      <c r="B157" s="7" t="s">
        <v>31</v>
      </c>
      <c r="C157" s="8" t="s">
        <v>117</v>
      </c>
      <c r="D157" s="9">
        <v>90</v>
      </c>
      <c r="E157" s="9">
        <v>93</v>
      </c>
      <c r="F157" s="9">
        <v>0</v>
      </c>
      <c r="G157" s="9">
        <v>0</v>
      </c>
      <c r="H157" s="9">
        <v>183</v>
      </c>
      <c r="I157" s="10">
        <v>39</v>
      </c>
      <c r="J157" s="9">
        <v>6</v>
      </c>
      <c r="K157" s="9">
        <v>5</v>
      </c>
      <c r="L157" s="9">
        <v>4</v>
      </c>
      <c r="M157" s="9">
        <v>4</v>
      </c>
      <c r="N157" s="9">
        <v>3</v>
      </c>
      <c r="O157" s="9">
        <v>6</v>
      </c>
      <c r="P157" s="9">
        <v>5</v>
      </c>
      <c r="Q157" s="9">
        <v>5</v>
      </c>
      <c r="R157" s="9">
        <v>4</v>
      </c>
      <c r="S157" s="9">
        <v>6</v>
      </c>
      <c r="T157" s="9">
        <v>6</v>
      </c>
      <c r="U157" s="9">
        <v>6</v>
      </c>
      <c r="V157" s="9">
        <v>4</v>
      </c>
      <c r="W157" s="9">
        <v>5</v>
      </c>
      <c r="X157" s="9">
        <v>8</v>
      </c>
      <c r="Y157" s="9">
        <v>5</v>
      </c>
      <c r="Z157" s="9">
        <v>4</v>
      </c>
      <c r="AA157" s="9">
        <v>7</v>
      </c>
      <c r="AB157" s="9">
        <v>42</v>
      </c>
      <c r="AC157" s="9">
        <v>51</v>
      </c>
      <c r="AD157" s="9">
        <v>93</v>
      </c>
      <c r="AE157" s="11" t="s">
        <v>14</v>
      </c>
    </row>
    <row r="158" spans="1:31">
      <c r="A158" s="6">
        <v>17</v>
      </c>
      <c r="B158" s="7" t="s">
        <v>31</v>
      </c>
      <c r="C158" s="8" t="s">
        <v>118</v>
      </c>
      <c r="D158" s="9">
        <v>93</v>
      </c>
      <c r="E158" s="9">
        <v>94</v>
      </c>
      <c r="F158" s="9">
        <v>0</v>
      </c>
      <c r="G158" s="9">
        <v>0</v>
      </c>
      <c r="H158" s="9">
        <v>187</v>
      </c>
      <c r="I158" s="10">
        <v>43</v>
      </c>
      <c r="J158" s="9">
        <v>6</v>
      </c>
      <c r="K158" s="9">
        <v>5</v>
      </c>
      <c r="L158" s="9">
        <v>4</v>
      </c>
      <c r="M158" s="9">
        <v>6</v>
      </c>
      <c r="N158" s="9">
        <v>5</v>
      </c>
      <c r="O158" s="9">
        <v>5</v>
      </c>
      <c r="P158" s="9">
        <v>5</v>
      </c>
      <c r="Q158" s="9">
        <v>6</v>
      </c>
      <c r="R158" s="9">
        <v>4</v>
      </c>
      <c r="S158" s="9">
        <v>5</v>
      </c>
      <c r="T158" s="9">
        <v>5</v>
      </c>
      <c r="U158" s="9">
        <v>5</v>
      </c>
      <c r="V158" s="9">
        <v>4</v>
      </c>
      <c r="W158" s="9">
        <v>7</v>
      </c>
      <c r="X158" s="9">
        <v>7</v>
      </c>
      <c r="Y158" s="9">
        <v>5</v>
      </c>
      <c r="Z158" s="9">
        <v>3</v>
      </c>
      <c r="AA158" s="9">
        <v>7</v>
      </c>
      <c r="AB158" s="9">
        <v>46</v>
      </c>
      <c r="AC158" s="9">
        <v>48</v>
      </c>
      <c r="AD158" s="9">
        <v>94</v>
      </c>
      <c r="AE158" s="11" t="s">
        <v>14</v>
      </c>
    </row>
    <row r="159" spans="1:31">
      <c r="A159" s="6">
        <v>18</v>
      </c>
      <c r="B159" s="7" t="s">
        <v>31</v>
      </c>
      <c r="C159" s="8" t="s">
        <v>115</v>
      </c>
      <c r="D159" s="9">
        <v>89</v>
      </c>
      <c r="E159" s="9">
        <v>98</v>
      </c>
      <c r="F159" s="9">
        <v>0</v>
      </c>
      <c r="G159" s="9">
        <v>0</v>
      </c>
      <c r="H159" s="9">
        <v>187</v>
      </c>
      <c r="I159" s="10">
        <v>43</v>
      </c>
      <c r="J159" s="9">
        <v>7</v>
      </c>
      <c r="K159" s="9">
        <v>4</v>
      </c>
      <c r="L159" s="9">
        <v>3</v>
      </c>
      <c r="M159" s="9">
        <v>4</v>
      </c>
      <c r="N159" s="9">
        <v>4</v>
      </c>
      <c r="O159" s="9">
        <v>9</v>
      </c>
      <c r="P159" s="9">
        <v>6</v>
      </c>
      <c r="Q159" s="9">
        <v>5</v>
      </c>
      <c r="R159" s="9">
        <v>6</v>
      </c>
      <c r="S159" s="9">
        <v>5</v>
      </c>
      <c r="T159" s="9">
        <v>7</v>
      </c>
      <c r="U159" s="9">
        <v>7</v>
      </c>
      <c r="V159" s="9">
        <v>5</v>
      </c>
      <c r="W159" s="9">
        <v>6</v>
      </c>
      <c r="X159" s="9">
        <v>7</v>
      </c>
      <c r="Y159" s="9">
        <v>5</v>
      </c>
      <c r="Z159" s="9">
        <v>3</v>
      </c>
      <c r="AA159" s="9">
        <v>5</v>
      </c>
      <c r="AB159" s="9">
        <v>48</v>
      </c>
      <c r="AC159" s="9">
        <v>50</v>
      </c>
      <c r="AD159" s="9">
        <v>98</v>
      </c>
      <c r="AE159" s="11" t="s">
        <v>14</v>
      </c>
    </row>
    <row r="160" spans="1:31">
      <c r="A160" s="6"/>
      <c r="B160" s="7"/>
      <c r="C160" s="8"/>
      <c r="D160" s="9"/>
      <c r="E160" s="9"/>
      <c r="F160" s="9"/>
      <c r="G160" s="9"/>
      <c r="H160" s="9"/>
      <c r="I160" s="10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11"/>
    </row>
    <row r="161" spans="1:31">
      <c r="A161" s="24">
        <v>1</v>
      </c>
      <c r="B161" s="25" t="s">
        <v>142</v>
      </c>
      <c r="C161" s="8" t="s">
        <v>143</v>
      </c>
      <c r="D161" s="9">
        <v>0</v>
      </c>
      <c r="E161" s="9">
        <v>0</v>
      </c>
      <c r="F161" s="9">
        <v>83</v>
      </c>
      <c r="G161" s="9">
        <v>77</v>
      </c>
      <c r="H161" s="9">
        <v>160</v>
      </c>
      <c r="I161" s="10">
        <v>16</v>
      </c>
      <c r="J161" s="9">
        <v>5</v>
      </c>
      <c r="K161" s="9">
        <v>5</v>
      </c>
      <c r="L161" s="9">
        <v>3</v>
      </c>
      <c r="M161" s="9">
        <v>4</v>
      </c>
      <c r="N161" s="9">
        <v>3</v>
      </c>
      <c r="O161" s="9">
        <v>4</v>
      </c>
      <c r="P161" s="9">
        <v>5</v>
      </c>
      <c r="Q161" s="9">
        <v>5</v>
      </c>
      <c r="R161" s="9">
        <v>4</v>
      </c>
      <c r="S161" s="9">
        <v>4</v>
      </c>
      <c r="T161" s="9">
        <v>4</v>
      </c>
      <c r="U161" s="9">
        <v>6</v>
      </c>
      <c r="V161" s="9">
        <v>2</v>
      </c>
      <c r="W161" s="9">
        <v>5</v>
      </c>
      <c r="X161" s="9">
        <v>5</v>
      </c>
      <c r="Y161" s="9">
        <v>4</v>
      </c>
      <c r="Z161" s="9">
        <v>3</v>
      </c>
      <c r="AA161" s="9">
        <v>6</v>
      </c>
      <c r="AB161" s="9">
        <v>38</v>
      </c>
      <c r="AC161" s="9">
        <v>39</v>
      </c>
      <c r="AD161" s="9">
        <v>77</v>
      </c>
      <c r="AE161" s="11">
        <v>0</v>
      </c>
    </row>
    <row r="162" spans="1:31">
      <c r="A162" s="24">
        <v>2</v>
      </c>
      <c r="B162" s="25" t="s">
        <v>142</v>
      </c>
      <c r="C162" s="8" t="s">
        <v>144</v>
      </c>
      <c r="D162" s="9">
        <v>0</v>
      </c>
      <c r="E162" s="9">
        <v>0</v>
      </c>
      <c r="F162" s="9">
        <v>102</v>
      </c>
      <c r="G162" s="9">
        <v>101</v>
      </c>
      <c r="H162" s="9">
        <v>203</v>
      </c>
      <c r="I162" s="10">
        <v>59</v>
      </c>
      <c r="J162" s="9">
        <v>9</v>
      </c>
      <c r="K162" s="9">
        <v>5</v>
      </c>
      <c r="L162" s="9">
        <v>4</v>
      </c>
      <c r="M162" s="9">
        <v>4</v>
      </c>
      <c r="N162" s="9">
        <v>4</v>
      </c>
      <c r="O162" s="9">
        <v>6</v>
      </c>
      <c r="P162" s="9">
        <v>5</v>
      </c>
      <c r="Q162" s="9">
        <v>6</v>
      </c>
      <c r="R162" s="9">
        <v>8</v>
      </c>
      <c r="S162" s="9">
        <v>6</v>
      </c>
      <c r="T162" s="9">
        <v>6</v>
      </c>
      <c r="U162" s="9">
        <v>7</v>
      </c>
      <c r="V162" s="9">
        <v>5</v>
      </c>
      <c r="W162" s="9">
        <v>4</v>
      </c>
      <c r="X162" s="9">
        <v>7</v>
      </c>
      <c r="Y162" s="9">
        <v>5</v>
      </c>
      <c r="Z162" s="9">
        <v>4</v>
      </c>
      <c r="AA162" s="9">
        <v>6</v>
      </c>
      <c r="AB162" s="9">
        <v>51</v>
      </c>
      <c r="AC162" s="9">
        <v>50</v>
      </c>
      <c r="AD162" s="9">
        <v>101</v>
      </c>
      <c r="AE162" s="11">
        <v>0</v>
      </c>
    </row>
    <row r="163" spans="1:31" ht="17.25" thickBot="1">
      <c r="A163" s="12"/>
      <c r="B163" s="13"/>
      <c r="C163" s="14"/>
      <c r="D163" s="15"/>
      <c r="E163" s="15"/>
      <c r="F163" s="15"/>
      <c r="G163" s="15"/>
      <c r="H163" s="15"/>
      <c r="I163" s="16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7"/>
    </row>
    <row r="164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1" type="noConversion"/>
  <conditionalFormatting sqref="B5:B163">
    <cfRule type="expression" dxfId="201" priority="166">
      <formula>AND(XFC5=0,XFD5&lt;&gt;"")</formula>
    </cfRule>
  </conditionalFormatting>
  <conditionalFormatting sqref="A5:A163">
    <cfRule type="expression" dxfId="200" priority="165">
      <formula>AND(XFC5=0,XFD5&lt;&gt;"")</formula>
    </cfRule>
  </conditionalFormatting>
  <conditionalFormatting sqref="I5:I163">
    <cfRule type="cellIs" dxfId="199" priority="132" operator="lessThan">
      <formula>0</formula>
    </cfRule>
    <cfRule type="cellIs" dxfId="198" priority="133" operator="equal">
      <formula>0</formula>
    </cfRule>
  </conditionalFormatting>
  <conditionalFormatting sqref="D5:G163">
    <cfRule type="cellIs" dxfId="197" priority="124" operator="lessThan">
      <formula>$AD$4</formula>
    </cfRule>
    <cfRule type="cellIs" dxfId="196" priority="125" operator="equal">
      <formula>$AD$4</formula>
    </cfRule>
  </conditionalFormatting>
  <conditionalFormatting sqref="H5:H163">
    <cfRule type="cellIs" dxfId="195" priority="122" operator="lessThan">
      <formula>$AD$4*COUNTIF(D5:G5,"&gt;0")</formula>
    </cfRule>
    <cfRule type="cellIs" dxfId="194" priority="123" operator="equal">
      <formula>$AD$4*COUNTIF(D5:G5,"&gt;0")</formula>
    </cfRule>
  </conditionalFormatting>
  <conditionalFormatting sqref="J5:AA163">
    <cfRule type="cellIs" dxfId="193" priority="119" operator="equal">
      <formula>J$4-2</formula>
    </cfRule>
    <cfRule type="cellIs" dxfId="192" priority="120" operator="equal">
      <formula>J$4-1</formula>
    </cfRule>
    <cfRule type="cellIs" dxfId="191" priority="121" operator="equal">
      <formula>J$4</formula>
    </cfRule>
  </conditionalFormatting>
  <conditionalFormatting sqref="AB5:AD163">
    <cfRule type="cellIs" dxfId="190" priority="117" operator="lessThan">
      <formula>AB$4</formula>
    </cfRule>
    <cfRule type="cellIs" dxfId="189" priority="118" operator="equal">
      <formula>AB$4</formula>
    </cfRule>
  </conditionalFormatting>
  <conditionalFormatting sqref="B42:B55">
    <cfRule type="expression" dxfId="188" priority="116">
      <formula>AND(XFC42=0,XFD42&lt;&gt;"")</formula>
    </cfRule>
  </conditionalFormatting>
  <conditionalFormatting sqref="A42:A55">
    <cfRule type="expression" dxfId="187" priority="115">
      <formula>AND(XFC42=0,XFD42&lt;&gt;"")</formula>
    </cfRule>
  </conditionalFormatting>
  <conditionalFormatting sqref="B42:B55">
    <cfRule type="expression" dxfId="186" priority="114">
      <formula>AND(XFC42=0,XFD42&lt;&gt;"")</formula>
    </cfRule>
  </conditionalFormatting>
  <conditionalFormatting sqref="A42:A55">
    <cfRule type="expression" dxfId="185" priority="113">
      <formula>AND(XFC42=0,XFD42&lt;&gt;"")</formula>
    </cfRule>
  </conditionalFormatting>
  <conditionalFormatting sqref="B42:B55">
    <cfRule type="expression" dxfId="184" priority="112">
      <formula>AND(XFC42=0,XFD42&lt;&gt;"")</formula>
    </cfRule>
  </conditionalFormatting>
  <conditionalFormatting sqref="A42:A55">
    <cfRule type="expression" dxfId="183" priority="111">
      <formula>AND(XFC42=0,XFD42&lt;&gt;"")</formula>
    </cfRule>
  </conditionalFormatting>
  <conditionalFormatting sqref="B42:B55">
    <cfRule type="expression" dxfId="182" priority="110">
      <formula>AND(XFC42=0,XFD42&lt;&gt;"")</formula>
    </cfRule>
  </conditionalFormatting>
  <conditionalFormatting sqref="A42:A55">
    <cfRule type="expression" dxfId="181" priority="109">
      <formula>AND(XFC42=0,XFD42&lt;&gt;"")</formula>
    </cfRule>
  </conditionalFormatting>
  <conditionalFormatting sqref="H42:H55">
    <cfRule type="cellIs" dxfId="180" priority="103" operator="lessThan">
      <formula>$AD$4*COUNTIF(D42:G42,"&gt;0")</formula>
    </cfRule>
    <cfRule type="cellIs" dxfId="179" priority="104" operator="equal">
      <formula>$AD$4*COUNTIF(D42:G42,"&gt;0")</formula>
    </cfRule>
  </conditionalFormatting>
  <conditionalFormatting sqref="J42:AA55">
    <cfRule type="cellIs" dxfId="178" priority="100" operator="equal">
      <formula>J$4-2</formula>
    </cfRule>
    <cfRule type="cellIs" dxfId="177" priority="101" operator="equal">
      <formula>J$4-1</formula>
    </cfRule>
    <cfRule type="cellIs" dxfId="176" priority="102" operator="equal">
      <formula>J$4</formula>
    </cfRule>
  </conditionalFormatting>
  <conditionalFormatting sqref="AB42:AD55">
    <cfRule type="cellIs" dxfId="175" priority="98" operator="lessThan">
      <formula>AB$4</formula>
    </cfRule>
    <cfRule type="cellIs" dxfId="174" priority="99" operator="equal">
      <formula>AB$4</formula>
    </cfRule>
  </conditionalFormatting>
  <conditionalFormatting sqref="B73:B87">
    <cfRule type="expression" dxfId="173" priority="97">
      <formula>AND(XFC73=0,XFD73&lt;&gt;"")</formula>
    </cfRule>
  </conditionalFormatting>
  <conditionalFormatting sqref="A73:A87">
    <cfRule type="expression" dxfId="172" priority="96">
      <formula>AND(XFC73=0,XFD73&lt;&gt;"")</formula>
    </cfRule>
  </conditionalFormatting>
  <conditionalFormatting sqref="B73:B87">
    <cfRule type="expression" dxfId="171" priority="95">
      <formula>AND(XFC73=0,XFD73&lt;&gt;"")</formula>
    </cfRule>
  </conditionalFormatting>
  <conditionalFormatting sqref="A73:A87">
    <cfRule type="expression" dxfId="170" priority="94">
      <formula>AND(XFC73=0,XFD73&lt;&gt;"")</formula>
    </cfRule>
  </conditionalFormatting>
  <conditionalFormatting sqref="B73:B87">
    <cfRule type="expression" dxfId="169" priority="93">
      <formula>AND(XFC73=0,XFD73&lt;&gt;"")</formula>
    </cfRule>
  </conditionalFormatting>
  <conditionalFormatting sqref="A73:A87">
    <cfRule type="expression" dxfId="168" priority="92">
      <formula>AND(XFC73=0,XFD73&lt;&gt;"")</formula>
    </cfRule>
  </conditionalFormatting>
  <conditionalFormatting sqref="B73:B87">
    <cfRule type="expression" dxfId="167" priority="91">
      <formula>AND(XFC73=0,XFD73&lt;&gt;"")</formula>
    </cfRule>
  </conditionalFormatting>
  <conditionalFormatting sqref="A73:A87">
    <cfRule type="expression" dxfId="166" priority="90">
      <formula>AND(XFC73=0,XFD73&lt;&gt;"")</formula>
    </cfRule>
  </conditionalFormatting>
  <conditionalFormatting sqref="H73:H87">
    <cfRule type="cellIs" dxfId="165" priority="84" operator="lessThan">
      <formula>$AD$4*COUNTIF(D73:G73,"&gt;0")</formula>
    </cfRule>
    <cfRule type="cellIs" dxfId="164" priority="85" operator="equal">
      <formula>$AD$4*COUNTIF(D73:G73,"&gt;0")</formula>
    </cfRule>
  </conditionalFormatting>
  <conditionalFormatting sqref="J73:AA87">
    <cfRule type="cellIs" dxfId="163" priority="81" operator="equal">
      <formula>J$4-2</formula>
    </cfRule>
    <cfRule type="cellIs" dxfId="162" priority="82" operator="equal">
      <formula>J$4-1</formula>
    </cfRule>
    <cfRule type="cellIs" dxfId="161" priority="83" operator="equal">
      <formula>J$4</formula>
    </cfRule>
  </conditionalFormatting>
  <conditionalFormatting sqref="AB73:AD87">
    <cfRule type="cellIs" dxfId="160" priority="79" operator="lessThan">
      <formula>AB$4</formula>
    </cfRule>
    <cfRule type="cellIs" dxfId="159" priority="80" operator="equal">
      <formula>AB$4</formula>
    </cfRule>
  </conditionalFormatting>
  <conditionalFormatting sqref="B119:B120">
    <cfRule type="expression" dxfId="158" priority="78">
      <formula>AND(XFC119=0,XFD119&lt;&gt;"")</formula>
    </cfRule>
  </conditionalFormatting>
  <conditionalFormatting sqref="A119:A120">
    <cfRule type="expression" dxfId="157" priority="77">
      <formula>AND(XFC119=0,XFD119&lt;&gt;"")</formula>
    </cfRule>
  </conditionalFormatting>
  <conditionalFormatting sqref="B119:B120">
    <cfRule type="expression" dxfId="156" priority="76">
      <formula>AND(XFC119=0,XFD119&lt;&gt;"")</formula>
    </cfRule>
  </conditionalFormatting>
  <conditionalFormatting sqref="A119:A120">
    <cfRule type="expression" dxfId="155" priority="75">
      <formula>AND(XFC119=0,XFD119&lt;&gt;"")</formula>
    </cfRule>
  </conditionalFormatting>
  <conditionalFormatting sqref="B119:B120">
    <cfRule type="expression" dxfId="154" priority="74">
      <formula>AND(XFC119=0,XFD119&lt;&gt;"")</formula>
    </cfRule>
  </conditionalFormatting>
  <conditionalFormatting sqref="A119:A120">
    <cfRule type="expression" dxfId="153" priority="73">
      <formula>AND(XFC119=0,XFD119&lt;&gt;"")</formula>
    </cfRule>
  </conditionalFormatting>
  <conditionalFormatting sqref="B119:B120">
    <cfRule type="expression" dxfId="152" priority="72">
      <formula>AND(XFC119=0,XFD119&lt;&gt;"")</formula>
    </cfRule>
  </conditionalFormatting>
  <conditionalFormatting sqref="A119:A120">
    <cfRule type="expression" dxfId="151" priority="71">
      <formula>AND(XFC119=0,XFD119&lt;&gt;"")</formula>
    </cfRule>
  </conditionalFormatting>
  <conditionalFormatting sqref="H119:H120">
    <cfRule type="cellIs" dxfId="150" priority="65" operator="lessThan">
      <formula>$AD$4*COUNTIF(D119:G119,"&gt;0")</formula>
    </cfRule>
    <cfRule type="cellIs" dxfId="149" priority="66" operator="equal">
      <formula>$AD$4*COUNTIF(D119:G119,"&gt;0")</formula>
    </cfRule>
  </conditionalFormatting>
  <conditionalFormatting sqref="J119:AA120">
    <cfRule type="cellIs" dxfId="148" priority="62" operator="equal">
      <formula>J$4-2</formula>
    </cfRule>
    <cfRule type="cellIs" dxfId="147" priority="63" operator="equal">
      <formula>J$4-1</formula>
    </cfRule>
    <cfRule type="cellIs" dxfId="146" priority="64" operator="equal">
      <formula>J$4</formula>
    </cfRule>
  </conditionalFormatting>
  <conditionalFormatting sqref="AB119:AD120">
    <cfRule type="cellIs" dxfId="145" priority="60" operator="lessThan">
      <formula>AB$4</formula>
    </cfRule>
    <cfRule type="cellIs" dxfId="144" priority="61" operator="equal">
      <formula>AB$4</formula>
    </cfRule>
  </conditionalFormatting>
  <conditionalFormatting sqref="B131:B140">
    <cfRule type="expression" dxfId="143" priority="59">
      <formula>AND(XFC131=0,XFD131&lt;&gt;"")</formula>
    </cfRule>
  </conditionalFormatting>
  <conditionalFormatting sqref="A131:A140">
    <cfRule type="expression" dxfId="142" priority="58">
      <formula>AND(XFC131=0,XFD131&lt;&gt;"")</formula>
    </cfRule>
  </conditionalFormatting>
  <conditionalFormatting sqref="B131:B140">
    <cfRule type="expression" dxfId="141" priority="57">
      <formula>AND(XFC131=0,XFD131&lt;&gt;"")</formula>
    </cfRule>
  </conditionalFormatting>
  <conditionalFormatting sqref="A131:A140">
    <cfRule type="expression" dxfId="140" priority="56">
      <formula>AND(XFC131=0,XFD131&lt;&gt;"")</formula>
    </cfRule>
  </conditionalFormatting>
  <conditionalFormatting sqref="B131:B140">
    <cfRule type="expression" dxfId="139" priority="55">
      <formula>AND(XFC131=0,XFD131&lt;&gt;"")</formula>
    </cfRule>
  </conditionalFormatting>
  <conditionalFormatting sqref="A131:A140">
    <cfRule type="expression" dxfId="138" priority="54">
      <formula>AND(XFC131=0,XFD131&lt;&gt;"")</formula>
    </cfRule>
  </conditionalFormatting>
  <conditionalFormatting sqref="B131:B140">
    <cfRule type="expression" dxfId="137" priority="53">
      <formula>AND(XFC131=0,XFD131&lt;&gt;"")</formula>
    </cfRule>
  </conditionalFormatting>
  <conditionalFormatting sqref="A131:A140">
    <cfRule type="expression" dxfId="136" priority="52">
      <formula>AND(XFC131=0,XFD131&lt;&gt;"")</formula>
    </cfRule>
  </conditionalFormatting>
  <conditionalFormatting sqref="H131:H140">
    <cfRule type="cellIs" dxfId="135" priority="46" operator="lessThan">
      <formula>$AD$4*COUNTIF(D131:G131,"&gt;0")</formula>
    </cfRule>
    <cfRule type="cellIs" dxfId="134" priority="47" operator="equal">
      <formula>$AD$4*COUNTIF(D131:G131,"&gt;0")</formula>
    </cfRule>
  </conditionalFormatting>
  <conditionalFormatting sqref="J131:AA140">
    <cfRule type="cellIs" dxfId="133" priority="43" operator="equal">
      <formula>J$4-2</formula>
    </cfRule>
    <cfRule type="cellIs" dxfId="132" priority="44" operator="equal">
      <formula>J$4-1</formula>
    </cfRule>
    <cfRule type="cellIs" dxfId="131" priority="45" operator="equal">
      <formula>J$4</formula>
    </cfRule>
  </conditionalFormatting>
  <conditionalFormatting sqref="AB131:AD140">
    <cfRule type="cellIs" dxfId="130" priority="41" operator="lessThan">
      <formula>AB$4</formula>
    </cfRule>
    <cfRule type="cellIs" dxfId="129" priority="42" operator="equal">
      <formula>AB$4</formula>
    </cfRule>
  </conditionalFormatting>
  <conditionalFormatting sqref="B18:B23">
    <cfRule type="expression" dxfId="128" priority="40">
      <formula>AND(XFC18=0,XFD18&lt;&gt;"")</formula>
    </cfRule>
  </conditionalFormatting>
  <conditionalFormatting sqref="A18:A23">
    <cfRule type="expression" dxfId="127" priority="39">
      <formula>AND(XFC18=0,XFD18&lt;&gt;"")</formula>
    </cfRule>
  </conditionalFormatting>
  <conditionalFormatting sqref="B18:B23">
    <cfRule type="expression" dxfId="126" priority="38">
      <formula>AND(XFC18=0,XFD18&lt;&gt;"")</formula>
    </cfRule>
  </conditionalFormatting>
  <conditionalFormatting sqref="A18:A23">
    <cfRule type="expression" dxfId="125" priority="37">
      <formula>AND(XFC18=0,XFD18&lt;&gt;"")</formula>
    </cfRule>
  </conditionalFormatting>
  <conditionalFormatting sqref="B18:B23">
    <cfRule type="expression" dxfId="124" priority="36">
      <formula>AND(XFC18=0,XFD18&lt;&gt;"")</formula>
    </cfRule>
  </conditionalFormatting>
  <conditionalFormatting sqref="A18:A23">
    <cfRule type="expression" dxfId="123" priority="35">
      <formula>AND(XFC18=0,XFD18&lt;&gt;"")</formula>
    </cfRule>
  </conditionalFormatting>
  <conditionalFormatting sqref="B18:B23">
    <cfRule type="expression" dxfId="122" priority="34">
      <formula>AND(XFC18=0,XFD18&lt;&gt;"")</formula>
    </cfRule>
  </conditionalFormatting>
  <conditionalFormatting sqref="A18:A23">
    <cfRule type="expression" dxfId="121" priority="33">
      <formula>AND(XFC18=0,XFD18&lt;&gt;"")</formula>
    </cfRule>
  </conditionalFormatting>
  <conditionalFormatting sqref="B18:B23">
    <cfRule type="expression" dxfId="120" priority="32">
      <formula>AND(XFC18=0,XFD18&lt;&gt;"")</formula>
    </cfRule>
  </conditionalFormatting>
  <conditionalFormatting sqref="A18:A23">
    <cfRule type="expression" dxfId="119" priority="31">
      <formula>AND(XFC18=0,XFD18&lt;&gt;"")</formula>
    </cfRule>
  </conditionalFormatting>
  <conditionalFormatting sqref="H18:H23">
    <cfRule type="cellIs" dxfId="118" priority="25" operator="lessThan">
      <formula>$AD$4*COUNTIF(D18:G18,"&gt;0")</formula>
    </cfRule>
    <cfRule type="cellIs" dxfId="117" priority="26" operator="equal">
      <formula>$AD$4*COUNTIF(D18:G18,"&gt;0")</formula>
    </cfRule>
  </conditionalFormatting>
  <conditionalFormatting sqref="J18:AA23">
    <cfRule type="cellIs" dxfId="116" priority="22" operator="equal">
      <formula>J$4-2</formula>
    </cfRule>
    <cfRule type="cellIs" dxfId="115" priority="23" operator="equal">
      <formula>J$4-1</formula>
    </cfRule>
    <cfRule type="cellIs" dxfId="114" priority="24" operator="equal">
      <formula>J$4</formula>
    </cfRule>
  </conditionalFormatting>
  <conditionalFormatting sqref="AB18:AD23">
    <cfRule type="cellIs" dxfId="113" priority="20" operator="lessThan">
      <formula>AB$4</formula>
    </cfRule>
    <cfRule type="cellIs" dxfId="112" priority="21" operator="equal">
      <formula>AB$4</formula>
    </cfRule>
  </conditionalFormatting>
  <conditionalFormatting sqref="B151:B160">
    <cfRule type="expression" dxfId="111" priority="19">
      <formula>AND(XFC151=0,XFD151&lt;&gt;"")</formula>
    </cfRule>
  </conditionalFormatting>
  <conditionalFormatting sqref="A151:A160">
    <cfRule type="expression" dxfId="110" priority="18">
      <formula>AND(XFC151=0,XFD151&lt;&gt;"")</formula>
    </cfRule>
  </conditionalFormatting>
  <conditionalFormatting sqref="B151:B153">
    <cfRule type="expression" dxfId="109" priority="17">
      <formula>AND(XFC151=0,XFD151&lt;&gt;"")</formula>
    </cfRule>
  </conditionalFormatting>
  <conditionalFormatting sqref="A151:A153">
    <cfRule type="expression" dxfId="108" priority="16">
      <formula>AND(XFC151=0,XFD151&lt;&gt;"")</formula>
    </cfRule>
  </conditionalFormatting>
  <conditionalFormatting sqref="B151:B156">
    <cfRule type="expression" dxfId="107" priority="15">
      <formula>AND(XFC151=0,XFD151&lt;&gt;"")</formula>
    </cfRule>
  </conditionalFormatting>
  <conditionalFormatting sqref="A151:A156">
    <cfRule type="expression" dxfId="106" priority="14">
      <formula>AND(XFC151=0,XFD151&lt;&gt;"")</formula>
    </cfRule>
  </conditionalFormatting>
  <conditionalFormatting sqref="B151:B156">
    <cfRule type="expression" dxfId="105" priority="13">
      <formula>AND(XFC151=0,XFD151&lt;&gt;"")</formula>
    </cfRule>
  </conditionalFormatting>
  <conditionalFormatting sqref="A151:A156">
    <cfRule type="expression" dxfId="104" priority="12">
      <formula>AND(XFC151=0,XFD151&lt;&gt;"")</formula>
    </cfRule>
  </conditionalFormatting>
  <conditionalFormatting sqref="H151:H160">
    <cfRule type="cellIs" dxfId="103" priority="6" operator="lessThan">
      <formula>$AD$4*COUNTIF(D151:G151,"&gt;0")</formula>
    </cfRule>
    <cfRule type="cellIs" dxfId="102" priority="7" operator="equal">
      <formula>$AD$4*COUNTIF(D151:G151,"&gt;0")</formula>
    </cfRule>
  </conditionalFormatting>
  <conditionalFormatting sqref="J151:AA160">
    <cfRule type="cellIs" dxfId="101" priority="3" operator="equal">
      <formula>J$4-2</formula>
    </cfRule>
    <cfRule type="cellIs" dxfId="100" priority="4" operator="equal">
      <formula>J$4-1</formula>
    </cfRule>
    <cfRule type="cellIs" dxfId="99" priority="5" operator="equal">
      <formula>J$4</formula>
    </cfRule>
  </conditionalFormatting>
  <conditionalFormatting sqref="AB151:AD160">
    <cfRule type="cellIs" dxfId="98" priority="1" operator="lessThan">
      <formula>AB$4</formula>
    </cfRule>
    <cfRule type="cellIs" dxfId="97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F80"/>
  <sheetViews>
    <sheetView workbookViewId="0">
      <pane ySplit="1" topLeftCell="A2" activePane="bottomLeft" state="frozen"/>
      <selection pane="bottomLeft" activeCell="F1" sqref="F1"/>
    </sheetView>
  </sheetViews>
  <sheetFormatPr defaultRowHeight="16.5"/>
  <cols>
    <col min="5" max="5" width="9.875" customWidth="1"/>
    <col min="6" max="6" width="7.375" customWidth="1"/>
  </cols>
  <sheetData>
    <row r="1" spans="1:6" ht="18" thickTop="1" thickBot="1">
      <c r="B1" s="39" t="s">
        <v>1</v>
      </c>
      <c r="C1" s="39" t="s">
        <v>2</v>
      </c>
      <c r="D1" s="38" t="s">
        <v>4</v>
      </c>
      <c r="E1" s="38" t="s">
        <v>182</v>
      </c>
      <c r="F1" s="43">
        <f>SUM(D2:D41)/40</f>
        <v>72.8</v>
      </c>
    </row>
    <row r="2" spans="1:6" ht="17.25" thickTop="1">
      <c r="A2">
        <v>1</v>
      </c>
      <c r="B2" s="23" t="s">
        <v>15</v>
      </c>
      <c r="C2" s="28" t="s">
        <v>55</v>
      </c>
      <c r="D2" s="42">
        <v>66</v>
      </c>
      <c r="E2" s="40">
        <f>IF($F$1-D2+10&gt;0,$F$1-D2+10,0)</f>
        <v>16.799999999999997</v>
      </c>
      <c r="F2" s="29"/>
    </row>
    <row r="3" spans="1:6">
      <c r="A3">
        <v>2</v>
      </c>
      <c r="B3" s="25" t="s">
        <v>12</v>
      </c>
      <c r="C3" s="8" t="s">
        <v>149</v>
      </c>
      <c r="D3" s="9">
        <v>67</v>
      </c>
      <c r="E3" s="40">
        <f t="shared" ref="E3:E66" si="0">IF($F$1-D3+10&gt;0,$F$1-D3+10,0)</f>
        <v>15.799999999999997</v>
      </c>
      <c r="F3" s="30"/>
    </row>
    <row r="4" spans="1:6">
      <c r="A4">
        <v>3</v>
      </c>
      <c r="B4" s="25" t="s">
        <v>12</v>
      </c>
      <c r="C4" s="8" t="s">
        <v>153</v>
      </c>
      <c r="D4" s="9">
        <v>68</v>
      </c>
      <c r="E4" s="40">
        <f t="shared" si="0"/>
        <v>14.799999999999997</v>
      </c>
      <c r="F4" s="9"/>
    </row>
    <row r="5" spans="1:6">
      <c r="A5">
        <v>4</v>
      </c>
      <c r="B5" s="25" t="s">
        <v>146</v>
      </c>
      <c r="C5" s="8" t="s">
        <v>147</v>
      </c>
      <c r="D5" s="9">
        <v>69</v>
      </c>
      <c r="E5" s="40">
        <f t="shared" si="0"/>
        <v>13.799999999999997</v>
      </c>
      <c r="F5" s="9"/>
    </row>
    <row r="6" spans="1:6">
      <c r="A6">
        <v>5</v>
      </c>
      <c r="B6" s="25" t="s">
        <v>12</v>
      </c>
      <c r="C6" s="8" t="s">
        <v>150</v>
      </c>
      <c r="D6" s="9">
        <v>70</v>
      </c>
      <c r="E6" s="40">
        <f t="shared" si="0"/>
        <v>12.799999999999997</v>
      </c>
      <c r="F6" s="9"/>
    </row>
    <row r="7" spans="1:6">
      <c r="A7">
        <v>6</v>
      </c>
      <c r="B7" s="25" t="s">
        <v>12</v>
      </c>
      <c r="C7" s="8" t="s">
        <v>151</v>
      </c>
      <c r="D7" s="9">
        <v>70</v>
      </c>
      <c r="E7" s="40">
        <f t="shared" si="0"/>
        <v>12.799999999999997</v>
      </c>
      <c r="F7" s="9"/>
    </row>
    <row r="8" spans="1:6">
      <c r="A8">
        <v>7</v>
      </c>
      <c r="B8" s="25" t="s">
        <v>15</v>
      </c>
      <c r="C8" s="8" t="s">
        <v>40</v>
      </c>
      <c r="D8" s="9">
        <v>70</v>
      </c>
      <c r="E8" s="40">
        <f t="shared" si="0"/>
        <v>12.799999999999997</v>
      </c>
      <c r="F8" s="9"/>
    </row>
    <row r="9" spans="1:6">
      <c r="A9">
        <v>8</v>
      </c>
      <c r="B9" s="25" t="s">
        <v>15</v>
      </c>
      <c r="C9" s="8" t="s">
        <v>166</v>
      </c>
      <c r="D9" s="9">
        <v>70</v>
      </c>
      <c r="E9" s="40">
        <f t="shared" si="0"/>
        <v>12.799999999999997</v>
      </c>
      <c r="F9" s="9"/>
    </row>
    <row r="10" spans="1:6">
      <c r="A10">
        <v>9</v>
      </c>
      <c r="B10" s="25" t="s">
        <v>15</v>
      </c>
      <c r="C10" s="8" t="s">
        <v>167</v>
      </c>
      <c r="D10" s="9">
        <v>70</v>
      </c>
      <c r="E10" s="40">
        <f t="shared" si="0"/>
        <v>12.799999999999997</v>
      </c>
      <c r="F10" s="9"/>
    </row>
    <row r="11" spans="1:6">
      <c r="A11">
        <v>10</v>
      </c>
      <c r="B11" s="25" t="s">
        <v>22</v>
      </c>
      <c r="C11" s="8" t="s">
        <v>64</v>
      </c>
      <c r="D11" s="9">
        <v>70</v>
      </c>
      <c r="E11" s="40">
        <f t="shared" si="0"/>
        <v>12.799999999999997</v>
      </c>
      <c r="F11" s="9"/>
    </row>
    <row r="12" spans="1:6">
      <c r="A12">
        <v>11</v>
      </c>
      <c r="B12" s="25" t="s">
        <v>15</v>
      </c>
      <c r="C12" s="8" t="s">
        <v>37</v>
      </c>
      <c r="D12" s="9">
        <v>71</v>
      </c>
      <c r="E12" s="40">
        <f t="shared" si="0"/>
        <v>11.799999999999997</v>
      </c>
      <c r="F12" s="9"/>
    </row>
    <row r="13" spans="1:6">
      <c r="A13">
        <v>12</v>
      </c>
      <c r="B13" s="25" t="s">
        <v>22</v>
      </c>
      <c r="C13" s="8" t="s">
        <v>24</v>
      </c>
      <c r="D13" s="9">
        <v>71</v>
      </c>
      <c r="E13" s="40">
        <f t="shared" si="0"/>
        <v>11.799999999999997</v>
      </c>
      <c r="F13" s="9"/>
    </row>
    <row r="14" spans="1:6">
      <c r="A14">
        <v>13</v>
      </c>
      <c r="B14" s="25" t="s">
        <v>12</v>
      </c>
      <c r="C14" s="8" t="s">
        <v>152</v>
      </c>
      <c r="D14" s="9">
        <v>72</v>
      </c>
      <c r="E14" s="40">
        <f t="shared" si="0"/>
        <v>10.799999999999997</v>
      </c>
      <c r="F14" s="9"/>
    </row>
    <row r="15" spans="1:6">
      <c r="A15">
        <v>14</v>
      </c>
      <c r="B15" s="25" t="s">
        <v>12</v>
      </c>
      <c r="C15" s="8" t="s">
        <v>155</v>
      </c>
      <c r="D15" s="9">
        <v>72</v>
      </c>
      <c r="E15" s="40">
        <f t="shared" si="0"/>
        <v>10.799999999999997</v>
      </c>
      <c r="F15" s="9"/>
    </row>
    <row r="16" spans="1:6">
      <c r="A16">
        <v>15</v>
      </c>
      <c r="B16" s="25" t="s">
        <v>15</v>
      </c>
      <c r="C16" s="8" t="s">
        <v>42</v>
      </c>
      <c r="D16" s="9">
        <v>72</v>
      </c>
      <c r="E16" s="40">
        <f t="shared" si="0"/>
        <v>10.799999999999997</v>
      </c>
      <c r="F16" s="9"/>
    </row>
    <row r="17" spans="1:6">
      <c r="A17">
        <v>16</v>
      </c>
      <c r="B17" s="25" t="s">
        <v>15</v>
      </c>
      <c r="C17" s="8" t="s">
        <v>39</v>
      </c>
      <c r="D17" s="9">
        <v>72</v>
      </c>
      <c r="E17" s="40">
        <f t="shared" si="0"/>
        <v>10.799999999999997</v>
      </c>
      <c r="F17" s="9"/>
    </row>
    <row r="18" spans="1:6">
      <c r="A18">
        <v>17</v>
      </c>
      <c r="B18" s="25" t="s">
        <v>15</v>
      </c>
      <c r="C18" s="8" t="s">
        <v>168</v>
      </c>
      <c r="D18" s="9">
        <v>72</v>
      </c>
      <c r="E18" s="40">
        <f t="shared" si="0"/>
        <v>10.799999999999997</v>
      </c>
      <c r="F18" s="9"/>
    </row>
    <row r="19" spans="1:6">
      <c r="A19">
        <v>18</v>
      </c>
      <c r="B19" s="25" t="s">
        <v>12</v>
      </c>
      <c r="C19" s="8" t="s">
        <v>148</v>
      </c>
      <c r="D19" s="30">
        <v>73</v>
      </c>
      <c r="E19" s="40">
        <f t="shared" si="0"/>
        <v>9.7999999999999972</v>
      </c>
      <c r="F19" s="9"/>
    </row>
    <row r="20" spans="1:6">
      <c r="A20">
        <v>19</v>
      </c>
      <c r="B20" s="25" t="s">
        <v>15</v>
      </c>
      <c r="C20" s="8" t="s">
        <v>19</v>
      </c>
      <c r="D20" s="9">
        <v>73</v>
      </c>
      <c r="E20" s="40">
        <f t="shared" si="0"/>
        <v>9.7999999999999972</v>
      </c>
      <c r="F20" s="9"/>
    </row>
    <row r="21" spans="1:6">
      <c r="A21">
        <v>20</v>
      </c>
      <c r="B21" s="25" t="s">
        <v>22</v>
      </c>
      <c r="C21" s="8" t="s">
        <v>23</v>
      </c>
      <c r="D21" s="9">
        <v>73</v>
      </c>
      <c r="E21" s="40">
        <f t="shared" si="0"/>
        <v>9.7999999999999972</v>
      </c>
      <c r="F21" s="9"/>
    </row>
    <row r="22" spans="1:6">
      <c r="A22">
        <v>21</v>
      </c>
      <c r="B22" s="25" t="s">
        <v>12</v>
      </c>
      <c r="C22" s="8" t="s">
        <v>156</v>
      </c>
      <c r="D22" s="9">
        <v>74</v>
      </c>
      <c r="E22" s="40">
        <f t="shared" si="0"/>
        <v>8.7999999999999972</v>
      </c>
      <c r="F22" s="9"/>
    </row>
    <row r="23" spans="1:6">
      <c r="A23">
        <v>22</v>
      </c>
      <c r="B23" s="25" t="s">
        <v>12</v>
      </c>
      <c r="C23" s="8" t="s">
        <v>157</v>
      </c>
      <c r="D23" s="9">
        <v>74</v>
      </c>
      <c r="E23" s="40">
        <f t="shared" si="0"/>
        <v>8.7999999999999972</v>
      </c>
      <c r="F23" s="9"/>
    </row>
    <row r="24" spans="1:6">
      <c r="A24">
        <v>23</v>
      </c>
      <c r="B24" s="25" t="s">
        <v>15</v>
      </c>
      <c r="C24" s="8" t="s">
        <v>169</v>
      </c>
      <c r="D24" s="9">
        <v>74</v>
      </c>
      <c r="E24" s="40">
        <f t="shared" si="0"/>
        <v>8.7999999999999972</v>
      </c>
      <c r="F24" s="9"/>
    </row>
    <row r="25" spans="1:6">
      <c r="A25">
        <v>24</v>
      </c>
      <c r="B25" s="25" t="s">
        <v>15</v>
      </c>
      <c r="C25" s="8" t="s">
        <v>54</v>
      </c>
      <c r="D25" s="9">
        <v>74</v>
      </c>
      <c r="E25" s="40">
        <f t="shared" si="0"/>
        <v>8.7999999999999972</v>
      </c>
      <c r="F25" s="9"/>
    </row>
    <row r="26" spans="1:6">
      <c r="A26">
        <v>25</v>
      </c>
      <c r="B26" s="25" t="s">
        <v>22</v>
      </c>
      <c r="C26" s="8" t="s">
        <v>67</v>
      </c>
      <c r="D26" s="9">
        <v>74</v>
      </c>
      <c r="E26" s="40">
        <f t="shared" si="0"/>
        <v>8.7999999999999972</v>
      </c>
      <c r="F26" s="9"/>
    </row>
    <row r="27" spans="1:6">
      <c r="A27">
        <v>26</v>
      </c>
      <c r="B27" s="25" t="s">
        <v>22</v>
      </c>
      <c r="C27" s="8" t="s">
        <v>58</v>
      </c>
      <c r="D27" s="9">
        <v>74</v>
      </c>
      <c r="E27" s="40">
        <f t="shared" si="0"/>
        <v>8.7999999999999972</v>
      </c>
      <c r="F27" s="9"/>
    </row>
    <row r="28" spans="1:6">
      <c r="A28">
        <v>27</v>
      </c>
      <c r="B28" s="25" t="s">
        <v>12</v>
      </c>
      <c r="C28" s="8" t="s">
        <v>154</v>
      </c>
      <c r="D28" s="9">
        <v>75</v>
      </c>
      <c r="E28" s="40">
        <f t="shared" si="0"/>
        <v>7.7999999999999972</v>
      </c>
      <c r="F28" s="9"/>
    </row>
    <row r="29" spans="1:6">
      <c r="A29">
        <v>28</v>
      </c>
      <c r="B29" s="25" t="s">
        <v>12</v>
      </c>
      <c r="C29" s="8" t="s">
        <v>161</v>
      </c>
      <c r="D29" s="9">
        <v>75</v>
      </c>
      <c r="E29" s="40">
        <f t="shared" si="0"/>
        <v>7.7999999999999972</v>
      </c>
      <c r="F29" s="9"/>
    </row>
    <row r="30" spans="1:6">
      <c r="A30">
        <v>29</v>
      </c>
      <c r="B30" s="25" t="s">
        <v>12</v>
      </c>
      <c r="C30" s="8" t="s">
        <v>162</v>
      </c>
      <c r="D30" s="9">
        <v>75</v>
      </c>
      <c r="E30" s="40">
        <f t="shared" si="0"/>
        <v>7.7999999999999972</v>
      </c>
      <c r="F30" s="9"/>
    </row>
    <row r="31" spans="1:6">
      <c r="A31">
        <v>30</v>
      </c>
      <c r="B31" s="25" t="s">
        <v>15</v>
      </c>
      <c r="C31" s="8" t="s">
        <v>41</v>
      </c>
      <c r="D31" s="9">
        <v>75</v>
      </c>
      <c r="E31" s="40">
        <f t="shared" si="0"/>
        <v>7.7999999999999972</v>
      </c>
      <c r="F31" s="9"/>
    </row>
    <row r="32" spans="1:6">
      <c r="A32">
        <v>31</v>
      </c>
      <c r="B32" s="25" t="s">
        <v>15</v>
      </c>
      <c r="C32" s="34" t="s">
        <v>20</v>
      </c>
      <c r="D32" s="9">
        <v>75</v>
      </c>
      <c r="E32" s="40">
        <f t="shared" si="0"/>
        <v>7.7999999999999972</v>
      </c>
      <c r="F32" s="9"/>
    </row>
    <row r="33" spans="1:6">
      <c r="A33">
        <v>32</v>
      </c>
      <c r="B33" s="25" t="s">
        <v>15</v>
      </c>
      <c r="C33" s="8" t="s">
        <v>46</v>
      </c>
      <c r="D33" s="9">
        <v>75</v>
      </c>
      <c r="E33" s="40">
        <f t="shared" si="0"/>
        <v>7.7999999999999972</v>
      </c>
      <c r="F33" s="9"/>
    </row>
    <row r="34" spans="1:6">
      <c r="A34">
        <v>33</v>
      </c>
      <c r="B34" s="25" t="s">
        <v>22</v>
      </c>
      <c r="C34" s="8" t="s">
        <v>70</v>
      </c>
      <c r="D34" s="9">
        <v>75</v>
      </c>
      <c r="E34" s="40">
        <f t="shared" si="0"/>
        <v>7.7999999999999972</v>
      </c>
      <c r="F34" s="9"/>
    </row>
    <row r="35" spans="1:6">
      <c r="A35">
        <v>34</v>
      </c>
      <c r="B35" s="25" t="s">
        <v>12</v>
      </c>
      <c r="C35" s="8" t="s">
        <v>158</v>
      </c>
      <c r="D35" s="9">
        <v>76</v>
      </c>
      <c r="E35" s="40">
        <f t="shared" si="0"/>
        <v>6.7999999999999972</v>
      </c>
      <c r="F35" s="9"/>
    </row>
    <row r="36" spans="1:6">
      <c r="A36">
        <v>35</v>
      </c>
      <c r="B36" s="25" t="s">
        <v>15</v>
      </c>
      <c r="C36" s="8" t="s">
        <v>38</v>
      </c>
      <c r="D36" s="9">
        <v>76</v>
      </c>
      <c r="E36" s="40">
        <f t="shared" si="0"/>
        <v>6.7999999999999972</v>
      </c>
      <c r="F36" s="9"/>
    </row>
    <row r="37" spans="1:6">
      <c r="A37">
        <v>36</v>
      </c>
      <c r="B37" s="25" t="s">
        <v>15</v>
      </c>
      <c r="C37" s="8" t="s">
        <v>16</v>
      </c>
      <c r="D37" s="9">
        <v>76</v>
      </c>
      <c r="E37" s="40">
        <f t="shared" si="0"/>
        <v>6.7999999999999972</v>
      </c>
      <c r="F37" s="9"/>
    </row>
    <row r="38" spans="1:6">
      <c r="A38">
        <v>37</v>
      </c>
      <c r="B38" s="25" t="s">
        <v>15</v>
      </c>
      <c r="C38" s="8" t="s">
        <v>45</v>
      </c>
      <c r="D38" s="9">
        <v>76</v>
      </c>
      <c r="E38" s="40">
        <f t="shared" si="0"/>
        <v>6.7999999999999972</v>
      </c>
      <c r="F38" s="9"/>
    </row>
    <row r="39" spans="1:6">
      <c r="A39">
        <v>38</v>
      </c>
      <c r="B39" s="25" t="s">
        <v>15</v>
      </c>
      <c r="C39" s="8" t="s">
        <v>47</v>
      </c>
      <c r="D39" s="9">
        <v>76</v>
      </c>
      <c r="E39" s="40">
        <f t="shared" si="0"/>
        <v>6.7999999999999972</v>
      </c>
      <c r="F39" s="9"/>
    </row>
    <row r="40" spans="1:6">
      <c r="A40">
        <v>39</v>
      </c>
      <c r="B40" s="25" t="s">
        <v>22</v>
      </c>
      <c r="C40" s="8" t="s">
        <v>66</v>
      </c>
      <c r="D40" s="9">
        <v>76</v>
      </c>
      <c r="E40" s="40">
        <f t="shared" si="0"/>
        <v>6.7999999999999972</v>
      </c>
      <c r="F40" s="9"/>
    </row>
    <row r="41" spans="1:6">
      <c r="A41">
        <v>40</v>
      </c>
      <c r="B41" s="25" t="s">
        <v>22</v>
      </c>
      <c r="C41" s="8" t="s">
        <v>27</v>
      </c>
      <c r="D41" s="9">
        <v>76</v>
      </c>
      <c r="E41" s="40">
        <f t="shared" si="0"/>
        <v>6.7999999999999972</v>
      </c>
      <c r="F41" s="9"/>
    </row>
    <row r="42" spans="1:6">
      <c r="A42">
        <v>41</v>
      </c>
      <c r="B42" s="25" t="s">
        <v>12</v>
      </c>
      <c r="C42" s="8" t="s">
        <v>159</v>
      </c>
      <c r="D42" s="9">
        <v>77</v>
      </c>
      <c r="E42" s="40">
        <f t="shared" si="0"/>
        <v>5.7999999999999972</v>
      </c>
      <c r="F42" s="9"/>
    </row>
    <row r="43" spans="1:6">
      <c r="A43">
        <v>42</v>
      </c>
      <c r="B43" s="25" t="s">
        <v>12</v>
      </c>
      <c r="C43" s="8" t="s">
        <v>160</v>
      </c>
      <c r="D43" s="9">
        <v>77</v>
      </c>
      <c r="E43" s="40">
        <f t="shared" si="0"/>
        <v>5.7999999999999972</v>
      </c>
      <c r="F43" s="9"/>
    </row>
    <row r="44" spans="1:6">
      <c r="A44">
        <v>43</v>
      </c>
      <c r="B44" s="25" t="s">
        <v>12</v>
      </c>
      <c r="C44" s="8" t="s">
        <v>163</v>
      </c>
      <c r="D44" s="9">
        <v>77</v>
      </c>
      <c r="E44" s="40">
        <f t="shared" si="0"/>
        <v>5.7999999999999972</v>
      </c>
      <c r="F44" s="9"/>
    </row>
    <row r="45" spans="1:6">
      <c r="A45">
        <v>44</v>
      </c>
      <c r="B45" s="25" t="s">
        <v>15</v>
      </c>
      <c r="C45" s="8" t="s">
        <v>44</v>
      </c>
      <c r="D45" s="9">
        <v>77</v>
      </c>
      <c r="E45" s="40">
        <f t="shared" si="0"/>
        <v>5.7999999999999972</v>
      </c>
      <c r="F45" s="9"/>
    </row>
    <row r="46" spans="1:6">
      <c r="A46">
        <v>45</v>
      </c>
      <c r="B46" s="25" t="s">
        <v>15</v>
      </c>
      <c r="C46" s="8" t="s">
        <v>43</v>
      </c>
      <c r="D46" s="9">
        <v>77</v>
      </c>
      <c r="E46" s="40">
        <f t="shared" si="0"/>
        <v>5.7999999999999972</v>
      </c>
      <c r="F46" s="9"/>
    </row>
    <row r="47" spans="1:6">
      <c r="A47">
        <v>46</v>
      </c>
      <c r="B47" s="25" t="s">
        <v>15</v>
      </c>
      <c r="C47" s="8" t="s">
        <v>50</v>
      </c>
      <c r="D47" s="9">
        <v>77</v>
      </c>
      <c r="E47" s="40">
        <f t="shared" si="0"/>
        <v>5.7999999999999972</v>
      </c>
      <c r="F47" s="9"/>
    </row>
    <row r="48" spans="1:6">
      <c r="A48">
        <v>47</v>
      </c>
      <c r="B48" s="25" t="s">
        <v>22</v>
      </c>
      <c r="C48" s="8" t="s">
        <v>68</v>
      </c>
      <c r="D48" s="9">
        <v>77</v>
      </c>
      <c r="E48" s="40">
        <f t="shared" si="0"/>
        <v>5.7999999999999972</v>
      </c>
      <c r="F48" s="9"/>
    </row>
    <row r="49" spans="1:6">
      <c r="A49">
        <v>48</v>
      </c>
      <c r="B49" s="25" t="s">
        <v>15</v>
      </c>
      <c r="C49" s="8" t="s">
        <v>17</v>
      </c>
      <c r="D49" s="9">
        <v>78</v>
      </c>
      <c r="E49" s="40">
        <f t="shared" si="0"/>
        <v>4.7999999999999972</v>
      </c>
      <c r="F49" s="9"/>
    </row>
    <row r="50" spans="1:6">
      <c r="A50">
        <v>49</v>
      </c>
      <c r="B50" s="25" t="s">
        <v>15</v>
      </c>
      <c r="C50" s="8" t="s">
        <v>49</v>
      </c>
      <c r="D50" s="9">
        <v>78</v>
      </c>
      <c r="E50" s="40">
        <f t="shared" si="0"/>
        <v>4.7999999999999972</v>
      </c>
      <c r="F50" s="9"/>
    </row>
    <row r="51" spans="1:6">
      <c r="A51">
        <v>50</v>
      </c>
      <c r="B51" s="25" t="s">
        <v>22</v>
      </c>
      <c r="C51" s="8" t="s">
        <v>60</v>
      </c>
      <c r="D51" s="9">
        <v>78</v>
      </c>
      <c r="E51" s="40">
        <f t="shared" si="0"/>
        <v>4.7999999999999972</v>
      </c>
      <c r="F51" s="9"/>
    </row>
    <row r="52" spans="1:6">
      <c r="A52">
        <v>51</v>
      </c>
      <c r="B52" s="25" t="s">
        <v>22</v>
      </c>
      <c r="C52" s="8" t="s">
        <v>63</v>
      </c>
      <c r="D52" s="9">
        <v>78</v>
      </c>
      <c r="E52" s="40">
        <f t="shared" si="0"/>
        <v>4.7999999999999972</v>
      </c>
      <c r="F52" s="9"/>
    </row>
    <row r="53" spans="1:6">
      <c r="A53">
        <v>52</v>
      </c>
      <c r="B53" s="25" t="s">
        <v>22</v>
      </c>
      <c r="C53" s="8" t="s">
        <v>61</v>
      </c>
      <c r="D53" s="9">
        <v>78</v>
      </c>
      <c r="E53" s="40">
        <f t="shared" si="0"/>
        <v>4.7999999999999972</v>
      </c>
      <c r="F53" s="9"/>
    </row>
    <row r="54" spans="1:6">
      <c r="A54">
        <v>53</v>
      </c>
      <c r="B54" s="25" t="s">
        <v>22</v>
      </c>
      <c r="C54" s="8" t="s">
        <v>65</v>
      </c>
      <c r="D54" s="9">
        <v>79</v>
      </c>
      <c r="E54" s="40">
        <f t="shared" si="0"/>
        <v>3.7999999999999972</v>
      </c>
      <c r="F54" s="9"/>
    </row>
    <row r="55" spans="1:6">
      <c r="A55">
        <v>54</v>
      </c>
      <c r="B55" s="25" t="s">
        <v>22</v>
      </c>
      <c r="C55" s="8" t="s">
        <v>75</v>
      </c>
      <c r="D55" s="9">
        <v>79</v>
      </c>
      <c r="E55" s="40">
        <f t="shared" si="0"/>
        <v>3.7999999999999972</v>
      </c>
      <c r="F55" s="9"/>
    </row>
    <row r="56" spans="1:6">
      <c r="A56">
        <v>55</v>
      </c>
      <c r="B56" s="25" t="s">
        <v>15</v>
      </c>
      <c r="C56" s="8" t="s">
        <v>18</v>
      </c>
      <c r="D56" s="9">
        <v>80</v>
      </c>
      <c r="E56" s="40">
        <f t="shared" si="0"/>
        <v>2.7999999999999972</v>
      </c>
      <c r="F56" s="9"/>
    </row>
    <row r="57" spans="1:6">
      <c r="A57">
        <v>56</v>
      </c>
      <c r="B57" s="25" t="s">
        <v>22</v>
      </c>
      <c r="C57" s="8" t="s">
        <v>25</v>
      </c>
      <c r="D57" s="9">
        <v>80</v>
      </c>
      <c r="E57" s="40">
        <f t="shared" si="0"/>
        <v>2.7999999999999972</v>
      </c>
      <c r="F57" s="9"/>
    </row>
    <row r="58" spans="1:6">
      <c r="A58">
        <v>57</v>
      </c>
      <c r="B58" s="25" t="s">
        <v>15</v>
      </c>
      <c r="C58" s="8" t="s">
        <v>48</v>
      </c>
      <c r="D58" s="9">
        <v>81</v>
      </c>
      <c r="E58" s="40">
        <f t="shared" si="0"/>
        <v>1.7999999999999972</v>
      </c>
      <c r="F58" s="9"/>
    </row>
    <row r="59" spans="1:6">
      <c r="A59">
        <v>58</v>
      </c>
      <c r="B59" s="25" t="s">
        <v>22</v>
      </c>
      <c r="C59" s="8" t="s">
        <v>26</v>
      </c>
      <c r="D59" s="9">
        <v>81</v>
      </c>
      <c r="E59" s="40">
        <f t="shared" si="0"/>
        <v>1.7999999999999972</v>
      </c>
      <c r="F59" s="9"/>
    </row>
    <row r="60" spans="1:6">
      <c r="A60">
        <v>59</v>
      </c>
      <c r="B60" s="25" t="s">
        <v>22</v>
      </c>
      <c r="C60" s="8" t="s">
        <v>77</v>
      </c>
      <c r="D60" s="9">
        <v>81</v>
      </c>
      <c r="E60" s="40">
        <f t="shared" si="0"/>
        <v>1.7999999999999972</v>
      </c>
      <c r="F60" s="9"/>
    </row>
    <row r="61" spans="1:6">
      <c r="A61">
        <v>60</v>
      </c>
      <c r="B61" s="25" t="s">
        <v>15</v>
      </c>
      <c r="C61" s="8" t="s">
        <v>57</v>
      </c>
      <c r="D61" s="9">
        <v>82</v>
      </c>
      <c r="E61" s="40">
        <f t="shared" si="0"/>
        <v>0.79999999999999716</v>
      </c>
      <c r="F61" s="9"/>
    </row>
    <row r="62" spans="1:6">
      <c r="A62">
        <v>61</v>
      </c>
      <c r="B62" s="25" t="s">
        <v>22</v>
      </c>
      <c r="C62" s="8" t="s">
        <v>69</v>
      </c>
      <c r="D62" s="9">
        <v>82</v>
      </c>
      <c r="E62" s="40">
        <f t="shared" si="0"/>
        <v>0.79999999999999716</v>
      </c>
      <c r="F62" s="9"/>
    </row>
    <row r="63" spans="1:6">
      <c r="A63">
        <v>62</v>
      </c>
      <c r="B63" s="25" t="s">
        <v>22</v>
      </c>
      <c r="C63" s="8" t="s">
        <v>62</v>
      </c>
      <c r="D63" s="9">
        <v>82</v>
      </c>
      <c r="E63" s="40">
        <f t="shared" si="0"/>
        <v>0.79999999999999716</v>
      </c>
      <c r="F63" s="9"/>
    </row>
    <row r="64" spans="1:6">
      <c r="A64">
        <v>63</v>
      </c>
      <c r="B64" s="25" t="s">
        <v>22</v>
      </c>
      <c r="C64" s="8" t="s">
        <v>76</v>
      </c>
      <c r="D64" s="9">
        <v>82</v>
      </c>
      <c r="E64" s="40">
        <f t="shared" si="0"/>
        <v>0.79999999999999716</v>
      </c>
      <c r="F64" s="9"/>
    </row>
    <row r="65" spans="1:6">
      <c r="A65">
        <v>64</v>
      </c>
      <c r="B65" s="25" t="s">
        <v>22</v>
      </c>
      <c r="C65" s="8" t="s">
        <v>74</v>
      </c>
      <c r="D65" s="9">
        <v>83</v>
      </c>
      <c r="E65" s="40">
        <f t="shared" si="0"/>
        <v>0</v>
      </c>
      <c r="F65" s="9"/>
    </row>
    <row r="66" spans="1:6">
      <c r="A66">
        <v>65</v>
      </c>
      <c r="B66" s="25" t="s">
        <v>22</v>
      </c>
      <c r="C66" s="8" t="s">
        <v>73</v>
      </c>
      <c r="D66" s="9">
        <v>83</v>
      </c>
      <c r="E66" s="40">
        <f t="shared" si="0"/>
        <v>0</v>
      </c>
      <c r="F66" s="9"/>
    </row>
    <row r="67" spans="1:6">
      <c r="A67">
        <v>66</v>
      </c>
      <c r="B67" s="25" t="s">
        <v>22</v>
      </c>
      <c r="C67" s="8" t="s">
        <v>80</v>
      </c>
      <c r="D67" s="9">
        <v>83</v>
      </c>
      <c r="E67" s="40">
        <f t="shared" ref="E67:E80" si="1">IF($F$1-D67+10&gt;0,$F$1-D67+10,0)</f>
        <v>0</v>
      </c>
      <c r="F67" s="9"/>
    </row>
    <row r="68" spans="1:6">
      <c r="A68">
        <v>67</v>
      </c>
      <c r="B68" s="25" t="s">
        <v>12</v>
      </c>
      <c r="C68" s="8" t="s">
        <v>164</v>
      </c>
      <c r="D68" s="9">
        <v>84</v>
      </c>
      <c r="E68" s="40">
        <f t="shared" si="1"/>
        <v>0</v>
      </c>
      <c r="F68" s="9"/>
    </row>
    <row r="69" spans="1:6">
      <c r="A69">
        <v>68</v>
      </c>
      <c r="B69" s="25" t="s">
        <v>22</v>
      </c>
      <c r="C69" s="8" t="s">
        <v>71</v>
      </c>
      <c r="D69" s="9">
        <v>84</v>
      </c>
      <c r="E69" s="40">
        <f t="shared" si="1"/>
        <v>0</v>
      </c>
      <c r="F69" s="9"/>
    </row>
    <row r="70" spans="1:6">
      <c r="A70">
        <v>69</v>
      </c>
      <c r="B70" s="25" t="s">
        <v>22</v>
      </c>
      <c r="C70" s="8" t="s">
        <v>84</v>
      </c>
      <c r="D70" s="9">
        <v>84</v>
      </c>
      <c r="E70" s="40">
        <f t="shared" si="1"/>
        <v>0</v>
      </c>
      <c r="F70" s="9"/>
    </row>
    <row r="71" spans="1:6">
      <c r="A71">
        <v>70</v>
      </c>
      <c r="B71" s="25" t="s">
        <v>22</v>
      </c>
      <c r="C71" s="8" t="s">
        <v>83</v>
      </c>
      <c r="D71" s="9">
        <v>85</v>
      </c>
      <c r="E71" s="40">
        <f t="shared" si="1"/>
        <v>0</v>
      </c>
      <c r="F71" s="9"/>
    </row>
    <row r="72" spans="1:6">
      <c r="A72">
        <v>71</v>
      </c>
      <c r="B72" s="25" t="s">
        <v>15</v>
      </c>
      <c r="C72" s="8" t="s">
        <v>53</v>
      </c>
      <c r="D72" s="9">
        <v>86</v>
      </c>
      <c r="E72" s="40">
        <f t="shared" si="1"/>
        <v>0</v>
      </c>
      <c r="F72" s="9"/>
    </row>
    <row r="73" spans="1:6">
      <c r="A73">
        <v>72</v>
      </c>
      <c r="B73" s="25" t="s">
        <v>22</v>
      </c>
      <c r="C73" s="8" t="s">
        <v>81</v>
      </c>
      <c r="D73" s="9">
        <v>86</v>
      </c>
      <c r="E73" s="40">
        <f t="shared" si="1"/>
        <v>0</v>
      </c>
      <c r="F73" s="9"/>
    </row>
    <row r="74" spans="1:6">
      <c r="A74">
        <v>73</v>
      </c>
      <c r="B74" s="25" t="s">
        <v>15</v>
      </c>
      <c r="C74" s="8" t="s">
        <v>52</v>
      </c>
      <c r="D74" s="9">
        <v>87</v>
      </c>
      <c r="E74" s="40">
        <f t="shared" si="1"/>
        <v>0</v>
      </c>
      <c r="F74" s="9"/>
    </row>
    <row r="75" spans="1:6">
      <c r="A75">
        <v>74</v>
      </c>
      <c r="B75" s="25" t="s">
        <v>22</v>
      </c>
      <c r="C75" s="8" t="s">
        <v>82</v>
      </c>
      <c r="D75" s="9">
        <v>88</v>
      </c>
      <c r="E75" s="40">
        <f t="shared" si="1"/>
        <v>0</v>
      </c>
      <c r="F75" s="9"/>
    </row>
    <row r="76" spans="1:6">
      <c r="A76">
        <v>75</v>
      </c>
      <c r="B76" s="25" t="s">
        <v>15</v>
      </c>
      <c r="C76" s="8" t="s">
        <v>51</v>
      </c>
      <c r="D76" s="9">
        <v>89</v>
      </c>
      <c r="E76" s="40">
        <f t="shared" si="1"/>
        <v>0</v>
      </c>
      <c r="F76" s="9"/>
    </row>
    <row r="77" spans="1:6">
      <c r="A77">
        <v>76</v>
      </c>
      <c r="B77" s="25" t="s">
        <v>15</v>
      </c>
      <c r="C77" s="8" t="s">
        <v>56</v>
      </c>
      <c r="D77" s="9">
        <v>89</v>
      </c>
      <c r="E77" s="40">
        <f t="shared" si="1"/>
        <v>0</v>
      </c>
      <c r="F77" s="9"/>
    </row>
    <row r="78" spans="1:6">
      <c r="A78">
        <v>77</v>
      </c>
      <c r="B78" s="25" t="s">
        <v>22</v>
      </c>
      <c r="C78" s="8" t="s">
        <v>79</v>
      </c>
      <c r="D78" s="9">
        <v>90</v>
      </c>
      <c r="E78" s="40">
        <f t="shared" si="1"/>
        <v>0</v>
      </c>
      <c r="F78" s="9"/>
    </row>
    <row r="79" spans="1:6">
      <c r="A79">
        <v>78</v>
      </c>
      <c r="B79" s="25" t="s">
        <v>22</v>
      </c>
      <c r="C79" s="8" t="s">
        <v>72</v>
      </c>
      <c r="D79" s="9">
        <v>91</v>
      </c>
      <c r="E79" s="40">
        <f t="shared" si="1"/>
        <v>0</v>
      </c>
      <c r="F79" s="9"/>
    </row>
    <row r="80" spans="1:6">
      <c r="A80">
        <v>79</v>
      </c>
      <c r="B80" s="25" t="s">
        <v>22</v>
      </c>
      <c r="C80" s="8" t="s">
        <v>78</v>
      </c>
      <c r="D80" s="9">
        <v>106</v>
      </c>
      <c r="E80" s="40">
        <f t="shared" si="1"/>
        <v>0</v>
      </c>
      <c r="F80" s="9"/>
    </row>
  </sheetData>
  <sortState ref="B2:E160">
    <sortCondition ref="D1"/>
  </sortState>
  <phoneticPr fontId="1" type="noConversion"/>
  <conditionalFormatting sqref="B2:B80">
    <cfRule type="expression" dxfId="51" priority="29">
      <formula>AND(XFB2=0,XFC2&lt;&gt;"")</formula>
    </cfRule>
  </conditionalFormatting>
  <conditionalFormatting sqref="F2:F80 D2:D80">
    <cfRule type="cellIs" dxfId="50" priority="30" operator="lessThan">
      <formula>$AC$3</formula>
    </cfRule>
    <cfRule type="cellIs" dxfId="49" priority="31" operator="equal">
      <formula>$AC$3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8"/>
  <sheetViews>
    <sheetView workbookViewId="0">
      <pane ySplit="1" topLeftCell="A2" activePane="bottomLeft" state="frozen"/>
      <selection pane="bottomLeft" activeCell="F1" sqref="F1"/>
    </sheetView>
  </sheetViews>
  <sheetFormatPr defaultRowHeight="16.5"/>
  <cols>
    <col min="5" max="5" width="10" customWidth="1"/>
  </cols>
  <sheetData>
    <row r="1" spans="1:6" ht="18" thickTop="1" thickBot="1">
      <c r="B1" s="39" t="s">
        <v>1</v>
      </c>
      <c r="C1" s="39" t="s">
        <v>2</v>
      </c>
      <c r="D1" s="38" t="s">
        <v>35</v>
      </c>
      <c r="E1" s="38" t="s">
        <v>183</v>
      </c>
      <c r="F1" s="40">
        <f>SUM(D2:D48)/47</f>
        <v>75.829787234042556</v>
      </c>
    </row>
    <row r="2" spans="1:6" ht="17.25" thickTop="1">
      <c r="A2">
        <v>1</v>
      </c>
      <c r="B2" s="23" t="s">
        <v>146</v>
      </c>
      <c r="C2" s="28" t="s">
        <v>147</v>
      </c>
      <c r="D2" s="9">
        <v>67</v>
      </c>
      <c r="E2" s="40">
        <f>IF($F$1-D2+10&gt;0,$F$1-D2+10,0)</f>
        <v>18.829787234042556</v>
      </c>
    </row>
    <row r="3" spans="1:6">
      <c r="A3">
        <v>2</v>
      </c>
      <c r="B3" s="25" t="s">
        <v>12</v>
      </c>
      <c r="C3" s="8" t="s">
        <v>149</v>
      </c>
      <c r="D3" s="9">
        <v>68</v>
      </c>
      <c r="E3" s="40">
        <f t="shared" ref="E3:E48" si="0">IF($F$1-D3+10&gt;0,$F$1-D3+10,0)</f>
        <v>17.829787234042556</v>
      </c>
    </row>
    <row r="4" spans="1:6">
      <c r="A4">
        <v>3</v>
      </c>
      <c r="B4" s="25" t="s">
        <v>12</v>
      </c>
      <c r="C4" s="8" t="s">
        <v>153</v>
      </c>
      <c r="D4" s="9">
        <v>68</v>
      </c>
      <c r="E4" s="40">
        <f t="shared" si="0"/>
        <v>17.829787234042556</v>
      </c>
    </row>
    <row r="5" spans="1:6">
      <c r="A5">
        <v>4</v>
      </c>
      <c r="B5" s="25" t="s">
        <v>12</v>
      </c>
      <c r="C5" s="8" t="s">
        <v>152</v>
      </c>
      <c r="D5" s="9">
        <v>70</v>
      </c>
      <c r="E5" s="40">
        <f t="shared" si="0"/>
        <v>15.829787234042556</v>
      </c>
    </row>
    <row r="6" spans="1:6">
      <c r="A6">
        <v>5</v>
      </c>
      <c r="B6" s="25" t="s">
        <v>15</v>
      </c>
      <c r="C6" s="8" t="s">
        <v>37</v>
      </c>
      <c r="D6" s="9">
        <v>70</v>
      </c>
      <c r="E6" s="40">
        <f t="shared" si="0"/>
        <v>15.829787234042556</v>
      </c>
    </row>
    <row r="7" spans="1:6">
      <c r="A7">
        <v>6</v>
      </c>
      <c r="B7" s="25" t="s">
        <v>15</v>
      </c>
      <c r="C7" s="8" t="s">
        <v>42</v>
      </c>
      <c r="D7" s="9">
        <v>70</v>
      </c>
      <c r="E7" s="40">
        <f t="shared" si="0"/>
        <v>15.829787234042556</v>
      </c>
    </row>
    <row r="8" spans="1:6">
      <c r="A8">
        <v>7</v>
      </c>
      <c r="B8" s="25" t="s">
        <v>12</v>
      </c>
      <c r="C8" s="8" t="s">
        <v>148</v>
      </c>
      <c r="D8" s="9">
        <v>71</v>
      </c>
      <c r="E8" s="40">
        <f t="shared" si="0"/>
        <v>14.829787234042556</v>
      </c>
    </row>
    <row r="9" spans="1:6">
      <c r="A9">
        <v>8</v>
      </c>
      <c r="B9" s="25" t="s">
        <v>15</v>
      </c>
      <c r="C9" s="8" t="s">
        <v>168</v>
      </c>
      <c r="D9" s="9">
        <v>71</v>
      </c>
      <c r="E9" s="40">
        <f t="shared" si="0"/>
        <v>14.829787234042556</v>
      </c>
    </row>
    <row r="10" spans="1:6">
      <c r="A10">
        <v>9</v>
      </c>
      <c r="B10" s="25" t="s">
        <v>22</v>
      </c>
      <c r="C10" s="8" t="s">
        <v>23</v>
      </c>
      <c r="D10" s="9">
        <v>71</v>
      </c>
      <c r="E10" s="40">
        <f t="shared" si="0"/>
        <v>14.829787234042556</v>
      </c>
    </row>
    <row r="11" spans="1:6">
      <c r="A11">
        <v>10</v>
      </c>
      <c r="B11" s="25" t="s">
        <v>12</v>
      </c>
      <c r="C11" s="8" t="s">
        <v>150</v>
      </c>
      <c r="D11" s="9">
        <v>72</v>
      </c>
      <c r="E11" s="40">
        <f t="shared" si="0"/>
        <v>13.829787234042556</v>
      </c>
    </row>
    <row r="12" spans="1:6">
      <c r="A12">
        <v>11</v>
      </c>
      <c r="B12" s="25" t="s">
        <v>12</v>
      </c>
      <c r="C12" s="8" t="s">
        <v>157</v>
      </c>
      <c r="D12" s="9">
        <v>72</v>
      </c>
      <c r="E12" s="40">
        <f t="shared" si="0"/>
        <v>13.829787234042556</v>
      </c>
    </row>
    <row r="13" spans="1:6">
      <c r="A13">
        <v>12</v>
      </c>
      <c r="B13" s="25" t="s">
        <v>15</v>
      </c>
      <c r="C13" s="8" t="s">
        <v>38</v>
      </c>
      <c r="D13" s="9">
        <v>72</v>
      </c>
      <c r="E13" s="40">
        <f t="shared" si="0"/>
        <v>13.829787234042556</v>
      </c>
    </row>
    <row r="14" spans="1:6">
      <c r="A14">
        <v>13</v>
      </c>
      <c r="B14" s="25" t="s">
        <v>15</v>
      </c>
      <c r="C14" s="8" t="s">
        <v>166</v>
      </c>
      <c r="D14" s="9">
        <v>72</v>
      </c>
      <c r="E14" s="40">
        <f t="shared" si="0"/>
        <v>13.829787234042556</v>
      </c>
    </row>
    <row r="15" spans="1:6">
      <c r="A15">
        <v>14</v>
      </c>
      <c r="B15" s="25" t="s">
        <v>15</v>
      </c>
      <c r="C15" s="8" t="s">
        <v>39</v>
      </c>
      <c r="D15" s="9">
        <v>72</v>
      </c>
      <c r="E15" s="40">
        <f t="shared" si="0"/>
        <v>13.829787234042556</v>
      </c>
    </row>
    <row r="16" spans="1:6">
      <c r="A16">
        <v>15</v>
      </c>
      <c r="B16" s="25" t="s">
        <v>22</v>
      </c>
      <c r="C16" s="8" t="s">
        <v>24</v>
      </c>
      <c r="D16" s="9">
        <v>72</v>
      </c>
      <c r="E16" s="40">
        <f t="shared" si="0"/>
        <v>13.829787234042556</v>
      </c>
    </row>
    <row r="17" spans="1:5">
      <c r="A17">
        <v>16</v>
      </c>
      <c r="B17" s="25" t="s">
        <v>12</v>
      </c>
      <c r="C17" s="8" t="s">
        <v>151</v>
      </c>
      <c r="D17" s="9">
        <v>73</v>
      </c>
      <c r="E17" s="40">
        <f t="shared" si="0"/>
        <v>12.829787234042556</v>
      </c>
    </row>
    <row r="18" spans="1:5">
      <c r="A18">
        <v>17</v>
      </c>
      <c r="B18" s="25" t="s">
        <v>12</v>
      </c>
      <c r="C18" s="8" t="s">
        <v>155</v>
      </c>
      <c r="D18" s="9">
        <v>73</v>
      </c>
      <c r="E18" s="40">
        <f t="shared" si="0"/>
        <v>12.829787234042556</v>
      </c>
    </row>
    <row r="19" spans="1:5">
      <c r="A19">
        <v>18</v>
      </c>
      <c r="B19" s="25" t="s">
        <v>12</v>
      </c>
      <c r="C19" s="8" t="s">
        <v>156</v>
      </c>
      <c r="D19" s="9">
        <v>73</v>
      </c>
      <c r="E19" s="40">
        <f t="shared" si="0"/>
        <v>12.829787234042556</v>
      </c>
    </row>
    <row r="20" spans="1:5">
      <c r="A20">
        <v>19</v>
      </c>
      <c r="B20" s="25" t="s">
        <v>15</v>
      </c>
      <c r="C20" s="8" t="s">
        <v>167</v>
      </c>
      <c r="D20" s="9">
        <v>73</v>
      </c>
      <c r="E20" s="40">
        <f t="shared" si="0"/>
        <v>12.829787234042556</v>
      </c>
    </row>
    <row r="21" spans="1:5">
      <c r="A21">
        <v>20</v>
      </c>
      <c r="B21" s="25" t="s">
        <v>15</v>
      </c>
      <c r="C21" s="34" t="s">
        <v>20</v>
      </c>
      <c r="D21" s="9">
        <v>73</v>
      </c>
      <c r="E21" s="40">
        <f t="shared" si="0"/>
        <v>12.829787234042556</v>
      </c>
    </row>
    <row r="22" spans="1:5">
      <c r="A22">
        <v>21</v>
      </c>
      <c r="B22" s="25" t="s">
        <v>15</v>
      </c>
      <c r="C22" s="8" t="s">
        <v>40</v>
      </c>
      <c r="D22" s="9">
        <v>74</v>
      </c>
      <c r="E22" s="40">
        <f t="shared" si="0"/>
        <v>11.829787234042556</v>
      </c>
    </row>
    <row r="23" spans="1:5">
      <c r="A23">
        <v>22</v>
      </c>
      <c r="B23" s="25" t="s">
        <v>15</v>
      </c>
      <c r="C23" s="8" t="s">
        <v>16</v>
      </c>
      <c r="D23" s="9">
        <v>74</v>
      </c>
      <c r="E23" s="40">
        <f t="shared" si="0"/>
        <v>11.829787234042556</v>
      </c>
    </row>
    <row r="24" spans="1:5">
      <c r="A24">
        <v>23</v>
      </c>
      <c r="B24" s="25" t="s">
        <v>22</v>
      </c>
      <c r="C24" s="8" t="s">
        <v>60</v>
      </c>
      <c r="D24" s="9">
        <v>74</v>
      </c>
      <c r="E24" s="40">
        <f t="shared" si="0"/>
        <v>11.829787234042556</v>
      </c>
    </row>
    <row r="25" spans="1:5">
      <c r="A25">
        <v>24</v>
      </c>
      <c r="B25" s="25" t="s">
        <v>15</v>
      </c>
      <c r="C25" s="8" t="s">
        <v>19</v>
      </c>
      <c r="D25" s="9">
        <v>75</v>
      </c>
      <c r="E25" s="40">
        <f t="shared" si="0"/>
        <v>10.829787234042556</v>
      </c>
    </row>
    <row r="26" spans="1:5">
      <c r="A26">
        <v>25</v>
      </c>
      <c r="B26" s="25" t="s">
        <v>22</v>
      </c>
      <c r="C26" s="8" t="s">
        <v>67</v>
      </c>
      <c r="D26" s="9">
        <v>75</v>
      </c>
      <c r="E26" s="40">
        <f t="shared" si="0"/>
        <v>10.829787234042556</v>
      </c>
    </row>
    <row r="27" spans="1:5">
      <c r="A27">
        <v>26</v>
      </c>
      <c r="B27" s="25" t="s">
        <v>12</v>
      </c>
      <c r="C27" s="8" t="s">
        <v>154</v>
      </c>
      <c r="D27" s="9">
        <v>76</v>
      </c>
      <c r="E27" s="40">
        <f t="shared" si="0"/>
        <v>9.8297872340425556</v>
      </c>
    </row>
    <row r="28" spans="1:5">
      <c r="A28">
        <v>27</v>
      </c>
      <c r="B28" s="25" t="s">
        <v>22</v>
      </c>
      <c r="C28" s="8" t="s">
        <v>61</v>
      </c>
      <c r="D28" s="9">
        <v>76</v>
      </c>
      <c r="E28" s="40">
        <f t="shared" si="0"/>
        <v>9.8297872340425556</v>
      </c>
    </row>
    <row r="29" spans="1:5">
      <c r="A29">
        <v>28</v>
      </c>
      <c r="B29" s="25" t="s">
        <v>22</v>
      </c>
      <c r="C29" s="8" t="s">
        <v>69</v>
      </c>
      <c r="D29" s="9">
        <v>76</v>
      </c>
      <c r="E29" s="40">
        <f t="shared" si="0"/>
        <v>9.8297872340425556</v>
      </c>
    </row>
    <row r="30" spans="1:5">
      <c r="A30">
        <v>29</v>
      </c>
      <c r="B30" s="25" t="s">
        <v>12</v>
      </c>
      <c r="C30" s="8" t="s">
        <v>158</v>
      </c>
      <c r="D30" s="9">
        <v>77</v>
      </c>
      <c r="E30" s="40">
        <f t="shared" si="0"/>
        <v>8.8297872340425556</v>
      </c>
    </row>
    <row r="31" spans="1:5">
      <c r="A31">
        <v>30</v>
      </c>
      <c r="B31" s="25" t="s">
        <v>12</v>
      </c>
      <c r="C31" s="8" t="s">
        <v>159</v>
      </c>
      <c r="D31" s="9">
        <v>77</v>
      </c>
      <c r="E31" s="40">
        <f t="shared" si="0"/>
        <v>8.8297872340425556</v>
      </c>
    </row>
    <row r="32" spans="1:5">
      <c r="A32">
        <v>31</v>
      </c>
      <c r="B32" s="25" t="s">
        <v>15</v>
      </c>
      <c r="C32" s="8" t="s">
        <v>44</v>
      </c>
      <c r="D32" s="9">
        <v>77</v>
      </c>
      <c r="E32" s="40">
        <f t="shared" si="0"/>
        <v>8.8297872340425556</v>
      </c>
    </row>
    <row r="33" spans="1:5">
      <c r="A33">
        <v>32</v>
      </c>
      <c r="B33" s="25" t="s">
        <v>22</v>
      </c>
      <c r="C33" s="8" t="s">
        <v>64</v>
      </c>
      <c r="D33" s="9">
        <v>77</v>
      </c>
      <c r="E33" s="40">
        <f t="shared" si="0"/>
        <v>8.8297872340425556</v>
      </c>
    </row>
    <row r="34" spans="1:5">
      <c r="A34">
        <v>33</v>
      </c>
      <c r="B34" s="25" t="s">
        <v>15</v>
      </c>
      <c r="C34" s="8" t="s">
        <v>41</v>
      </c>
      <c r="D34" s="9">
        <v>78</v>
      </c>
      <c r="E34" s="40">
        <f t="shared" si="0"/>
        <v>7.8297872340425556</v>
      </c>
    </row>
    <row r="35" spans="1:5">
      <c r="A35">
        <v>34</v>
      </c>
      <c r="B35" s="25" t="s">
        <v>22</v>
      </c>
      <c r="C35" s="8" t="s">
        <v>63</v>
      </c>
      <c r="D35" s="9">
        <v>78</v>
      </c>
      <c r="E35" s="40">
        <f t="shared" si="0"/>
        <v>7.8297872340425556</v>
      </c>
    </row>
    <row r="36" spans="1:5">
      <c r="A36">
        <v>35</v>
      </c>
      <c r="B36" s="25" t="s">
        <v>15</v>
      </c>
      <c r="C36" s="8" t="s">
        <v>55</v>
      </c>
      <c r="D36" s="9">
        <v>80</v>
      </c>
      <c r="E36" s="40">
        <f t="shared" si="0"/>
        <v>5.8297872340425556</v>
      </c>
    </row>
    <row r="37" spans="1:5">
      <c r="A37">
        <v>36</v>
      </c>
      <c r="B37" s="25" t="s">
        <v>15</v>
      </c>
      <c r="C37" s="8" t="s">
        <v>43</v>
      </c>
      <c r="D37" s="9">
        <v>80</v>
      </c>
      <c r="E37" s="40">
        <f t="shared" si="0"/>
        <v>5.8297872340425556</v>
      </c>
    </row>
    <row r="38" spans="1:5">
      <c r="A38">
        <v>37</v>
      </c>
      <c r="B38" s="25" t="s">
        <v>22</v>
      </c>
      <c r="C38" s="8" t="s">
        <v>66</v>
      </c>
      <c r="D38" s="9">
        <v>81</v>
      </c>
      <c r="E38" s="40">
        <f t="shared" si="0"/>
        <v>4.8297872340425556</v>
      </c>
    </row>
    <row r="39" spans="1:5">
      <c r="A39">
        <v>38</v>
      </c>
      <c r="B39" s="25" t="s">
        <v>22</v>
      </c>
      <c r="C39" s="8" t="s">
        <v>62</v>
      </c>
      <c r="D39" s="9">
        <v>81</v>
      </c>
      <c r="E39" s="40">
        <f t="shared" si="0"/>
        <v>4.8297872340425556</v>
      </c>
    </row>
    <row r="40" spans="1:5">
      <c r="A40">
        <v>39</v>
      </c>
      <c r="B40" s="25" t="s">
        <v>15</v>
      </c>
      <c r="C40" s="8" t="s">
        <v>46</v>
      </c>
      <c r="D40" s="9">
        <v>82</v>
      </c>
      <c r="E40" s="40">
        <f t="shared" si="0"/>
        <v>3.8297872340425556</v>
      </c>
    </row>
    <row r="41" spans="1:5">
      <c r="A41">
        <v>40</v>
      </c>
      <c r="B41" s="25" t="s">
        <v>22</v>
      </c>
      <c r="C41" s="8" t="s">
        <v>25</v>
      </c>
      <c r="D41" s="9">
        <v>82</v>
      </c>
      <c r="E41" s="40">
        <f t="shared" si="0"/>
        <v>3.8297872340425556</v>
      </c>
    </row>
    <row r="42" spans="1:5">
      <c r="A42">
        <v>41</v>
      </c>
      <c r="B42" s="25" t="s">
        <v>15</v>
      </c>
      <c r="C42" s="8" t="s">
        <v>45</v>
      </c>
      <c r="D42" s="9">
        <v>83</v>
      </c>
      <c r="E42" s="40">
        <f t="shared" si="0"/>
        <v>2.8297872340425556</v>
      </c>
    </row>
    <row r="43" spans="1:5">
      <c r="A43">
        <v>42</v>
      </c>
      <c r="B43" s="25" t="s">
        <v>22</v>
      </c>
      <c r="C43" s="8" t="s">
        <v>58</v>
      </c>
      <c r="D43" s="9">
        <v>83</v>
      </c>
      <c r="E43" s="40">
        <f t="shared" si="0"/>
        <v>2.8297872340425556</v>
      </c>
    </row>
    <row r="44" spans="1:5">
      <c r="A44">
        <v>43</v>
      </c>
      <c r="B44" s="25" t="s">
        <v>22</v>
      </c>
      <c r="C44" s="8" t="s">
        <v>68</v>
      </c>
      <c r="D44" s="9">
        <v>84</v>
      </c>
      <c r="E44" s="40">
        <f t="shared" si="0"/>
        <v>1.8297872340425556</v>
      </c>
    </row>
    <row r="45" spans="1:5">
      <c r="A45">
        <v>44</v>
      </c>
      <c r="B45" s="25" t="s">
        <v>22</v>
      </c>
      <c r="C45" s="8" t="s">
        <v>27</v>
      </c>
      <c r="D45" s="9">
        <v>84</v>
      </c>
      <c r="E45" s="40">
        <f t="shared" si="0"/>
        <v>1.8297872340425556</v>
      </c>
    </row>
    <row r="46" spans="1:5">
      <c r="A46">
        <v>45</v>
      </c>
      <c r="B46" s="25" t="s">
        <v>22</v>
      </c>
      <c r="C46" s="8" t="s">
        <v>26</v>
      </c>
      <c r="D46" s="9">
        <v>84</v>
      </c>
      <c r="E46" s="40">
        <f t="shared" si="0"/>
        <v>1.8297872340425556</v>
      </c>
    </row>
    <row r="47" spans="1:5">
      <c r="A47">
        <v>46</v>
      </c>
      <c r="B47" s="25" t="s">
        <v>22</v>
      </c>
      <c r="C47" s="8" t="s">
        <v>65</v>
      </c>
      <c r="D47" s="9">
        <v>86</v>
      </c>
      <c r="E47" s="40">
        <f t="shared" si="0"/>
        <v>0</v>
      </c>
    </row>
    <row r="48" spans="1:5">
      <c r="A48">
        <v>47</v>
      </c>
      <c r="B48" s="25" t="s">
        <v>22</v>
      </c>
      <c r="C48" s="8" t="s">
        <v>70</v>
      </c>
      <c r="D48" s="9">
        <v>87</v>
      </c>
      <c r="E48" s="40">
        <f t="shared" si="0"/>
        <v>0</v>
      </c>
    </row>
  </sheetData>
  <sortState ref="B2:D160">
    <sortCondition ref="D1"/>
  </sortState>
  <phoneticPr fontId="1" type="noConversion"/>
  <conditionalFormatting sqref="B2:B48">
    <cfRule type="expression" dxfId="48" priority="29">
      <formula>AND(XFA2=0,XFB2&lt;&gt;"")</formula>
    </cfRule>
  </conditionalFormatting>
  <conditionalFormatting sqref="D2:D48">
    <cfRule type="cellIs" dxfId="47" priority="30" operator="lessThan">
      <formula>$AB$3</formula>
    </cfRule>
    <cfRule type="cellIs" dxfId="46" priority="31" operator="equal">
      <formula>$AB$3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38"/>
  <sheetViews>
    <sheetView workbookViewId="0"/>
  </sheetViews>
  <sheetFormatPr defaultRowHeight="16.5"/>
  <sheetData>
    <row r="1" spans="1:6" ht="18" thickTop="1" thickBot="1">
      <c r="B1" s="39" t="s">
        <v>1</v>
      </c>
      <c r="C1" s="39" t="s">
        <v>2</v>
      </c>
      <c r="D1" s="38" t="s">
        <v>36</v>
      </c>
      <c r="E1" t="s">
        <v>184</v>
      </c>
      <c r="F1" s="40">
        <f>SUM(D2:D48)/47</f>
        <v>76.255319148936167</v>
      </c>
    </row>
    <row r="2" spans="1:6" ht="17.25" thickTop="1">
      <c r="A2">
        <v>1</v>
      </c>
      <c r="B2" s="23" t="s">
        <v>12</v>
      </c>
      <c r="C2" s="28" t="s">
        <v>148</v>
      </c>
      <c r="D2" s="9">
        <v>67</v>
      </c>
      <c r="E2" s="40">
        <f>IF($F$1-D2+10&gt;0,$F$1-D2+10,0)</f>
        <v>19.255319148936167</v>
      </c>
    </row>
    <row r="3" spans="1:6">
      <c r="A3">
        <v>2</v>
      </c>
      <c r="B3" s="25" t="s">
        <v>15</v>
      </c>
      <c r="C3" s="8" t="s">
        <v>38</v>
      </c>
      <c r="D3" s="9">
        <v>68</v>
      </c>
      <c r="E3" s="40">
        <f t="shared" ref="E3:E48" si="0">IF($F$1-D3+10&gt;0,$F$1-D3+10,0)</f>
        <v>18.255319148936167</v>
      </c>
    </row>
    <row r="4" spans="1:6">
      <c r="A4">
        <v>3</v>
      </c>
      <c r="B4" s="25" t="s">
        <v>12</v>
      </c>
      <c r="C4" s="8" t="s">
        <v>150</v>
      </c>
      <c r="D4" s="9">
        <v>69</v>
      </c>
      <c r="E4" s="40">
        <f t="shared" si="0"/>
        <v>17.255319148936167</v>
      </c>
    </row>
    <row r="5" spans="1:6">
      <c r="A5">
        <v>4</v>
      </c>
      <c r="B5" s="25" t="s">
        <v>15</v>
      </c>
      <c r="C5" s="8" t="s">
        <v>40</v>
      </c>
      <c r="D5" s="9">
        <v>69</v>
      </c>
      <c r="E5" s="40">
        <f t="shared" si="0"/>
        <v>17.255319148936167</v>
      </c>
    </row>
    <row r="6" spans="1:6">
      <c r="A6">
        <v>5</v>
      </c>
      <c r="B6" s="25" t="s">
        <v>15</v>
      </c>
      <c r="C6" s="8" t="s">
        <v>55</v>
      </c>
      <c r="D6" s="9">
        <v>71</v>
      </c>
      <c r="E6" s="40">
        <f t="shared" si="0"/>
        <v>15.255319148936167</v>
      </c>
    </row>
    <row r="7" spans="1:6">
      <c r="A7">
        <v>6</v>
      </c>
      <c r="B7" s="25" t="s">
        <v>12</v>
      </c>
      <c r="C7" s="8" t="s">
        <v>151</v>
      </c>
      <c r="D7" s="9">
        <v>72</v>
      </c>
      <c r="E7" s="40">
        <f t="shared" si="0"/>
        <v>14.255319148936167</v>
      </c>
    </row>
    <row r="8" spans="1:6">
      <c r="A8">
        <v>7</v>
      </c>
      <c r="B8" s="25" t="s">
        <v>12</v>
      </c>
      <c r="C8" s="8" t="s">
        <v>154</v>
      </c>
      <c r="D8" s="9">
        <v>72</v>
      </c>
      <c r="E8" s="40">
        <f t="shared" si="0"/>
        <v>14.255319148936167</v>
      </c>
    </row>
    <row r="9" spans="1:6">
      <c r="A9">
        <v>8</v>
      </c>
      <c r="B9" s="25" t="s">
        <v>15</v>
      </c>
      <c r="C9" s="8" t="s">
        <v>16</v>
      </c>
      <c r="D9" s="9">
        <v>73</v>
      </c>
      <c r="E9" s="40">
        <f t="shared" si="0"/>
        <v>13.255319148936167</v>
      </c>
    </row>
    <row r="10" spans="1:6">
      <c r="A10">
        <v>9</v>
      </c>
      <c r="B10" s="25" t="s">
        <v>15</v>
      </c>
      <c r="C10" s="8" t="s">
        <v>41</v>
      </c>
      <c r="D10" s="9">
        <v>73</v>
      </c>
      <c r="E10" s="40">
        <f t="shared" si="0"/>
        <v>13.255319148936167</v>
      </c>
    </row>
    <row r="11" spans="1:6">
      <c r="A11">
        <v>10</v>
      </c>
      <c r="B11" s="25" t="s">
        <v>146</v>
      </c>
      <c r="C11" s="8" t="s">
        <v>147</v>
      </c>
      <c r="D11" s="9">
        <v>74</v>
      </c>
      <c r="E11" s="40">
        <f t="shared" si="0"/>
        <v>12.255319148936167</v>
      </c>
    </row>
    <row r="12" spans="1:6">
      <c r="A12">
        <v>11</v>
      </c>
      <c r="B12" s="25" t="s">
        <v>12</v>
      </c>
      <c r="C12" s="8" t="s">
        <v>156</v>
      </c>
      <c r="D12" s="9">
        <v>74</v>
      </c>
      <c r="E12" s="40">
        <f t="shared" si="0"/>
        <v>12.255319148936167</v>
      </c>
    </row>
    <row r="13" spans="1:6">
      <c r="A13">
        <v>12</v>
      </c>
      <c r="B13" s="25" t="s">
        <v>15</v>
      </c>
      <c r="C13" s="8" t="s">
        <v>166</v>
      </c>
      <c r="D13" s="9">
        <v>74</v>
      </c>
      <c r="E13" s="40">
        <f t="shared" si="0"/>
        <v>12.255319148936167</v>
      </c>
    </row>
    <row r="14" spans="1:6">
      <c r="A14">
        <v>13</v>
      </c>
      <c r="B14" s="25" t="s">
        <v>15</v>
      </c>
      <c r="C14" s="8" t="s">
        <v>42</v>
      </c>
      <c r="D14" s="9">
        <v>74</v>
      </c>
      <c r="E14" s="40">
        <f t="shared" si="0"/>
        <v>12.255319148936167</v>
      </c>
    </row>
    <row r="15" spans="1:6">
      <c r="A15">
        <v>14</v>
      </c>
      <c r="B15" s="25" t="s">
        <v>15</v>
      </c>
      <c r="C15" s="8" t="s">
        <v>44</v>
      </c>
      <c r="D15" s="9">
        <v>74</v>
      </c>
      <c r="E15" s="40">
        <f t="shared" si="0"/>
        <v>12.255319148936167</v>
      </c>
    </row>
    <row r="16" spans="1:6">
      <c r="A16">
        <v>15</v>
      </c>
      <c r="B16" s="25" t="s">
        <v>22</v>
      </c>
      <c r="C16" s="8" t="s">
        <v>23</v>
      </c>
      <c r="D16" s="9">
        <v>74</v>
      </c>
      <c r="E16" s="40">
        <f t="shared" si="0"/>
        <v>12.255319148936167</v>
      </c>
    </row>
    <row r="17" spans="1:5">
      <c r="A17">
        <v>16</v>
      </c>
      <c r="B17" s="25" t="s">
        <v>22</v>
      </c>
      <c r="C17" s="8" t="s">
        <v>64</v>
      </c>
      <c r="D17" s="9">
        <v>74</v>
      </c>
      <c r="E17" s="40">
        <f t="shared" si="0"/>
        <v>12.255319148936167</v>
      </c>
    </row>
    <row r="18" spans="1:5">
      <c r="A18">
        <v>17</v>
      </c>
      <c r="B18" s="25" t="s">
        <v>12</v>
      </c>
      <c r="C18" s="8" t="s">
        <v>149</v>
      </c>
      <c r="D18" s="9">
        <v>75</v>
      </c>
      <c r="E18" s="40">
        <f t="shared" si="0"/>
        <v>11.255319148936167</v>
      </c>
    </row>
    <row r="19" spans="1:5">
      <c r="A19">
        <v>18</v>
      </c>
      <c r="B19" s="25" t="s">
        <v>12</v>
      </c>
      <c r="C19" s="8" t="s">
        <v>158</v>
      </c>
      <c r="D19" s="9">
        <v>75</v>
      </c>
      <c r="E19" s="40">
        <f t="shared" si="0"/>
        <v>11.255319148936167</v>
      </c>
    </row>
    <row r="20" spans="1:5">
      <c r="A20">
        <v>19</v>
      </c>
      <c r="B20" s="25" t="s">
        <v>12</v>
      </c>
      <c r="C20" s="8" t="s">
        <v>152</v>
      </c>
      <c r="D20" s="9">
        <v>76</v>
      </c>
      <c r="E20" s="40">
        <f t="shared" si="0"/>
        <v>10.255319148936167</v>
      </c>
    </row>
    <row r="21" spans="1:5">
      <c r="A21">
        <v>20</v>
      </c>
      <c r="B21" s="25" t="s">
        <v>12</v>
      </c>
      <c r="C21" s="8" t="s">
        <v>153</v>
      </c>
      <c r="D21" s="9">
        <v>76</v>
      </c>
      <c r="E21" s="40">
        <f t="shared" si="0"/>
        <v>10.255319148936167</v>
      </c>
    </row>
    <row r="22" spans="1:5">
      <c r="A22">
        <v>21</v>
      </c>
      <c r="B22" s="25" t="s">
        <v>12</v>
      </c>
      <c r="C22" s="8" t="s">
        <v>157</v>
      </c>
      <c r="D22" s="9">
        <v>76</v>
      </c>
      <c r="E22" s="40">
        <f t="shared" si="0"/>
        <v>10.255319148936167</v>
      </c>
    </row>
    <row r="23" spans="1:5">
      <c r="A23">
        <v>22</v>
      </c>
      <c r="B23" s="25" t="s">
        <v>12</v>
      </c>
      <c r="C23" s="8" t="s">
        <v>159</v>
      </c>
      <c r="D23" s="9">
        <v>76</v>
      </c>
      <c r="E23" s="40">
        <f t="shared" si="0"/>
        <v>10.255319148936167</v>
      </c>
    </row>
    <row r="24" spans="1:5">
      <c r="A24">
        <v>23</v>
      </c>
      <c r="B24" s="25" t="s">
        <v>15</v>
      </c>
      <c r="C24" s="8" t="s">
        <v>167</v>
      </c>
      <c r="D24" s="9">
        <v>76</v>
      </c>
      <c r="E24" s="40">
        <f t="shared" si="0"/>
        <v>10.255319148936167</v>
      </c>
    </row>
    <row r="25" spans="1:5">
      <c r="A25">
        <v>24</v>
      </c>
      <c r="B25" s="25" t="s">
        <v>15</v>
      </c>
      <c r="C25" s="8" t="s">
        <v>39</v>
      </c>
      <c r="D25" s="9">
        <v>76</v>
      </c>
      <c r="E25" s="40">
        <f t="shared" si="0"/>
        <v>10.255319148936167</v>
      </c>
    </row>
    <row r="26" spans="1:5">
      <c r="A26">
        <v>25</v>
      </c>
      <c r="B26" s="25" t="s">
        <v>15</v>
      </c>
      <c r="C26" s="34" t="s">
        <v>20</v>
      </c>
      <c r="D26" s="9">
        <v>76</v>
      </c>
      <c r="E26" s="40">
        <f t="shared" si="0"/>
        <v>10.255319148936167</v>
      </c>
    </row>
    <row r="27" spans="1:5">
      <c r="A27">
        <v>26</v>
      </c>
      <c r="B27" s="25" t="s">
        <v>22</v>
      </c>
      <c r="C27" s="8" t="s">
        <v>24</v>
      </c>
      <c r="D27" s="9">
        <v>76</v>
      </c>
      <c r="E27" s="40">
        <f t="shared" si="0"/>
        <v>10.255319148936167</v>
      </c>
    </row>
    <row r="28" spans="1:5">
      <c r="A28">
        <v>27</v>
      </c>
      <c r="B28" s="25" t="s">
        <v>22</v>
      </c>
      <c r="C28" s="8" t="s">
        <v>60</v>
      </c>
      <c r="D28" s="9">
        <v>76</v>
      </c>
      <c r="E28" s="40">
        <f t="shared" si="0"/>
        <v>10.255319148936167</v>
      </c>
    </row>
    <row r="29" spans="1:5">
      <c r="A29">
        <v>28</v>
      </c>
      <c r="B29" s="25" t="s">
        <v>22</v>
      </c>
      <c r="C29" s="8" t="s">
        <v>66</v>
      </c>
      <c r="D29" s="9">
        <v>76</v>
      </c>
      <c r="E29" s="40">
        <f t="shared" si="0"/>
        <v>10.255319148936167</v>
      </c>
    </row>
    <row r="30" spans="1:5">
      <c r="A30">
        <v>29</v>
      </c>
      <c r="B30" s="25" t="s">
        <v>22</v>
      </c>
      <c r="C30" s="8" t="s">
        <v>70</v>
      </c>
      <c r="D30" s="9">
        <v>76</v>
      </c>
      <c r="E30" s="40">
        <f t="shared" si="0"/>
        <v>10.255319148936167</v>
      </c>
    </row>
    <row r="31" spans="1:5">
      <c r="A31">
        <v>30</v>
      </c>
      <c r="B31" s="25" t="s">
        <v>12</v>
      </c>
      <c r="C31" s="8" t="s">
        <v>155</v>
      </c>
      <c r="D31" s="9">
        <v>77</v>
      </c>
      <c r="E31" s="40">
        <f t="shared" si="0"/>
        <v>9.2553191489361666</v>
      </c>
    </row>
    <row r="32" spans="1:5">
      <c r="A32">
        <v>31</v>
      </c>
      <c r="B32" s="25" t="s">
        <v>15</v>
      </c>
      <c r="C32" s="8" t="s">
        <v>37</v>
      </c>
      <c r="D32" s="9">
        <v>77</v>
      </c>
      <c r="E32" s="40">
        <f t="shared" si="0"/>
        <v>9.2553191489361666</v>
      </c>
    </row>
    <row r="33" spans="1:5">
      <c r="A33">
        <v>32</v>
      </c>
      <c r="B33" s="25" t="s">
        <v>15</v>
      </c>
      <c r="C33" s="8" t="s">
        <v>19</v>
      </c>
      <c r="D33" s="9">
        <v>77</v>
      </c>
      <c r="E33" s="40">
        <f t="shared" si="0"/>
        <v>9.2553191489361666</v>
      </c>
    </row>
    <row r="34" spans="1:5">
      <c r="A34">
        <v>33</v>
      </c>
      <c r="B34" s="25" t="s">
        <v>22</v>
      </c>
      <c r="C34" s="8" t="s">
        <v>67</v>
      </c>
      <c r="D34" s="9">
        <v>77</v>
      </c>
      <c r="E34" s="40">
        <f t="shared" si="0"/>
        <v>9.2553191489361666</v>
      </c>
    </row>
    <row r="35" spans="1:5">
      <c r="A35">
        <v>34</v>
      </c>
      <c r="B35" s="25" t="s">
        <v>15</v>
      </c>
      <c r="C35" s="8" t="s">
        <v>168</v>
      </c>
      <c r="D35" s="9">
        <v>78</v>
      </c>
      <c r="E35" s="40">
        <f t="shared" si="0"/>
        <v>8.2553191489361666</v>
      </c>
    </row>
    <row r="36" spans="1:5">
      <c r="A36">
        <v>35</v>
      </c>
      <c r="B36" s="25" t="s">
        <v>15</v>
      </c>
      <c r="C36" s="8" t="s">
        <v>43</v>
      </c>
      <c r="D36" s="9">
        <v>78</v>
      </c>
      <c r="E36" s="40">
        <f t="shared" si="0"/>
        <v>8.2553191489361666</v>
      </c>
    </row>
    <row r="37" spans="1:5">
      <c r="A37">
        <v>36</v>
      </c>
      <c r="B37" s="25" t="s">
        <v>15</v>
      </c>
      <c r="C37" s="8" t="s">
        <v>46</v>
      </c>
      <c r="D37" s="9">
        <v>78</v>
      </c>
      <c r="E37" s="40">
        <f t="shared" si="0"/>
        <v>8.2553191489361666</v>
      </c>
    </row>
    <row r="38" spans="1:5">
      <c r="A38">
        <v>37</v>
      </c>
      <c r="B38" s="25" t="s">
        <v>22</v>
      </c>
      <c r="C38" s="8" t="s">
        <v>68</v>
      </c>
      <c r="D38" s="9">
        <v>79</v>
      </c>
      <c r="E38" s="40">
        <f t="shared" si="0"/>
        <v>7.2553191489361666</v>
      </c>
    </row>
    <row r="39" spans="1:5">
      <c r="A39">
        <v>38</v>
      </c>
      <c r="B39" s="25" t="s">
        <v>22</v>
      </c>
      <c r="C39" s="8" t="s">
        <v>26</v>
      </c>
      <c r="D39" s="9">
        <v>79</v>
      </c>
      <c r="E39" s="40">
        <f t="shared" si="0"/>
        <v>7.2553191489361666</v>
      </c>
    </row>
    <row r="40" spans="1:5">
      <c r="A40">
        <v>39</v>
      </c>
      <c r="B40" s="25" t="s">
        <v>22</v>
      </c>
      <c r="C40" s="8" t="s">
        <v>58</v>
      </c>
      <c r="D40" s="9">
        <v>81</v>
      </c>
      <c r="E40" s="40">
        <f t="shared" si="0"/>
        <v>5.2553191489361666</v>
      </c>
    </row>
    <row r="41" spans="1:5">
      <c r="A41">
        <v>40</v>
      </c>
      <c r="B41" s="25" t="s">
        <v>22</v>
      </c>
      <c r="C41" s="8" t="s">
        <v>63</v>
      </c>
      <c r="D41" s="9">
        <v>81</v>
      </c>
      <c r="E41" s="40">
        <f t="shared" si="0"/>
        <v>5.2553191489361666</v>
      </c>
    </row>
    <row r="42" spans="1:5">
      <c r="A42">
        <v>41</v>
      </c>
      <c r="B42" s="25" t="s">
        <v>22</v>
      </c>
      <c r="C42" s="8" t="s">
        <v>69</v>
      </c>
      <c r="D42" s="9">
        <v>81</v>
      </c>
      <c r="E42" s="40">
        <f t="shared" si="0"/>
        <v>5.2553191489361666</v>
      </c>
    </row>
    <row r="43" spans="1:5">
      <c r="A43">
        <v>42</v>
      </c>
      <c r="B43" s="25" t="s">
        <v>22</v>
      </c>
      <c r="C43" s="8" t="s">
        <v>62</v>
      </c>
      <c r="D43" s="9">
        <v>81</v>
      </c>
      <c r="E43" s="40">
        <f t="shared" si="0"/>
        <v>5.2553191489361666</v>
      </c>
    </row>
    <row r="44" spans="1:5">
      <c r="A44">
        <v>43</v>
      </c>
      <c r="B44" s="25" t="s">
        <v>15</v>
      </c>
      <c r="C44" s="8" t="s">
        <v>45</v>
      </c>
      <c r="D44" s="9">
        <v>82</v>
      </c>
      <c r="E44" s="40">
        <f t="shared" si="0"/>
        <v>4.2553191489361666</v>
      </c>
    </row>
    <row r="45" spans="1:5">
      <c r="A45">
        <v>44</v>
      </c>
      <c r="B45" s="25" t="s">
        <v>22</v>
      </c>
      <c r="C45" s="8" t="s">
        <v>27</v>
      </c>
      <c r="D45" s="9">
        <v>82</v>
      </c>
      <c r="E45" s="40">
        <f t="shared" si="0"/>
        <v>4.2553191489361666</v>
      </c>
    </row>
    <row r="46" spans="1:5">
      <c r="A46">
        <v>45</v>
      </c>
      <c r="B46" s="25" t="s">
        <v>22</v>
      </c>
      <c r="C46" s="8" t="s">
        <v>65</v>
      </c>
      <c r="D46" s="9">
        <v>84</v>
      </c>
      <c r="E46" s="40">
        <f t="shared" si="0"/>
        <v>2.2553191489361666</v>
      </c>
    </row>
    <row r="47" spans="1:5">
      <c r="A47">
        <v>46</v>
      </c>
      <c r="B47" s="25" t="s">
        <v>22</v>
      </c>
      <c r="C47" s="8" t="s">
        <v>61</v>
      </c>
      <c r="D47" s="9">
        <v>86</v>
      </c>
      <c r="E47" s="40">
        <f t="shared" si="0"/>
        <v>0.25531914893616658</v>
      </c>
    </row>
    <row r="48" spans="1:5">
      <c r="A48">
        <v>47</v>
      </c>
      <c r="B48" s="25" t="s">
        <v>22</v>
      </c>
      <c r="C48" s="8" t="s">
        <v>25</v>
      </c>
      <c r="D48" s="9">
        <v>88</v>
      </c>
      <c r="E48" s="40">
        <f t="shared" si="0"/>
        <v>0</v>
      </c>
    </row>
    <row r="49" spans="2:4">
      <c r="B49" s="25"/>
      <c r="C49" s="8"/>
      <c r="D49" s="9"/>
    </row>
    <row r="50" spans="2:4">
      <c r="B50" s="25"/>
      <c r="C50" s="8"/>
      <c r="D50" s="9"/>
    </row>
    <row r="51" spans="2:4">
      <c r="B51" s="25"/>
      <c r="C51" s="8"/>
      <c r="D51" s="9"/>
    </row>
    <row r="52" spans="2:4">
      <c r="B52" s="25"/>
      <c r="C52" s="8"/>
      <c r="D52" s="9"/>
    </row>
    <row r="53" spans="2:4">
      <c r="B53" s="25"/>
      <c r="C53" s="8"/>
      <c r="D53" s="9"/>
    </row>
    <row r="54" spans="2:4">
      <c r="B54" s="25"/>
      <c r="C54" s="8"/>
      <c r="D54" s="9"/>
    </row>
    <row r="55" spans="2:4">
      <c r="B55" s="25"/>
      <c r="C55" s="8"/>
      <c r="D55" s="9"/>
    </row>
    <row r="56" spans="2:4">
      <c r="B56" s="25"/>
      <c r="C56" s="8"/>
      <c r="D56" s="9"/>
    </row>
    <row r="57" spans="2:4">
      <c r="B57" s="25"/>
      <c r="C57" s="8"/>
      <c r="D57" s="9"/>
    </row>
    <row r="58" spans="2:4">
      <c r="B58" s="25"/>
      <c r="C58" s="8"/>
      <c r="D58" s="9"/>
    </row>
    <row r="59" spans="2:4">
      <c r="B59" s="25"/>
      <c r="C59" s="8"/>
      <c r="D59" s="9"/>
    </row>
    <row r="60" spans="2:4">
      <c r="B60" s="25"/>
      <c r="C60" s="8"/>
      <c r="D60" s="9"/>
    </row>
    <row r="61" spans="2:4">
      <c r="B61" s="25"/>
      <c r="C61" s="8"/>
      <c r="D61" s="9"/>
    </row>
    <row r="62" spans="2:4">
      <c r="B62" s="25"/>
      <c r="C62" s="8"/>
      <c r="D62" s="9"/>
    </row>
    <row r="63" spans="2:4">
      <c r="B63" s="25"/>
      <c r="C63" s="8"/>
      <c r="D63" s="9"/>
    </row>
    <row r="64" spans="2:4">
      <c r="B64" s="25"/>
      <c r="C64" s="8"/>
      <c r="D64" s="9"/>
    </row>
    <row r="65" spans="2:4">
      <c r="B65" s="25"/>
      <c r="C65" s="8"/>
      <c r="D65" s="9"/>
    </row>
    <row r="66" spans="2:4">
      <c r="B66" s="25"/>
      <c r="C66" s="8"/>
      <c r="D66" s="9"/>
    </row>
    <row r="67" spans="2:4">
      <c r="B67" s="25"/>
      <c r="C67" s="8"/>
      <c r="D67" s="9"/>
    </row>
    <row r="68" spans="2:4">
      <c r="B68" s="25"/>
      <c r="C68" s="8"/>
      <c r="D68" s="9"/>
    </row>
    <row r="69" spans="2:4">
      <c r="B69" s="25"/>
      <c r="C69" s="8"/>
      <c r="D69" s="9"/>
    </row>
    <row r="70" spans="2:4">
      <c r="B70" s="25"/>
      <c r="C70" s="8"/>
      <c r="D70" s="9"/>
    </row>
    <row r="71" spans="2:4">
      <c r="B71" s="25"/>
      <c r="C71" s="8"/>
      <c r="D71" s="9"/>
    </row>
    <row r="72" spans="2:4">
      <c r="B72" s="25"/>
      <c r="C72" s="8"/>
      <c r="D72" s="9"/>
    </row>
    <row r="73" spans="2:4">
      <c r="B73" s="25"/>
      <c r="C73" s="8"/>
      <c r="D73" s="9"/>
    </row>
    <row r="74" spans="2:4">
      <c r="B74" s="25"/>
      <c r="C74" s="8"/>
      <c r="D74" s="9"/>
    </row>
    <row r="75" spans="2:4">
      <c r="B75" s="25"/>
      <c r="C75" s="8"/>
      <c r="D75" s="9"/>
    </row>
    <row r="76" spans="2:4">
      <c r="B76" s="25"/>
      <c r="C76" s="8"/>
      <c r="D76" s="9"/>
    </row>
    <row r="77" spans="2:4">
      <c r="B77" s="25"/>
      <c r="C77" s="8"/>
      <c r="D77" s="9"/>
    </row>
    <row r="78" spans="2:4">
      <c r="B78" s="25"/>
      <c r="C78" s="8"/>
      <c r="D78" s="9"/>
    </row>
    <row r="79" spans="2:4">
      <c r="B79" s="25"/>
      <c r="C79" s="8"/>
      <c r="D79" s="9"/>
    </row>
    <row r="80" spans="2:4">
      <c r="B80" s="25"/>
      <c r="C80" s="8"/>
      <c r="D80" s="9"/>
    </row>
    <row r="81" spans="2:4">
      <c r="B81" s="25"/>
      <c r="C81" s="8"/>
      <c r="D81" s="9"/>
    </row>
    <row r="82" spans="2:4">
      <c r="B82" s="25"/>
      <c r="C82" s="8"/>
      <c r="D82" s="9"/>
    </row>
    <row r="83" spans="2:4">
      <c r="B83" s="25"/>
      <c r="C83" s="8"/>
      <c r="D83" s="9"/>
    </row>
    <row r="84" spans="2:4">
      <c r="B84" s="25"/>
      <c r="C84" s="8"/>
      <c r="D84" s="9"/>
    </row>
    <row r="85" spans="2:4">
      <c r="B85" s="25"/>
      <c r="C85" s="8"/>
      <c r="D85" s="9"/>
    </row>
    <row r="86" spans="2:4">
      <c r="B86" s="25"/>
      <c r="C86" s="8"/>
      <c r="D86" s="9"/>
    </row>
    <row r="87" spans="2:4">
      <c r="B87" s="25"/>
      <c r="C87" s="8"/>
      <c r="D87" s="9"/>
    </row>
    <row r="88" spans="2:4">
      <c r="B88" s="25"/>
      <c r="C88" s="8"/>
      <c r="D88" s="9"/>
    </row>
    <row r="89" spans="2:4">
      <c r="B89" s="25"/>
      <c r="C89" s="8"/>
      <c r="D89" s="9"/>
    </row>
    <row r="90" spans="2:4">
      <c r="B90" s="25"/>
      <c r="C90" s="8"/>
      <c r="D90" s="9"/>
    </row>
    <row r="91" spans="2:4">
      <c r="B91" s="25"/>
      <c r="C91" s="8"/>
      <c r="D91" s="9"/>
    </row>
    <row r="92" spans="2:4">
      <c r="B92" s="25"/>
      <c r="C92" s="8"/>
      <c r="D92" s="9"/>
    </row>
    <row r="93" spans="2:4">
      <c r="B93" s="25"/>
      <c r="C93" s="8"/>
      <c r="D93" s="9"/>
    </row>
    <row r="94" spans="2:4">
      <c r="B94" s="25"/>
      <c r="C94" s="8"/>
      <c r="D94" s="9"/>
    </row>
    <row r="95" spans="2:4">
      <c r="B95" s="25"/>
      <c r="C95" s="8"/>
      <c r="D95" s="9"/>
    </row>
    <row r="96" spans="2:4">
      <c r="B96" s="25"/>
      <c r="C96" s="8"/>
      <c r="D96" s="9"/>
    </row>
    <row r="97" spans="2:4">
      <c r="B97" s="25"/>
      <c r="C97" s="8"/>
      <c r="D97" s="9"/>
    </row>
    <row r="98" spans="2:4">
      <c r="B98" s="25"/>
      <c r="C98" s="8"/>
      <c r="D98" s="9"/>
    </row>
    <row r="99" spans="2:4">
      <c r="B99" s="25"/>
      <c r="C99" s="8"/>
      <c r="D99" s="9"/>
    </row>
    <row r="100" spans="2:4">
      <c r="B100" s="25"/>
      <c r="C100" s="8"/>
      <c r="D100" s="9"/>
    </row>
    <row r="101" spans="2:4">
      <c r="B101" s="25"/>
      <c r="C101" s="8"/>
      <c r="D101" s="9"/>
    </row>
    <row r="102" spans="2:4">
      <c r="B102" s="25"/>
      <c r="C102" s="8"/>
      <c r="D102" s="9"/>
    </row>
    <row r="103" spans="2:4">
      <c r="B103" s="25"/>
      <c r="C103" s="8"/>
      <c r="D103" s="9"/>
    </row>
    <row r="104" spans="2:4">
      <c r="B104" s="25"/>
      <c r="C104" s="8"/>
      <c r="D104" s="9"/>
    </row>
    <row r="105" spans="2:4">
      <c r="B105" s="25"/>
      <c r="C105" s="8"/>
      <c r="D105" s="9"/>
    </row>
    <row r="106" spans="2:4">
      <c r="B106" s="25"/>
      <c r="C106" s="8"/>
      <c r="D106" s="9"/>
    </row>
    <row r="107" spans="2:4">
      <c r="B107" s="25"/>
      <c r="C107" s="8"/>
      <c r="D107" s="9"/>
    </row>
    <row r="108" spans="2:4">
      <c r="B108" s="25"/>
      <c r="C108" s="8"/>
      <c r="D108" s="9"/>
    </row>
    <row r="109" spans="2:4">
      <c r="B109" s="25"/>
      <c r="C109" s="8"/>
      <c r="D109" s="9"/>
    </row>
    <row r="110" spans="2:4">
      <c r="B110" s="25"/>
      <c r="C110" s="8"/>
      <c r="D110" s="9"/>
    </row>
    <row r="111" spans="2:4">
      <c r="B111" s="25"/>
      <c r="C111" s="8"/>
      <c r="D111" s="9"/>
    </row>
    <row r="112" spans="2:4">
      <c r="B112" s="25"/>
      <c r="C112" s="8"/>
      <c r="D112" s="9"/>
    </row>
    <row r="113" spans="2:4">
      <c r="B113" s="25"/>
      <c r="C113" s="8"/>
      <c r="D113" s="9"/>
    </row>
    <row r="114" spans="2:4">
      <c r="B114" s="25"/>
      <c r="C114" s="8"/>
      <c r="D114" s="9"/>
    </row>
    <row r="115" spans="2:4">
      <c r="B115" s="25"/>
      <c r="C115" s="8"/>
      <c r="D115" s="9"/>
    </row>
    <row r="116" spans="2:4">
      <c r="B116" s="25"/>
      <c r="C116" s="8"/>
      <c r="D116" s="9"/>
    </row>
    <row r="117" spans="2:4">
      <c r="B117" s="25"/>
      <c r="C117" s="8"/>
      <c r="D117" s="9"/>
    </row>
    <row r="118" spans="2:4">
      <c r="B118" s="25"/>
      <c r="C118" s="8"/>
      <c r="D118" s="9"/>
    </row>
    <row r="119" spans="2:4">
      <c r="B119" s="25"/>
      <c r="C119" s="8"/>
      <c r="D119" s="9"/>
    </row>
    <row r="120" spans="2:4">
      <c r="B120" s="25"/>
      <c r="C120" s="8"/>
      <c r="D120" s="9"/>
    </row>
    <row r="121" spans="2:4">
      <c r="B121" s="25"/>
      <c r="C121" s="8"/>
      <c r="D121" s="9"/>
    </row>
    <row r="122" spans="2:4">
      <c r="B122" s="25"/>
      <c r="C122" s="8"/>
      <c r="D122" s="9"/>
    </row>
    <row r="123" spans="2:4">
      <c r="B123" s="25"/>
      <c r="C123" s="8"/>
      <c r="D123" s="9"/>
    </row>
    <row r="124" spans="2:4">
      <c r="B124" s="25"/>
      <c r="C124" s="8"/>
      <c r="D124" s="9"/>
    </row>
    <row r="125" spans="2:4">
      <c r="B125" s="25"/>
      <c r="C125" s="8"/>
      <c r="D125" s="9"/>
    </row>
    <row r="126" spans="2:4">
      <c r="B126" s="25"/>
      <c r="C126" s="8"/>
      <c r="D126" s="9"/>
    </row>
    <row r="127" spans="2:4">
      <c r="B127" s="25"/>
      <c r="C127" s="8"/>
      <c r="D127" s="9"/>
    </row>
    <row r="128" spans="2:4">
      <c r="B128" s="25"/>
      <c r="C128" s="8"/>
      <c r="D128" s="9"/>
    </row>
    <row r="129" spans="2:4">
      <c r="B129" s="25"/>
      <c r="C129" s="8"/>
      <c r="D129" s="9"/>
    </row>
    <row r="130" spans="2:4">
      <c r="B130" s="25"/>
      <c r="C130" s="8"/>
      <c r="D130" s="9"/>
    </row>
    <row r="131" spans="2:4">
      <c r="B131" s="25"/>
      <c r="C131" s="8"/>
      <c r="D131" s="9"/>
    </row>
    <row r="132" spans="2:4">
      <c r="B132" s="25"/>
      <c r="C132" s="8"/>
      <c r="D132" s="9"/>
    </row>
    <row r="133" spans="2:4">
      <c r="B133" s="7"/>
      <c r="C133" s="8"/>
      <c r="D133" s="9"/>
    </row>
    <row r="134" spans="2:4">
      <c r="B134" s="7"/>
      <c r="C134" s="8"/>
      <c r="D134" s="9"/>
    </row>
    <row r="135" spans="2:4">
      <c r="B135" s="7"/>
      <c r="C135" s="8"/>
      <c r="D135" s="9"/>
    </row>
    <row r="136" spans="2:4">
      <c r="B136" s="7"/>
      <c r="C136" s="8"/>
      <c r="D136" s="9"/>
    </row>
    <row r="137" spans="2:4">
      <c r="B137" s="25"/>
      <c r="C137" s="8"/>
      <c r="D137" s="9"/>
    </row>
    <row r="138" spans="2:4">
      <c r="B138" s="25"/>
      <c r="C138" s="8"/>
      <c r="D138" s="9"/>
    </row>
  </sheetData>
  <sortState ref="B2:E138">
    <sortCondition ref="D1"/>
  </sortState>
  <phoneticPr fontId="1" type="noConversion"/>
  <conditionalFormatting sqref="B2:B138">
    <cfRule type="expression" dxfId="45" priority="31">
      <formula>AND(XEZ2=0,XFA2&lt;&gt;"")</formula>
    </cfRule>
  </conditionalFormatting>
  <conditionalFormatting sqref="D2:D138">
    <cfRule type="cellIs" dxfId="44" priority="32" operator="lessThan">
      <formula>$AA$3</formula>
    </cfRule>
    <cfRule type="cellIs" dxfId="43" priority="33" operator="equal">
      <formula>$AA$3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47"/>
  <sheetViews>
    <sheetView workbookViewId="0">
      <pane ySplit="1" topLeftCell="A2" activePane="bottomLeft" state="frozen"/>
      <selection pane="bottomLeft" activeCell="E19" sqref="E19"/>
    </sheetView>
  </sheetViews>
  <sheetFormatPr defaultRowHeight="16.5"/>
  <sheetData>
    <row r="1" spans="1:7" ht="17.25" thickTop="1">
      <c r="B1" s="39" t="s">
        <v>1</v>
      </c>
      <c r="C1" s="39" t="s">
        <v>2</v>
      </c>
      <c r="D1" s="38" t="s">
        <v>3</v>
      </c>
      <c r="E1" s="41" t="s">
        <v>181</v>
      </c>
      <c r="F1" s="40">
        <f>SUM(D2:D24)/23</f>
        <v>75.608695652173907</v>
      </c>
      <c r="G1" s="38"/>
    </row>
    <row r="2" spans="1:7">
      <c r="A2">
        <v>1</v>
      </c>
      <c r="B2" s="25" t="s">
        <v>28</v>
      </c>
      <c r="C2" s="8" t="s">
        <v>89</v>
      </c>
      <c r="D2" s="9">
        <v>69</v>
      </c>
      <c r="E2" s="40">
        <f>IF($F$1-D2+10&gt;0,$F$1-D2+10,0)</f>
        <v>16.608695652173907</v>
      </c>
      <c r="F2" s="9"/>
      <c r="G2" s="9"/>
    </row>
    <row r="3" spans="1:7">
      <c r="A3">
        <v>2</v>
      </c>
      <c r="B3" s="25" t="s">
        <v>28</v>
      </c>
      <c r="C3" s="8" t="s">
        <v>90</v>
      </c>
      <c r="D3" s="9">
        <v>70</v>
      </c>
      <c r="E3" s="40">
        <f t="shared" ref="E3:E47" si="0">IF($F$1-D3+10&gt;0,$F$1-D3+10,0)</f>
        <v>15.608695652173907</v>
      </c>
      <c r="F3" s="9"/>
      <c r="G3" s="9"/>
    </row>
    <row r="4" spans="1:7">
      <c r="A4">
        <v>3</v>
      </c>
      <c r="B4" s="25" t="s">
        <v>28</v>
      </c>
      <c r="C4" s="8" t="s">
        <v>91</v>
      </c>
      <c r="D4" s="9">
        <v>70</v>
      </c>
      <c r="E4" s="40">
        <f t="shared" si="0"/>
        <v>15.608695652173907</v>
      </c>
      <c r="F4" s="9"/>
      <c r="G4" s="9"/>
    </row>
    <row r="5" spans="1:7">
      <c r="A5">
        <v>4</v>
      </c>
      <c r="B5" s="25" t="s">
        <v>146</v>
      </c>
      <c r="C5" s="8" t="s">
        <v>171</v>
      </c>
      <c r="D5" s="9">
        <v>72</v>
      </c>
      <c r="E5" s="40">
        <f t="shared" si="0"/>
        <v>13.608695652173907</v>
      </c>
      <c r="F5" s="9"/>
      <c r="G5" s="9"/>
    </row>
    <row r="6" spans="1:7">
      <c r="A6">
        <v>5</v>
      </c>
      <c r="B6" s="25" t="s">
        <v>31</v>
      </c>
      <c r="C6" s="8" t="s">
        <v>32</v>
      </c>
      <c r="D6" s="9">
        <v>72</v>
      </c>
      <c r="E6" s="40">
        <f t="shared" si="0"/>
        <v>13.608695652173907</v>
      </c>
      <c r="F6" s="9"/>
      <c r="G6" s="9"/>
    </row>
    <row r="7" spans="1:7">
      <c r="A7">
        <v>6</v>
      </c>
      <c r="B7" s="25" t="s">
        <v>85</v>
      </c>
      <c r="C7" s="8" t="s">
        <v>176</v>
      </c>
      <c r="D7" s="9">
        <v>73</v>
      </c>
      <c r="E7" s="40">
        <f t="shared" si="0"/>
        <v>12.608695652173907</v>
      </c>
      <c r="F7" s="9"/>
      <c r="G7" s="9"/>
    </row>
    <row r="8" spans="1:7">
      <c r="A8">
        <v>7</v>
      </c>
      <c r="B8" s="25" t="s">
        <v>31</v>
      </c>
      <c r="C8" s="8" t="s">
        <v>104</v>
      </c>
      <c r="D8" s="9">
        <v>73</v>
      </c>
      <c r="E8" s="40">
        <f t="shared" si="0"/>
        <v>12.608695652173907</v>
      </c>
      <c r="F8" s="9"/>
      <c r="G8" s="9"/>
    </row>
    <row r="9" spans="1:7">
      <c r="A9">
        <v>8</v>
      </c>
      <c r="B9" s="25" t="s">
        <v>28</v>
      </c>
      <c r="C9" s="8" t="s">
        <v>92</v>
      </c>
      <c r="D9" s="9">
        <v>74</v>
      </c>
      <c r="E9" s="40">
        <f t="shared" si="0"/>
        <v>11.608695652173907</v>
      </c>
      <c r="F9" s="9"/>
      <c r="G9" s="9"/>
    </row>
    <row r="10" spans="1:7">
      <c r="A10">
        <v>9</v>
      </c>
      <c r="B10" s="25" t="s">
        <v>28</v>
      </c>
      <c r="C10" s="8" t="s">
        <v>29</v>
      </c>
      <c r="D10" s="9">
        <v>75</v>
      </c>
      <c r="E10" s="40">
        <f t="shared" si="0"/>
        <v>10.608695652173907</v>
      </c>
      <c r="F10" s="9"/>
      <c r="G10" s="9"/>
    </row>
    <row r="11" spans="1:7">
      <c r="A11">
        <v>10</v>
      </c>
      <c r="B11" s="25" t="s">
        <v>28</v>
      </c>
      <c r="C11" s="8" t="s">
        <v>93</v>
      </c>
      <c r="D11" s="9">
        <v>75</v>
      </c>
      <c r="E11" s="40">
        <f t="shared" si="0"/>
        <v>10.608695652173907</v>
      </c>
      <c r="F11" s="9"/>
      <c r="G11" s="9"/>
    </row>
    <row r="12" spans="1:7">
      <c r="A12">
        <v>11</v>
      </c>
      <c r="B12" s="25" t="s">
        <v>28</v>
      </c>
      <c r="C12" s="8" t="s">
        <v>94</v>
      </c>
      <c r="D12" s="9">
        <v>76</v>
      </c>
      <c r="E12" s="40">
        <f t="shared" si="0"/>
        <v>9.6086956521739069</v>
      </c>
      <c r="F12" s="9"/>
      <c r="G12" s="9"/>
    </row>
    <row r="13" spans="1:7">
      <c r="A13">
        <v>12</v>
      </c>
      <c r="B13" s="25" t="s">
        <v>85</v>
      </c>
      <c r="C13" s="8" t="s">
        <v>172</v>
      </c>
      <c r="D13" s="9">
        <v>77</v>
      </c>
      <c r="E13" s="40">
        <f t="shared" si="0"/>
        <v>8.6086956521739069</v>
      </c>
      <c r="F13" s="9"/>
      <c r="G13" s="9"/>
    </row>
    <row r="14" spans="1:7">
      <c r="A14">
        <v>13</v>
      </c>
      <c r="B14" s="25" t="s">
        <v>28</v>
      </c>
      <c r="C14" s="8" t="s">
        <v>95</v>
      </c>
      <c r="D14" s="9">
        <v>77</v>
      </c>
      <c r="E14" s="40">
        <f t="shared" si="0"/>
        <v>8.6086956521739069</v>
      </c>
      <c r="F14" s="9"/>
      <c r="G14" s="9"/>
    </row>
    <row r="15" spans="1:7">
      <c r="A15">
        <v>14</v>
      </c>
      <c r="B15" s="25" t="s">
        <v>28</v>
      </c>
      <c r="C15" s="8" t="s">
        <v>30</v>
      </c>
      <c r="D15" s="9">
        <v>77</v>
      </c>
      <c r="E15" s="40">
        <f t="shared" si="0"/>
        <v>8.6086956521739069</v>
      </c>
      <c r="F15" s="9"/>
      <c r="G15" s="9"/>
    </row>
    <row r="16" spans="1:7">
      <c r="A16">
        <v>15</v>
      </c>
      <c r="B16" s="25" t="s">
        <v>85</v>
      </c>
      <c r="C16" s="8" t="s">
        <v>86</v>
      </c>
      <c r="D16" s="9">
        <v>78</v>
      </c>
      <c r="E16" s="40">
        <f t="shared" si="0"/>
        <v>7.6086956521739069</v>
      </c>
      <c r="F16" s="9"/>
      <c r="G16" s="9"/>
    </row>
    <row r="17" spans="1:7">
      <c r="A17">
        <v>16</v>
      </c>
      <c r="B17" s="25" t="s">
        <v>28</v>
      </c>
      <c r="C17" s="8" t="s">
        <v>177</v>
      </c>
      <c r="D17" s="9">
        <v>78</v>
      </c>
      <c r="E17" s="40">
        <f t="shared" si="0"/>
        <v>7.6086956521739069</v>
      </c>
      <c r="F17" s="9"/>
      <c r="G17" s="9"/>
    </row>
    <row r="18" spans="1:7">
      <c r="A18">
        <v>17</v>
      </c>
      <c r="B18" s="25" t="s">
        <v>28</v>
      </c>
      <c r="C18" s="8" t="s">
        <v>96</v>
      </c>
      <c r="D18" s="9">
        <v>78</v>
      </c>
      <c r="E18" s="40">
        <f t="shared" si="0"/>
        <v>7.6086956521739069</v>
      </c>
      <c r="F18" s="9"/>
      <c r="G18" s="9"/>
    </row>
    <row r="19" spans="1:7">
      <c r="A19">
        <v>18</v>
      </c>
      <c r="B19" s="25" t="s">
        <v>85</v>
      </c>
      <c r="C19" s="8" t="s">
        <v>173</v>
      </c>
      <c r="D19" s="9">
        <v>79</v>
      </c>
      <c r="E19" s="40">
        <f t="shared" si="0"/>
        <v>6.6086956521739069</v>
      </c>
      <c r="F19" s="9"/>
      <c r="G19" s="9"/>
    </row>
    <row r="20" spans="1:7">
      <c r="A20">
        <v>19</v>
      </c>
      <c r="B20" s="25" t="s">
        <v>85</v>
      </c>
      <c r="C20" s="8" t="s">
        <v>174</v>
      </c>
      <c r="D20" s="9">
        <v>79</v>
      </c>
      <c r="E20" s="40">
        <f t="shared" si="0"/>
        <v>6.6086956521739069</v>
      </c>
      <c r="F20" s="9"/>
      <c r="G20" s="9"/>
    </row>
    <row r="21" spans="1:7">
      <c r="A21">
        <v>20</v>
      </c>
      <c r="B21" s="25" t="s">
        <v>85</v>
      </c>
      <c r="C21" s="8" t="s">
        <v>87</v>
      </c>
      <c r="D21" s="9">
        <v>79</v>
      </c>
      <c r="E21" s="40">
        <f t="shared" si="0"/>
        <v>6.6086956521739069</v>
      </c>
      <c r="F21" s="9"/>
      <c r="G21" s="9"/>
    </row>
    <row r="22" spans="1:7">
      <c r="A22">
        <v>21</v>
      </c>
      <c r="B22" s="25" t="s">
        <v>28</v>
      </c>
      <c r="C22" s="8" t="s">
        <v>98</v>
      </c>
      <c r="D22" s="9">
        <v>79</v>
      </c>
      <c r="E22" s="40">
        <f t="shared" si="0"/>
        <v>6.6086956521739069</v>
      </c>
      <c r="F22" s="9"/>
      <c r="G22" s="9"/>
    </row>
    <row r="23" spans="1:7">
      <c r="A23">
        <v>22</v>
      </c>
      <c r="B23" s="25" t="s">
        <v>28</v>
      </c>
      <c r="C23" s="8" t="s">
        <v>97</v>
      </c>
      <c r="D23" s="9">
        <v>79</v>
      </c>
      <c r="E23" s="40">
        <f t="shared" si="0"/>
        <v>6.6086956521739069</v>
      </c>
      <c r="F23" s="9"/>
      <c r="G23" s="9"/>
    </row>
    <row r="24" spans="1:7">
      <c r="A24">
        <v>23</v>
      </c>
      <c r="B24" s="25" t="s">
        <v>28</v>
      </c>
      <c r="C24" s="8" t="s">
        <v>99</v>
      </c>
      <c r="D24" s="9">
        <v>80</v>
      </c>
      <c r="E24" s="40">
        <f t="shared" si="0"/>
        <v>5.6086956521739069</v>
      </c>
      <c r="F24" s="9"/>
      <c r="G24" s="9"/>
    </row>
    <row r="25" spans="1:7">
      <c r="A25">
        <v>24</v>
      </c>
      <c r="B25" s="25" t="s">
        <v>31</v>
      </c>
      <c r="C25" s="8" t="s">
        <v>105</v>
      </c>
      <c r="D25" s="9">
        <v>80</v>
      </c>
      <c r="E25" s="40">
        <f t="shared" si="0"/>
        <v>5.6086956521739069</v>
      </c>
      <c r="F25" s="9"/>
      <c r="G25" s="9"/>
    </row>
    <row r="26" spans="1:7">
      <c r="A26">
        <v>25</v>
      </c>
      <c r="B26" s="25" t="s">
        <v>28</v>
      </c>
      <c r="C26" s="8" t="s">
        <v>178</v>
      </c>
      <c r="D26" s="9">
        <v>81</v>
      </c>
      <c r="E26" s="40">
        <f t="shared" si="0"/>
        <v>4.6086956521739069</v>
      </c>
      <c r="F26" s="9"/>
      <c r="G26" s="9"/>
    </row>
    <row r="27" spans="1:7">
      <c r="A27">
        <v>26</v>
      </c>
      <c r="B27" s="25" t="s">
        <v>28</v>
      </c>
      <c r="C27" s="8" t="s">
        <v>101</v>
      </c>
      <c r="D27" s="9">
        <v>81</v>
      </c>
      <c r="E27" s="40">
        <f t="shared" si="0"/>
        <v>4.6086956521739069</v>
      </c>
      <c r="F27" s="9"/>
      <c r="G27" s="9"/>
    </row>
    <row r="28" spans="1:7">
      <c r="A28">
        <v>27</v>
      </c>
      <c r="B28" s="25" t="s">
        <v>28</v>
      </c>
      <c r="C28" s="8" t="s">
        <v>100</v>
      </c>
      <c r="D28" s="9">
        <v>81</v>
      </c>
      <c r="E28" s="40">
        <f t="shared" si="0"/>
        <v>4.6086956521739069</v>
      </c>
      <c r="F28" s="9"/>
      <c r="G28" s="9"/>
    </row>
    <row r="29" spans="1:7">
      <c r="A29">
        <v>28</v>
      </c>
      <c r="B29" s="25" t="s">
        <v>31</v>
      </c>
      <c r="C29" s="8" t="s">
        <v>33</v>
      </c>
      <c r="D29" s="9">
        <v>82</v>
      </c>
      <c r="E29" s="40">
        <f t="shared" si="0"/>
        <v>3.6086956521739069</v>
      </c>
      <c r="F29" s="9"/>
      <c r="G29" s="9"/>
    </row>
    <row r="30" spans="1:7">
      <c r="A30">
        <v>29</v>
      </c>
      <c r="B30" s="25" t="s">
        <v>31</v>
      </c>
      <c r="C30" s="8" t="s">
        <v>106</v>
      </c>
      <c r="D30" s="9">
        <v>82</v>
      </c>
      <c r="E30" s="40">
        <f t="shared" si="0"/>
        <v>3.6086956521739069</v>
      </c>
      <c r="F30" s="9"/>
      <c r="G30" s="9"/>
    </row>
    <row r="31" spans="1:7">
      <c r="A31">
        <v>30</v>
      </c>
      <c r="B31" s="25" t="s">
        <v>31</v>
      </c>
      <c r="C31" s="8" t="s">
        <v>107</v>
      </c>
      <c r="D31" s="9">
        <v>82</v>
      </c>
      <c r="E31" s="40">
        <f t="shared" si="0"/>
        <v>3.6086956521739069</v>
      </c>
      <c r="F31" s="9"/>
      <c r="G31" s="9"/>
    </row>
    <row r="32" spans="1:7">
      <c r="A32">
        <v>31</v>
      </c>
      <c r="B32" s="25" t="s">
        <v>28</v>
      </c>
      <c r="C32" s="8" t="s">
        <v>102</v>
      </c>
      <c r="D32" s="9">
        <v>83</v>
      </c>
      <c r="E32" s="40">
        <f t="shared" si="0"/>
        <v>2.6086956521739069</v>
      </c>
      <c r="F32" s="9"/>
      <c r="G32" s="9"/>
    </row>
    <row r="33" spans="1:7">
      <c r="A33">
        <v>32</v>
      </c>
      <c r="B33" s="25" t="s">
        <v>31</v>
      </c>
      <c r="C33" s="8" t="s">
        <v>108</v>
      </c>
      <c r="D33" s="9">
        <v>83</v>
      </c>
      <c r="E33" s="40">
        <f t="shared" si="0"/>
        <v>2.6086956521739069</v>
      </c>
      <c r="F33" s="9"/>
      <c r="G33" s="9"/>
    </row>
    <row r="34" spans="1:7">
      <c r="A34">
        <v>33</v>
      </c>
      <c r="B34" s="25" t="s">
        <v>85</v>
      </c>
      <c r="C34" s="8" t="s">
        <v>175</v>
      </c>
      <c r="D34" s="9">
        <v>84</v>
      </c>
      <c r="E34" s="40">
        <f t="shared" si="0"/>
        <v>1.6086956521739069</v>
      </c>
      <c r="F34" s="9"/>
      <c r="G34" s="9"/>
    </row>
    <row r="35" spans="1:7">
      <c r="A35">
        <v>34</v>
      </c>
      <c r="B35" s="25" t="s">
        <v>31</v>
      </c>
      <c r="C35" s="8" t="s">
        <v>109</v>
      </c>
      <c r="D35" s="9">
        <v>85</v>
      </c>
      <c r="E35" s="40">
        <f t="shared" si="0"/>
        <v>0.60869565217390686</v>
      </c>
      <c r="F35" s="9"/>
      <c r="G35" s="9"/>
    </row>
    <row r="36" spans="1:7">
      <c r="A36">
        <v>35</v>
      </c>
      <c r="B36" s="25" t="s">
        <v>31</v>
      </c>
      <c r="C36" s="8" t="s">
        <v>110</v>
      </c>
      <c r="D36" s="9">
        <v>85</v>
      </c>
      <c r="E36" s="40">
        <f t="shared" si="0"/>
        <v>0.60869565217390686</v>
      </c>
      <c r="F36" s="9"/>
      <c r="G36" s="9"/>
    </row>
    <row r="37" spans="1:7">
      <c r="A37">
        <v>36</v>
      </c>
      <c r="B37" s="25" t="s">
        <v>31</v>
      </c>
      <c r="C37" s="8" t="s">
        <v>111</v>
      </c>
      <c r="D37" s="9">
        <v>86</v>
      </c>
      <c r="E37" s="40">
        <f t="shared" si="0"/>
        <v>0</v>
      </c>
      <c r="F37" s="9"/>
      <c r="G37" s="9"/>
    </row>
    <row r="38" spans="1:7">
      <c r="A38">
        <v>37</v>
      </c>
      <c r="B38" s="25" t="s">
        <v>31</v>
      </c>
      <c r="C38" s="8" t="s">
        <v>34</v>
      </c>
      <c r="D38" s="9">
        <v>86</v>
      </c>
      <c r="E38" s="40">
        <f t="shared" si="0"/>
        <v>0</v>
      </c>
      <c r="F38" s="9"/>
      <c r="G38" s="9"/>
    </row>
    <row r="39" spans="1:7">
      <c r="A39">
        <v>38</v>
      </c>
      <c r="B39" s="25" t="s">
        <v>85</v>
      </c>
      <c r="C39" s="8" t="s">
        <v>88</v>
      </c>
      <c r="D39" s="9">
        <v>87</v>
      </c>
      <c r="E39" s="40">
        <f t="shared" si="0"/>
        <v>0</v>
      </c>
      <c r="F39" s="9"/>
      <c r="G39" s="9"/>
    </row>
    <row r="40" spans="1:7">
      <c r="A40">
        <v>39</v>
      </c>
      <c r="B40" s="25" t="s">
        <v>31</v>
      </c>
      <c r="C40" s="8" t="s">
        <v>112</v>
      </c>
      <c r="D40" s="9">
        <v>87</v>
      </c>
      <c r="E40" s="40">
        <f t="shared" si="0"/>
        <v>0</v>
      </c>
      <c r="F40" s="9"/>
      <c r="G40" s="9"/>
    </row>
    <row r="41" spans="1:7">
      <c r="A41">
        <v>40</v>
      </c>
      <c r="B41" s="25" t="s">
        <v>31</v>
      </c>
      <c r="C41" s="8" t="s">
        <v>113</v>
      </c>
      <c r="D41" s="9">
        <v>88</v>
      </c>
      <c r="E41" s="40">
        <f t="shared" si="0"/>
        <v>0</v>
      </c>
      <c r="F41" s="9"/>
      <c r="G41" s="9"/>
    </row>
    <row r="42" spans="1:7">
      <c r="A42">
        <v>41</v>
      </c>
      <c r="B42" s="25" t="s">
        <v>31</v>
      </c>
      <c r="C42" s="8" t="s">
        <v>114</v>
      </c>
      <c r="D42" s="9">
        <v>88</v>
      </c>
      <c r="E42" s="40">
        <f t="shared" si="0"/>
        <v>0</v>
      </c>
      <c r="F42" s="9"/>
      <c r="G42" s="9"/>
    </row>
    <row r="43" spans="1:7">
      <c r="A43">
        <v>42</v>
      </c>
      <c r="B43" s="25" t="s">
        <v>31</v>
      </c>
      <c r="C43" s="8" t="s">
        <v>116</v>
      </c>
      <c r="D43" s="9">
        <v>89</v>
      </c>
      <c r="E43" s="40">
        <f t="shared" si="0"/>
        <v>0</v>
      </c>
      <c r="F43" s="9"/>
      <c r="G43" s="9"/>
    </row>
    <row r="44" spans="1:7">
      <c r="A44">
        <v>43</v>
      </c>
      <c r="B44" s="7" t="s">
        <v>31</v>
      </c>
      <c r="C44" s="8" t="s">
        <v>115</v>
      </c>
      <c r="D44" s="9">
        <v>89</v>
      </c>
      <c r="E44" s="40">
        <f t="shared" si="0"/>
        <v>0</v>
      </c>
      <c r="F44" s="9"/>
      <c r="G44" s="9"/>
    </row>
    <row r="45" spans="1:7">
      <c r="A45">
        <v>44</v>
      </c>
      <c r="B45" s="7" t="s">
        <v>31</v>
      </c>
      <c r="C45" s="8" t="s">
        <v>117</v>
      </c>
      <c r="D45" s="9">
        <v>90</v>
      </c>
      <c r="E45" s="40">
        <f t="shared" si="0"/>
        <v>0</v>
      </c>
      <c r="F45" s="9"/>
      <c r="G45" s="9"/>
    </row>
    <row r="46" spans="1:7">
      <c r="A46">
        <v>45</v>
      </c>
      <c r="B46" s="7" t="s">
        <v>31</v>
      </c>
      <c r="C46" s="8" t="s">
        <v>118</v>
      </c>
      <c r="D46" s="9">
        <v>93</v>
      </c>
      <c r="E46" s="40">
        <f t="shared" si="0"/>
        <v>0</v>
      </c>
      <c r="F46" s="9"/>
      <c r="G46" s="9"/>
    </row>
    <row r="47" spans="1:7">
      <c r="A47">
        <v>46</v>
      </c>
      <c r="B47" s="25" t="s">
        <v>28</v>
      </c>
      <c r="C47" s="8" t="s">
        <v>103</v>
      </c>
      <c r="D47" s="9">
        <v>99</v>
      </c>
      <c r="E47" s="40">
        <f t="shared" si="0"/>
        <v>0</v>
      </c>
      <c r="F47" s="9"/>
      <c r="G47" s="9"/>
    </row>
  </sheetData>
  <sortState ref="A2:F47">
    <sortCondition ref="D1"/>
  </sortState>
  <phoneticPr fontId="1" type="noConversion"/>
  <conditionalFormatting sqref="B2:B47">
    <cfRule type="expression" dxfId="42" priority="28">
      <formula>AND(XFC2=0,XFD2&lt;&gt;"")</formula>
    </cfRule>
  </conditionalFormatting>
  <conditionalFormatting sqref="B39:B41">
    <cfRule type="expression" dxfId="41" priority="3">
      <formula>AND(XFC39=0,XFD39&lt;&gt;"")</formula>
    </cfRule>
  </conditionalFormatting>
  <conditionalFormatting sqref="B39:B44">
    <cfRule type="expression" dxfId="40" priority="2">
      <formula>AND(XFC39=0,XFD39&lt;&gt;"")</formula>
    </cfRule>
  </conditionalFormatting>
  <conditionalFormatting sqref="B39:B44">
    <cfRule type="expression" dxfId="39" priority="1">
      <formula>AND(XFC39=0,XFD39&lt;&gt;"")</formula>
    </cfRule>
  </conditionalFormatting>
  <conditionalFormatting sqref="D2:D47 F2:G47">
    <cfRule type="cellIs" dxfId="38" priority="30" operator="lessThan">
      <formula>#REF!</formula>
    </cfRule>
    <cfRule type="cellIs" dxfId="37" priority="31" operator="equal">
      <formula>#REF!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7"/>
  <sheetViews>
    <sheetView workbookViewId="0"/>
  </sheetViews>
  <sheetFormatPr defaultRowHeight="16.5"/>
  <cols>
    <col min="5" max="5" width="9.75" customWidth="1"/>
  </cols>
  <sheetData>
    <row r="1" spans="1:6" ht="17.25" thickTop="1">
      <c r="B1" s="39" t="s">
        <v>1</v>
      </c>
      <c r="C1" s="39" t="s">
        <v>2</v>
      </c>
      <c r="D1" s="38" t="s">
        <v>4</v>
      </c>
      <c r="E1" s="38" t="s">
        <v>182</v>
      </c>
      <c r="F1" s="40">
        <f>SUM(D2:D24)/23</f>
        <v>75.434782608695656</v>
      </c>
    </row>
    <row r="2" spans="1:6">
      <c r="A2">
        <v>1</v>
      </c>
      <c r="B2" s="25" t="s">
        <v>85</v>
      </c>
      <c r="C2" s="8" t="s">
        <v>175</v>
      </c>
      <c r="D2" s="9">
        <v>71</v>
      </c>
      <c r="E2" s="40">
        <f>IF($F$1-D2+10&gt;0,$F$1-D2+10,0)</f>
        <v>14.434782608695656</v>
      </c>
      <c r="F2" s="9"/>
    </row>
    <row r="3" spans="1:6">
      <c r="A3">
        <v>2</v>
      </c>
      <c r="B3" s="25" t="s">
        <v>28</v>
      </c>
      <c r="C3" s="8" t="s">
        <v>98</v>
      </c>
      <c r="D3" s="9">
        <v>71</v>
      </c>
      <c r="E3" s="40">
        <f t="shared" ref="E3:E47" si="0">IF($F$1-D3+10&gt;0,$F$1-D3+10,0)</f>
        <v>14.434782608695656</v>
      </c>
      <c r="F3" s="9"/>
    </row>
    <row r="4" spans="1:6">
      <c r="A4">
        <v>3</v>
      </c>
      <c r="B4" s="25" t="s">
        <v>28</v>
      </c>
      <c r="C4" s="8" t="s">
        <v>90</v>
      </c>
      <c r="D4" s="9">
        <v>72</v>
      </c>
      <c r="E4" s="40">
        <f t="shared" si="0"/>
        <v>13.434782608695656</v>
      </c>
      <c r="F4" s="9"/>
    </row>
    <row r="5" spans="1:6">
      <c r="A5">
        <v>4</v>
      </c>
      <c r="B5" s="25" t="s">
        <v>146</v>
      </c>
      <c r="C5" s="8" t="s">
        <v>171</v>
      </c>
      <c r="D5" s="9">
        <v>73</v>
      </c>
      <c r="E5" s="40">
        <f t="shared" si="0"/>
        <v>12.434782608695656</v>
      </c>
      <c r="F5" s="9"/>
    </row>
    <row r="6" spans="1:6">
      <c r="A6">
        <v>5</v>
      </c>
      <c r="B6" s="25" t="s">
        <v>85</v>
      </c>
      <c r="C6" s="8" t="s">
        <v>173</v>
      </c>
      <c r="D6" s="9">
        <v>73</v>
      </c>
      <c r="E6" s="40">
        <f t="shared" si="0"/>
        <v>12.434782608695656</v>
      </c>
      <c r="F6" s="9"/>
    </row>
    <row r="7" spans="1:6">
      <c r="A7">
        <v>6</v>
      </c>
      <c r="B7" s="25" t="s">
        <v>85</v>
      </c>
      <c r="C7" s="8" t="s">
        <v>174</v>
      </c>
      <c r="D7" s="9">
        <v>74</v>
      </c>
      <c r="E7" s="40">
        <f t="shared" si="0"/>
        <v>11.434782608695656</v>
      </c>
      <c r="F7" s="9"/>
    </row>
    <row r="8" spans="1:6">
      <c r="A8">
        <v>7</v>
      </c>
      <c r="B8" s="25" t="s">
        <v>85</v>
      </c>
      <c r="C8" s="8" t="s">
        <v>172</v>
      </c>
      <c r="D8" s="9">
        <v>75</v>
      </c>
      <c r="E8" s="40">
        <f t="shared" si="0"/>
        <v>10.434782608695656</v>
      </c>
      <c r="F8" s="9"/>
    </row>
    <row r="9" spans="1:6">
      <c r="A9">
        <v>8</v>
      </c>
      <c r="B9" s="25" t="s">
        <v>85</v>
      </c>
      <c r="C9" s="8" t="s">
        <v>86</v>
      </c>
      <c r="D9" s="9">
        <v>75</v>
      </c>
      <c r="E9" s="40">
        <f t="shared" si="0"/>
        <v>10.434782608695656</v>
      </c>
      <c r="F9" s="9"/>
    </row>
    <row r="10" spans="1:6">
      <c r="A10">
        <v>9</v>
      </c>
      <c r="B10" s="25" t="s">
        <v>28</v>
      </c>
      <c r="C10" s="8" t="s">
        <v>93</v>
      </c>
      <c r="D10" s="9">
        <v>75</v>
      </c>
      <c r="E10" s="40">
        <f t="shared" si="0"/>
        <v>10.434782608695656</v>
      </c>
      <c r="F10" s="9"/>
    </row>
    <row r="11" spans="1:6">
      <c r="A11">
        <v>10</v>
      </c>
      <c r="B11" s="25" t="s">
        <v>28</v>
      </c>
      <c r="C11" s="8" t="s">
        <v>95</v>
      </c>
      <c r="D11" s="9">
        <v>75</v>
      </c>
      <c r="E11" s="40">
        <f t="shared" si="0"/>
        <v>10.434782608695656</v>
      </c>
      <c r="F11" s="9"/>
    </row>
    <row r="12" spans="1:6">
      <c r="A12">
        <v>11</v>
      </c>
      <c r="B12" s="25" t="s">
        <v>28</v>
      </c>
      <c r="C12" s="8" t="s">
        <v>178</v>
      </c>
      <c r="D12" s="9">
        <v>75</v>
      </c>
      <c r="E12" s="40">
        <f t="shared" si="0"/>
        <v>10.434782608695656</v>
      </c>
      <c r="F12" s="9"/>
    </row>
    <row r="13" spans="1:6">
      <c r="A13">
        <v>12</v>
      </c>
      <c r="B13" s="25" t="s">
        <v>28</v>
      </c>
      <c r="C13" s="8" t="s">
        <v>89</v>
      </c>
      <c r="D13" s="9">
        <v>76</v>
      </c>
      <c r="E13" s="40">
        <f t="shared" si="0"/>
        <v>9.4347826086956559</v>
      </c>
      <c r="F13" s="9"/>
    </row>
    <row r="14" spans="1:6">
      <c r="A14">
        <v>13</v>
      </c>
      <c r="B14" s="25" t="s">
        <v>28</v>
      </c>
      <c r="C14" s="8" t="s">
        <v>94</v>
      </c>
      <c r="D14" s="9">
        <v>76</v>
      </c>
      <c r="E14" s="40">
        <f t="shared" si="0"/>
        <v>9.4347826086956559</v>
      </c>
      <c r="F14" s="9"/>
    </row>
    <row r="15" spans="1:6">
      <c r="A15">
        <v>14</v>
      </c>
      <c r="B15" s="25" t="s">
        <v>28</v>
      </c>
      <c r="C15" s="8" t="s">
        <v>101</v>
      </c>
      <c r="D15" s="9">
        <v>76</v>
      </c>
      <c r="E15" s="40">
        <f t="shared" si="0"/>
        <v>9.4347826086956559</v>
      </c>
      <c r="F15" s="9"/>
    </row>
    <row r="16" spans="1:6">
      <c r="A16">
        <v>15</v>
      </c>
      <c r="B16" s="25" t="s">
        <v>31</v>
      </c>
      <c r="C16" s="8" t="s">
        <v>104</v>
      </c>
      <c r="D16" s="9">
        <v>76</v>
      </c>
      <c r="E16" s="40">
        <f t="shared" si="0"/>
        <v>9.4347826086956559</v>
      </c>
      <c r="F16" s="9"/>
    </row>
    <row r="17" spans="1:6">
      <c r="A17">
        <v>16</v>
      </c>
      <c r="B17" s="25" t="s">
        <v>31</v>
      </c>
      <c r="C17" s="8" t="s">
        <v>116</v>
      </c>
      <c r="D17" s="9">
        <v>76</v>
      </c>
      <c r="E17" s="40">
        <f t="shared" si="0"/>
        <v>9.4347826086956559</v>
      </c>
      <c r="F17" s="9"/>
    </row>
    <row r="18" spans="1:6">
      <c r="A18">
        <v>17</v>
      </c>
      <c r="B18" s="25" t="s">
        <v>28</v>
      </c>
      <c r="C18" s="8" t="s">
        <v>91</v>
      </c>
      <c r="D18" s="9">
        <v>77</v>
      </c>
      <c r="E18" s="40">
        <f t="shared" si="0"/>
        <v>8.4347826086956559</v>
      </c>
      <c r="F18" s="9"/>
    </row>
    <row r="19" spans="1:6">
      <c r="A19">
        <v>18</v>
      </c>
      <c r="B19" s="25" t="s">
        <v>28</v>
      </c>
      <c r="C19" s="8" t="s">
        <v>177</v>
      </c>
      <c r="D19" s="9">
        <v>77</v>
      </c>
      <c r="E19" s="40">
        <f t="shared" si="0"/>
        <v>8.4347826086956559</v>
      </c>
      <c r="F19" s="9"/>
    </row>
    <row r="20" spans="1:6">
      <c r="A20">
        <v>19</v>
      </c>
      <c r="B20" s="25" t="s">
        <v>28</v>
      </c>
      <c r="C20" s="8" t="s">
        <v>92</v>
      </c>
      <c r="D20" s="9">
        <v>78</v>
      </c>
      <c r="E20" s="40">
        <f t="shared" si="0"/>
        <v>7.4347826086956559</v>
      </c>
      <c r="F20" s="9"/>
    </row>
    <row r="21" spans="1:6">
      <c r="A21">
        <v>20</v>
      </c>
      <c r="B21" s="25" t="s">
        <v>28</v>
      </c>
      <c r="C21" s="8" t="s">
        <v>102</v>
      </c>
      <c r="D21" s="9">
        <v>78</v>
      </c>
      <c r="E21" s="40">
        <f t="shared" si="0"/>
        <v>7.4347826086956559</v>
      </c>
      <c r="F21" s="9"/>
    </row>
    <row r="22" spans="1:6">
      <c r="A22">
        <v>21</v>
      </c>
      <c r="B22" s="25" t="s">
        <v>31</v>
      </c>
      <c r="C22" s="8" t="s">
        <v>105</v>
      </c>
      <c r="D22" s="9">
        <v>78</v>
      </c>
      <c r="E22" s="40">
        <f t="shared" si="0"/>
        <v>7.4347826086956559</v>
      </c>
      <c r="F22" s="9"/>
    </row>
    <row r="23" spans="1:6">
      <c r="A23">
        <v>22</v>
      </c>
      <c r="B23" s="25" t="s">
        <v>28</v>
      </c>
      <c r="C23" s="8" t="s">
        <v>29</v>
      </c>
      <c r="D23" s="9">
        <v>79</v>
      </c>
      <c r="E23" s="40">
        <f t="shared" si="0"/>
        <v>6.4347826086956559</v>
      </c>
      <c r="F23" s="9"/>
    </row>
    <row r="24" spans="1:6">
      <c r="A24">
        <v>23</v>
      </c>
      <c r="B24" s="25" t="s">
        <v>28</v>
      </c>
      <c r="C24" s="8" t="s">
        <v>97</v>
      </c>
      <c r="D24" s="9">
        <v>79</v>
      </c>
      <c r="E24" s="40">
        <f t="shared" si="0"/>
        <v>6.4347826086956559</v>
      </c>
      <c r="F24" s="9"/>
    </row>
    <row r="25" spans="1:6">
      <c r="A25">
        <v>24</v>
      </c>
      <c r="B25" s="25" t="s">
        <v>31</v>
      </c>
      <c r="C25" s="8" t="s">
        <v>108</v>
      </c>
      <c r="D25" s="9">
        <v>79</v>
      </c>
      <c r="E25" s="40">
        <f t="shared" si="0"/>
        <v>6.4347826086956559</v>
      </c>
      <c r="F25" s="9"/>
    </row>
    <row r="26" spans="1:6">
      <c r="A26">
        <v>25</v>
      </c>
      <c r="B26" s="25" t="s">
        <v>31</v>
      </c>
      <c r="C26" s="8" t="s">
        <v>33</v>
      </c>
      <c r="D26" s="9">
        <v>79</v>
      </c>
      <c r="E26" s="40">
        <f t="shared" si="0"/>
        <v>6.4347826086956559</v>
      </c>
      <c r="F26" s="9"/>
    </row>
    <row r="27" spans="1:6">
      <c r="A27">
        <v>26</v>
      </c>
      <c r="B27" s="25" t="s">
        <v>85</v>
      </c>
      <c r="C27" s="8" t="s">
        <v>176</v>
      </c>
      <c r="D27" s="9">
        <v>80</v>
      </c>
      <c r="E27" s="40">
        <f t="shared" si="0"/>
        <v>5.4347826086956559</v>
      </c>
      <c r="F27" s="9"/>
    </row>
    <row r="28" spans="1:6">
      <c r="A28">
        <v>27</v>
      </c>
      <c r="B28" s="25" t="s">
        <v>85</v>
      </c>
      <c r="C28" s="8" t="s">
        <v>87</v>
      </c>
      <c r="D28" s="9">
        <v>80</v>
      </c>
      <c r="E28" s="40">
        <f t="shared" si="0"/>
        <v>5.4347826086956559</v>
      </c>
      <c r="F28" s="9"/>
    </row>
    <row r="29" spans="1:6">
      <c r="A29">
        <v>28</v>
      </c>
      <c r="B29" s="25" t="s">
        <v>28</v>
      </c>
      <c r="C29" s="8" t="s">
        <v>96</v>
      </c>
      <c r="D29" s="9">
        <v>80</v>
      </c>
      <c r="E29" s="40">
        <f t="shared" si="0"/>
        <v>5.4347826086956559</v>
      </c>
      <c r="F29" s="9"/>
    </row>
    <row r="30" spans="1:6">
      <c r="A30">
        <v>29</v>
      </c>
      <c r="B30" s="25" t="s">
        <v>28</v>
      </c>
      <c r="C30" s="8" t="s">
        <v>100</v>
      </c>
      <c r="D30" s="9">
        <v>80</v>
      </c>
      <c r="E30" s="40">
        <f t="shared" si="0"/>
        <v>5.4347826086956559</v>
      </c>
      <c r="F30" s="9"/>
    </row>
    <row r="31" spans="1:6">
      <c r="A31">
        <v>30</v>
      </c>
      <c r="B31" s="25" t="s">
        <v>31</v>
      </c>
      <c r="C31" s="8" t="s">
        <v>111</v>
      </c>
      <c r="D31" s="9">
        <v>80</v>
      </c>
      <c r="E31" s="40">
        <f t="shared" si="0"/>
        <v>5.4347826086956559</v>
      </c>
      <c r="F31" s="9"/>
    </row>
    <row r="32" spans="1:6">
      <c r="A32">
        <v>31</v>
      </c>
      <c r="B32" s="25" t="s">
        <v>31</v>
      </c>
      <c r="C32" s="8" t="s">
        <v>113</v>
      </c>
      <c r="D32" s="9">
        <v>81</v>
      </c>
      <c r="E32" s="40">
        <f t="shared" si="0"/>
        <v>4.4347826086956559</v>
      </c>
      <c r="F32" s="9"/>
    </row>
    <row r="33" spans="1:6">
      <c r="A33">
        <v>32</v>
      </c>
      <c r="B33" s="25" t="s">
        <v>28</v>
      </c>
      <c r="C33" s="8" t="s">
        <v>30</v>
      </c>
      <c r="D33" s="9">
        <v>82</v>
      </c>
      <c r="E33" s="40">
        <f t="shared" si="0"/>
        <v>3.4347826086956559</v>
      </c>
      <c r="F33" s="9"/>
    </row>
    <row r="34" spans="1:6">
      <c r="A34">
        <v>33</v>
      </c>
      <c r="B34" s="25" t="s">
        <v>31</v>
      </c>
      <c r="C34" s="8" t="s">
        <v>32</v>
      </c>
      <c r="D34" s="9">
        <v>82</v>
      </c>
      <c r="E34" s="40">
        <f t="shared" si="0"/>
        <v>3.4347826086956559</v>
      </c>
      <c r="F34" s="9"/>
    </row>
    <row r="35" spans="1:6">
      <c r="A35">
        <v>34</v>
      </c>
      <c r="B35" s="25" t="s">
        <v>31</v>
      </c>
      <c r="C35" s="8" t="s">
        <v>109</v>
      </c>
      <c r="D35" s="9">
        <v>82</v>
      </c>
      <c r="E35" s="40">
        <f t="shared" si="0"/>
        <v>3.4347826086956559</v>
      </c>
      <c r="F35" s="9"/>
    </row>
    <row r="36" spans="1:6">
      <c r="A36">
        <v>35</v>
      </c>
      <c r="B36" s="25" t="s">
        <v>28</v>
      </c>
      <c r="C36" s="8" t="s">
        <v>99</v>
      </c>
      <c r="D36" s="9">
        <v>83</v>
      </c>
      <c r="E36" s="40">
        <f t="shared" si="0"/>
        <v>2.4347826086956559</v>
      </c>
      <c r="F36" s="9"/>
    </row>
    <row r="37" spans="1:6">
      <c r="A37">
        <v>36</v>
      </c>
      <c r="B37" s="25" t="s">
        <v>31</v>
      </c>
      <c r="C37" s="8" t="s">
        <v>106</v>
      </c>
      <c r="D37" s="9">
        <v>83</v>
      </c>
      <c r="E37" s="40">
        <f t="shared" si="0"/>
        <v>2.4347826086956559</v>
      </c>
      <c r="F37" s="9"/>
    </row>
    <row r="38" spans="1:6">
      <c r="A38">
        <v>37</v>
      </c>
      <c r="B38" s="25" t="s">
        <v>31</v>
      </c>
      <c r="C38" s="8" t="s">
        <v>107</v>
      </c>
      <c r="D38" s="9">
        <v>83</v>
      </c>
      <c r="E38" s="40">
        <f t="shared" si="0"/>
        <v>2.4347826086956559</v>
      </c>
      <c r="F38" s="9"/>
    </row>
    <row r="39" spans="1:6">
      <c r="A39">
        <v>38</v>
      </c>
      <c r="B39" s="25" t="s">
        <v>31</v>
      </c>
      <c r="C39" s="8" t="s">
        <v>34</v>
      </c>
      <c r="D39" s="9">
        <v>83</v>
      </c>
      <c r="E39" s="40">
        <f t="shared" si="0"/>
        <v>2.4347826086956559</v>
      </c>
      <c r="F39" s="9"/>
    </row>
    <row r="40" spans="1:6">
      <c r="A40">
        <v>39</v>
      </c>
      <c r="B40" s="25" t="s">
        <v>31</v>
      </c>
      <c r="C40" s="8" t="s">
        <v>112</v>
      </c>
      <c r="D40" s="9">
        <v>84</v>
      </c>
      <c r="E40" s="40">
        <f t="shared" si="0"/>
        <v>1.4347826086956559</v>
      </c>
      <c r="F40" s="9"/>
    </row>
    <row r="41" spans="1:6">
      <c r="A41">
        <v>40</v>
      </c>
      <c r="B41" s="25" t="s">
        <v>31</v>
      </c>
      <c r="C41" s="8" t="s">
        <v>114</v>
      </c>
      <c r="D41" s="9">
        <v>86</v>
      </c>
      <c r="E41" s="40">
        <f t="shared" si="0"/>
        <v>0</v>
      </c>
      <c r="F41" s="9"/>
    </row>
    <row r="42" spans="1:6">
      <c r="A42">
        <v>41</v>
      </c>
      <c r="B42" s="25" t="s">
        <v>85</v>
      </c>
      <c r="C42" s="8" t="s">
        <v>88</v>
      </c>
      <c r="D42" s="9">
        <v>88</v>
      </c>
      <c r="E42" s="40">
        <f t="shared" si="0"/>
        <v>0</v>
      </c>
      <c r="F42" s="9"/>
    </row>
    <row r="43" spans="1:6">
      <c r="A43">
        <v>42</v>
      </c>
      <c r="B43" s="25" t="s">
        <v>28</v>
      </c>
      <c r="C43" s="8" t="s">
        <v>103</v>
      </c>
      <c r="D43" s="9">
        <v>89</v>
      </c>
      <c r="E43" s="40">
        <f t="shared" si="0"/>
        <v>0</v>
      </c>
      <c r="F43" s="9"/>
    </row>
    <row r="44" spans="1:6">
      <c r="A44">
        <v>43</v>
      </c>
      <c r="B44" s="25" t="s">
        <v>31</v>
      </c>
      <c r="C44" s="8" t="s">
        <v>110</v>
      </c>
      <c r="D44" s="9">
        <v>89</v>
      </c>
      <c r="E44" s="40">
        <f t="shared" si="0"/>
        <v>0</v>
      </c>
      <c r="F44" s="9"/>
    </row>
    <row r="45" spans="1:6">
      <c r="A45">
        <v>44</v>
      </c>
      <c r="B45" s="7" t="s">
        <v>31</v>
      </c>
      <c r="C45" s="8" t="s">
        <v>117</v>
      </c>
      <c r="D45" s="9">
        <v>93</v>
      </c>
      <c r="E45" s="40">
        <f t="shared" si="0"/>
        <v>0</v>
      </c>
      <c r="F45" s="9"/>
    </row>
    <row r="46" spans="1:6">
      <c r="A46">
        <v>45</v>
      </c>
      <c r="B46" s="7" t="s">
        <v>31</v>
      </c>
      <c r="C46" s="8" t="s">
        <v>118</v>
      </c>
      <c r="D46" s="9">
        <v>94</v>
      </c>
      <c r="E46" s="40">
        <f t="shared" si="0"/>
        <v>0</v>
      </c>
      <c r="F46" s="9"/>
    </row>
    <row r="47" spans="1:6">
      <c r="A47">
        <v>46</v>
      </c>
      <c r="B47" s="7" t="s">
        <v>31</v>
      </c>
      <c r="C47" s="8" t="s">
        <v>115</v>
      </c>
      <c r="D47" s="9">
        <v>98</v>
      </c>
      <c r="E47" s="40">
        <f t="shared" si="0"/>
        <v>0</v>
      </c>
      <c r="F47" s="9"/>
    </row>
  </sheetData>
  <sortState ref="B2:D47">
    <sortCondition ref="D1"/>
  </sortState>
  <phoneticPr fontId="1" type="noConversion"/>
  <conditionalFormatting sqref="D2:D47 F2:F47">
    <cfRule type="cellIs" dxfId="36" priority="3" operator="lessThan">
      <formula>#REF!</formula>
    </cfRule>
    <cfRule type="cellIs" dxfId="35" priority="4" operator="equal">
      <formula>#REF!</formula>
    </cfRule>
  </conditionalFormatting>
  <conditionalFormatting sqref="B2:B150">
    <cfRule type="expression" dxfId="34" priority="46">
      <formula>AND(XFB2=0,XFC2&lt;&gt;"")</formula>
    </cfRule>
  </conditionalFormatting>
  <conditionalFormatting sqref="D2:D150 F2:F150 E48:E150">
    <cfRule type="cellIs" dxfId="33" priority="47" operator="lessThan">
      <formula>$AC$3</formula>
    </cfRule>
    <cfRule type="cellIs" dxfId="32" priority="48" operator="equal">
      <formula>$AC$3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8"/>
  <sheetViews>
    <sheetView workbookViewId="0"/>
  </sheetViews>
  <sheetFormatPr defaultRowHeight="16.5"/>
  <cols>
    <col min="5" max="5" width="10.5" customWidth="1"/>
  </cols>
  <sheetData>
    <row r="1" spans="1:6" ht="17.25" thickTop="1">
      <c r="B1" s="39" t="s">
        <v>1</v>
      </c>
      <c r="C1" s="39" t="s">
        <v>2</v>
      </c>
      <c r="D1" s="38" t="s">
        <v>35</v>
      </c>
      <c r="E1" s="38" t="s">
        <v>183</v>
      </c>
      <c r="F1" s="40">
        <f>SUM(D2:D28)/27</f>
        <v>78.074074074074076</v>
      </c>
    </row>
    <row r="2" spans="1:6">
      <c r="A2">
        <v>1</v>
      </c>
      <c r="B2" s="25" t="s">
        <v>146</v>
      </c>
      <c r="C2" s="8" t="s">
        <v>171</v>
      </c>
      <c r="D2" s="9">
        <v>71</v>
      </c>
      <c r="E2" s="40">
        <f>IF($F$1-D2+10&gt;0,$F$1-D2+10,0)</f>
        <v>17.074074074074076</v>
      </c>
    </row>
    <row r="3" spans="1:6">
      <c r="A3">
        <v>2</v>
      </c>
      <c r="B3" s="25" t="s">
        <v>28</v>
      </c>
      <c r="C3" s="8" t="s">
        <v>29</v>
      </c>
      <c r="D3" s="9">
        <v>72</v>
      </c>
      <c r="E3" s="40">
        <f t="shared" ref="E3:E28" si="0">IF($F$1-D3+10&gt;0,$F$1-D3+10,0)</f>
        <v>16.074074074074076</v>
      </c>
    </row>
    <row r="4" spans="1:6">
      <c r="A4">
        <v>3</v>
      </c>
      <c r="B4" s="25" t="s">
        <v>85</v>
      </c>
      <c r="C4" s="8" t="s">
        <v>172</v>
      </c>
      <c r="D4" s="9">
        <v>73</v>
      </c>
      <c r="E4" s="40">
        <f t="shared" si="0"/>
        <v>15.074074074074076</v>
      </c>
    </row>
    <row r="5" spans="1:6">
      <c r="A5">
        <v>4</v>
      </c>
      <c r="B5" s="25" t="s">
        <v>28</v>
      </c>
      <c r="C5" s="8" t="s">
        <v>89</v>
      </c>
      <c r="D5" s="9">
        <v>73</v>
      </c>
      <c r="E5" s="40">
        <f t="shared" si="0"/>
        <v>15.074074074074076</v>
      </c>
    </row>
    <row r="6" spans="1:6">
      <c r="A6">
        <v>5</v>
      </c>
      <c r="B6" s="25" t="s">
        <v>28</v>
      </c>
      <c r="C6" s="8" t="s">
        <v>93</v>
      </c>
      <c r="D6" s="9">
        <v>74</v>
      </c>
      <c r="E6" s="40">
        <f t="shared" si="0"/>
        <v>14.074074074074076</v>
      </c>
    </row>
    <row r="7" spans="1:6">
      <c r="A7">
        <v>6</v>
      </c>
      <c r="B7" s="25" t="s">
        <v>28</v>
      </c>
      <c r="C7" s="8" t="s">
        <v>92</v>
      </c>
      <c r="D7" s="9">
        <v>75</v>
      </c>
      <c r="E7" s="40">
        <f t="shared" si="0"/>
        <v>13.074074074074076</v>
      </c>
    </row>
    <row r="8" spans="1:6">
      <c r="A8">
        <v>7</v>
      </c>
      <c r="B8" s="25" t="s">
        <v>85</v>
      </c>
      <c r="C8" s="8" t="s">
        <v>173</v>
      </c>
      <c r="D8" s="9">
        <v>76</v>
      </c>
      <c r="E8" s="40">
        <f t="shared" si="0"/>
        <v>12.074074074074076</v>
      </c>
    </row>
    <row r="9" spans="1:6">
      <c r="A9">
        <v>8</v>
      </c>
      <c r="B9" s="25" t="s">
        <v>28</v>
      </c>
      <c r="C9" s="8" t="s">
        <v>98</v>
      </c>
      <c r="D9" s="9">
        <v>76</v>
      </c>
      <c r="E9" s="40">
        <f t="shared" si="0"/>
        <v>12.074074074074076</v>
      </c>
    </row>
    <row r="10" spans="1:6">
      <c r="A10">
        <v>9</v>
      </c>
      <c r="B10" s="25" t="s">
        <v>28</v>
      </c>
      <c r="C10" s="8" t="s">
        <v>94</v>
      </c>
      <c r="D10" s="9">
        <v>76</v>
      </c>
      <c r="E10" s="40">
        <f t="shared" si="0"/>
        <v>12.074074074074076</v>
      </c>
    </row>
    <row r="11" spans="1:6">
      <c r="A11">
        <v>10</v>
      </c>
      <c r="B11" s="25" t="s">
        <v>31</v>
      </c>
      <c r="C11" s="8" t="s">
        <v>106</v>
      </c>
      <c r="D11" s="9">
        <v>76</v>
      </c>
      <c r="E11" s="40">
        <f t="shared" si="0"/>
        <v>12.074074074074076</v>
      </c>
    </row>
    <row r="12" spans="1:6">
      <c r="A12">
        <v>11</v>
      </c>
      <c r="B12" s="25" t="s">
        <v>85</v>
      </c>
      <c r="C12" s="8" t="s">
        <v>86</v>
      </c>
      <c r="D12" s="9">
        <v>77</v>
      </c>
      <c r="E12" s="40">
        <f t="shared" si="0"/>
        <v>11.074074074074076</v>
      </c>
    </row>
    <row r="13" spans="1:6">
      <c r="A13">
        <v>12</v>
      </c>
      <c r="B13" s="25" t="s">
        <v>85</v>
      </c>
      <c r="C13" s="8" t="s">
        <v>87</v>
      </c>
      <c r="D13" s="9">
        <v>77</v>
      </c>
      <c r="E13" s="40">
        <f t="shared" si="0"/>
        <v>11.074074074074076</v>
      </c>
    </row>
    <row r="14" spans="1:6">
      <c r="A14">
        <v>13</v>
      </c>
      <c r="B14" s="25" t="s">
        <v>28</v>
      </c>
      <c r="C14" s="8" t="s">
        <v>90</v>
      </c>
      <c r="D14" s="9">
        <v>77</v>
      </c>
      <c r="E14" s="40">
        <f t="shared" si="0"/>
        <v>11.074074074074076</v>
      </c>
    </row>
    <row r="15" spans="1:6">
      <c r="A15">
        <v>14</v>
      </c>
      <c r="B15" s="25" t="s">
        <v>85</v>
      </c>
      <c r="C15" s="8" t="s">
        <v>176</v>
      </c>
      <c r="D15" s="9">
        <v>78</v>
      </c>
      <c r="E15" s="40">
        <f t="shared" si="0"/>
        <v>10.074074074074076</v>
      </c>
    </row>
    <row r="16" spans="1:6">
      <c r="A16">
        <v>15</v>
      </c>
      <c r="B16" s="25" t="s">
        <v>28</v>
      </c>
      <c r="C16" s="8" t="s">
        <v>91</v>
      </c>
      <c r="D16" s="9">
        <v>78</v>
      </c>
      <c r="E16" s="40">
        <f t="shared" si="0"/>
        <v>10.074074074074076</v>
      </c>
    </row>
    <row r="17" spans="1:5">
      <c r="A17">
        <v>16</v>
      </c>
      <c r="B17" s="25" t="s">
        <v>31</v>
      </c>
      <c r="C17" s="8" t="s">
        <v>104</v>
      </c>
      <c r="D17" s="9">
        <v>78</v>
      </c>
      <c r="E17" s="40">
        <f t="shared" si="0"/>
        <v>10.074074074074076</v>
      </c>
    </row>
    <row r="18" spans="1:5">
      <c r="A18">
        <v>17</v>
      </c>
      <c r="B18" s="25" t="s">
        <v>31</v>
      </c>
      <c r="C18" s="8" t="s">
        <v>105</v>
      </c>
      <c r="D18" s="9">
        <v>78</v>
      </c>
      <c r="E18" s="40">
        <f t="shared" si="0"/>
        <v>10.074074074074076</v>
      </c>
    </row>
    <row r="19" spans="1:5">
      <c r="A19">
        <v>18</v>
      </c>
      <c r="B19" s="25" t="s">
        <v>85</v>
      </c>
      <c r="C19" s="8" t="s">
        <v>175</v>
      </c>
      <c r="D19" s="9">
        <v>79</v>
      </c>
      <c r="E19" s="40">
        <f t="shared" si="0"/>
        <v>9.0740740740740762</v>
      </c>
    </row>
    <row r="20" spans="1:5">
      <c r="A20">
        <v>19</v>
      </c>
      <c r="B20" s="25" t="s">
        <v>85</v>
      </c>
      <c r="C20" s="8" t="s">
        <v>174</v>
      </c>
      <c r="D20" s="9">
        <v>80</v>
      </c>
      <c r="E20" s="40">
        <f t="shared" si="0"/>
        <v>8.0740740740740762</v>
      </c>
    </row>
    <row r="21" spans="1:5">
      <c r="A21">
        <v>20</v>
      </c>
      <c r="B21" s="25" t="s">
        <v>31</v>
      </c>
      <c r="C21" s="8" t="s">
        <v>108</v>
      </c>
      <c r="D21" s="9">
        <v>80</v>
      </c>
      <c r="E21" s="40">
        <f t="shared" si="0"/>
        <v>8.0740740740740762</v>
      </c>
    </row>
    <row r="22" spans="1:5">
      <c r="A22">
        <v>21</v>
      </c>
      <c r="B22" s="25" t="s">
        <v>31</v>
      </c>
      <c r="C22" s="8" t="s">
        <v>111</v>
      </c>
      <c r="D22" s="9">
        <v>80</v>
      </c>
      <c r="E22" s="40">
        <f t="shared" si="0"/>
        <v>8.0740740740740762</v>
      </c>
    </row>
    <row r="23" spans="1:5">
      <c r="A23">
        <v>22</v>
      </c>
      <c r="B23" s="25" t="s">
        <v>28</v>
      </c>
      <c r="C23" s="8" t="s">
        <v>95</v>
      </c>
      <c r="D23" s="9">
        <v>81</v>
      </c>
      <c r="E23" s="40">
        <f t="shared" si="0"/>
        <v>7.0740740740740762</v>
      </c>
    </row>
    <row r="24" spans="1:5">
      <c r="A24">
        <v>23</v>
      </c>
      <c r="B24" s="25" t="s">
        <v>28</v>
      </c>
      <c r="C24" s="8" t="s">
        <v>177</v>
      </c>
      <c r="D24" s="9">
        <v>83</v>
      </c>
      <c r="E24" s="40">
        <f t="shared" si="0"/>
        <v>5.0740740740740762</v>
      </c>
    </row>
    <row r="25" spans="1:5">
      <c r="A25">
        <v>24</v>
      </c>
      <c r="B25" s="25" t="s">
        <v>31</v>
      </c>
      <c r="C25" s="8" t="s">
        <v>107</v>
      </c>
      <c r="D25" s="9">
        <v>83</v>
      </c>
      <c r="E25" s="40">
        <f t="shared" si="0"/>
        <v>5.0740740740740762</v>
      </c>
    </row>
    <row r="26" spans="1:5">
      <c r="A26">
        <v>25</v>
      </c>
      <c r="B26" s="25" t="s">
        <v>31</v>
      </c>
      <c r="C26" s="8" t="s">
        <v>33</v>
      </c>
      <c r="D26" s="9">
        <v>84</v>
      </c>
      <c r="E26" s="40">
        <f t="shared" si="0"/>
        <v>4.0740740740740762</v>
      </c>
    </row>
    <row r="27" spans="1:5">
      <c r="A27">
        <v>26</v>
      </c>
      <c r="B27" s="25" t="s">
        <v>31</v>
      </c>
      <c r="C27" s="8" t="s">
        <v>116</v>
      </c>
      <c r="D27" s="9">
        <v>86</v>
      </c>
      <c r="E27" s="40">
        <f t="shared" si="0"/>
        <v>2.0740740740740762</v>
      </c>
    </row>
    <row r="28" spans="1:5">
      <c r="A28">
        <v>27</v>
      </c>
      <c r="B28" s="25" t="s">
        <v>31</v>
      </c>
      <c r="C28" s="8" t="s">
        <v>32</v>
      </c>
      <c r="D28" s="9">
        <v>87</v>
      </c>
      <c r="E28" s="40">
        <f t="shared" si="0"/>
        <v>1.0740740740740762</v>
      </c>
    </row>
  </sheetData>
  <sortState ref="B2:D28">
    <sortCondition ref="D1"/>
  </sortState>
  <phoneticPr fontId="1" type="noConversion"/>
  <conditionalFormatting sqref="D2:D28">
    <cfRule type="cellIs" dxfId="31" priority="1" operator="lessThan">
      <formula>#REF!</formula>
    </cfRule>
    <cfRule type="cellIs" dxfId="30" priority="2" operator="equal">
      <formula>#REF!</formula>
    </cfRule>
  </conditionalFormatting>
  <conditionalFormatting sqref="B2:B131">
    <cfRule type="expression" dxfId="29" priority="44">
      <formula>AND(XFA2=0,XFB2&lt;&gt;"")</formula>
    </cfRule>
  </conditionalFormatting>
  <conditionalFormatting sqref="D2:D131 E29:E131">
    <cfRule type="cellIs" dxfId="28" priority="45" operator="lessThan">
      <formula>$AB$3</formula>
    </cfRule>
    <cfRule type="cellIs" dxfId="27" priority="46" operator="equal">
      <formula>$AB$3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28"/>
  <sheetViews>
    <sheetView workbookViewId="0"/>
  </sheetViews>
  <sheetFormatPr defaultRowHeight="16.5"/>
  <cols>
    <col min="5" max="5" width="10.25" customWidth="1"/>
  </cols>
  <sheetData>
    <row r="1" spans="1:6" ht="17.25" thickTop="1">
      <c r="B1" s="39" t="s">
        <v>1</v>
      </c>
      <c r="C1" s="39" t="s">
        <v>2</v>
      </c>
      <c r="D1" s="38" t="s">
        <v>36</v>
      </c>
      <c r="E1" s="38" t="s">
        <v>184</v>
      </c>
      <c r="F1" s="40">
        <f>SUM(D2:D28)/27</f>
        <v>77.740740740740748</v>
      </c>
    </row>
    <row r="2" spans="1:6">
      <c r="A2">
        <v>1</v>
      </c>
      <c r="B2" s="25" t="s">
        <v>146</v>
      </c>
      <c r="C2" s="8" t="s">
        <v>171</v>
      </c>
      <c r="D2" s="9">
        <v>70</v>
      </c>
      <c r="E2" s="40">
        <f>IF($F$1-D2+10&gt;0,$F$1-D2+10,0)</f>
        <v>17.740740740740748</v>
      </c>
    </row>
    <row r="3" spans="1:6">
      <c r="A3">
        <v>2</v>
      </c>
      <c r="B3" s="25" t="s">
        <v>85</v>
      </c>
      <c r="C3" s="8" t="s">
        <v>173</v>
      </c>
      <c r="D3" s="9">
        <v>72</v>
      </c>
      <c r="E3" s="40">
        <f t="shared" ref="E3:E28" si="0">IF($F$1-D3+10&gt;0,$F$1-D3+10,0)</f>
        <v>15.740740740740748</v>
      </c>
    </row>
    <row r="4" spans="1:6">
      <c r="A4">
        <v>3</v>
      </c>
      <c r="B4" s="25" t="s">
        <v>85</v>
      </c>
      <c r="C4" s="8" t="s">
        <v>172</v>
      </c>
      <c r="D4" s="9">
        <v>73</v>
      </c>
      <c r="E4" s="40">
        <f t="shared" si="0"/>
        <v>14.740740740740748</v>
      </c>
    </row>
    <row r="5" spans="1:6">
      <c r="A5">
        <v>4</v>
      </c>
      <c r="B5" s="25" t="s">
        <v>28</v>
      </c>
      <c r="C5" s="8" t="s">
        <v>90</v>
      </c>
      <c r="D5" s="9">
        <v>73</v>
      </c>
      <c r="E5" s="40">
        <f t="shared" si="0"/>
        <v>14.740740740740748</v>
      </c>
    </row>
    <row r="6" spans="1:6">
      <c r="A6">
        <v>5</v>
      </c>
      <c r="B6" s="25" t="s">
        <v>28</v>
      </c>
      <c r="C6" s="8" t="s">
        <v>91</v>
      </c>
      <c r="D6" s="9">
        <v>73</v>
      </c>
      <c r="E6" s="40">
        <f t="shared" si="0"/>
        <v>14.740740740740748</v>
      </c>
    </row>
    <row r="7" spans="1:6">
      <c r="A7">
        <v>6</v>
      </c>
      <c r="B7" s="25" t="s">
        <v>28</v>
      </c>
      <c r="C7" s="8" t="s">
        <v>177</v>
      </c>
      <c r="D7" s="9">
        <v>73</v>
      </c>
      <c r="E7" s="40">
        <f t="shared" si="0"/>
        <v>14.740740740740748</v>
      </c>
    </row>
    <row r="8" spans="1:6">
      <c r="A8">
        <v>7</v>
      </c>
      <c r="B8" s="25" t="s">
        <v>85</v>
      </c>
      <c r="C8" s="8" t="s">
        <v>174</v>
      </c>
      <c r="D8" s="9">
        <v>74</v>
      </c>
      <c r="E8" s="40">
        <f t="shared" si="0"/>
        <v>13.740740740740748</v>
      </c>
    </row>
    <row r="9" spans="1:6">
      <c r="A9">
        <v>8</v>
      </c>
      <c r="B9" s="25" t="s">
        <v>28</v>
      </c>
      <c r="C9" s="8" t="s">
        <v>98</v>
      </c>
      <c r="D9" s="9">
        <v>75</v>
      </c>
      <c r="E9" s="40">
        <f t="shared" si="0"/>
        <v>12.740740740740748</v>
      </c>
    </row>
    <row r="10" spans="1:6">
      <c r="A10">
        <v>9</v>
      </c>
      <c r="B10" s="25" t="s">
        <v>28</v>
      </c>
      <c r="C10" s="8" t="s">
        <v>29</v>
      </c>
      <c r="D10" s="9">
        <v>75</v>
      </c>
      <c r="E10" s="40">
        <f t="shared" si="0"/>
        <v>12.740740740740748</v>
      </c>
    </row>
    <row r="11" spans="1:6">
      <c r="A11">
        <v>10</v>
      </c>
      <c r="B11" s="25" t="s">
        <v>31</v>
      </c>
      <c r="C11" s="8" t="s">
        <v>32</v>
      </c>
      <c r="D11" s="9">
        <v>76</v>
      </c>
      <c r="E11" s="40">
        <f t="shared" si="0"/>
        <v>11.740740740740748</v>
      </c>
    </row>
    <row r="12" spans="1:6">
      <c r="A12">
        <v>11</v>
      </c>
      <c r="B12" s="25" t="s">
        <v>28</v>
      </c>
      <c r="C12" s="8" t="s">
        <v>89</v>
      </c>
      <c r="D12" s="9">
        <v>77</v>
      </c>
      <c r="E12" s="40">
        <f t="shared" si="0"/>
        <v>10.740740740740748</v>
      </c>
    </row>
    <row r="13" spans="1:6">
      <c r="A13">
        <v>12</v>
      </c>
      <c r="B13" s="25" t="s">
        <v>28</v>
      </c>
      <c r="C13" s="8" t="s">
        <v>93</v>
      </c>
      <c r="D13" s="9">
        <v>77</v>
      </c>
      <c r="E13" s="40">
        <f t="shared" si="0"/>
        <v>10.740740740740748</v>
      </c>
    </row>
    <row r="14" spans="1:6">
      <c r="A14">
        <v>13</v>
      </c>
      <c r="B14" s="25" t="s">
        <v>85</v>
      </c>
      <c r="C14" s="8" t="s">
        <v>86</v>
      </c>
      <c r="D14" s="9">
        <v>78</v>
      </c>
      <c r="E14" s="40">
        <f t="shared" si="0"/>
        <v>9.7407407407407476</v>
      </c>
    </row>
    <row r="15" spans="1:6">
      <c r="A15">
        <v>14</v>
      </c>
      <c r="B15" s="25" t="s">
        <v>31</v>
      </c>
      <c r="C15" s="8" t="s">
        <v>111</v>
      </c>
      <c r="D15" s="9">
        <v>78</v>
      </c>
      <c r="E15" s="40">
        <f t="shared" si="0"/>
        <v>9.7407407407407476</v>
      </c>
    </row>
    <row r="16" spans="1:6">
      <c r="A16">
        <v>15</v>
      </c>
      <c r="B16" s="25" t="s">
        <v>28</v>
      </c>
      <c r="C16" s="8" t="s">
        <v>92</v>
      </c>
      <c r="D16" s="9">
        <v>79</v>
      </c>
      <c r="E16" s="40">
        <f t="shared" si="0"/>
        <v>8.7407407407407476</v>
      </c>
    </row>
    <row r="17" spans="1:5">
      <c r="A17">
        <v>16</v>
      </c>
      <c r="B17" s="25" t="s">
        <v>28</v>
      </c>
      <c r="C17" s="8" t="s">
        <v>95</v>
      </c>
      <c r="D17" s="9">
        <v>79</v>
      </c>
      <c r="E17" s="40">
        <f t="shared" si="0"/>
        <v>8.7407407407407476</v>
      </c>
    </row>
    <row r="18" spans="1:5">
      <c r="A18">
        <v>17</v>
      </c>
      <c r="B18" s="25" t="s">
        <v>31</v>
      </c>
      <c r="C18" s="8" t="s">
        <v>108</v>
      </c>
      <c r="D18" s="9">
        <v>79</v>
      </c>
      <c r="E18" s="40">
        <f t="shared" si="0"/>
        <v>8.7407407407407476</v>
      </c>
    </row>
    <row r="19" spans="1:5">
      <c r="A19">
        <v>18</v>
      </c>
      <c r="B19" s="25" t="s">
        <v>85</v>
      </c>
      <c r="C19" s="8" t="s">
        <v>175</v>
      </c>
      <c r="D19" s="9">
        <v>80</v>
      </c>
      <c r="E19" s="40">
        <f t="shared" si="0"/>
        <v>7.7407407407407476</v>
      </c>
    </row>
    <row r="20" spans="1:5">
      <c r="A20">
        <v>19</v>
      </c>
      <c r="B20" s="25" t="s">
        <v>85</v>
      </c>
      <c r="C20" s="8" t="s">
        <v>87</v>
      </c>
      <c r="D20" s="9">
        <v>80</v>
      </c>
      <c r="E20" s="40">
        <f t="shared" si="0"/>
        <v>7.7407407407407476</v>
      </c>
    </row>
    <row r="21" spans="1:5">
      <c r="A21">
        <v>20</v>
      </c>
      <c r="B21" s="25" t="s">
        <v>28</v>
      </c>
      <c r="C21" s="8" t="s">
        <v>94</v>
      </c>
      <c r="D21" s="9">
        <v>80</v>
      </c>
      <c r="E21" s="40">
        <f t="shared" si="0"/>
        <v>7.7407407407407476</v>
      </c>
    </row>
    <row r="22" spans="1:5">
      <c r="A22">
        <v>21</v>
      </c>
      <c r="B22" s="25" t="s">
        <v>31</v>
      </c>
      <c r="C22" s="8" t="s">
        <v>104</v>
      </c>
      <c r="D22" s="9">
        <v>80</v>
      </c>
      <c r="E22" s="40">
        <f t="shared" si="0"/>
        <v>7.7407407407407476</v>
      </c>
    </row>
    <row r="23" spans="1:5">
      <c r="A23">
        <v>22</v>
      </c>
      <c r="B23" s="25" t="s">
        <v>31</v>
      </c>
      <c r="C23" s="8" t="s">
        <v>33</v>
      </c>
      <c r="D23" s="9">
        <v>81</v>
      </c>
      <c r="E23" s="40">
        <f t="shared" si="0"/>
        <v>6.7407407407407476</v>
      </c>
    </row>
    <row r="24" spans="1:5">
      <c r="A24">
        <v>23</v>
      </c>
      <c r="B24" s="25" t="s">
        <v>31</v>
      </c>
      <c r="C24" s="8" t="s">
        <v>107</v>
      </c>
      <c r="D24" s="9">
        <v>81</v>
      </c>
      <c r="E24" s="40">
        <f t="shared" si="0"/>
        <v>6.7407407407407476</v>
      </c>
    </row>
    <row r="25" spans="1:5">
      <c r="A25">
        <v>24</v>
      </c>
      <c r="B25" s="25" t="s">
        <v>31</v>
      </c>
      <c r="C25" s="8" t="s">
        <v>105</v>
      </c>
      <c r="D25" s="9">
        <v>82</v>
      </c>
      <c r="E25" s="40">
        <f t="shared" si="0"/>
        <v>5.7407407407407476</v>
      </c>
    </row>
    <row r="26" spans="1:5">
      <c r="A26">
        <v>25</v>
      </c>
      <c r="B26" s="25" t="s">
        <v>85</v>
      </c>
      <c r="C26" s="8" t="s">
        <v>176</v>
      </c>
      <c r="D26" s="9">
        <v>83</v>
      </c>
      <c r="E26" s="40">
        <f t="shared" si="0"/>
        <v>4.7407407407407476</v>
      </c>
    </row>
    <row r="27" spans="1:5">
      <c r="A27">
        <v>26</v>
      </c>
      <c r="B27" s="25" t="s">
        <v>31</v>
      </c>
      <c r="C27" s="8" t="s">
        <v>116</v>
      </c>
      <c r="D27" s="9">
        <v>84</v>
      </c>
      <c r="E27" s="40">
        <f t="shared" si="0"/>
        <v>3.7407407407407476</v>
      </c>
    </row>
    <row r="28" spans="1:5">
      <c r="A28">
        <v>27</v>
      </c>
      <c r="B28" s="25" t="s">
        <v>31</v>
      </c>
      <c r="C28" s="8" t="s">
        <v>106</v>
      </c>
      <c r="D28" s="9">
        <v>87</v>
      </c>
      <c r="E28" s="40">
        <f t="shared" si="0"/>
        <v>0.74074074074074758</v>
      </c>
    </row>
  </sheetData>
  <sortState ref="B2:D28">
    <sortCondition ref="D1"/>
  </sortState>
  <phoneticPr fontId="1" type="noConversion"/>
  <conditionalFormatting sqref="D2:D28">
    <cfRule type="cellIs" dxfId="26" priority="5" operator="lessThan">
      <formula>#REF!</formula>
    </cfRule>
    <cfRule type="cellIs" dxfId="25" priority="6" operator="equal">
      <formula>#REF!</formula>
    </cfRule>
  </conditionalFormatting>
  <conditionalFormatting sqref="B2:B132">
    <cfRule type="expression" dxfId="24" priority="48">
      <formula>AND(XEZ2=0,XFA2&lt;&gt;"")</formula>
    </cfRule>
  </conditionalFormatting>
  <conditionalFormatting sqref="D2:D132">
    <cfRule type="cellIs" dxfId="23" priority="49" operator="lessThan">
      <formula>$AA$3</formula>
    </cfRule>
    <cfRule type="cellIs" dxfId="22" priority="50" operator="equal">
      <formula>$AA$3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2" sqref="F2"/>
    </sheetView>
  </sheetViews>
  <sheetFormatPr defaultRowHeight="16.5"/>
  <cols>
    <col min="5" max="5" width="9.75" bestFit="1" customWidth="1"/>
  </cols>
  <sheetData>
    <row r="1" spans="1:6" ht="17.25" thickTop="1">
      <c r="B1" s="39" t="s">
        <v>1</v>
      </c>
      <c r="C1" s="39" t="s">
        <v>2</v>
      </c>
      <c r="D1" s="38" t="s">
        <v>35</v>
      </c>
      <c r="E1" s="38" t="s">
        <v>183</v>
      </c>
      <c r="F1" s="40">
        <f>SUM(D2:D16)/15</f>
        <v>90.2</v>
      </c>
    </row>
    <row r="2" spans="1:6">
      <c r="A2">
        <v>1</v>
      </c>
      <c r="B2" s="25" t="s">
        <v>120</v>
      </c>
      <c r="C2" s="8" t="s">
        <v>121</v>
      </c>
      <c r="D2" s="9">
        <v>81</v>
      </c>
      <c r="E2" s="40">
        <f>IF($F$1-D2+10&gt;0,$F$1-D2+10,0)</f>
        <v>19.200000000000003</v>
      </c>
    </row>
    <row r="3" spans="1:6">
      <c r="A3">
        <v>2</v>
      </c>
      <c r="B3" s="25" t="s">
        <v>120</v>
      </c>
      <c r="C3" s="8" t="s">
        <v>122</v>
      </c>
      <c r="D3" s="9">
        <v>82</v>
      </c>
      <c r="E3" s="40">
        <f>IF($F$1-D3+10&gt;0,$F$1-D3+10,0)</f>
        <v>18.200000000000003</v>
      </c>
    </row>
    <row r="4" spans="1:6">
      <c r="A4">
        <v>3</v>
      </c>
      <c r="B4" s="25" t="s">
        <v>120</v>
      </c>
      <c r="C4" s="8" t="s">
        <v>123</v>
      </c>
      <c r="D4" s="9">
        <v>83</v>
      </c>
      <c r="E4" s="40">
        <f>IF($F$1-D4+10&gt;0,$F$1-D4+10,0)</f>
        <v>17.200000000000003</v>
      </c>
    </row>
    <row r="5" spans="1:6">
      <c r="A5">
        <v>4</v>
      </c>
      <c r="B5" s="25" t="s">
        <v>120</v>
      </c>
      <c r="C5" s="8" t="s">
        <v>124</v>
      </c>
      <c r="D5" s="9">
        <v>85</v>
      </c>
      <c r="E5" s="40">
        <f>IF($F$1-D5+10&gt;0,$F$1-D5+10,0)</f>
        <v>15.200000000000003</v>
      </c>
    </row>
    <row r="6" spans="1:6">
      <c r="A6">
        <v>5</v>
      </c>
      <c r="B6" s="25" t="s">
        <v>120</v>
      </c>
      <c r="C6" s="8" t="s">
        <v>126</v>
      </c>
      <c r="D6" s="9">
        <v>86</v>
      </c>
      <c r="E6" s="40">
        <f>IF($F$1-D6+10&gt;0,$F$1-D6+10,0)</f>
        <v>14.200000000000003</v>
      </c>
    </row>
    <row r="7" spans="1:6">
      <c r="A7">
        <v>6</v>
      </c>
      <c r="B7" s="25" t="s">
        <v>120</v>
      </c>
      <c r="C7" s="8" t="s">
        <v>125</v>
      </c>
      <c r="D7" s="9">
        <v>86</v>
      </c>
      <c r="E7" s="40">
        <f>IF($F$1-D7+10&gt;0,$F$1-D7+10,0)</f>
        <v>14.200000000000003</v>
      </c>
    </row>
    <row r="8" spans="1:6">
      <c r="A8">
        <v>7</v>
      </c>
      <c r="B8" s="25" t="s">
        <v>120</v>
      </c>
      <c r="C8" s="8" t="s">
        <v>127</v>
      </c>
      <c r="D8" s="9">
        <v>88</v>
      </c>
      <c r="E8" s="40">
        <f>IF($F$1-D8+10&gt;0,$F$1-D8+10,0)</f>
        <v>12.200000000000003</v>
      </c>
    </row>
    <row r="9" spans="1:6">
      <c r="A9">
        <v>8</v>
      </c>
      <c r="B9" s="25" t="s">
        <v>120</v>
      </c>
      <c r="C9" s="8" t="s">
        <v>128</v>
      </c>
      <c r="D9" s="9">
        <v>89</v>
      </c>
      <c r="E9" s="40">
        <f>IF($F$1-D9+10&gt;0,$F$1-D9+10,0)</f>
        <v>11.200000000000003</v>
      </c>
    </row>
    <row r="10" spans="1:6">
      <c r="A10">
        <v>9</v>
      </c>
      <c r="B10" s="25" t="s">
        <v>120</v>
      </c>
      <c r="C10" s="8" t="s">
        <v>129</v>
      </c>
      <c r="D10" s="9">
        <v>92</v>
      </c>
      <c r="E10" s="40">
        <f>IF($F$1-D10+10&gt;0,$F$1-D10+10,0)</f>
        <v>8.2000000000000028</v>
      </c>
    </row>
    <row r="11" spans="1:6">
      <c r="A11">
        <v>10</v>
      </c>
      <c r="B11" s="25" t="s">
        <v>120</v>
      </c>
      <c r="C11" s="8" t="s">
        <v>130</v>
      </c>
      <c r="D11" s="9">
        <v>94</v>
      </c>
      <c r="E11" s="40">
        <f>IF($F$1-D11+10&gt;0,$F$1-D11+10,0)</f>
        <v>6.2000000000000028</v>
      </c>
    </row>
    <row r="12" spans="1:6">
      <c r="A12">
        <v>11</v>
      </c>
      <c r="B12" s="25" t="s">
        <v>120</v>
      </c>
      <c r="C12" s="8" t="s">
        <v>133</v>
      </c>
      <c r="D12" s="9">
        <v>95</v>
      </c>
      <c r="E12" s="40">
        <f>IF($F$1-D12+10&gt;0,$F$1-D12+10,0)</f>
        <v>5.2000000000000028</v>
      </c>
    </row>
    <row r="13" spans="1:6">
      <c r="A13">
        <v>12</v>
      </c>
      <c r="B13" s="25" t="s">
        <v>120</v>
      </c>
      <c r="C13" s="8" t="s">
        <v>132</v>
      </c>
      <c r="D13" s="9">
        <v>95</v>
      </c>
      <c r="E13" s="40">
        <f>IF($F$1-D13+10&gt;0,$F$1-D13+10,0)</f>
        <v>5.2000000000000028</v>
      </c>
    </row>
    <row r="14" spans="1:6">
      <c r="A14">
        <v>13</v>
      </c>
      <c r="B14" s="25" t="s">
        <v>120</v>
      </c>
      <c r="C14" s="8" t="s">
        <v>131</v>
      </c>
      <c r="D14" s="9">
        <v>95</v>
      </c>
      <c r="E14" s="40">
        <f>IF($F$1-D14+10&gt;0,$F$1-D14+10,0)</f>
        <v>5.2000000000000028</v>
      </c>
    </row>
    <row r="15" spans="1:6">
      <c r="A15">
        <v>14</v>
      </c>
      <c r="B15" s="25" t="s">
        <v>120</v>
      </c>
      <c r="C15" s="8" t="s">
        <v>134</v>
      </c>
      <c r="D15" s="9">
        <v>96</v>
      </c>
      <c r="E15" s="40">
        <f>IF($F$1-D15+10&gt;0,$F$1-D15+10,0)</f>
        <v>4.2000000000000028</v>
      </c>
    </row>
    <row r="16" spans="1:6">
      <c r="A16">
        <v>15</v>
      </c>
      <c r="B16" s="25" t="s">
        <v>120</v>
      </c>
      <c r="C16" s="8" t="s">
        <v>135</v>
      </c>
      <c r="D16" s="9">
        <v>106</v>
      </c>
      <c r="E16" s="40">
        <f>IF($F$1-D16+10&gt;0,$F$1-D16+10,0)</f>
        <v>0</v>
      </c>
    </row>
  </sheetData>
  <sortState ref="A2:F21">
    <sortCondition ref="D1"/>
  </sortState>
  <phoneticPr fontId="1" type="noConversion"/>
  <conditionalFormatting sqref="D2:D16">
    <cfRule type="cellIs" dxfId="15" priority="32" operator="lessThan">
      <formula>#REF!</formula>
    </cfRule>
    <cfRule type="cellIs" dxfId="14" priority="33" operator="equal">
      <formula>#REF!</formula>
    </cfRule>
  </conditionalFormatting>
  <conditionalFormatting sqref="B2:B16">
    <cfRule type="expression" dxfId="13" priority="34">
      <formula>AND(XFA2=0,XFB2&lt;&gt;"")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F2" sqref="F2"/>
    </sheetView>
  </sheetViews>
  <sheetFormatPr defaultRowHeight="16.5"/>
  <cols>
    <col min="5" max="5" width="10.875" customWidth="1"/>
  </cols>
  <sheetData>
    <row r="1" spans="1:6" ht="17.25" thickTop="1">
      <c r="B1" s="65" t="s">
        <v>1</v>
      </c>
      <c r="C1" s="65" t="s">
        <v>2</v>
      </c>
      <c r="D1" s="64" t="s">
        <v>36</v>
      </c>
      <c r="E1" s="64" t="s">
        <v>183</v>
      </c>
      <c r="F1" s="40">
        <f>SUM(D2:D16)/15</f>
        <v>88.2</v>
      </c>
    </row>
    <row r="2" spans="1:6">
      <c r="A2">
        <v>1</v>
      </c>
      <c r="B2" s="25" t="s">
        <v>120</v>
      </c>
      <c r="C2" s="8" t="s">
        <v>123</v>
      </c>
      <c r="D2" s="9">
        <v>80</v>
      </c>
      <c r="E2" s="40">
        <f>IF($F$1-D2+10&gt;0,$F$1-D2+10,0)</f>
        <v>18.200000000000003</v>
      </c>
    </row>
    <row r="3" spans="1:6">
      <c r="A3">
        <v>2</v>
      </c>
      <c r="B3" s="25" t="s">
        <v>120</v>
      </c>
      <c r="C3" s="8" t="s">
        <v>124</v>
      </c>
      <c r="D3" s="9">
        <v>82</v>
      </c>
      <c r="E3" s="40">
        <f>IF($F$1-D3+10&gt;0,$F$1-D3+10,0)</f>
        <v>16.200000000000003</v>
      </c>
    </row>
    <row r="4" spans="1:6">
      <c r="A4">
        <v>3</v>
      </c>
      <c r="B4" s="25" t="s">
        <v>120</v>
      </c>
      <c r="C4" s="8" t="s">
        <v>128</v>
      </c>
      <c r="D4" s="9">
        <v>82</v>
      </c>
      <c r="E4" s="40">
        <f>IF($F$1-D4+10&gt;0,$F$1-D4+10,0)</f>
        <v>16.200000000000003</v>
      </c>
    </row>
    <row r="5" spans="1:6">
      <c r="A5">
        <v>4</v>
      </c>
      <c r="B5" s="25" t="s">
        <v>120</v>
      </c>
      <c r="C5" s="8" t="s">
        <v>122</v>
      </c>
      <c r="D5" s="9">
        <v>86</v>
      </c>
      <c r="E5" s="40">
        <f>IF($F$1-D5+10&gt;0,$F$1-D5+10,0)</f>
        <v>12.200000000000003</v>
      </c>
    </row>
    <row r="6" spans="1:6">
      <c r="A6">
        <v>5</v>
      </c>
      <c r="B6" s="25" t="s">
        <v>120</v>
      </c>
      <c r="C6" s="8" t="s">
        <v>126</v>
      </c>
      <c r="D6" s="9">
        <v>86</v>
      </c>
      <c r="E6" s="40">
        <f>IF($F$1-D6+10&gt;0,$F$1-D6+10,0)</f>
        <v>12.200000000000003</v>
      </c>
    </row>
    <row r="7" spans="1:6">
      <c r="A7">
        <v>6</v>
      </c>
      <c r="B7" s="25" t="s">
        <v>120</v>
      </c>
      <c r="C7" s="8" t="s">
        <v>125</v>
      </c>
      <c r="D7" s="9">
        <v>86</v>
      </c>
      <c r="E7" s="40">
        <f>IF($F$1-D7+10&gt;0,$F$1-D7+10,0)</f>
        <v>12.200000000000003</v>
      </c>
    </row>
    <row r="8" spans="1:6">
      <c r="A8">
        <v>7</v>
      </c>
      <c r="B8" s="25" t="s">
        <v>120</v>
      </c>
      <c r="C8" s="8" t="s">
        <v>130</v>
      </c>
      <c r="D8" s="9">
        <v>86</v>
      </c>
      <c r="E8" s="40">
        <f>IF($F$1-D8+10&gt;0,$F$1-D8+10,0)</f>
        <v>12.200000000000003</v>
      </c>
    </row>
    <row r="9" spans="1:6">
      <c r="A9">
        <v>8</v>
      </c>
      <c r="B9" s="25" t="s">
        <v>120</v>
      </c>
      <c r="C9" s="8" t="s">
        <v>127</v>
      </c>
      <c r="D9" s="9">
        <v>87</v>
      </c>
      <c r="E9" s="40">
        <f>IF($F$1-D9+10&gt;0,$F$1-D9+10,0)</f>
        <v>11.200000000000003</v>
      </c>
    </row>
    <row r="10" spans="1:6">
      <c r="A10">
        <v>9</v>
      </c>
      <c r="B10" s="25" t="s">
        <v>120</v>
      </c>
      <c r="C10" s="8" t="s">
        <v>135</v>
      </c>
      <c r="D10" s="9">
        <v>87</v>
      </c>
      <c r="E10" s="40">
        <f>IF($F$1-D10+10&gt;0,$F$1-D10+10,0)</f>
        <v>11.200000000000003</v>
      </c>
    </row>
    <row r="11" spans="1:6">
      <c r="A11">
        <v>10</v>
      </c>
      <c r="B11" s="25" t="s">
        <v>120</v>
      </c>
      <c r="C11" s="8" t="s">
        <v>121</v>
      </c>
      <c r="D11" s="9">
        <v>88</v>
      </c>
      <c r="E11" s="40">
        <f>IF($F$1-D11+10&gt;0,$F$1-D11+10,0)</f>
        <v>10.200000000000003</v>
      </c>
    </row>
    <row r="12" spans="1:6">
      <c r="A12">
        <v>11</v>
      </c>
      <c r="B12" s="25" t="s">
        <v>120</v>
      </c>
      <c r="C12" s="8" t="s">
        <v>133</v>
      </c>
      <c r="D12" s="9">
        <v>91</v>
      </c>
      <c r="E12" s="40">
        <f>IF($F$1-D12+10&gt;0,$F$1-D12+10,0)</f>
        <v>7.2000000000000028</v>
      </c>
    </row>
    <row r="13" spans="1:6">
      <c r="A13">
        <v>12</v>
      </c>
      <c r="B13" s="25" t="s">
        <v>120</v>
      </c>
      <c r="C13" s="8" t="s">
        <v>132</v>
      </c>
      <c r="D13" s="9">
        <v>91</v>
      </c>
      <c r="E13" s="40">
        <f>IF($F$1-D13+10&gt;0,$F$1-D13+10,0)</f>
        <v>7.2000000000000028</v>
      </c>
    </row>
    <row r="14" spans="1:6">
      <c r="A14">
        <v>13</v>
      </c>
      <c r="B14" s="25" t="s">
        <v>120</v>
      </c>
      <c r="C14" s="8" t="s">
        <v>134</v>
      </c>
      <c r="D14" s="9">
        <v>93</v>
      </c>
      <c r="E14" s="40">
        <f>IF($F$1-D14+10&gt;0,$F$1-D14+10,0)</f>
        <v>5.2000000000000028</v>
      </c>
    </row>
    <row r="15" spans="1:6">
      <c r="A15">
        <v>14</v>
      </c>
      <c r="B15" s="25" t="s">
        <v>120</v>
      </c>
      <c r="C15" s="8" t="s">
        <v>131</v>
      </c>
      <c r="D15" s="9">
        <v>98</v>
      </c>
      <c r="E15" s="40">
        <f>IF($F$1-D15+10&gt;0,$F$1-D15+10,0)</f>
        <v>0.20000000000000284</v>
      </c>
    </row>
    <row r="16" spans="1:6">
      <c r="A16">
        <v>15</v>
      </c>
      <c r="B16" s="25" t="s">
        <v>120</v>
      </c>
      <c r="C16" s="8" t="s">
        <v>129</v>
      </c>
      <c r="D16" s="9">
        <v>100</v>
      </c>
      <c r="E16" s="40">
        <f>IF($F$1-D16+10&gt;0,$F$1-D16+10,0)</f>
        <v>0</v>
      </c>
    </row>
  </sheetData>
  <sortState ref="B2:F21">
    <sortCondition ref="D1"/>
  </sortState>
  <phoneticPr fontId="1" type="noConversion"/>
  <conditionalFormatting sqref="D2:D16">
    <cfRule type="cellIs" dxfId="12" priority="4" operator="lessThan">
      <formula>#REF!</formula>
    </cfRule>
    <cfRule type="cellIs" dxfId="11" priority="5" operator="equal">
      <formula>#REF!</formula>
    </cfRule>
  </conditionalFormatting>
  <conditionalFormatting sqref="B2:B16">
    <cfRule type="expression" dxfId="10" priority="3">
      <formula>AND(XEZ2=0,XFA2&lt;&gt;"")</formula>
    </cfRule>
  </conditionalFormatting>
  <conditionalFormatting sqref="D2:D16">
    <cfRule type="cellIs" dxfId="9" priority="1" operator="lessThan">
      <formula>$AA$3</formula>
    </cfRule>
    <cfRule type="cellIs" dxfId="8" priority="2" operator="equal">
      <formula>$AA$3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F2" sqref="F2"/>
    </sheetView>
  </sheetViews>
  <sheetFormatPr defaultRowHeight="16.5"/>
  <cols>
    <col min="5" max="5" width="9.75" bestFit="1" customWidth="1"/>
  </cols>
  <sheetData>
    <row r="1" spans="1:6" ht="17.25" thickTop="1">
      <c r="B1" s="65" t="s">
        <v>1</v>
      </c>
      <c r="C1" s="65" t="s">
        <v>2</v>
      </c>
      <c r="D1" s="64" t="s">
        <v>35</v>
      </c>
      <c r="E1" s="64" t="s">
        <v>183</v>
      </c>
      <c r="F1" s="40">
        <f>SUM(D2:D6)/5</f>
        <v>86.2</v>
      </c>
    </row>
    <row r="2" spans="1:6">
      <c r="A2">
        <v>1</v>
      </c>
      <c r="B2" s="25" t="s">
        <v>136</v>
      </c>
      <c r="C2" s="8" t="s">
        <v>137</v>
      </c>
      <c r="D2" s="9">
        <v>78</v>
      </c>
      <c r="E2" s="40">
        <f>IF($F$1-D2+10&gt;0,$F$1-D2+10,0)</f>
        <v>18.200000000000003</v>
      </c>
    </row>
    <row r="3" spans="1:6">
      <c r="A3">
        <v>2</v>
      </c>
      <c r="B3" s="25" t="s">
        <v>136</v>
      </c>
      <c r="C3" s="8" t="s">
        <v>139</v>
      </c>
      <c r="D3" s="9">
        <v>84</v>
      </c>
      <c r="E3" s="40">
        <f>IF($F$1-D3+10&gt;0,$F$1-D3+10,0)</f>
        <v>12.200000000000003</v>
      </c>
    </row>
    <row r="4" spans="1:6">
      <c r="A4">
        <v>3</v>
      </c>
      <c r="B4" s="25" t="s">
        <v>136</v>
      </c>
      <c r="C4" s="8" t="s">
        <v>138</v>
      </c>
      <c r="D4" s="9">
        <v>84</v>
      </c>
      <c r="E4" s="40">
        <f>IF($F$1-D4+10&gt;0,$F$1-D4+10,0)</f>
        <v>12.200000000000003</v>
      </c>
    </row>
    <row r="5" spans="1:6">
      <c r="A5">
        <v>4</v>
      </c>
      <c r="B5" s="25" t="s">
        <v>136</v>
      </c>
      <c r="C5" s="8" t="s">
        <v>140</v>
      </c>
      <c r="D5" s="9">
        <v>92</v>
      </c>
      <c r="E5" s="40">
        <f>IF($F$1-D5+10&gt;0,$F$1-D5+10,0)</f>
        <v>4.2000000000000028</v>
      </c>
    </row>
    <row r="6" spans="1:6">
      <c r="A6">
        <v>5</v>
      </c>
      <c r="B6" s="25" t="s">
        <v>136</v>
      </c>
      <c r="C6" s="8" t="s">
        <v>141</v>
      </c>
      <c r="D6" s="9">
        <v>93</v>
      </c>
      <c r="E6" s="40">
        <f>IF($F$1-D6+10&gt;0,$F$1-D6+10,0)</f>
        <v>3.2000000000000028</v>
      </c>
    </row>
  </sheetData>
  <sortState ref="A2:F21">
    <sortCondition descending="1" ref="B1"/>
  </sortState>
  <phoneticPr fontId="1" type="noConversion"/>
  <conditionalFormatting sqref="D2:D6">
    <cfRule type="cellIs" dxfId="7" priority="2" operator="lessThan">
      <formula>#REF!</formula>
    </cfRule>
    <cfRule type="cellIs" dxfId="6" priority="3" operator="equal">
      <formula>#REF!</formula>
    </cfRule>
  </conditionalFormatting>
  <conditionalFormatting sqref="B2:B6">
    <cfRule type="expression" dxfId="5" priority="1">
      <formula>AND(XFA2=0,XFB2&lt;&gt;"")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1"/>
  <sheetViews>
    <sheetView topLeftCell="A75" workbookViewId="0">
      <selection activeCell="B86" sqref="B86:M10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8.875" style="48"/>
  </cols>
  <sheetData>
    <row r="1" spans="1:13" ht="18" thickTop="1" thickBot="1">
      <c r="A1" s="46" t="s">
        <v>0</v>
      </c>
      <c r="B1" s="47" t="s">
        <v>1</v>
      </c>
      <c r="C1" s="47" t="s">
        <v>2</v>
      </c>
      <c r="D1" s="44" t="s">
        <v>3</v>
      </c>
      <c r="E1" s="44" t="s">
        <v>4</v>
      </c>
      <c r="F1" s="44" t="s">
        <v>35</v>
      </c>
      <c r="G1" s="44" t="s">
        <v>36</v>
      </c>
      <c r="H1" s="45" t="s">
        <v>5</v>
      </c>
      <c r="I1" s="49" t="s">
        <v>3</v>
      </c>
      <c r="J1" s="49" t="s">
        <v>4</v>
      </c>
      <c r="K1" s="49" t="s">
        <v>35</v>
      </c>
      <c r="L1" s="49" t="s">
        <v>36</v>
      </c>
      <c r="M1" s="50" t="s">
        <v>5</v>
      </c>
    </row>
    <row r="2" spans="1:13" ht="17.25" thickTop="1">
      <c r="A2" s="26" t="s">
        <v>145</v>
      </c>
      <c r="B2" s="23" t="s">
        <v>146</v>
      </c>
      <c r="C2" s="28" t="s">
        <v>147</v>
      </c>
      <c r="D2" s="9">
        <v>74</v>
      </c>
      <c r="E2" s="9">
        <v>69</v>
      </c>
      <c r="F2" s="9">
        <v>67</v>
      </c>
      <c r="G2" s="9">
        <v>74</v>
      </c>
      <c r="H2" s="3">
        <v>284</v>
      </c>
      <c r="I2" s="48">
        <f>VLOOKUP(C2,男R1!$C$2:$E$82,3,FALSE)</f>
        <v>10.487804878048777</v>
      </c>
      <c r="J2" s="48">
        <f>VLOOKUP(C2,男R2!$C$2:$E$82,3,FALSE)</f>
        <v>13.799999999999997</v>
      </c>
      <c r="K2" s="48">
        <f>VLOOKUP(C2,男R3!$C$2:$E$82,3,FALSE)</f>
        <v>18.829787234042556</v>
      </c>
      <c r="L2" s="48">
        <f>VLOOKUP(C2,男R4!$C$2:$E$82,3,FALSE)</f>
        <v>12.255319148936167</v>
      </c>
      <c r="M2" s="48">
        <f>SUM(I2:L2)</f>
        <v>55.372911261027497</v>
      </c>
    </row>
    <row r="3" spans="1:13">
      <c r="A3" s="24">
        <v>1</v>
      </c>
      <c r="B3" s="25" t="s">
        <v>12</v>
      </c>
      <c r="C3" s="8" t="s">
        <v>148</v>
      </c>
      <c r="D3" s="9">
        <v>74</v>
      </c>
      <c r="E3" s="9">
        <v>73</v>
      </c>
      <c r="F3" s="9">
        <v>71</v>
      </c>
      <c r="G3" s="9">
        <v>67</v>
      </c>
      <c r="H3" s="9">
        <v>285</v>
      </c>
      <c r="I3" s="48">
        <f>VLOOKUP(C3,男R1!$C$2:$E$82,3,FALSE)</f>
        <v>10.487804878048777</v>
      </c>
      <c r="J3" s="48">
        <f>VLOOKUP(C3,男R2!$C$2:$E$82,3,FALSE)</f>
        <v>9.7999999999999972</v>
      </c>
      <c r="K3" s="48">
        <f>VLOOKUP(C3,男R3!$C$2:$E$82,3,FALSE)</f>
        <v>14.829787234042556</v>
      </c>
      <c r="L3" s="48">
        <f>VLOOKUP(C3,男R4!$C$2:$E$82,3,FALSE)</f>
        <v>19.255319148936167</v>
      </c>
      <c r="M3" s="48">
        <f t="shared" ref="M3:M66" si="0">SUM(I3:L3)</f>
        <v>54.372911261027497</v>
      </c>
    </row>
    <row r="4" spans="1:13">
      <c r="A4" s="24">
        <v>2</v>
      </c>
      <c r="B4" s="25" t="s">
        <v>12</v>
      </c>
      <c r="C4" s="8" t="s">
        <v>149</v>
      </c>
      <c r="D4" s="9">
        <v>75</v>
      </c>
      <c r="E4" s="9">
        <v>67</v>
      </c>
      <c r="F4" s="9">
        <v>68</v>
      </c>
      <c r="G4" s="9">
        <v>75</v>
      </c>
      <c r="H4" s="9">
        <v>285</v>
      </c>
      <c r="I4" s="48">
        <f>VLOOKUP(C4,男R1!$C$2:$E$82,3,FALSE)</f>
        <v>9.4878048780487774</v>
      </c>
      <c r="J4" s="48">
        <f>VLOOKUP(C4,男R2!$C$2:$E$82,3,FALSE)</f>
        <v>15.799999999999997</v>
      </c>
      <c r="K4" s="48">
        <f>VLOOKUP(C4,男R3!$C$2:$E$82,3,FALSE)</f>
        <v>17.829787234042556</v>
      </c>
      <c r="L4" s="48">
        <f>VLOOKUP(C4,男R4!$C$2:$E$82,3,FALSE)</f>
        <v>11.255319148936167</v>
      </c>
      <c r="M4" s="48">
        <f t="shared" si="0"/>
        <v>54.372911261027497</v>
      </c>
    </row>
    <row r="5" spans="1:13">
      <c r="A5" s="24">
        <v>3</v>
      </c>
      <c r="B5" s="25" t="s">
        <v>12</v>
      </c>
      <c r="C5" s="8" t="s">
        <v>150</v>
      </c>
      <c r="D5" s="9">
        <v>77</v>
      </c>
      <c r="E5" s="9">
        <v>70</v>
      </c>
      <c r="F5" s="9">
        <v>72</v>
      </c>
      <c r="G5" s="9">
        <v>69</v>
      </c>
      <c r="H5" s="9">
        <v>288</v>
      </c>
      <c r="I5" s="48">
        <f>VLOOKUP(C5,男R1!$C$2:$E$82,3,FALSE)</f>
        <v>7.4878048780487774</v>
      </c>
      <c r="J5" s="48">
        <f>VLOOKUP(C5,男R2!$C$2:$E$82,3,FALSE)</f>
        <v>12.799999999999997</v>
      </c>
      <c r="K5" s="48">
        <f>VLOOKUP(C5,男R3!$C$2:$E$82,3,FALSE)</f>
        <v>13.829787234042556</v>
      </c>
      <c r="L5" s="48">
        <f>VLOOKUP(C5,男R4!$C$2:$E$82,3,FALSE)</f>
        <v>17.255319148936167</v>
      </c>
      <c r="M5" s="48">
        <f t="shared" si="0"/>
        <v>51.372911261027497</v>
      </c>
    </row>
    <row r="6" spans="1:13">
      <c r="A6" s="24">
        <v>4</v>
      </c>
      <c r="B6" s="25" t="s">
        <v>12</v>
      </c>
      <c r="C6" s="8" t="s">
        <v>151</v>
      </c>
      <c r="D6" s="9">
        <v>74</v>
      </c>
      <c r="E6" s="9">
        <v>70</v>
      </c>
      <c r="F6" s="9">
        <v>73</v>
      </c>
      <c r="G6" s="9">
        <v>72</v>
      </c>
      <c r="H6" s="9">
        <v>289</v>
      </c>
      <c r="I6" s="48">
        <f>VLOOKUP(C6,男R1!$C$2:$E$82,3,FALSE)</f>
        <v>10.487804878048777</v>
      </c>
      <c r="J6" s="48">
        <f>VLOOKUP(C6,男R2!$C$2:$E$82,3,FALSE)</f>
        <v>12.799999999999997</v>
      </c>
      <c r="K6" s="48">
        <f>VLOOKUP(C6,男R3!$C$2:$E$82,3,FALSE)</f>
        <v>12.829787234042556</v>
      </c>
      <c r="L6" s="48">
        <f>VLOOKUP(C6,男R4!$C$2:$E$82,3,FALSE)</f>
        <v>14.255319148936167</v>
      </c>
      <c r="M6" s="48">
        <f t="shared" si="0"/>
        <v>50.372911261027497</v>
      </c>
    </row>
    <row r="7" spans="1:13">
      <c r="A7" s="24">
        <v>5</v>
      </c>
      <c r="B7" s="25" t="s">
        <v>12</v>
      </c>
      <c r="C7" s="8" t="s">
        <v>152</v>
      </c>
      <c r="D7" s="9">
        <v>71</v>
      </c>
      <c r="E7" s="9">
        <v>72</v>
      </c>
      <c r="F7" s="9">
        <v>70</v>
      </c>
      <c r="G7" s="9">
        <v>76</v>
      </c>
      <c r="H7" s="9">
        <v>289</v>
      </c>
      <c r="I7" s="48">
        <f>VLOOKUP(C7,男R1!$C$2:$E$82,3,FALSE)</f>
        <v>13.487804878048777</v>
      </c>
      <c r="J7" s="48">
        <f>VLOOKUP(C7,男R2!$C$2:$E$82,3,FALSE)</f>
        <v>10.799999999999997</v>
      </c>
      <c r="K7" s="48">
        <f>VLOOKUP(C7,男R3!$C$2:$E$82,3,FALSE)</f>
        <v>15.829787234042556</v>
      </c>
      <c r="L7" s="48">
        <f>VLOOKUP(C7,男R4!$C$2:$E$82,3,FALSE)</f>
        <v>10.255319148936167</v>
      </c>
      <c r="M7" s="48">
        <f t="shared" si="0"/>
        <v>50.372911261027497</v>
      </c>
    </row>
    <row r="8" spans="1:13">
      <c r="A8" s="24">
        <v>6</v>
      </c>
      <c r="B8" s="25" t="s">
        <v>12</v>
      </c>
      <c r="C8" s="8" t="s">
        <v>153</v>
      </c>
      <c r="D8" s="9">
        <v>79</v>
      </c>
      <c r="E8" s="9">
        <v>68</v>
      </c>
      <c r="F8" s="9">
        <v>68</v>
      </c>
      <c r="G8" s="9">
        <v>76</v>
      </c>
      <c r="H8" s="9">
        <v>291</v>
      </c>
      <c r="I8" s="48">
        <f>VLOOKUP(C8,男R1!$C$2:$E$82,3,FALSE)</f>
        <v>5.4878048780487774</v>
      </c>
      <c r="J8" s="48">
        <f>VLOOKUP(C8,男R2!$C$2:$E$82,3,FALSE)</f>
        <v>14.799999999999997</v>
      </c>
      <c r="K8" s="48">
        <f>VLOOKUP(C8,男R3!$C$2:$E$82,3,FALSE)</f>
        <v>17.829787234042556</v>
      </c>
      <c r="L8" s="48">
        <f>VLOOKUP(C8,男R4!$C$2:$E$82,3,FALSE)</f>
        <v>10.255319148936167</v>
      </c>
      <c r="M8" s="48">
        <f t="shared" si="0"/>
        <v>48.372911261027497</v>
      </c>
    </row>
    <row r="9" spans="1:13">
      <c r="A9" s="24">
        <v>7</v>
      </c>
      <c r="B9" s="25" t="s">
        <v>12</v>
      </c>
      <c r="C9" s="8" t="s">
        <v>154</v>
      </c>
      <c r="D9" s="9">
        <v>71</v>
      </c>
      <c r="E9" s="9">
        <v>75</v>
      </c>
      <c r="F9" s="9">
        <v>76</v>
      </c>
      <c r="G9" s="9">
        <v>72</v>
      </c>
      <c r="H9" s="9">
        <v>294</v>
      </c>
      <c r="I9" s="48">
        <f>VLOOKUP(C9,男R1!$C$2:$E$82,3,FALSE)</f>
        <v>13.487804878048777</v>
      </c>
      <c r="J9" s="48">
        <f>VLOOKUP(C9,男R2!$C$2:$E$82,3,FALSE)</f>
        <v>7.7999999999999972</v>
      </c>
      <c r="K9" s="48">
        <f>VLOOKUP(C9,男R3!$C$2:$E$82,3,FALSE)</f>
        <v>9.8297872340425556</v>
      </c>
      <c r="L9" s="48">
        <f>VLOOKUP(C9,男R4!$C$2:$E$82,3,FALSE)</f>
        <v>14.255319148936167</v>
      </c>
      <c r="M9" s="48">
        <f t="shared" si="0"/>
        <v>45.372911261027497</v>
      </c>
    </row>
    <row r="10" spans="1:13">
      <c r="A10" s="24">
        <v>8</v>
      </c>
      <c r="B10" s="25" t="s">
        <v>12</v>
      </c>
      <c r="C10" s="8" t="s">
        <v>155</v>
      </c>
      <c r="D10" s="9">
        <v>72</v>
      </c>
      <c r="E10" s="9">
        <v>72</v>
      </c>
      <c r="F10" s="9">
        <v>73</v>
      </c>
      <c r="G10" s="9">
        <v>77</v>
      </c>
      <c r="H10" s="9">
        <v>294</v>
      </c>
      <c r="I10" s="48">
        <f>VLOOKUP(C10,男R1!$C$2:$E$82,3,FALSE)</f>
        <v>12.487804878048777</v>
      </c>
      <c r="J10" s="48">
        <f>VLOOKUP(C10,男R2!$C$2:$E$82,3,FALSE)</f>
        <v>10.799999999999997</v>
      </c>
      <c r="K10" s="48">
        <f>VLOOKUP(C10,男R3!$C$2:$E$82,3,FALSE)</f>
        <v>12.829787234042556</v>
      </c>
      <c r="L10" s="48">
        <f>VLOOKUP(C10,男R4!$C$2:$E$82,3,FALSE)</f>
        <v>9.2553191489361666</v>
      </c>
      <c r="M10" s="48">
        <f t="shared" si="0"/>
        <v>45.372911261027497</v>
      </c>
    </row>
    <row r="11" spans="1:13">
      <c r="A11" s="24">
        <v>9</v>
      </c>
      <c r="B11" s="25" t="s">
        <v>12</v>
      </c>
      <c r="C11" s="8" t="s">
        <v>156</v>
      </c>
      <c r="D11" s="9">
        <v>76</v>
      </c>
      <c r="E11" s="9">
        <v>74</v>
      </c>
      <c r="F11" s="9">
        <v>73</v>
      </c>
      <c r="G11" s="9">
        <v>74</v>
      </c>
      <c r="H11" s="9">
        <v>297</v>
      </c>
      <c r="I11" s="48">
        <f>VLOOKUP(C11,男R1!$C$2:$E$82,3,FALSE)</f>
        <v>8.4878048780487774</v>
      </c>
      <c r="J11" s="48">
        <f>VLOOKUP(C11,男R2!$C$2:$E$82,3,FALSE)</f>
        <v>8.7999999999999972</v>
      </c>
      <c r="K11" s="48">
        <f>VLOOKUP(C11,男R3!$C$2:$E$82,3,FALSE)</f>
        <v>12.829787234042556</v>
      </c>
      <c r="L11" s="48">
        <f>VLOOKUP(C11,男R4!$C$2:$E$82,3,FALSE)</f>
        <v>12.255319148936167</v>
      </c>
      <c r="M11" s="48">
        <f t="shared" si="0"/>
        <v>42.372911261027497</v>
      </c>
    </row>
    <row r="12" spans="1:13">
      <c r="A12" s="24">
        <v>10</v>
      </c>
      <c r="B12" s="25" t="s">
        <v>12</v>
      </c>
      <c r="C12" s="8" t="s">
        <v>157</v>
      </c>
      <c r="D12" s="9">
        <v>76</v>
      </c>
      <c r="E12" s="9">
        <v>74</v>
      </c>
      <c r="F12" s="9">
        <v>72</v>
      </c>
      <c r="G12" s="9">
        <v>76</v>
      </c>
      <c r="H12" s="9">
        <v>298</v>
      </c>
      <c r="I12" s="48">
        <f>VLOOKUP(C12,男R1!$C$2:$E$82,3,FALSE)</f>
        <v>8.4878048780487774</v>
      </c>
      <c r="J12" s="48">
        <f>VLOOKUP(C12,男R2!$C$2:$E$82,3,FALSE)</f>
        <v>8.7999999999999972</v>
      </c>
      <c r="K12" s="48">
        <f>VLOOKUP(C12,男R3!$C$2:$E$82,3,FALSE)</f>
        <v>13.829787234042556</v>
      </c>
      <c r="L12" s="48">
        <f>VLOOKUP(C12,男R4!$C$2:$E$82,3,FALSE)</f>
        <v>10.255319148936167</v>
      </c>
      <c r="M12" s="48">
        <f t="shared" si="0"/>
        <v>41.372911261027497</v>
      </c>
    </row>
    <row r="13" spans="1:13">
      <c r="A13" s="24">
        <v>11</v>
      </c>
      <c r="B13" s="25" t="s">
        <v>12</v>
      </c>
      <c r="C13" s="8" t="s">
        <v>158</v>
      </c>
      <c r="D13" s="9">
        <v>74</v>
      </c>
      <c r="E13" s="9">
        <v>76</v>
      </c>
      <c r="F13" s="9">
        <v>77</v>
      </c>
      <c r="G13" s="9">
        <v>75</v>
      </c>
      <c r="H13" s="9">
        <v>302</v>
      </c>
      <c r="I13" s="48">
        <f>VLOOKUP(C13,男R1!$C$2:$E$82,3,FALSE)</f>
        <v>10.487804878048777</v>
      </c>
      <c r="J13" s="48">
        <f>VLOOKUP(C13,男R2!$C$2:$E$82,3,FALSE)</f>
        <v>6.7999999999999972</v>
      </c>
      <c r="K13" s="48">
        <f>VLOOKUP(C13,男R3!$C$2:$E$82,3,FALSE)</f>
        <v>8.8297872340425556</v>
      </c>
      <c r="L13" s="48">
        <f>VLOOKUP(C13,男R4!$C$2:$E$82,3,FALSE)</f>
        <v>11.255319148936167</v>
      </c>
      <c r="M13" s="48">
        <f t="shared" si="0"/>
        <v>37.372911261027497</v>
      </c>
    </row>
    <row r="14" spans="1:13">
      <c r="A14" s="24">
        <v>12</v>
      </c>
      <c r="B14" s="25" t="s">
        <v>12</v>
      </c>
      <c r="C14" s="8" t="s">
        <v>159</v>
      </c>
      <c r="D14" s="9">
        <v>73</v>
      </c>
      <c r="E14" s="9">
        <v>77</v>
      </c>
      <c r="F14" s="9">
        <v>77</v>
      </c>
      <c r="G14" s="9">
        <v>76</v>
      </c>
      <c r="H14" s="9">
        <v>303</v>
      </c>
      <c r="I14" s="48">
        <f>VLOOKUP(C14,男R1!$C$2:$E$82,3,FALSE)</f>
        <v>11.487804878048777</v>
      </c>
      <c r="J14" s="48">
        <f>VLOOKUP(C14,男R2!$C$2:$E$82,3,FALSE)</f>
        <v>5.7999999999999972</v>
      </c>
      <c r="K14" s="48">
        <f>VLOOKUP(C14,男R3!$C$2:$E$82,3,FALSE)</f>
        <v>8.8297872340425556</v>
      </c>
      <c r="L14" s="48">
        <f>VLOOKUP(C14,男R4!$C$2:$E$82,3,FALSE)</f>
        <v>10.255319148936167</v>
      </c>
      <c r="M14" s="48">
        <f t="shared" si="0"/>
        <v>36.372911261027497</v>
      </c>
    </row>
    <row r="15" spans="1:13">
      <c r="A15" s="24">
        <v>13</v>
      </c>
      <c r="B15" s="25" t="s">
        <v>12</v>
      </c>
      <c r="C15" s="8" t="s">
        <v>160</v>
      </c>
      <c r="D15" s="9">
        <v>74</v>
      </c>
      <c r="E15" s="9">
        <v>77</v>
      </c>
      <c r="F15" s="9">
        <v>0</v>
      </c>
      <c r="G15" s="9">
        <v>0</v>
      </c>
      <c r="H15" s="9">
        <v>151</v>
      </c>
      <c r="I15" s="48">
        <f>VLOOKUP(C15,男R1!$C$2:$E$82,3,FALSE)</f>
        <v>10.487804878048777</v>
      </c>
      <c r="J15" s="48">
        <f>VLOOKUP(C15,男R2!$C$2:$E$82,3,FALSE)</f>
        <v>5.7999999999999972</v>
      </c>
      <c r="M15" s="48">
        <f t="shared" si="0"/>
        <v>16.287804878048775</v>
      </c>
    </row>
    <row r="16" spans="1:13">
      <c r="A16" s="24">
        <v>14</v>
      </c>
      <c r="B16" s="25" t="s">
        <v>12</v>
      </c>
      <c r="C16" s="8" t="s">
        <v>161</v>
      </c>
      <c r="D16" s="9">
        <v>77</v>
      </c>
      <c r="E16" s="9">
        <v>75</v>
      </c>
      <c r="F16" s="9">
        <v>0</v>
      </c>
      <c r="G16" s="9">
        <v>0</v>
      </c>
      <c r="H16" s="9">
        <v>152</v>
      </c>
      <c r="I16" s="48">
        <f>VLOOKUP(C16,男R1!$C$2:$E$82,3,FALSE)</f>
        <v>7.4878048780487774</v>
      </c>
      <c r="J16" s="48">
        <f>VLOOKUP(C16,男R2!$C$2:$E$82,3,FALSE)</f>
        <v>7.7999999999999972</v>
      </c>
      <c r="M16" s="48">
        <f t="shared" si="0"/>
        <v>15.287804878048775</v>
      </c>
    </row>
    <row r="17" spans="1:13">
      <c r="A17" s="24">
        <v>15</v>
      </c>
      <c r="B17" s="25" t="s">
        <v>12</v>
      </c>
      <c r="C17" s="8" t="s">
        <v>162</v>
      </c>
      <c r="D17" s="9">
        <v>78</v>
      </c>
      <c r="E17" s="9">
        <v>75</v>
      </c>
      <c r="F17" s="9">
        <v>0</v>
      </c>
      <c r="G17" s="9">
        <v>0</v>
      </c>
      <c r="H17" s="9">
        <v>153</v>
      </c>
      <c r="I17" s="48">
        <f>VLOOKUP(C17,男R1!$C$2:$E$82,3,FALSE)</f>
        <v>6.4878048780487774</v>
      </c>
      <c r="J17" s="48">
        <f>VLOOKUP(C17,男R2!$C$2:$E$82,3,FALSE)</f>
        <v>7.7999999999999972</v>
      </c>
      <c r="M17" s="48">
        <f t="shared" si="0"/>
        <v>14.287804878048775</v>
      </c>
    </row>
    <row r="18" spans="1:13">
      <c r="A18" s="24">
        <v>16</v>
      </c>
      <c r="B18" s="25" t="s">
        <v>12</v>
      </c>
      <c r="C18" s="8" t="s">
        <v>163</v>
      </c>
      <c r="D18" s="9">
        <v>77</v>
      </c>
      <c r="E18" s="9">
        <v>77</v>
      </c>
      <c r="F18" s="9">
        <v>0</v>
      </c>
      <c r="G18" s="9">
        <v>0</v>
      </c>
      <c r="H18" s="9">
        <v>154</v>
      </c>
      <c r="I18" s="48">
        <f>VLOOKUP(C18,男R1!$C$2:$E$82,3,FALSE)</f>
        <v>7.4878048780487774</v>
      </c>
      <c r="J18" s="48">
        <f>VLOOKUP(C18,男R2!$C$2:$E$82,3,FALSE)</f>
        <v>5.7999999999999972</v>
      </c>
      <c r="M18" s="48">
        <f t="shared" si="0"/>
        <v>13.287804878048775</v>
      </c>
    </row>
    <row r="19" spans="1:13">
      <c r="A19" s="24">
        <v>17</v>
      </c>
      <c r="B19" s="25" t="s">
        <v>12</v>
      </c>
      <c r="C19" s="8" t="s">
        <v>164</v>
      </c>
      <c r="D19" s="9">
        <v>73</v>
      </c>
      <c r="E19" s="9">
        <v>84</v>
      </c>
      <c r="F19" s="9">
        <v>0</v>
      </c>
      <c r="G19" s="9">
        <v>0</v>
      </c>
      <c r="H19" s="9">
        <v>157</v>
      </c>
      <c r="I19" s="48">
        <f>VLOOKUP(C19,男R1!$C$2:$E$82,3,FALSE)</f>
        <v>11.487804878048777</v>
      </c>
      <c r="J19" s="48">
        <f>VLOOKUP(C19,男R2!$C$2:$E$82,3,FALSE)</f>
        <v>0</v>
      </c>
      <c r="M19" s="48">
        <f t="shared" si="0"/>
        <v>11.487804878048777</v>
      </c>
    </row>
    <row r="20" spans="1:13">
      <c r="A20" s="24">
        <v>18</v>
      </c>
      <c r="B20" s="25" t="s">
        <v>12</v>
      </c>
      <c r="C20" s="8" t="s">
        <v>165</v>
      </c>
      <c r="D20" s="9">
        <v>82</v>
      </c>
      <c r="E20" s="9" t="s">
        <v>21</v>
      </c>
      <c r="F20" s="9">
        <v>0</v>
      </c>
      <c r="G20" s="9">
        <v>0</v>
      </c>
      <c r="H20" s="9">
        <v>82</v>
      </c>
      <c r="I20" s="48">
        <f>VLOOKUP(C20,男R1!$C$2:$E$82,3,FALSE)</f>
        <v>2.4878048780487774</v>
      </c>
      <c r="M20" s="48">
        <f t="shared" si="0"/>
        <v>2.4878048780487774</v>
      </c>
    </row>
    <row r="21" spans="1:13">
      <c r="A21" s="24" t="s">
        <v>13</v>
      </c>
      <c r="B21" s="25" t="s">
        <v>13</v>
      </c>
      <c r="C21" s="8" t="s">
        <v>13</v>
      </c>
      <c r="D21" s="9" t="s">
        <v>13</v>
      </c>
      <c r="E21" s="9" t="s">
        <v>13</v>
      </c>
      <c r="F21" s="9" t="s">
        <v>13</v>
      </c>
      <c r="G21" s="9" t="s">
        <v>13</v>
      </c>
      <c r="H21" s="9" t="s">
        <v>13</v>
      </c>
    </row>
    <row r="22" spans="1:13">
      <c r="A22" s="24">
        <v>1</v>
      </c>
      <c r="B22" s="25" t="s">
        <v>15</v>
      </c>
      <c r="C22" s="8" t="s">
        <v>40</v>
      </c>
      <c r="D22" s="9">
        <v>72</v>
      </c>
      <c r="E22" s="9">
        <v>70</v>
      </c>
      <c r="F22" s="9">
        <v>74</v>
      </c>
      <c r="G22" s="9">
        <v>69</v>
      </c>
      <c r="H22" s="9">
        <v>285</v>
      </c>
      <c r="I22" s="48">
        <f>VLOOKUP(C22,男R1!$C$2:$E$82,3,FALSE)</f>
        <v>12.487804878048777</v>
      </c>
      <c r="J22" s="48">
        <f>VLOOKUP(C22,男R2!$C$2:$E$82,3,FALSE)</f>
        <v>12.799999999999997</v>
      </c>
      <c r="K22" s="48">
        <f>VLOOKUP(C22,男R3!$C$2:$E$82,3,FALSE)</f>
        <v>11.829787234042556</v>
      </c>
      <c r="L22" s="48">
        <f>VLOOKUP(C22,男R4!$C$2:$E$82,3,FALSE)</f>
        <v>17.255319148936167</v>
      </c>
      <c r="M22" s="48">
        <f t="shared" si="0"/>
        <v>54.372911261027497</v>
      </c>
    </row>
    <row r="23" spans="1:13">
      <c r="A23" s="24">
        <v>2</v>
      </c>
      <c r="B23" s="25" t="s">
        <v>15</v>
      </c>
      <c r="C23" s="8" t="s">
        <v>38</v>
      </c>
      <c r="D23" s="9">
        <v>70</v>
      </c>
      <c r="E23" s="9">
        <v>76</v>
      </c>
      <c r="F23" s="9">
        <v>72</v>
      </c>
      <c r="G23" s="9">
        <v>68</v>
      </c>
      <c r="H23" s="9">
        <v>286</v>
      </c>
      <c r="I23" s="48">
        <f>VLOOKUP(C23,男R1!$C$2:$E$82,3,FALSE)</f>
        <v>14.487804878048777</v>
      </c>
      <c r="J23" s="48">
        <f>VLOOKUP(C23,男R2!$C$2:$E$82,3,FALSE)</f>
        <v>6.7999999999999972</v>
      </c>
      <c r="K23" s="48">
        <f>VLOOKUP(C23,男R3!$C$2:$E$82,3,FALSE)</f>
        <v>13.829787234042556</v>
      </c>
      <c r="L23" s="48">
        <f>VLOOKUP(C23,男R4!$C$2:$E$82,3,FALSE)</f>
        <v>18.255319148936167</v>
      </c>
      <c r="M23" s="48">
        <f t="shared" si="0"/>
        <v>53.372911261027497</v>
      </c>
    </row>
    <row r="24" spans="1:13">
      <c r="A24" s="24">
        <v>3</v>
      </c>
      <c r="B24" s="25" t="s">
        <v>15</v>
      </c>
      <c r="C24" s="8" t="s">
        <v>37</v>
      </c>
      <c r="D24" s="9">
        <v>70</v>
      </c>
      <c r="E24" s="9">
        <v>71</v>
      </c>
      <c r="F24" s="9">
        <v>70</v>
      </c>
      <c r="G24" s="9">
        <v>77</v>
      </c>
      <c r="H24" s="9">
        <v>288</v>
      </c>
      <c r="I24" s="48">
        <f>VLOOKUP(C24,男R1!$C$2:$E$82,3,FALSE)</f>
        <v>14.487804878048777</v>
      </c>
      <c r="J24" s="48">
        <f>VLOOKUP(C24,男R2!$C$2:$E$82,3,FALSE)</f>
        <v>11.799999999999997</v>
      </c>
      <c r="K24" s="48">
        <f>VLOOKUP(C24,男R3!$C$2:$E$82,3,FALSE)</f>
        <v>15.829787234042556</v>
      </c>
      <c r="L24" s="48">
        <f>VLOOKUP(C24,男R4!$C$2:$E$82,3,FALSE)</f>
        <v>9.2553191489361666</v>
      </c>
      <c r="M24" s="48">
        <f t="shared" si="0"/>
        <v>51.372911261027497</v>
      </c>
    </row>
    <row r="25" spans="1:13">
      <c r="A25" s="24">
        <v>4</v>
      </c>
      <c r="B25" s="25" t="s">
        <v>15</v>
      </c>
      <c r="C25" s="8" t="s">
        <v>166</v>
      </c>
      <c r="D25" s="9">
        <v>73</v>
      </c>
      <c r="E25" s="9">
        <v>70</v>
      </c>
      <c r="F25" s="9">
        <v>72</v>
      </c>
      <c r="G25" s="9">
        <v>74</v>
      </c>
      <c r="H25" s="9">
        <v>289</v>
      </c>
      <c r="I25" s="48">
        <f>VLOOKUP(C25,男R1!$C$2:$E$82,3,FALSE)</f>
        <v>11.487804878048777</v>
      </c>
      <c r="J25" s="48">
        <f>VLOOKUP(C25,男R2!$C$2:$E$82,3,FALSE)</f>
        <v>12.799999999999997</v>
      </c>
      <c r="K25" s="48">
        <f>VLOOKUP(C25,男R3!$C$2:$E$82,3,FALSE)</f>
        <v>13.829787234042556</v>
      </c>
      <c r="L25" s="48">
        <f>VLOOKUP(C25,男R4!$C$2:$E$82,3,FALSE)</f>
        <v>12.255319148936167</v>
      </c>
      <c r="M25" s="48">
        <f t="shared" si="0"/>
        <v>50.372911261027497</v>
      </c>
    </row>
    <row r="26" spans="1:13">
      <c r="A26" s="24">
        <v>5</v>
      </c>
      <c r="B26" s="25" t="s">
        <v>15</v>
      </c>
      <c r="C26" s="8" t="s">
        <v>42</v>
      </c>
      <c r="D26" s="9">
        <v>74</v>
      </c>
      <c r="E26" s="9">
        <v>72</v>
      </c>
      <c r="F26" s="9">
        <v>70</v>
      </c>
      <c r="G26" s="9">
        <v>74</v>
      </c>
      <c r="H26" s="9">
        <v>290</v>
      </c>
      <c r="I26" s="48">
        <f>VLOOKUP(C26,男R1!$C$2:$E$82,3,FALSE)</f>
        <v>10.487804878048777</v>
      </c>
      <c r="J26" s="48">
        <f>VLOOKUP(C26,男R2!$C$2:$E$82,3,FALSE)</f>
        <v>10.799999999999997</v>
      </c>
      <c r="K26" s="48">
        <f>VLOOKUP(C26,男R3!$C$2:$E$82,3,FALSE)</f>
        <v>15.829787234042556</v>
      </c>
      <c r="L26" s="48">
        <f>VLOOKUP(C26,男R4!$C$2:$E$82,3,FALSE)</f>
        <v>12.255319148936167</v>
      </c>
      <c r="M26" s="48">
        <f t="shared" si="0"/>
        <v>49.372911261027497</v>
      </c>
    </row>
    <row r="27" spans="1:13">
      <c r="A27" s="24">
        <v>6</v>
      </c>
      <c r="B27" s="25" t="s">
        <v>15</v>
      </c>
      <c r="C27" s="8" t="s">
        <v>167</v>
      </c>
      <c r="D27" s="9">
        <v>73</v>
      </c>
      <c r="E27" s="9">
        <v>70</v>
      </c>
      <c r="F27" s="9">
        <v>73</v>
      </c>
      <c r="G27" s="9">
        <v>76</v>
      </c>
      <c r="H27" s="9">
        <v>292</v>
      </c>
      <c r="I27" s="48">
        <f>VLOOKUP(C27,男R1!$C$2:$E$82,3,FALSE)</f>
        <v>11.487804878048777</v>
      </c>
      <c r="J27" s="48">
        <f>VLOOKUP(C27,男R2!$C$2:$E$82,3,FALSE)</f>
        <v>12.799999999999997</v>
      </c>
      <c r="K27" s="48">
        <f>VLOOKUP(C27,男R3!$C$2:$E$82,3,FALSE)</f>
        <v>12.829787234042556</v>
      </c>
      <c r="L27" s="48">
        <f>VLOOKUP(C27,男R4!$C$2:$E$82,3,FALSE)</f>
        <v>10.255319148936167</v>
      </c>
      <c r="M27" s="48">
        <f t="shared" si="0"/>
        <v>47.372911261027497</v>
      </c>
    </row>
    <row r="28" spans="1:13">
      <c r="A28" s="24">
        <v>7</v>
      </c>
      <c r="B28" s="25" t="s">
        <v>15</v>
      </c>
      <c r="C28" s="8" t="s">
        <v>39</v>
      </c>
      <c r="D28" s="9">
        <v>72</v>
      </c>
      <c r="E28" s="9">
        <v>72</v>
      </c>
      <c r="F28" s="9">
        <v>72</v>
      </c>
      <c r="G28" s="9">
        <v>76</v>
      </c>
      <c r="H28" s="9">
        <v>292</v>
      </c>
      <c r="I28" s="48">
        <f>VLOOKUP(C28,男R1!$C$2:$E$82,3,FALSE)</f>
        <v>12.487804878048777</v>
      </c>
      <c r="J28" s="48">
        <f>VLOOKUP(C28,男R2!$C$2:$E$82,3,FALSE)</f>
        <v>10.799999999999997</v>
      </c>
      <c r="K28" s="48">
        <f>VLOOKUP(C28,男R3!$C$2:$E$82,3,FALSE)</f>
        <v>13.829787234042556</v>
      </c>
      <c r="L28" s="48">
        <f>VLOOKUP(C28,男R4!$C$2:$E$82,3,FALSE)</f>
        <v>10.255319148936167</v>
      </c>
      <c r="M28" s="48">
        <f t="shared" si="0"/>
        <v>47.372911261027497</v>
      </c>
    </row>
    <row r="29" spans="1:13">
      <c r="A29" s="24">
        <v>8</v>
      </c>
      <c r="B29" s="25" t="s">
        <v>15</v>
      </c>
      <c r="C29" s="8" t="s">
        <v>16</v>
      </c>
      <c r="D29" s="9">
        <v>74</v>
      </c>
      <c r="E29" s="9">
        <v>76</v>
      </c>
      <c r="F29" s="9">
        <v>74</v>
      </c>
      <c r="G29" s="9">
        <v>73</v>
      </c>
      <c r="H29" s="9">
        <v>297</v>
      </c>
      <c r="I29" s="48">
        <f>VLOOKUP(C29,男R1!$C$2:$E$82,3,FALSE)</f>
        <v>10.487804878048777</v>
      </c>
      <c r="J29" s="48">
        <f>VLOOKUP(C29,男R2!$C$2:$E$82,3,FALSE)</f>
        <v>6.7999999999999972</v>
      </c>
      <c r="K29" s="48">
        <f>VLOOKUP(C29,男R3!$C$2:$E$82,3,FALSE)</f>
        <v>11.829787234042556</v>
      </c>
      <c r="L29" s="48">
        <f>VLOOKUP(C29,男R4!$C$2:$E$82,3,FALSE)</f>
        <v>13.255319148936167</v>
      </c>
      <c r="M29" s="48">
        <f t="shared" si="0"/>
        <v>42.372911261027497</v>
      </c>
    </row>
    <row r="30" spans="1:13">
      <c r="A30" s="24">
        <v>9</v>
      </c>
      <c r="B30" s="25" t="s">
        <v>15</v>
      </c>
      <c r="C30" s="8" t="s">
        <v>168</v>
      </c>
      <c r="D30" s="9">
        <v>76</v>
      </c>
      <c r="E30" s="9">
        <v>72</v>
      </c>
      <c r="F30" s="9">
        <v>71</v>
      </c>
      <c r="G30" s="9">
        <v>78</v>
      </c>
      <c r="H30" s="9">
        <v>297</v>
      </c>
      <c r="I30" s="48">
        <f>VLOOKUP(C30,男R1!$C$2:$E$82,3,FALSE)</f>
        <v>8.4878048780487774</v>
      </c>
      <c r="J30" s="48">
        <f>VLOOKUP(C30,男R2!$C$2:$E$82,3,FALSE)</f>
        <v>10.799999999999997</v>
      </c>
      <c r="K30" s="48">
        <f>VLOOKUP(C30,男R3!$C$2:$E$82,3,FALSE)</f>
        <v>14.829787234042556</v>
      </c>
      <c r="L30" s="48">
        <f>VLOOKUP(C30,男R4!$C$2:$E$82,3,FALSE)</f>
        <v>8.2553191489361666</v>
      </c>
      <c r="M30" s="48">
        <f t="shared" si="0"/>
        <v>42.372911261027497</v>
      </c>
    </row>
    <row r="31" spans="1:13">
      <c r="A31" s="24">
        <v>10</v>
      </c>
      <c r="B31" s="25" t="s">
        <v>15</v>
      </c>
      <c r="C31" s="8" t="s">
        <v>41</v>
      </c>
      <c r="D31" s="9">
        <v>73</v>
      </c>
      <c r="E31" s="9">
        <v>75</v>
      </c>
      <c r="F31" s="9">
        <v>78</v>
      </c>
      <c r="G31" s="9">
        <v>73</v>
      </c>
      <c r="H31" s="9">
        <v>299</v>
      </c>
      <c r="I31" s="48">
        <f>VLOOKUP(C31,男R1!$C$2:$E$82,3,FALSE)</f>
        <v>11.487804878048777</v>
      </c>
      <c r="J31" s="48">
        <f>VLOOKUP(C31,男R2!$C$2:$E$82,3,FALSE)</f>
        <v>7.7999999999999972</v>
      </c>
      <c r="K31" s="48">
        <f>VLOOKUP(C31,男R3!$C$2:$E$82,3,FALSE)</f>
        <v>7.8297872340425556</v>
      </c>
      <c r="L31" s="48">
        <f>VLOOKUP(C31,男R4!$C$2:$E$82,3,FALSE)</f>
        <v>13.255319148936167</v>
      </c>
      <c r="M31" s="48">
        <f t="shared" si="0"/>
        <v>40.372911261027497</v>
      </c>
    </row>
    <row r="32" spans="1:13">
      <c r="A32" s="24">
        <v>11</v>
      </c>
      <c r="B32" s="25" t="s">
        <v>15</v>
      </c>
      <c r="C32" s="34" t="s">
        <v>20</v>
      </c>
      <c r="D32" s="9">
        <v>77</v>
      </c>
      <c r="E32" s="9">
        <v>75</v>
      </c>
      <c r="F32" s="9">
        <v>73</v>
      </c>
      <c r="G32" s="9">
        <v>76</v>
      </c>
      <c r="H32" s="9">
        <v>301</v>
      </c>
      <c r="I32" s="48">
        <f>VLOOKUP(C32,男R1!$C$2:$E$82,3,FALSE)</f>
        <v>7.4878048780487774</v>
      </c>
      <c r="J32" s="48">
        <f>VLOOKUP(C32,男R2!$C$2:$E$82,3,FALSE)</f>
        <v>7.7999999999999972</v>
      </c>
      <c r="K32" s="48">
        <f>VLOOKUP(C32,男R3!$C$2:$E$82,3,FALSE)</f>
        <v>12.829787234042556</v>
      </c>
      <c r="L32" s="48">
        <f>VLOOKUP(C32,男R4!$C$2:$E$82,3,FALSE)</f>
        <v>10.255319148936167</v>
      </c>
      <c r="M32" s="48">
        <f t="shared" si="0"/>
        <v>38.372911261027497</v>
      </c>
    </row>
    <row r="33" spans="1:13">
      <c r="A33" s="24">
        <v>12</v>
      </c>
      <c r="B33" s="25" t="s">
        <v>15</v>
      </c>
      <c r="C33" s="8" t="s">
        <v>19</v>
      </c>
      <c r="D33" s="9">
        <v>76</v>
      </c>
      <c r="E33" s="9">
        <v>73</v>
      </c>
      <c r="F33" s="9">
        <v>75</v>
      </c>
      <c r="G33" s="9">
        <v>77</v>
      </c>
      <c r="H33" s="9">
        <v>301</v>
      </c>
      <c r="I33" s="48">
        <f>VLOOKUP(C33,男R1!$C$2:$E$82,3,FALSE)</f>
        <v>8.4878048780487774</v>
      </c>
      <c r="J33" s="48">
        <f>VLOOKUP(C33,男R2!$C$2:$E$82,3,FALSE)</f>
        <v>9.7999999999999972</v>
      </c>
      <c r="K33" s="48">
        <f>VLOOKUP(C33,男R3!$C$2:$E$82,3,FALSE)</f>
        <v>10.829787234042556</v>
      </c>
      <c r="L33" s="48">
        <f>VLOOKUP(C33,男R4!$C$2:$E$82,3,FALSE)</f>
        <v>9.2553191489361666</v>
      </c>
      <c r="M33" s="48">
        <f t="shared" si="0"/>
        <v>38.372911261027497</v>
      </c>
    </row>
    <row r="34" spans="1:13">
      <c r="A34" s="24">
        <v>13</v>
      </c>
      <c r="B34" s="25" t="s">
        <v>15</v>
      </c>
      <c r="C34" s="8" t="s">
        <v>55</v>
      </c>
      <c r="D34" s="9">
        <v>86</v>
      </c>
      <c r="E34" s="9">
        <v>66</v>
      </c>
      <c r="F34" s="9">
        <v>80</v>
      </c>
      <c r="G34" s="9">
        <v>71</v>
      </c>
      <c r="H34" s="9">
        <v>303</v>
      </c>
      <c r="I34" s="48">
        <f>VLOOKUP(C34,男R1!$C$2:$E$82,3,FALSE)</f>
        <v>0</v>
      </c>
      <c r="J34" s="48">
        <f>VLOOKUP(C34,男R2!$C$2:$E$82,3,FALSE)</f>
        <v>16.799999999999997</v>
      </c>
      <c r="K34" s="48">
        <f>VLOOKUP(C34,男R3!$C$2:$E$82,3,FALSE)</f>
        <v>5.8297872340425556</v>
      </c>
      <c r="L34" s="48">
        <f>VLOOKUP(C34,男R4!$C$2:$E$82,3,FALSE)</f>
        <v>15.255319148936167</v>
      </c>
      <c r="M34" s="48">
        <f t="shared" si="0"/>
        <v>37.885106382978719</v>
      </c>
    </row>
    <row r="35" spans="1:13">
      <c r="A35" s="24">
        <v>14</v>
      </c>
      <c r="B35" s="25" t="s">
        <v>15</v>
      </c>
      <c r="C35" s="8" t="s">
        <v>44</v>
      </c>
      <c r="D35" s="9">
        <v>75</v>
      </c>
      <c r="E35" s="9">
        <v>77</v>
      </c>
      <c r="F35" s="9">
        <v>77</v>
      </c>
      <c r="G35" s="9">
        <v>74</v>
      </c>
      <c r="H35" s="9">
        <v>303</v>
      </c>
      <c r="I35" s="48">
        <f>VLOOKUP(C35,男R1!$C$2:$E$82,3,FALSE)</f>
        <v>9.4878048780487774</v>
      </c>
      <c r="J35" s="48">
        <f>VLOOKUP(C35,男R2!$C$2:$E$82,3,FALSE)</f>
        <v>5.7999999999999972</v>
      </c>
      <c r="K35" s="48">
        <f>VLOOKUP(C35,男R3!$C$2:$E$82,3,FALSE)</f>
        <v>8.8297872340425556</v>
      </c>
      <c r="L35" s="48">
        <f>VLOOKUP(C35,男R4!$C$2:$E$82,3,FALSE)</f>
        <v>12.255319148936167</v>
      </c>
      <c r="M35" s="48">
        <f t="shared" si="0"/>
        <v>36.372911261027497</v>
      </c>
    </row>
    <row r="36" spans="1:13">
      <c r="A36" s="24">
        <v>15</v>
      </c>
      <c r="B36" s="25" t="s">
        <v>15</v>
      </c>
      <c r="C36" s="8" t="s">
        <v>43</v>
      </c>
      <c r="D36" s="9">
        <v>75</v>
      </c>
      <c r="E36" s="9">
        <v>77</v>
      </c>
      <c r="F36" s="9">
        <v>80</v>
      </c>
      <c r="G36" s="9">
        <v>78</v>
      </c>
      <c r="H36" s="9">
        <v>310</v>
      </c>
      <c r="I36" s="48">
        <f>VLOOKUP(C36,男R1!$C$2:$E$82,3,FALSE)</f>
        <v>9.4878048780487774</v>
      </c>
      <c r="J36" s="48">
        <f>VLOOKUP(C36,男R2!$C$2:$E$82,3,FALSE)</f>
        <v>5.7999999999999972</v>
      </c>
      <c r="K36" s="48">
        <f>VLOOKUP(C36,男R3!$C$2:$E$82,3,FALSE)</f>
        <v>5.8297872340425556</v>
      </c>
      <c r="L36" s="48">
        <f>VLOOKUP(C36,男R4!$C$2:$E$82,3,FALSE)</f>
        <v>8.2553191489361666</v>
      </c>
      <c r="M36" s="48">
        <f t="shared" si="0"/>
        <v>29.372911261027497</v>
      </c>
    </row>
    <row r="37" spans="1:13">
      <c r="A37" s="24">
        <v>16</v>
      </c>
      <c r="B37" s="25" t="s">
        <v>15</v>
      </c>
      <c r="C37" s="8" t="s">
        <v>46</v>
      </c>
      <c r="D37" s="9">
        <v>76</v>
      </c>
      <c r="E37" s="9">
        <v>75</v>
      </c>
      <c r="F37" s="9">
        <v>82</v>
      </c>
      <c r="G37" s="9">
        <v>78</v>
      </c>
      <c r="H37" s="9">
        <v>311</v>
      </c>
      <c r="I37" s="48">
        <f>VLOOKUP(C37,男R1!$C$2:$E$82,3,FALSE)</f>
        <v>8.4878048780487774</v>
      </c>
      <c r="J37" s="48">
        <f>VLOOKUP(C37,男R2!$C$2:$E$82,3,FALSE)</f>
        <v>7.7999999999999972</v>
      </c>
      <c r="K37" s="48">
        <f>VLOOKUP(C37,男R3!$C$2:$E$82,3,FALSE)</f>
        <v>3.8297872340425556</v>
      </c>
      <c r="L37" s="48">
        <f>VLOOKUP(C37,男R4!$C$2:$E$82,3,FALSE)</f>
        <v>8.2553191489361666</v>
      </c>
      <c r="M37" s="48">
        <f t="shared" si="0"/>
        <v>28.372911261027497</v>
      </c>
    </row>
    <row r="38" spans="1:13" ht="16.899999999999999" customHeight="1">
      <c r="A38" s="24">
        <v>17</v>
      </c>
      <c r="B38" s="25" t="s">
        <v>15</v>
      </c>
      <c r="C38" s="8" t="s">
        <v>45</v>
      </c>
      <c r="D38" s="9">
        <v>76</v>
      </c>
      <c r="E38" s="9">
        <v>76</v>
      </c>
      <c r="F38" s="9">
        <v>83</v>
      </c>
      <c r="G38" s="9">
        <v>82</v>
      </c>
      <c r="H38" s="9">
        <v>317</v>
      </c>
      <c r="I38" s="48">
        <f>VLOOKUP(C38,男R1!$C$2:$E$82,3,FALSE)</f>
        <v>8.4878048780487774</v>
      </c>
      <c r="J38" s="48">
        <f>VLOOKUP(C38,男R2!$C$2:$E$82,3,FALSE)</f>
        <v>6.7999999999999972</v>
      </c>
      <c r="K38" s="48">
        <f>VLOOKUP(C38,男R3!$C$2:$E$82,3,FALSE)</f>
        <v>2.8297872340425556</v>
      </c>
      <c r="L38" s="48">
        <f>VLOOKUP(C38,男R4!$C$2:$E$82,3,FALSE)</f>
        <v>4.2553191489361666</v>
      </c>
      <c r="M38" s="48">
        <f t="shared" si="0"/>
        <v>22.372911261027497</v>
      </c>
    </row>
    <row r="39" spans="1:13">
      <c r="A39" s="24">
        <v>18</v>
      </c>
      <c r="B39" s="25" t="s">
        <v>15</v>
      </c>
      <c r="C39" s="8" t="s">
        <v>47</v>
      </c>
      <c r="D39" s="9">
        <v>78</v>
      </c>
      <c r="E39" s="9">
        <v>76</v>
      </c>
      <c r="F39" s="9">
        <v>0</v>
      </c>
      <c r="G39" s="9">
        <v>0</v>
      </c>
      <c r="H39" s="9">
        <v>154</v>
      </c>
      <c r="I39" s="48">
        <f>VLOOKUP(C39,男R1!$C$2:$E$82,3,FALSE)</f>
        <v>6.4878048780487774</v>
      </c>
      <c r="J39" s="48">
        <f>VLOOKUP(C39,男R2!$C$2:$E$82,3,FALSE)</f>
        <v>6.7999999999999972</v>
      </c>
      <c r="M39" s="48">
        <f t="shared" si="0"/>
        <v>13.287804878048775</v>
      </c>
    </row>
    <row r="40" spans="1:13">
      <c r="A40" s="24">
        <v>19</v>
      </c>
      <c r="B40" s="25" t="s">
        <v>15</v>
      </c>
      <c r="C40" s="8" t="s">
        <v>169</v>
      </c>
      <c r="D40" s="9">
        <v>82</v>
      </c>
      <c r="E40" s="9">
        <v>74</v>
      </c>
      <c r="F40" s="9">
        <v>0</v>
      </c>
      <c r="G40" s="9">
        <v>0</v>
      </c>
      <c r="H40" s="9">
        <v>156</v>
      </c>
      <c r="I40" s="48">
        <f>VLOOKUP(C40,男R1!$C$2:$E$82,3,FALSE)</f>
        <v>2.4878048780487774</v>
      </c>
      <c r="J40" s="48">
        <f>VLOOKUP(C40,男R2!$C$2:$E$82,3,FALSE)</f>
        <v>8.7999999999999972</v>
      </c>
      <c r="M40" s="48">
        <f t="shared" si="0"/>
        <v>11.287804878048775</v>
      </c>
    </row>
    <row r="41" spans="1:13">
      <c r="A41" s="24">
        <v>20</v>
      </c>
      <c r="B41" s="25" t="s">
        <v>15</v>
      </c>
      <c r="C41" s="8" t="s">
        <v>17</v>
      </c>
      <c r="D41" s="9">
        <v>79</v>
      </c>
      <c r="E41" s="9">
        <v>78</v>
      </c>
      <c r="F41" s="9">
        <v>0</v>
      </c>
      <c r="G41" s="9">
        <v>0</v>
      </c>
      <c r="H41" s="9">
        <v>157</v>
      </c>
      <c r="I41" s="48">
        <f>VLOOKUP(C41,男R1!$C$2:$E$82,3,FALSE)</f>
        <v>5.4878048780487774</v>
      </c>
      <c r="J41" s="48">
        <f>VLOOKUP(C41,男R2!$C$2:$E$82,3,FALSE)</f>
        <v>4.7999999999999972</v>
      </c>
      <c r="M41" s="48">
        <f t="shared" si="0"/>
        <v>10.287804878048775</v>
      </c>
    </row>
    <row r="42" spans="1:13">
      <c r="A42" s="24">
        <v>21</v>
      </c>
      <c r="B42" s="25" t="s">
        <v>15</v>
      </c>
      <c r="C42" s="8" t="s">
        <v>54</v>
      </c>
      <c r="D42" s="9">
        <v>85</v>
      </c>
      <c r="E42" s="9">
        <v>74</v>
      </c>
      <c r="F42" s="9">
        <v>0</v>
      </c>
      <c r="G42" s="9">
        <v>0</v>
      </c>
      <c r="H42" s="9">
        <v>159</v>
      </c>
      <c r="I42" s="48">
        <f>VLOOKUP(C42,男R1!$C$2:$E$82,3,FALSE)</f>
        <v>0</v>
      </c>
      <c r="J42" s="48">
        <f>VLOOKUP(C42,男R2!$C$2:$E$82,3,FALSE)</f>
        <v>8.7999999999999972</v>
      </c>
      <c r="M42" s="48">
        <f t="shared" si="0"/>
        <v>8.7999999999999972</v>
      </c>
    </row>
    <row r="43" spans="1:13">
      <c r="A43" s="24">
        <v>22</v>
      </c>
      <c r="B43" s="25" t="s">
        <v>15</v>
      </c>
      <c r="C43" s="8" t="s">
        <v>50</v>
      </c>
      <c r="D43" s="9">
        <v>82</v>
      </c>
      <c r="E43" s="9">
        <v>77</v>
      </c>
      <c r="F43" s="9">
        <v>0</v>
      </c>
      <c r="G43" s="9">
        <v>0</v>
      </c>
      <c r="H43" s="9">
        <v>159</v>
      </c>
      <c r="I43" s="48">
        <f>VLOOKUP(C43,男R1!$C$2:$E$82,3,FALSE)</f>
        <v>2.4878048780487774</v>
      </c>
      <c r="J43" s="48">
        <f>VLOOKUP(C43,男R2!$C$2:$E$82,3,FALSE)</f>
        <v>5.7999999999999972</v>
      </c>
      <c r="M43" s="48">
        <f t="shared" si="0"/>
        <v>8.2878048780487745</v>
      </c>
    </row>
    <row r="44" spans="1:13">
      <c r="A44" s="24">
        <v>23</v>
      </c>
      <c r="B44" s="25" t="s">
        <v>15</v>
      </c>
      <c r="C44" s="8" t="s">
        <v>49</v>
      </c>
      <c r="D44" s="9">
        <v>82</v>
      </c>
      <c r="E44" s="9">
        <v>78</v>
      </c>
      <c r="F44" s="9">
        <v>0</v>
      </c>
      <c r="G44" s="9">
        <v>0</v>
      </c>
      <c r="H44" s="9">
        <v>160</v>
      </c>
      <c r="I44" s="48">
        <f>VLOOKUP(C44,男R1!$C$2:$E$82,3,FALSE)</f>
        <v>2.4878048780487774</v>
      </c>
      <c r="J44" s="48">
        <f>VLOOKUP(C44,男R2!$C$2:$E$82,3,FALSE)</f>
        <v>4.7999999999999972</v>
      </c>
      <c r="M44" s="48">
        <f t="shared" si="0"/>
        <v>7.2878048780487745</v>
      </c>
    </row>
    <row r="45" spans="1:13">
      <c r="A45" s="24">
        <v>24</v>
      </c>
      <c r="B45" s="25" t="s">
        <v>15</v>
      </c>
      <c r="C45" s="8" t="s">
        <v>18</v>
      </c>
      <c r="D45" s="9">
        <v>80</v>
      </c>
      <c r="E45" s="9">
        <v>80</v>
      </c>
      <c r="F45" s="9">
        <v>0</v>
      </c>
      <c r="G45" s="9">
        <v>0</v>
      </c>
      <c r="H45" s="9">
        <v>160</v>
      </c>
      <c r="I45" s="48">
        <f>VLOOKUP(C45,男R1!$C$2:$E$82,3,FALSE)</f>
        <v>4.4878048780487774</v>
      </c>
      <c r="J45" s="48">
        <f>VLOOKUP(C45,男R2!$C$2:$E$82,3,FALSE)</f>
        <v>2.7999999999999972</v>
      </c>
      <c r="M45" s="48">
        <f t="shared" si="0"/>
        <v>7.2878048780487745</v>
      </c>
    </row>
    <row r="46" spans="1:13">
      <c r="A46" s="24">
        <v>25</v>
      </c>
      <c r="B46" s="25" t="s">
        <v>15</v>
      </c>
      <c r="C46" s="8" t="s">
        <v>48</v>
      </c>
      <c r="D46" s="9">
        <v>79</v>
      </c>
      <c r="E46" s="9">
        <v>81</v>
      </c>
      <c r="F46" s="9">
        <v>0</v>
      </c>
      <c r="G46" s="9">
        <v>0</v>
      </c>
      <c r="H46" s="9">
        <v>160</v>
      </c>
      <c r="I46" s="48">
        <f>VLOOKUP(C46,男R1!$C$2:$E$82,3,FALSE)</f>
        <v>5.4878048780487774</v>
      </c>
      <c r="J46" s="48">
        <f>VLOOKUP(C46,男R2!$C$2:$E$82,3,FALSE)</f>
        <v>1.7999999999999972</v>
      </c>
      <c r="M46" s="48">
        <f t="shared" si="0"/>
        <v>7.2878048780487745</v>
      </c>
    </row>
    <row r="47" spans="1:13">
      <c r="A47" s="24">
        <v>26</v>
      </c>
      <c r="B47" s="25" t="s">
        <v>15</v>
      </c>
      <c r="C47" s="8" t="s">
        <v>52</v>
      </c>
      <c r="D47" s="9">
        <v>83</v>
      </c>
      <c r="E47" s="9">
        <v>87</v>
      </c>
      <c r="F47" s="9">
        <v>0</v>
      </c>
      <c r="G47" s="9">
        <v>0</v>
      </c>
      <c r="H47" s="9">
        <v>170</v>
      </c>
      <c r="I47" s="48">
        <f>VLOOKUP(C47,男R1!$C$2:$E$82,3,FALSE)</f>
        <v>1.4878048780487774</v>
      </c>
      <c r="J47" s="48">
        <f>VLOOKUP(C47,男R2!$C$2:$E$82,3,FALSE)</f>
        <v>0</v>
      </c>
      <c r="M47" s="48">
        <f t="shared" si="0"/>
        <v>1.4878048780487774</v>
      </c>
    </row>
    <row r="48" spans="1:13">
      <c r="A48" s="24">
        <v>27</v>
      </c>
      <c r="B48" s="25" t="s">
        <v>15</v>
      </c>
      <c r="C48" s="8" t="s">
        <v>53</v>
      </c>
      <c r="D48" s="9">
        <v>85</v>
      </c>
      <c r="E48" s="9">
        <v>86</v>
      </c>
      <c r="F48" s="9">
        <v>0</v>
      </c>
      <c r="G48" s="9">
        <v>0</v>
      </c>
      <c r="H48" s="9">
        <v>171</v>
      </c>
      <c r="I48" s="48">
        <f>VLOOKUP(C48,男R1!$C$2:$E$82,3,FALSE)</f>
        <v>0</v>
      </c>
      <c r="J48" s="48">
        <f>VLOOKUP(C48,男R2!$C$2:$E$82,3,FALSE)</f>
        <v>0</v>
      </c>
      <c r="M48" s="48">
        <f t="shared" si="0"/>
        <v>0</v>
      </c>
    </row>
    <row r="49" spans="1:13">
      <c r="A49" s="24">
        <v>28</v>
      </c>
      <c r="B49" s="25" t="s">
        <v>15</v>
      </c>
      <c r="C49" s="8" t="s">
        <v>51</v>
      </c>
      <c r="D49" s="9">
        <v>83</v>
      </c>
      <c r="E49" s="9">
        <v>89</v>
      </c>
      <c r="F49" s="9">
        <v>0</v>
      </c>
      <c r="G49" s="9">
        <v>0</v>
      </c>
      <c r="H49" s="9">
        <v>172</v>
      </c>
      <c r="I49" s="48">
        <f>VLOOKUP(C49,男R1!$C$2:$E$82,3,FALSE)</f>
        <v>1.4878048780487774</v>
      </c>
      <c r="J49" s="48">
        <f>VLOOKUP(C49,男R2!$C$2:$E$82,3,FALSE)</f>
        <v>0</v>
      </c>
      <c r="M49" s="48">
        <f t="shared" si="0"/>
        <v>1.4878048780487774</v>
      </c>
    </row>
    <row r="50" spans="1:13">
      <c r="A50" s="24">
        <v>29</v>
      </c>
      <c r="B50" s="25" t="s">
        <v>15</v>
      </c>
      <c r="C50" s="8" t="s">
        <v>57</v>
      </c>
      <c r="D50" s="9">
        <v>91</v>
      </c>
      <c r="E50" s="9">
        <v>82</v>
      </c>
      <c r="F50" s="9">
        <v>0</v>
      </c>
      <c r="G50" s="9">
        <v>0</v>
      </c>
      <c r="H50" s="9">
        <v>173</v>
      </c>
      <c r="I50" s="48">
        <f>VLOOKUP(C50,男R1!$C$2:$E$82,3,FALSE)</f>
        <v>0</v>
      </c>
      <c r="J50" s="48">
        <f>VLOOKUP(C50,男R2!$C$2:$E$82,3,FALSE)</f>
        <v>0.79999999999999716</v>
      </c>
      <c r="M50" s="48">
        <f t="shared" si="0"/>
        <v>0.79999999999999716</v>
      </c>
    </row>
    <row r="51" spans="1:13">
      <c r="A51" s="24">
        <v>30</v>
      </c>
      <c r="B51" s="25" t="s">
        <v>15</v>
      </c>
      <c r="C51" s="8" t="s">
        <v>56</v>
      </c>
      <c r="D51" s="9">
        <v>88</v>
      </c>
      <c r="E51" s="9">
        <v>89</v>
      </c>
      <c r="F51" s="9">
        <v>0</v>
      </c>
      <c r="G51" s="9">
        <v>0</v>
      </c>
      <c r="H51" s="9">
        <v>177</v>
      </c>
      <c r="I51" s="48">
        <f>VLOOKUP(C51,男R1!$C$2:$E$82,3,FALSE)</f>
        <v>0</v>
      </c>
      <c r="J51" s="48">
        <f>VLOOKUP(C51,男R2!$C$2:$E$82,3,FALSE)</f>
        <v>0</v>
      </c>
      <c r="M51" s="48">
        <f t="shared" si="0"/>
        <v>0</v>
      </c>
    </row>
    <row r="52" spans="1:13">
      <c r="A52" s="24"/>
      <c r="B52" s="25"/>
      <c r="C52" s="8"/>
      <c r="D52" s="9"/>
      <c r="E52" s="9"/>
      <c r="F52" s="9"/>
      <c r="G52" s="9"/>
      <c r="H52" s="9"/>
    </row>
    <row r="53" spans="1:13">
      <c r="A53" s="24">
        <v>1</v>
      </c>
      <c r="B53" s="25" t="s">
        <v>22</v>
      </c>
      <c r="C53" s="8" t="s">
        <v>24</v>
      </c>
      <c r="D53" s="9">
        <v>73</v>
      </c>
      <c r="E53" s="9">
        <v>71</v>
      </c>
      <c r="F53" s="9">
        <v>72</v>
      </c>
      <c r="G53" s="9">
        <v>76</v>
      </c>
      <c r="H53" s="9">
        <v>292</v>
      </c>
      <c r="I53" s="48">
        <f>VLOOKUP(C53,男R1!$C$2:$E$82,3,FALSE)</f>
        <v>11.487804878048777</v>
      </c>
      <c r="J53" s="48">
        <f>VLOOKUP(C53,男R2!$C$2:$E$82,3,FALSE)</f>
        <v>11.799999999999997</v>
      </c>
      <c r="K53" s="48">
        <f>VLOOKUP(C53,男R3!$C$2:$E$82,3,FALSE)</f>
        <v>13.829787234042556</v>
      </c>
      <c r="L53" s="48">
        <f>VLOOKUP(C53,男R4!$C$2:$E$82,3,FALSE)</f>
        <v>10.255319148936167</v>
      </c>
      <c r="M53" s="48">
        <f t="shared" si="0"/>
        <v>47.372911261027497</v>
      </c>
    </row>
    <row r="54" spans="1:13">
      <c r="A54" s="24">
        <v>2</v>
      </c>
      <c r="B54" s="25" t="s">
        <v>22</v>
      </c>
      <c r="C54" s="8" t="s">
        <v>23</v>
      </c>
      <c r="D54" s="9">
        <v>79</v>
      </c>
      <c r="E54" s="9">
        <v>73</v>
      </c>
      <c r="F54" s="9">
        <v>71</v>
      </c>
      <c r="G54" s="9">
        <v>74</v>
      </c>
      <c r="H54" s="9">
        <v>297</v>
      </c>
      <c r="I54" s="48">
        <f>VLOOKUP(C54,男R1!$C$2:$E$82,3,FALSE)</f>
        <v>5.4878048780487774</v>
      </c>
      <c r="J54" s="48">
        <f>VLOOKUP(C54,男R2!$C$2:$E$82,3,FALSE)</f>
        <v>9.7999999999999972</v>
      </c>
      <c r="K54" s="48">
        <f>VLOOKUP(C54,男R3!$C$2:$E$82,3,FALSE)</f>
        <v>14.829787234042556</v>
      </c>
      <c r="L54" s="48">
        <f>VLOOKUP(C54,男R4!$C$2:$E$82,3,FALSE)</f>
        <v>12.255319148936167</v>
      </c>
      <c r="M54" s="48">
        <f t="shared" si="0"/>
        <v>42.372911261027497</v>
      </c>
    </row>
    <row r="55" spans="1:13">
      <c r="A55" s="24">
        <v>3</v>
      </c>
      <c r="B55" s="25" t="s">
        <v>22</v>
      </c>
      <c r="C55" s="8" t="s">
        <v>64</v>
      </c>
      <c r="D55" s="9">
        <v>79</v>
      </c>
      <c r="E55" s="9">
        <v>70</v>
      </c>
      <c r="F55" s="9">
        <v>77</v>
      </c>
      <c r="G55" s="9">
        <v>74</v>
      </c>
      <c r="H55" s="9">
        <v>300</v>
      </c>
      <c r="I55" s="48">
        <f>VLOOKUP(C55,男R1!$C$2:$E$82,3,FALSE)</f>
        <v>5.4878048780487774</v>
      </c>
      <c r="J55" s="48">
        <f>VLOOKUP(C55,男R2!$C$2:$E$82,3,FALSE)</f>
        <v>12.799999999999997</v>
      </c>
      <c r="K55" s="48">
        <f>VLOOKUP(C55,男R3!$C$2:$E$82,3,FALSE)</f>
        <v>8.8297872340425556</v>
      </c>
      <c r="L55" s="48">
        <f>VLOOKUP(C55,男R4!$C$2:$E$82,3,FALSE)</f>
        <v>12.255319148936167</v>
      </c>
      <c r="M55" s="48">
        <f t="shared" si="0"/>
        <v>39.372911261027497</v>
      </c>
    </row>
    <row r="56" spans="1:13">
      <c r="A56" s="24">
        <v>4</v>
      </c>
      <c r="B56" s="25" t="s">
        <v>22</v>
      </c>
      <c r="C56" s="8" t="s">
        <v>60</v>
      </c>
      <c r="D56" s="9">
        <v>76</v>
      </c>
      <c r="E56" s="9">
        <v>78</v>
      </c>
      <c r="F56" s="9">
        <v>74</v>
      </c>
      <c r="G56" s="9">
        <v>76</v>
      </c>
      <c r="H56" s="9">
        <v>304</v>
      </c>
      <c r="I56" s="48">
        <f>VLOOKUP(C56,男R1!$C$2:$E$82,3,FALSE)</f>
        <v>8.4878048780487774</v>
      </c>
      <c r="J56" s="48">
        <f>VLOOKUP(C56,男R2!$C$2:$E$82,3,FALSE)</f>
        <v>4.7999999999999972</v>
      </c>
      <c r="K56" s="48">
        <f>VLOOKUP(C56,男R3!$C$2:$E$82,3,FALSE)</f>
        <v>11.829787234042556</v>
      </c>
      <c r="L56" s="48">
        <f>VLOOKUP(C56,男R4!$C$2:$E$82,3,FALSE)</f>
        <v>10.255319148936167</v>
      </c>
      <c r="M56" s="48">
        <f t="shared" si="0"/>
        <v>35.372911261027497</v>
      </c>
    </row>
    <row r="57" spans="1:13">
      <c r="A57" s="24">
        <v>5</v>
      </c>
      <c r="B57" s="25" t="s">
        <v>22</v>
      </c>
      <c r="C57" s="8" t="s">
        <v>67</v>
      </c>
      <c r="D57" s="9">
        <v>80</v>
      </c>
      <c r="E57" s="9">
        <v>74</v>
      </c>
      <c r="F57" s="9">
        <v>75</v>
      </c>
      <c r="G57" s="9">
        <v>77</v>
      </c>
      <c r="H57" s="9">
        <v>306</v>
      </c>
      <c r="I57" s="48">
        <f>VLOOKUP(C57,男R1!$C$2:$E$82,3,FALSE)</f>
        <v>4.4878048780487774</v>
      </c>
      <c r="J57" s="48">
        <f>VLOOKUP(C57,男R2!$C$2:$E$82,3,FALSE)</f>
        <v>8.7999999999999972</v>
      </c>
      <c r="K57" s="48">
        <f>VLOOKUP(C57,男R3!$C$2:$E$82,3,FALSE)</f>
        <v>10.829787234042556</v>
      </c>
      <c r="L57" s="48">
        <f>VLOOKUP(C57,男R4!$C$2:$E$82,3,FALSE)</f>
        <v>9.2553191489361666</v>
      </c>
      <c r="M57" s="48">
        <f t="shared" si="0"/>
        <v>33.372911261027497</v>
      </c>
    </row>
    <row r="58" spans="1:13">
      <c r="A58" s="24">
        <v>6</v>
      </c>
      <c r="B58" s="25" t="s">
        <v>22</v>
      </c>
      <c r="C58" s="8" t="s">
        <v>58</v>
      </c>
      <c r="D58" s="9">
        <v>73</v>
      </c>
      <c r="E58" s="9">
        <v>74</v>
      </c>
      <c r="F58" s="9">
        <v>83</v>
      </c>
      <c r="G58" s="9">
        <v>81</v>
      </c>
      <c r="H58" s="9">
        <v>311</v>
      </c>
      <c r="I58" s="48">
        <f>VLOOKUP(C58,男R1!$C$2:$E$82,3,FALSE)</f>
        <v>11.487804878048777</v>
      </c>
      <c r="J58" s="48">
        <f>VLOOKUP(C58,男R2!$C$2:$E$82,3,FALSE)</f>
        <v>8.7999999999999972</v>
      </c>
      <c r="K58" s="48">
        <f>VLOOKUP(C58,男R3!$C$2:$E$82,3,FALSE)</f>
        <v>2.8297872340425556</v>
      </c>
      <c r="L58" s="48">
        <f>VLOOKUP(C58,男R4!$C$2:$E$82,3,FALSE)</f>
        <v>5.2553191489361666</v>
      </c>
      <c r="M58" s="48">
        <f t="shared" si="0"/>
        <v>28.372911261027497</v>
      </c>
    </row>
    <row r="59" spans="1:13">
      <c r="A59" s="24">
        <v>7</v>
      </c>
      <c r="B59" s="25" t="s">
        <v>22</v>
      </c>
      <c r="C59" s="8" t="s">
        <v>66</v>
      </c>
      <c r="D59" s="9">
        <v>79</v>
      </c>
      <c r="E59" s="9">
        <v>76</v>
      </c>
      <c r="F59" s="9">
        <v>81</v>
      </c>
      <c r="G59" s="9">
        <v>76</v>
      </c>
      <c r="H59" s="9">
        <v>312</v>
      </c>
      <c r="I59" s="48">
        <f>VLOOKUP(C59,男R1!$C$2:$E$82,3,FALSE)</f>
        <v>5.4878048780487774</v>
      </c>
      <c r="J59" s="48">
        <f>VLOOKUP(C59,男R2!$C$2:$E$82,3,FALSE)</f>
        <v>6.7999999999999972</v>
      </c>
      <c r="K59" s="48">
        <f>VLOOKUP(C59,男R3!$C$2:$E$82,3,FALSE)</f>
        <v>4.8297872340425556</v>
      </c>
      <c r="L59" s="48">
        <f>VLOOKUP(C59,男R4!$C$2:$E$82,3,FALSE)</f>
        <v>10.255319148936167</v>
      </c>
      <c r="M59" s="48">
        <f t="shared" si="0"/>
        <v>27.372911261027497</v>
      </c>
    </row>
    <row r="60" spans="1:13">
      <c r="A60" s="24">
        <v>8</v>
      </c>
      <c r="B60" s="25" t="s">
        <v>22</v>
      </c>
      <c r="C60" s="8" t="s">
        <v>63</v>
      </c>
      <c r="D60" s="9">
        <v>78</v>
      </c>
      <c r="E60" s="9">
        <v>78</v>
      </c>
      <c r="F60" s="9">
        <v>78</v>
      </c>
      <c r="G60" s="9">
        <v>81</v>
      </c>
      <c r="H60" s="9">
        <v>315</v>
      </c>
      <c r="I60" s="48">
        <f>VLOOKUP(C60,男R1!$C$2:$E$82,3,FALSE)</f>
        <v>6.4878048780487774</v>
      </c>
      <c r="J60" s="48">
        <f>VLOOKUP(C60,男R2!$C$2:$E$82,3,FALSE)</f>
        <v>4.7999999999999972</v>
      </c>
      <c r="K60" s="48">
        <f>VLOOKUP(C60,男R3!$C$2:$E$82,3,FALSE)</f>
        <v>7.8297872340425556</v>
      </c>
      <c r="L60" s="48">
        <f>VLOOKUP(C60,男R4!$C$2:$E$82,3,FALSE)</f>
        <v>5.2553191489361666</v>
      </c>
      <c r="M60" s="48">
        <f t="shared" si="0"/>
        <v>24.372911261027497</v>
      </c>
    </row>
    <row r="61" spans="1:13">
      <c r="A61" s="24">
        <v>9</v>
      </c>
      <c r="B61" s="25" t="s">
        <v>22</v>
      </c>
      <c r="C61" s="8" t="s">
        <v>61</v>
      </c>
      <c r="D61" s="9">
        <v>77</v>
      </c>
      <c r="E61" s="9">
        <v>78</v>
      </c>
      <c r="F61" s="9">
        <v>76</v>
      </c>
      <c r="G61" s="9">
        <v>86</v>
      </c>
      <c r="H61" s="9">
        <v>317</v>
      </c>
      <c r="I61" s="48">
        <f>VLOOKUP(C61,男R1!$C$2:$E$82,3,FALSE)</f>
        <v>7.4878048780487774</v>
      </c>
      <c r="J61" s="48">
        <f>VLOOKUP(C61,男R2!$C$2:$E$82,3,FALSE)</f>
        <v>4.7999999999999972</v>
      </c>
      <c r="K61" s="48">
        <f>VLOOKUP(C61,男R3!$C$2:$E$82,3,FALSE)</f>
        <v>9.8297872340425556</v>
      </c>
      <c r="L61" s="48">
        <f>VLOOKUP(C61,男R4!$C$2:$E$82,3,FALSE)</f>
        <v>0.25531914893616658</v>
      </c>
      <c r="M61" s="48">
        <f t="shared" si="0"/>
        <v>22.372911261027497</v>
      </c>
    </row>
    <row r="62" spans="1:13">
      <c r="A62" s="24">
        <v>10</v>
      </c>
      <c r="B62" s="25" t="s">
        <v>22</v>
      </c>
      <c r="C62" s="8" t="s">
        <v>70</v>
      </c>
      <c r="D62" s="9">
        <v>82</v>
      </c>
      <c r="E62" s="9">
        <v>75</v>
      </c>
      <c r="F62" s="9">
        <v>87</v>
      </c>
      <c r="G62" s="9">
        <v>76</v>
      </c>
      <c r="H62" s="9">
        <v>320</v>
      </c>
      <c r="I62" s="48">
        <f>VLOOKUP(C62,男R1!$C$2:$E$82,3,FALSE)</f>
        <v>2.4878048780487774</v>
      </c>
      <c r="J62" s="48">
        <f>VLOOKUP(C62,男R2!$C$2:$E$82,3,FALSE)</f>
        <v>7.7999999999999972</v>
      </c>
      <c r="K62" s="48">
        <f>VLOOKUP(C62,男R3!$C$2:$E$82,3,FALSE)</f>
        <v>0</v>
      </c>
      <c r="L62" s="48">
        <f>VLOOKUP(C62,男R4!$C$2:$E$82,3,FALSE)</f>
        <v>10.255319148936167</v>
      </c>
      <c r="M62" s="48">
        <f t="shared" si="0"/>
        <v>20.543124026984941</v>
      </c>
    </row>
    <row r="63" spans="1:13">
      <c r="A63" s="24">
        <v>11</v>
      </c>
      <c r="B63" s="25" t="s">
        <v>22</v>
      </c>
      <c r="C63" s="8" t="s">
        <v>69</v>
      </c>
      <c r="D63" s="9">
        <v>81</v>
      </c>
      <c r="E63" s="9">
        <v>82</v>
      </c>
      <c r="F63" s="9">
        <v>76</v>
      </c>
      <c r="G63" s="9">
        <v>81</v>
      </c>
      <c r="H63" s="9">
        <v>320</v>
      </c>
      <c r="I63" s="48">
        <f>VLOOKUP(C63,男R1!$C$2:$E$82,3,FALSE)</f>
        <v>3.4878048780487774</v>
      </c>
      <c r="J63" s="48">
        <f>VLOOKUP(C63,男R2!$C$2:$E$82,3,FALSE)</f>
        <v>0.79999999999999716</v>
      </c>
      <c r="K63" s="48">
        <f>VLOOKUP(C63,男R3!$C$2:$E$82,3,FALSE)</f>
        <v>9.8297872340425556</v>
      </c>
      <c r="L63" s="48">
        <f>VLOOKUP(C63,男R4!$C$2:$E$82,3,FALSE)</f>
        <v>5.2553191489361666</v>
      </c>
      <c r="M63" s="48">
        <f t="shared" si="0"/>
        <v>19.372911261027497</v>
      </c>
    </row>
    <row r="64" spans="1:13">
      <c r="A64" s="24">
        <v>12</v>
      </c>
      <c r="B64" s="25" t="s">
        <v>22</v>
      </c>
      <c r="C64" s="8" t="s">
        <v>68</v>
      </c>
      <c r="D64" s="9">
        <v>81</v>
      </c>
      <c r="E64" s="9">
        <v>77</v>
      </c>
      <c r="F64" s="9">
        <v>84</v>
      </c>
      <c r="G64" s="9">
        <v>79</v>
      </c>
      <c r="H64" s="9">
        <v>321</v>
      </c>
      <c r="I64" s="48">
        <f>VLOOKUP(C64,男R1!$C$2:$E$82,3,FALSE)</f>
        <v>3.4878048780487774</v>
      </c>
      <c r="J64" s="48">
        <f>VLOOKUP(C64,男R2!$C$2:$E$82,3,FALSE)</f>
        <v>5.7999999999999972</v>
      </c>
      <c r="K64" s="48">
        <f>VLOOKUP(C64,男R3!$C$2:$E$82,3,FALSE)</f>
        <v>1.8297872340425556</v>
      </c>
      <c r="L64" s="48">
        <f>VLOOKUP(C64,男R4!$C$2:$E$82,3,FALSE)</f>
        <v>7.2553191489361666</v>
      </c>
      <c r="M64" s="48">
        <f t="shared" si="0"/>
        <v>18.372911261027497</v>
      </c>
    </row>
    <row r="65" spans="1:13">
      <c r="A65" s="24">
        <v>13</v>
      </c>
      <c r="B65" s="25" t="s">
        <v>22</v>
      </c>
      <c r="C65" s="8" t="s">
        <v>62</v>
      </c>
      <c r="D65" s="9">
        <v>77</v>
      </c>
      <c r="E65" s="9">
        <v>82</v>
      </c>
      <c r="F65" s="9">
        <v>81</v>
      </c>
      <c r="G65" s="9">
        <v>81</v>
      </c>
      <c r="H65" s="9">
        <v>321</v>
      </c>
      <c r="I65" s="48">
        <f>VLOOKUP(C65,男R1!$C$2:$E$82,3,FALSE)</f>
        <v>7.4878048780487774</v>
      </c>
      <c r="J65" s="48">
        <f>VLOOKUP(C65,男R2!$C$2:$E$82,3,FALSE)</f>
        <v>0.79999999999999716</v>
      </c>
      <c r="K65" s="48">
        <f>VLOOKUP(C65,男R3!$C$2:$E$82,3,FALSE)</f>
        <v>4.8297872340425556</v>
      </c>
      <c r="L65" s="48">
        <f>VLOOKUP(C65,男R4!$C$2:$E$82,3,FALSE)</f>
        <v>5.2553191489361666</v>
      </c>
      <c r="M65" s="48">
        <f t="shared" si="0"/>
        <v>18.372911261027497</v>
      </c>
    </row>
    <row r="66" spans="1:13">
      <c r="A66" s="24">
        <v>14</v>
      </c>
      <c r="B66" s="25" t="s">
        <v>22</v>
      </c>
      <c r="C66" s="8" t="s">
        <v>27</v>
      </c>
      <c r="D66" s="9">
        <v>82</v>
      </c>
      <c r="E66" s="9">
        <v>76</v>
      </c>
      <c r="F66" s="9">
        <v>84</v>
      </c>
      <c r="G66" s="9">
        <v>82</v>
      </c>
      <c r="H66" s="9">
        <v>324</v>
      </c>
      <c r="I66" s="48">
        <f>VLOOKUP(C66,男R1!$C$2:$E$82,3,FALSE)</f>
        <v>2.4878048780487774</v>
      </c>
      <c r="J66" s="48">
        <f>VLOOKUP(C66,男R2!$C$2:$E$82,3,FALSE)</f>
        <v>6.7999999999999972</v>
      </c>
      <c r="K66" s="48">
        <f>VLOOKUP(C66,男R3!$C$2:$E$82,3,FALSE)</f>
        <v>1.8297872340425556</v>
      </c>
      <c r="L66" s="48">
        <f>VLOOKUP(C66,男R4!$C$2:$E$82,3,FALSE)</f>
        <v>4.2553191489361666</v>
      </c>
      <c r="M66" s="48">
        <f t="shared" si="0"/>
        <v>15.372911261027497</v>
      </c>
    </row>
    <row r="67" spans="1:13">
      <c r="A67" s="24">
        <v>15</v>
      </c>
      <c r="B67" s="25" t="s">
        <v>22</v>
      </c>
      <c r="C67" s="8" t="s">
        <v>26</v>
      </c>
      <c r="D67" s="9">
        <v>84</v>
      </c>
      <c r="E67" s="9">
        <v>81</v>
      </c>
      <c r="F67" s="9">
        <v>84</v>
      </c>
      <c r="G67" s="9">
        <v>79</v>
      </c>
      <c r="H67" s="9">
        <v>328</v>
      </c>
      <c r="I67" s="48">
        <f>VLOOKUP(C67,男R1!$C$2:$E$82,3,FALSE)</f>
        <v>0.48780487804877737</v>
      </c>
      <c r="J67" s="48">
        <f>VLOOKUP(C67,男R2!$C$2:$E$82,3,FALSE)</f>
        <v>1.7999999999999972</v>
      </c>
      <c r="K67" s="48">
        <f>VLOOKUP(C67,男R3!$C$2:$E$82,3,FALSE)</f>
        <v>1.8297872340425556</v>
      </c>
      <c r="L67" s="48">
        <f>VLOOKUP(C67,男R4!$C$2:$E$82,3,FALSE)</f>
        <v>7.2553191489361666</v>
      </c>
      <c r="M67" s="48">
        <f t="shared" ref="M67:M84" si="1">SUM(I67:L67)</f>
        <v>11.372911261027497</v>
      </c>
    </row>
    <row r="68" spans="1:13">
      <c r="A68" s="24">
        <v>16</v>
      </c>
      <c r="B68" s="25" t="s">
        <v>22</v>
      </c>
      <c r="C68" s="8" t="s">
        <v>65</v>
      </c>
      <c r="D68" s="9">
        <v>79</v>
      </c>
      <c r="E68" s="9">
        <v>79</v>
      </c>
      <c r="F68" s="9">
        <v>86</v>
      </c>
      <c r="G68" s="9">
        <v>84</v>
      </c>
      <c r="H68" s="9">
        <v>328</v>
      </c>
      <c r="I68" s="48">
        <f>VLOOKUP(C68,男R1!$C$2:$E$82,3,FALSE)</f>
        <v>5.4878048780487774</v>
      </c>
      <c r="J68" s="48">
        <f>VLOOKUP(C68,男R2!$C$2:$E$82,3,FALSE)</f>
        <v>3.7999999999999972</v>
      </c>
      <c r="K68" s="48">
        <f>VLOOKUP(C68,男R3!$C$2:$E$82,3,FALSE)</f>
        <v>0</v>
      </c>
      <c r="L68" s="48">
        <f>VLOOKUP(C68,男R4!$C$2:$E$82,3,FALSE)</f>
        <v>2.2553191489361666</v>
      </c>
      <c r="M68" s="48">
        <f t="shared" si="1"/>
        <v>11.543124026984941</v>
      </c>
    </row>
    <row r="69" spans="1:13">
      <c r="A69" s="24">
        <v>17</v>
      </c>
      <c r="B69" s="25" t="s">
        <v>22</v>
      </c>
      <c r="C69" s="8" t="s">
        <v>25</v>
      </c>
      <c r="D69" s="9">
        <v>85</v>
      </c>
      <c r="E69" s="9">
        <v>80</v>
      </c>
      <c r="F69" s="9">
        <v>82</v>
      </c>
      <c r="G69" s="9">
        <v>88</v>
      </c>
      <c r="H69" s="9">
        <v>335</v>
      </c>
      <c r="I69" s="48">
        <f>VLOOKUP(C69,男R1!$C$2:$E$82,3,FALSE)</f>
        <v>0</v>
      </c>
      <c r="J69" s="48">
        <f>VLOOKUP(C69,男R2!$C$2:$E$82,3,FALSE)</f>
        <v>2.7999999999999972</v>
      </c>
      <c r="K69" s="48">
        <f>VLOOKUP(C69,男R3!$C$2:$E$82,3,FALSE)</f>
        <v>3.8297872340425556</v>
      </c>
      <c r="L69" s="48">
        <f>VLOOKUP(C69,男R4!$C$2:$E$82,3,FALSE)</f>
        <v>0</v>
      </c>
      <c r="M69" s="48">
        <f t="shared" si="1"/>
        <v>6.6297872340425528</v>
      </c>
    </row>
    <row r="70" spans="1:13">
      <c r="A70" s="24">
        <v>18</v>
      </c>
      <c r="B70" s="25" t="s">
        <v>22</v>
      </c>
      <c r="C70" s="8" t="s">
        <v>75</v>
      </c>
      <c r="D70" s="9">
        <v>88</v>
      </c>
      <c r="E70" s="9">
        <v>79</v>
      </c>
      <c r="F70" s="9">
        <v>0</v>
      </c>
      <c r="G70" s="9">
        <v>0</v>
      </c>
      <c r="H70" s="9">
        <v>167</v>
      </c>
      <c r="I70" s="48">
        <f>VLOOKUP(C70,男R1!$C$2:$E$82,3,FALSE)</f>
        <v>0</v>
      </c>
      <c r="J70" s="48">
        <f>VLOOKUP(C70,男R2!$C$2:$E$82,3,FALSE)</f>
        <v>3.7999999999999972</v>
      </c>
      <c r="M70" s="48">
        <f t="shared" si="1"/>
        <v>3.7999999999999972</v>
      </c>
    </row>
    <row r="71" spans="1:13">
      <c r="A71" s="24">
        <v>19</v>
      </c>
      <c r="B71" s="25" t="s">
        <v>22</v>
      </c>
      <c r="C71" s="8" t="s">
        <v>71</v>
      </c>
      <c r="D71" s="9">
        <v>84</v>
      </c>
      <c r="E71" s="9">
        <v>84</v>
      </c>
      <c r="F71" s="9">
        <v>0</v>
      </c>
      <c r="G71" s="9">
        <v>0</v>
      </c>
      <c r="H71" s="9">
        <v>168</v>
      </c>
      <c r="I71" s="48">
        <f>VLOOKUP(C71,男R1!$C$2:$E$82,3,FALSE)</f>
        <v>0.48780487804877737</v>
      </c>
      <c r="J71" s="48">
        <f>VLOOKUP(C71,男R2!$C$2:$E$82,3,FALSE)</f>
        <v>0</v>
      </c>
      <c r="M71" s="48">
        <f t="shared" si="1"/>
        <v>0.48780487804877737</v>
      </c>
    </row>
    <row r="72" spans="1:13">
      <c r="A72" s="24">
        <v>20</v>
      </c>
      <c r="B72" s="25" t="s">
        <v>22</v>
      </c>
      <c r="C72" s="8" t="s">
        <v>77</v>
      </c>
      <c r="D72" s="9">
        <v>88</v>
      </c>
      <c r="E72" s="9">
        <v>81</v>
      </c>
      <c r="F72" s="9">
        <v>0</v>
      </c>
      <c r="G72" s="9">
        <v>0</v>
      </c>
      <c r="H72" s="9">
        <v>169</v>
      </c>
      <c r="I72" s="48">
        <f>VLOOKUP(C72,男R1!$C$2:$E$82,3,FALSE)</f>
        <v>0</v>
      </c>
      <c r="J72" s="48">
        <f>VLOOKUP(C72,男R2!$C$2:$E$82,3,FALSE)</f>
        <v>1.7999999999999972</v>
      </c>
      <c r="M72" s="48">
        <f t="shared" si="1"/>
        <v>1.7999999999999972</v>
      </c>
    </row>
    <row r="73" spans="1:13">
      <c r="A73" s="24">
        <v>21</v>
      </c>
      <c r="B73" s="25" t="s">
        <v>22</v>
      </c>
      <c r="C73" s="8" t="s">
        <v>76</v>
      </c>
      <c r="D73" s="9">
        <v>88</v>
      </c>
      <c r="E73" s="9">
        <v>82</v>
      </c>
      <c r="F73" s="9">
        <v>0</v>
      </c>
      <c r="G73" s="9">
        <v>0</v>
      </c>
      <c r="H73" s="9">
        <v>170</v>
      </c>
      <c r="I73" s="48">
        <f>VLOOKUP(C73,男R1!$C$2:$E$82,3,FALSE)</f>
        <v>0</v>
      </c>
      <c r="J73" s="48">
        <f>VLOOKUP(C73,男R2!$C$2:$E$82,3,FALSE)</f>
        <v>0.79999999999999716</v>
      </c>
      <c r="M73" s="48">
        <f t="shared" si="1"/>
        <v>0.79999999999999716</v>
      </c>
    </row>
    <row r="74" spans="1:13">
      <c r="A74" s="24">
        <v>22</v>
      </c>
      <c r="B74" s="25" t="s">
        <v>22</v>
      </c>
      <c r="C74" s="8" t="s">
        <v>74</v>
      </c>
      <c r="D74" s="9">
        <v>87</v>
      </c>
      <c r="E74" s="9">
        <v>83</v>
      </c>
      <c r="F74" s="9">
        <v>0</v>
      </c>
      <c r="G74" s="9">
        <v>0</v>
      </c>
      <c r="H74" s="9">
        <v>170</v>
      </c>
      <c r="I74" s="48">
        <f>VLOOKUP(C74,男R1!$C$2:$E$82,3,FALSE)</f>
        <v>0</v>
      </c>
      <c r="J74" s="48">
        <f>VLOOKUP(C74,男R2!$C$2:$E$82,3,FALSE)</f>
        <v>0</v>
      </c>
      <c r="M74" s="48">
        <f t="shared" si="1"/>
        <v>0</v>
      </c>
    </row>
    <row r="75" spans="1:13">
      <c r="A75" s="24">
        <v>23</v>
      </c>
      <c r="B75" s="25" t="s">
        <v>22</v>
      </c>
      <c r="C75" s="8" t="s">
        <v>73</v>
      </c>
      <c r="D75" s="9">
        <v>87</v>
      </c>
      <c r="E75" s="9">
        <v>83</v>
      </c>
      <c r="F75" s="9">
        <v>0</v>
      </c>
      <c r="G75" s="9">
        <v>0</v>
      </c>
      <c r="H75" s="9">
        <v>170</v>
      </c>
      <c r="I75" s="48">
        <f>VLOOKUP(C75,男R1!$C$2:$E$82,3,FALSE)</f>
        <v>0</v>
      </c>
      <c r="J75" s="48">
        <f>VLOOKUP(C75,男R2!$C$2:$E$82,3,FALSE)</f>
        <v>0</v>
      </c>
      <c r="M75" s="48">
        <f t="shared" si="1"/>
        <v>0</v>
      </c>
    </row>
    <row r="76" spans="1:13">
      <c r="A76" s="24">
        <v>24</v>
      </c>
      <c r="B76" s="25" t="s">
        <v>22</v>
      </c>
      <c r="C76" s="8" t="s">
        <v>80</v>
      </c>
      <c r="D76" s="9">
        <v>90</v>
      </c>
      <c r="E76" s="9">
        <v>83</v>
      </c>
      <c r="F76" s="9">
        <v>0</v>
      </c>
      <c r="G76" s="9">
        <v>0</v>
      </c>
      <c r="H76" s="9">
        <v>173</v>
      </c>
      <c r="I76" s="48">
        <f>VLOOKUP(C76,男R1!$C$2:$E$82,3,FALSE)</f>
        <v>0</v>
      </c>
      <c r="J76" s="48">
        <f>VLOOKUP(C76,男R2!$C$2:$E$82,3,FALSE)</f>
        <v>0</v>
      </c>
      <c r="M76" s="48">
        <f t="shared" si="1"/>
        <v>0</v>
      </c>
    </row>
    <row r="77" spans="1:13">
      <c r="A77" s="24">
        <v>25</v>
      </c>
      <c r="B77" s="25" t="s">
        <v>22</v>
      </c>
      <c r="C77" s="8" t="s">
        <v>84</v>
      </c>
      <c r="D77" s="9">
        <v>92</v>
      </c>
      <c r="E77" s="9">
        <v>84</v>
      </c>
      <c r="F77" s="9">
        <v>0</v>
      </c>
      <c r="G77" s="9">
        <v>0</v>
      </c>
      <c r="H77" s="9">
        <v>176</v>
      </c>
      <c r="I77" s="48">
        <f>VLOOKUP(C77,男R1!$C$2:$E$82,3,FALSE)</f>
        <v>0</v>
      </c>
      <c r="J77" s="48">
        <f>VLOOKUP(C77,男R2!$C$2:$E$82,3,FALSE)</f>
        <v>0</v>
      </c>
      <c r="M77" s="48">
        <f t="shared" si="1"/>
        <v>0</v>
      </c>
    </row>
    <row r="78" spans="1:13">
      <c r="A78" s="24">
        <v>26</v>
      </c>
      <c r="B78" s="25" t="s">
        <v>22</v>
      </c>
      <c r="C78" s="8" t="s">
        <v>83</v>
      </c>
      <c r="D78" s="9">
        <v>92</v>
      </c>
      <c r="E78" s="9">
        <v>85</v>
      </c>
      <c r="F78" s="9">
        <v>0</v>
      </c>
      <c r="G78" s="9">
        <v>0</v>
      </c>
      <c r="H78" s="9">
        <v>177</v>
      </c>
      <c r="I78" s="48">
        <f>VLOOKUP(C78,男R1!$C$2:$E$82,3,FALSE)</f>
        <v>0</v>
      </c>
      <c r="J78" s="48">
        <f>VLOOKUP(C78,男R2!$C$2:$E$82,3,FALSE)</f>
        <v>0</v>
      </c>
      <c r="M78" s="48">
        <f t="shared" si="1"/>
        <v>0</v>
      </c>
    </row>
    <row r="79" spans="1:13">
      <c r="A79" s="24">
        <v>27</v>
      </c>
      <c r="B79" s="25" t="s">
        <v>22</v>
      </c>
      <c r="C79" s="8" t="s">
        <v>81</v>
      </c>
      <c r="D79" s="9">
        <v>91</v>
      </c>
      <c r="E79" s="9">
        <v>86</v>
      </c>
      <c r="F79" s="9">
        <v>0</v>
      </c>
      <c r="G79" s="9">
        <v>0</v>
      </c>
      <c r="H79" s="9">
        <v>177</v>
      </c>
      <c r="I79" s="48">
        <f>VLOOKUP(C79,男R1!$C$2:$E$82,3,FALSE)</f>
        <v>0</v>
      </c>
      <c r="J79" s="48">
        <f>VLOOKUP(C79,男R2!$C$2:$E$82,3,FALSE)</f>
        <v>0</v>
      </c>
      <c r="M79" s="48">
        <f t="shared" si="1"/>
        <v>0</v>
      </c>
    </row>
    <row r="80" spans="1:13">
      <c r="A80" s="24">
        <v>28</v>
      </c>
      <c r="B80" s="25" t="s">
        <v>22</v>
      </c>
      <c r="C80" s="8" t="s">
        <v>72</v>
      </c>
      <c r="D80" s="9">
        <v>86</v>
      </c>
      <c r="E80" s="9">
        <v>91</v>
      </c>
      <c r="F80" s="9">
        <v>0</v>
      </c>
      <c r="G80" s="9">
        <v>0</v>
      </c>
      <c r="H80" s="9">
        <v>177</v>
      </c>
      <c r="I80" s="48">
        <f>VLOOKUP(C80,男R1!$C$2:$E$82,3,FALSE)</f>
        <v>0</v>
      </c>
      <c r="J80" s="48">
        <f>VLOOKUP(C80,男R2!$C$2:$E$82,3,FALSE)</f>
        <v>0</v>
      </c>
      <c r="M80" s="48">
        <f t="shared" si="1"/>
        <v>0</v>
      </c>
    </row>
    <row r="81" spans="1:13">
      <c r="A81" s="24">
        <v>29</v>
      </c>
      <c r="B81" s="25" t="s">
        <v>22</v>
      </c>
      <c r="C81" s="8" t="s">
        <v>79</v>
      </c>
      <c r="D81" s="9">
        <v>89</v>
      </c>
      <c r="E81" s="9">
        <v>90</v>
      </c>
      <c r="F81" s="9">
        <v>0</v>
      </c>
      <c r="G81" s="9">
        <v>0</v>
      </c>
      <c r="H81" s="9">
        <v>179</v>
      </c>
      <c r="I81" s="48">
        <f>VLOOKUP(C81,男R1!$C$2:$E$82,3,FALSE)</f>
        <v>0</v>
      </c>
      <c r="J81" s="48">
        <f>VLOOKUP(C81,男R2!$C$2:$E$82,3,FALSE)</f>
        <v>0</v>
      </c>
      <c r="M81" s="48">
        <f t="shared" si="1"/>
        <v>0</v>
      </c>
    </row>
    <row r="82" spans="1:13">
      <c r="A82" s="24">
        <v>30</v>
      </c>
      <c r="B82" s="25" t="s">
        <v>22</v>
      </c>
      <c r="C82" s="8" t="s">
        <v>82</v>
      </c>
      <c r="D82" s="9">
        <v>92</v>
      </c>
      <c r="E82" s="9">
        <v>88</v>
      </c>
      <c r="F82" s="9">
        <v>0</v>
      </c>
      <c r="G82" s="9">
        <v>0</v>
      </c>
      <c r="H82" s="9">
        <v>180</v>
      </c>
      <c r="I82" s="48">
        <f>VLOOKUP(C82,男R1!$C$2:$E$82,3,FALSE)</f>
        <v>0</v>
      </c>
      <c r="J82" s="48">
        <f>VLOOKUP(C82,男R2!$C$2:$E$82,3,FALSE)</f>
        <v>0</v>
      </c>
      <c r="M82" s="48">
        <f t="shared" si="1"/>
        <v>0</v>
      </c>
    </row>
    <row r="83" spans="1:13">
      <c r="A83" s="24">
        <v>31</v>
      </c>
      <c r="B83" s="25" t="s">
        <v>22</v>
      </c>
      <c r="C83" s="8" t="s">
        <v>78</v>
      </c>
      <c r="D83" s="9">
        <v>88</v>
      </c>
      <c r="E83" s="9">
        <v>106</v>
      </c>
      <c r="F83" s="9">
        <v>0</v>
      </c>
      <c r="G83" s="9">
        <v>0</v>
      </c>
      <c r="H83" s="9">
        <v>194</v>
      </c>
      <c r="I83" s="48">
        <f>VLOOKUP(C83,男R1!$C$2:$E$82,3,FALSE)</f>
        <v>0</v>
      </c>
      <c r="J83" s="48">
        <f>VLOOKUP(C83,男R2!$C$2:$E$82,3,FALSE)</f>
        <v>0</v>
      </c>
      <c r="M83" s="48">
        <f t="shared" si="1"/>
        <v>0</v>
      </c>
    </row>
    <row r="84" spans="1:13">
      <c r="A84" s="24">
        <v>32</v>
      </c>
      <c r="B84" s="25" t="s">
        <v>22</v>
      </c>
      <c r="C84" s="8" t="s">
        <v>59</v>
      </c>
      <c r="D84" s="9">
        <v>74</v>
      </c>
      <c r="E84" s="9" t="s">
        <v>119</v>
      </c>
      <c r="F84" s="9">
        <v>0</v>
      </c>
      <c r="G84" s="9">
        <v>0</v>
      </c>
      <c r="H84" s="9">
        <v>74</v>
      </c>
      <c r="I84" s="48">
        <f>VLOOKUP(C84,男R1!$C$2:$E$82,3,FALSE)</f>
        <v>10.487804878048777</v>
      </c>
      <c r="M84" s="48">
        <f t="shared" si="1"/>
        <v>10.487804878048777</v>
      </c>
    </row>
    <row r="85" spans="1:13">
      <c r="A85" s="24"/>
      <c r="B85" s="25"/>
      <c r="C85" s="8"/>
      <c r="D85" s="9"/>
      <c r="E85" s="9"/>
      <c r="F85" s="9"/>
      <c r="G85" s="9"/>
      <c r="H85" s="9"/>
    </row>
    <row r="86" spans="1:13">
      <c r="A86" s="24">
        <v>1</v>
      </c>
      <c r="B86" s="25" t="s">
        <v>120</v>
      </c>
      <c r="C86" s="8" t="s">
        <v>123</v>
      </c>
      <c r="D86" s="9">
        <v>0</v>
      </c>
      <c r="E86" s="9">
        <v>0</v>
      </c>
      <c r="F86" s="9">
        <v>83</v>
      </c>
      <c r="G86" s="9">
        <v>80</v>
      </c>
      <c r="H86" s="9">
        <v>163</v>
      </c>
      <c r="K86" s="48">
        <f>VLOOKUP(C86,男CR3!$C$2:$E$16,3,FALSE)</f>
        <v>17.200000000000003</v>
      </c>
      <c r="L86" s="48">
        <f>VLOOKUP(C86,男CR4!$C$2:$E$16,3,FALSE)</f>
        <v>18.200000000000003</v>
      </c>
      <c r="M86" s="48">
        <f>SUM(K86:L86)</f>
        <v>35.400000000000006</v>
      </c>
    </row>
    <row r="87" spans="1:13">
      <c r="A87" s="24">
        <v>2</v>
      </c>
      <c r="B87" s="25" t="s">
        <v>120</v>
      </c>
      <c r="C87" s="8" t="s">
        <v>124</v>
      </c>
      <c r="D87" s="9">
        <v>0</v>
      </c>
      <c r="E87" s="9">
        <v>0</v>
      </c>
      <c r="F87" s="9">
        <v>85</v>
      </c>
      <c r="G87" s="9">
        <v>82</v>
      </c>
      <c r="H87" s="9">
        <v>167</v>
      </c>
      <c r="K87" s="48">
        <f>VLOOKUP(C87,男CR3!$C$2:$E$16,3,FALSE)</f>
        <v>15.200000000000003</v>
      </c>
      <c r="L87" s="48">
        <f>VLOOKUP(C87,男CR4!$C$2:$E$16,3,FALSE)</f>
        <v>16.200000000000003</v>
      </c>
      <c r="M87" s="48">
        <f t="shared" ref="M87:M100" si="2">SUM(K87:L87)</f>
        <v>31.400000000000006</v>
      </c>
    </row>
    <row r="88" spans="1:13">
      <c r="A88" s="24">
        <v>3</v>
      </c>
      <c r="B88" s="25" t="s">
        <v>120</v>
      </c>
      <c r="C88" s="8" t="s">
        <v>122</v>
      </c>
      <c r="D88" s="9">
        <v>0</v>
      </c>
      <c r="E88" s="9">
        <v>0</v>
      </c>
      <c r="F88" s="9">
        <v>82</v>
      </c>
      <c r="G88" s="9">
        <v>86</v>
      </c>
      <c r="H88" s="9">
        <v>168</v>
      </c>
      <c r="K88" s="48">
        <f>VLOOKUP(C88,男CR3!$C$2:$E$16,3,FALSE)</f>
        <v>18.200000000000003</v>
      </c>
      <c r="L88" s="48">
        <f>VLOOKUP(C88,男CR4!$C$2:$E$16,3,FALSE)</f>
        <v>12.200000000000003</v>
      </c>
      <c r="M88" s="48">
        <f t="shared" si="2"/>
        <v>30.400000000000006</v>
      </c>
    </row>
    <row r="89" spans="1:13">
      <c r="A89" s="24">
        <v>4</v>
      </c>
      <c r="B89" s="25" t="s">
        <v>120</v>
      </c>
      <c r="C89" s="8" t="s">
        <v>121</v>
      </c>
      <c r="D89" s="9">
        <v>0</v>
      </c>
      <c r="E89" s="9">
        <v>0</v>
      </c>
      <c r="F89" s="9">
        <v>81</v>
      </c>
      <c r="G89" s="9">
        <v>88</v>
      </c>
      <c r="H89" s="9">
        <v>169</v>
      </c>
      <c r="K89" s="48">
        <f>VLOOKUP(C89,男CR3!$C$2:$E$16,3,FALSE)</f>
        <v>19.200000000000003</v>
      </c>
      <c r="L89" s="48">
        <f>VLOOKUP(C89,男CR4!$C$2:$E$16,3,FALSE)</f>
        <v>10.200000000000003</v>
      </c>
      <c r="M89" s="48">
        <f t="shared" si="2"/>
        <v>29.400000000000006</v>
      </c>
    </row>
    <row r="90" spans="1:13">
      <c r="A90" s="24">
        <v>5</v>
      </c>
      <c r="B90" s="25" t="s">
        <v>120</v>
      </c>
      <c r="C90" s="8" t="s">
        <v>128</v>
      </c>
      <c r="D90" s="9">
        <v>0</v>
      </c>
      <c r="E90" s="9">
        <v>0</v>
      </c>
      <c r="F90" s="9">
        <v>89</v>
      </c>
      <c r="G90" s="9">
        <v>82</v>
      </c>
      <c r="H90" s="9">
        <v>171</v>
      </c>
      <c r="K90" s="48">
        <f>VLOOKUP(C90,男CR3!$C$2:$E$16,3,FALSE)</f>
        <v>11.200000000000003</v>
      </c>
      <c r="L90" s="48">
        <f>VLOOKUP(C90,男CR4!$C$2:$E$16,3,FALSE)</f>
        <v>16.200000000000003</v>
      </c>
      <c r="M90" s="48">
        <f t="shared" si="2"/>
        <v>27.400000000000006</v>
      </c>
    </row>
    <row r="91" spans="1:13">
      <c r="A91" s="24">
        <v>6</v>
      </c>
      <c r="B91" s="25" t="s">
        <v>120</v>
      </c>
      <c r="C91" s="8" t="s">
        <v>126</v>
      </c>
      <c r="D91" s="9">
        <v>0</v>
      </c>
      <c r="E91" s="9">
        <v>0</v>
      </c>
      <c r="F91" s="9">
        <v>86</v>
      </c>
      <c r="G91" s="9">
        <v>86</v>
      </c>
      <c r="H91" s="9">
        <v>172</v>
      </c>
      <c r="K91" s="48">
        <f>VLOOKUP(C91,男CR3!$C$2:$E$16,3,FALSE)</f>
        <v>14.200000000000003</v>
      </c>
      <c r="L91" s="48">
        <f>VLOOKUP(C91,男CR4!$C$2:$E$16,3,FALSE)</f>
        <v>12.200000000000003</v>
      </c>
      <c r="M91" s="48">
        <f t="shared" si="2"/>
        <v>26.400000000000006</v>
      </c>
    </row>
    <row r="92" spans="1:13">
      <c r="A92" s="24">
        <v>7</v>
      </c>
      <c r="B92" s="25" t="s">
        <v>120</v>
      </c>
      <c r="C92" s="8" t="s">
        <v>125</v>
      </c>
      <c r="D92" s="9">
        <v>0</v>
      </c>
      <c r="E92" s="9">
        <v>0</v>
      </c>
      <c r="F92" s="9">
        <v>86</v>
      </c>
      <c r="G92" s="9">
        <v>86</v>
      </c>
      <c r="H92" s="9">
        <v>172</v>
      </c>
      <c r="K92" s="48">
        <f>VLOOKUP(C92,男CR3!$C$2:$E$16,3,FALSE)</f>
        <v>14.200000000000003</v>
      </c>
      <c r="L92" s="48">
        <f>VLOOKUP(C92,男CR4!$C$2:$E$16,3,FALSE)</f>
        <v>12.200000000000003</v>
      </c>
      <c r="M92" s="48">
        <f t="shared" si="2"/>
        <v>26.400000000000006</v>
      </c>
    </row>
    <row r="93" spans="1:13">
      <c r="A93" s="24">
        <v>8</v>
      </c>
      <c r="B93" s="25" t="s">
        <v>120</v>
      </c>
      <c r="C93" s="8" t="s">
        <v>127</v>
      </c>
      <c r="D93" s="9">
        <v>0</v>
      </c>
      <c r="E93" s="9">
        <v>0</v>
      </c>
      <c r="F93" s="9">
        <v>88</v>
      </c>
      <c r="G93" s="9">
        <v>87</v>
      </c>
      <c r="H93" s="9">
        <v>175</v>
      </c>
      <c r="K93" s="48">
        <f>VLOOKUP(C93,男CR3!$C$2:$E$16,3,FALSE)</f>
        <v>12.200000000000003</v>
      </c>
      <c r="L93" s="48">
        <f>VLOOKUP(C93,男CR4!$C$2:$E$16,3,FALSE)</f>
        <v>11.200000000000003</v>
      </c>
      <c r="M93" s="48">
        <f t="shared" si="2"/>
        <v>23.400000000000006</v>
      </c>
    </row>
    <row r="94" spans="1:13">
      <c r="A94" s="24">
        <v>9</v>
      </c>
      <c r="B94" s="25" t="s">
        <v>120</v>
      </c>
      <c r="C94" s="8" t="s">
        <v>130</v>
      </c>
      <c r="D94" s="9">
        <v>0</v>
      </c>
      <c r="E94" s="9">
        <v>0</v>
      </c>
      <c r="F94" s="9">
        <v>94</v>
      </c>
      <c r="G94" s="9">
        <v>86</v>
      </c>
      <c r="H94" s="9">
        <v>180</v>
      </c>
      <c r="K94" s="48">
        <f>VLOOKUP(C94,男CR3!$C$2:$E$16,3,FALSE)</f>
        <v>6.2000000000000028</v>
      </c>
      <c r="L94" s="48">
        <f>VLOOKUP(C94,男CR4!$C$2:$E$16,3,FALSE)</f>
        <v>12.200000000000003</v>
      </c>
      <c r="M94" s="48">
        <f t="shared" si="2"/>
        <v>18.400000000000006</v>
      </c>
    </row>
    <row r="95" spans="1:13">
      <c r="A95" s="24">
        <v>10</v>
      </c>
      <c r="B95" s="25" t="s">
        <v>120</v>
      </c>
      <c r="C95" s="8" t="s">
        <v>133</v>
      </c>
      <c r="D95" s="9">
        <v>0</v>
      </c>
      <c r="E95" s="9">
        <v>0</v>
      </c>
      <c r="F95" s="9">
        <v>95</v>
      </c>
      <c r="G95" s="9">
        <v>91</v>
      </c>
      <c r="H95" s="9">
        <v>186</v>
      </c>
      <c r="K95" s="48">
        <f>VLOOKUP(C95,男CR3!$C$2:$E$16,3,FALSE)</f>
        <v>5.2000000000000028</v>
      </c>
      <c r="L95" s="48">
        <f>VLOOKUP(C95,男CR4!$C$2:$E$16,3,FALSE)</f>
        <v>7.2000000000000028</v>
      </c>
      <c r="M95" s="48">
        <f t="shared" si="2"/>
        <v>12.400000000000006</v>
      </c>
    </row>
    <row r="96" spans="1:13">
      <c r="A96" s="24">
        <v>11</v>
      </c>
      <c r="B96" s="25" t="s">
        <v>120</v>
      </c>
      <c r="C96" s="8" t="s">
        <v>132</v>
      </c>
      <c r="D96" s="9">
        <v>0</v>
      </c>
      <c r="E96" s="9">
        <v>0</v>
      </c>
      <c r="F96" s="9">
        <v>95</v>
      </c>
      <c r="G96" s="9">
        <v>91</v>
      </c>
      <c r="H96" s="9">
        <v>186</v>
      </c>
      <c r="K96" s="48">
        <f>VLOOKUP(C96,男CR3!$C$2:$E$16,3,FALSE)</f>
        <v>5.2000000000000028</v>
      </c>
      <c r="L96" s="48">
        <f>VLOOKUP(C96,男CR4!$C$2:$E$16,3,FALSE)</f>
        <v>7.2000000000000028</v>
      </c>
      <c r="M96" s="48">
        <f t="shared" si="2"/>
        <v>12.400000000000006</v>
      </c>
    </row>
    <row r="97" spans="1:13">
      <c r="A97" s="24">
        <v>12</v>
      </c>
      <c r="B97" s="25" t="s">
        <v>120</v>
      </c>
      <c r="C97" s="8" t="s">
        <v>134</v>
      </c>
      <c r="D97" s="9">
        <v>0</v>
      </c>
      <c r="E97" s="9">
        <v>0</v>
      </c>
      <c r="F97" s="9">
        <v>96</v>
      </c>
      <c r="G97" s="9">
        <v>93</v>
      </c>
      <c r="H97" s="9">
        <v>189</v>
      </c>
      <c r="K97" s="48">
        <f>VLOOKUP(C97,男CR3!$C$2:$E$16,3,FALSE)</f>
        <v>4.2000000000000028</v>
      </c>
      <c r="L97" s="48">
        <f>VLOOKUP(C97,男CR4!$C$2:$E$16,3,FALSE)</f>
        <v>5.2000000000000028</v>
      </c>
      <c r="M97" s="48">
        <f t="shared" si="2"/>
        <v>9.4000000000000057</v>
      </c>
    </row>
    <row r="98" spans="1:13">
      <c r="A98" s="24">
        <v>13</v>
      </c>
      <c r="B98" s="25" t="s">
        <v>120</v>
      </c>
      <c r="C98" s="8" t="s">
        <v>129</v>
      </c>
      <c r="D98" s="9">
        <v>0</v>
      </c>
      <c r="E98" s="9">
        <v>0</v>
      </c>
      <c r="F98" s="9">
        <v>92</v>
      </c>
      <c r="G98" s="9">
        <v>100</v>
      </c>
      <c r="H98" s="9">
        <v>192</v>
      </c>
      <c r="K98" s="48">
        <f>VLOOKUP(C98,男CR3!$C$2:$E$16,3,FALSE)</f>
        <v>8.2000000000000028</v>
      </c>
      <c r="L98" s="48">
        <f>VLOOKUP(C98,男CR4!$C$2:$E$16,3,FALSE)</f>
        <v>0</v>
      </c>
      <c r="M98" s="48">
        <f t="shared" si="2"/>
        <v>8.2000000000000028</v>
      </c>
    </row>
    <row r="99" spans="1:13">
      <c r="A99" s="24">
        <v>14</v>
      </c>
      <c r="B99" s="25" t="s">
        <v>120</v>
      </c>
      <c r="C99" s="8" t="s">
        <v>135</v>
      </c>
      <c r="D99" s="9">
        <v>0</v>
      </c>
      <c r="E99" s="9">
        <v>0</v>
      </c>
      <c r="F99" s="9">
        <v>106</v>
      </c>
      <c r="G99" s="9">
        <v>87</v>
      </c>
      <c r="H99" s="9">
        <v>193</v>
      </c>
      <c r="K99" s="48">
        <f>VLOOKUP(C99,男CR3!$C$2:$E$16,3,FALSE)</f>
        <v>0</v>
      </c>
      <c r="L99" s="48">
        <f>VLOOKUP(C99,男CR4!$C$2:$E$16,3,FALSE)</f>
        <v>11.200000000000003</v>
      </c>
      <c r="M99" s="48">
        <f t="shared" si="2"/>
        <v>11.200000000000003</v>
      </c>
    </row>
    <row r="100" spans="1:13">
      <c r="A100" s="24">
        <v>15</v>
      </c>
      <c r="B100" s="25" t="s">
        <v>120</v>
      </c>
      <c r="C100" s="8" t="s">
        <v>131</v>
      </c>
      <c r="D100" s="9">
        <v>0</v>
      </c>
      <c r="E100" s="9">
        <v>0</v>
      </c>
      <c r="F100" s="9">
        <v>95</v>
      </c>
      <c r="G100" s="9">
        <v>98</v>
      </c>
      <c r="H100" s="9">
        <v>193</v>
      </c>
      <c r="K100" s="48">
        <f>VLOOKUP(C100,男CR3!$C$2:$E$16,3,FALSE)</f>
        <v>5.2000000000000028</v>
      </c>
      <c r="L100" s="48">
        <f>VLOOKUP(C100,男CR4!$C$2:$E$16,3,FALSE)</f>
        <v>0.20000000000000284</v>
      </c>
      <c r="M100" s="48">
        <f t="shared" si="2"/>
        <v>5.4000000000000057</v>
      </c>
    </row>
    <row r="101" spans="1:13">
      <c r="A101" s="24"/>
      <c r="B101" s="25"/>
      <c r="C101" s="8"/>
      <c r="D101" s="9"/>
      <c r="E101" s="9"/>
      <c r="F101" s="9"/>
      <c r="G101" s="9"/>
      <c r="H101" s="9"/>
    </row>
    <row r="102" spans="1:13">
      <c r="A102" s="24">
        <v>1</v>
      </c>
      <c r="B102" s="25" t="s">
        <v>136</v>
      </c>
      <c r="C102" s="8" t="s">
        <v>137</v>
      </c>
      <c r="D102" s="9">
        <v>0</v>
      </c>
      <c r="E102" s="9">
        <v>0</v>
      </c>
      <c r="F102" s="9">
        <v>78</v>
      </c>
      <c r="G102" s="9">
        <v>81</v>
      </c>
      <c r="H102" s="9">
        <v>159</v>
      </c>
      <c r="K102" s="48">
        <f>VLOOKUP(C102,男DR3!$C$2:$E$16,3,FALSE)</f>
        <v>18.200000000000003</v>
      </c>
      <c r="L102" s="48">
        <f>VLOOKUP(C102,男DR4!$C$2:$E$6,3,FALSE)</f>
        <v>21.400000000000006</v>
      </c>
      <c r="M102" s="48">
        <f t="shared" ref="M87:M106" si="3">SUM(K102:L102)</f>
        <v>39.600000000000009</v>
      </c>
    </row>
    <row r="103" spans="1:13">
      <c r="A103" s="24">
        <v>2</v>
      </c>
      <c r="B103" s="25" t="s">
        <v>136</v>
      </c>
      <c r="C103" s="8" t="s">
        <v>139</v>
      </c>
      <c r="D103" s="9">
        <v>0</v>
      </c>
      <c r="E103" s="9">
        <v>0</v>
      </c>
      <c r="F103" s="9">
        <v>84</v>
      </c>
      <c r="G103" s="9">
        <v>90</v>
      </c>
      <c r="H103" s="9">
        <v>174</v>
      </c>
      <c r="K103" s="48">
        <f>VLOOKUP(C103,男DR3!$C$2:$E$16,3,FALSE)</f>
        <v>12.200000000000003</v>
      </c>
      <c r="L103" s="48">
        <f>VLOOKUP(C103,男DR4!$C$2:$E$6,3,FALSE)</f>
        <v>12.400000000000006</v>
      </c>
      <c r="M103" s="48">
        <f t="shared" ref="M103:M106" si="4">SUM(K103:L103)</f>
        <v>24.600000000000009</v>
      </c>
    </row>
    <row r="104" spans="1:13">
      <c r="A104" s="24">
        <v>3</v>
      </c>
      <c r="B104" s="25" t="s">
        <v>136</v>
      </c>
      <c r="C104" s="8" t="s">
        <v>138</v>
      </c>
      <c r="D104" s="9">
        <v>0</v>
      </c>
      <c r="E104" s="9">
        <v>0</v>
      </c>
      <c r="F104" s="9">
        <v>84</v>
      </c>
      <c r="G104" s="9">
        <v>99</v>
      </c>
      <c r="H104" s="9">
        <v>183</v>
      </c>
      <c r="K104" s="48">
        <f>VLOOKUP(C104,男DR3!$C$2:$E$16,3,FALSE)</f>
        <v>12.200000000000003</v>
      </c>
      <c r="L104" s="48">
        <f>VLOOKUP(C104,男DR4!$C$2:$E$6,3,FALSE)</f>
        <v>3.4000000000000057</v>
      </c>
      <c r="M104" s="48">
        <f t="shared" si="4"/>
        <v>15.600000000000009</v>
      </c>
    </row>
    <row r="105" spans="1:13">
      <c r="A105" s="24">
        <v>4</v>
      </c>
      <c r="B105" s="25" t="s">
        <v>136</v>
      </c>
      <c r="C105" s="8" t="s">
        <v>141</v>
      </c>
      <c r="D105" s="9">
        <v>0</v>
      </c>
      <c r="E105" s="9">
        <v>0</v>
      </c>
      <c r="F105" s="9">
        <v>93</v>
      </c>
      <c r="G105" s="9">
        <v>93</v>
      </c>
      <c r="H105" s="9">
        <v>186</v>
      </c>
      <c r="K105" s="48">
        <f>VLOOKUP(C105,男DR3!$C$2:$E$16,3,FALSE)</f>
        <v>3.2000000000000028</v>
      </c>
      <c r="L105" s="48">
        <f>VLOOKUP(C105,男DR4!$C$2:$E$6,3,FALSE)</f>
        <v>9.4000000000000057</v>
      </c>
      <c r="M105" s="48">
        <f t="shared" si="4"/>
        <v>12.600000000000009</v>
      </c>
    </row>
    <row r="106" spans="1:13">
      <c r="A106" s="24">
        <v>5</v>
      </c>
      <c r="B106" s="25" t="s">
        <v>136</v>
      </c>
      <c r="C106" s="8" t="s">
        <v>140</v>
      </c>
      <c r="D106" s="9">
        <v>0</v>
      </c>
      <c r="E106" s="9">
        <v>0</v>
      </c>
      <c r="F106" s="9">
        <v>92</v>
      </c>
      <c r="G106" s="9">
        <v>99</v>
      </c>
      <c r="H106" s="9">
        <v>191</v>
      </c>
      <c r="K106" s="48">
        <f>VLOOKUP(C106,男DR3!$C$2:$E$16,3,FALSE)</f>
        <v>4.2000000000000028</v>
      </c>
      <c r="L106" s="48">
        <f>VLOOKUP(C106,男DR4!$C$2:$E$6,3,FALSE)</f>
        <v>3.4000000000000057</v>
      </c>
      <c r="M106" s="48">
        <f t="shared" si="4"/>
        <v>7.6000000000000085</v>
      </c>
    </row>
    <row r="107" spans="1:13">
      <c r="A107" s="24"/>
      <c r="B107" s="25"/>
      <c r="C107" s="8"/>
      <c r="D107" s="9"/>
      <c r="E107" s="9"/>
      <c r="F107" s="9"/>
      <c r="G107" s="9"/>
      <c r="H107" s="9"/>
    </row>
    <row r="108" spans="1:13">
      <c r="A108" s="35" t="s">
        <v>170</v>
      </c>
      <c r="B108" s="25" t="s">
        <v>146</v>
      </c>
      <c r="C108" s="8" t="s">
        <v>171</v>
      </c>
      <c r="D108" s="9">
        <v>72</v>
      </c>
      <c r="E108" s="9">
        <v>73</v>
      </c>
      <c r="F108" s="9">
        <v>71</v>
      </c>
      <c r="G108" s="9">
        <v>70</v>
      </c>
      <c r="H108" s="9">
        <v>286</v>
      </c>
      <c r="I108" s="48">
        <f>VLOOKUP($C108,女R1!$C$2:$E$47,3,FALSE)</f>
        <v>13.608695652173907</v>
      </c>
      <c r="J108" s="48">
        <f>VLOOKUP($C108,女R2!$C$2:$E$47,3,FALSE)</f>
        <v>12.434782608695656</v>
      </c>
      <c r="K108" s="48">
        <f>VLOOKUP($C108,女R3!$C$2:$E$47,3,FALSE)</f>
        <v>17.074074074074076</v>
      </c>
      <c r="L108" s="48">
        <f>VLOOKUP($C108,女R4!$C$2:$E$47,3,FALSE)</f>
        <v>17.740740740740748</v>
      </c>
      <c r="M108" s="48">
        <f>SUM(I108:L108)</f>
        <v>60.858293075684387</v>
      </c>
    </row>
    <row r="109" spans="1:13">
      <c r="A109" s="24">
        <v>1</v>
      </c>
      <c r="B109" s="25" t="s">
        <v>85</v>
      </c>
      <c r="C109" s="8" t="s">
        <v>172</v>
      </c>
      <c r="D109" s="9">
        <v>77</v>
      </c>
      <c r="E109" s="9">
        <v>75</v>
      </c>
      <c r="F109" s="9">
        <v>73</v>
      </c>
      <c r="G109" s="9">
        <v>73</v>
      </c>
      <c r="H109" s="9">
        <v>298</v>
      </c>
      <c r="I109" s="48">
        <f>VLOOKUP($C109,女R1!$C$2:$E$47,3,FALSE)</f>
        <v>8.6086956521739069</v>
      </c>
      <c r="J109" s="48">
        <f>VLOOKUP($C109,女R2!$C$2:$E$47,3,FALSE)</f>
        <v>10.434782608695656</v>
      </c>
      <c r="K109" s="48">
        <f>VLOOKUP($C109,女R3!$C$2:$E$47,3,FALSE)</f>
        <v>15.074074074074076</v>
      </c>
      <c r="L109" s="48">
        <f>VLOOKUP($C109,女R4!$C$2:$E$47,3,FALSE)</f>
        <v>14.740740740740748</v>
      </c>
      <c r="M109" s="48">
        <f t="shared" ref="M109:M116" si="5">SUM(I109:L109)</f>
        <v>48.858293075684387</v>
      </c>
    </row>
    <row r="110" spans="1:13">
      <c r="A110" s="24">
        <v>2</v>
      </c>
      <c r="B110" s="25" t="s">
        <v>85</v>
      </c>
      <c r="C110" s="8" t="s">
        <v>173</v>
      </c>
      <c r="D110" s="9">
        <v>79</v>
      </c>
      <c r="E110" s="9">
        <v>73</v>
      </c>
      <c r="F110" s="9">
        <v>76</v>
      </c>
      <c r="G110" s="9">
        <v>72</v>
      </c>
      <c r="H110" s="9">
        <v>300</v>
      </c>
      <c r="I110" s="48">
        <f>VLOOKUP($C110,女R1!$C$2:$E$47,3,FALSE)</f>
        <v>6.6086956521739069</v>
      </c>
      <c r="J110" s="48">
        <f>VLOOKUP($C110,女R2!$C$2:$E$47,3,FALSE)</f>
        <v>12.434782608695656</v>
      </c>
      <c r="K110" s="48">
        <f>VLOOKUP($C110,女R3!$C$2:$E$47,3,FALSE)</f>
        <v>12.074074074074076</v>
      </c>
      <c r="L110" s="48">
        <f>VLOOKUP($C110,女R4!$C$2:$E$47,3,FALSE)</f>
        <v>15.740740740740748</v>
      </c>
      <c r="M110" s="48">
        <f t="shared" si="5"/>
        <v>46.858293075684387</v>
      </c>
    </row>
    <row r="111" spans="1:13">
      <c r="A111" s="24">
        <v>3</v>
      </c>
      <c r="B111" s="25" t="s">
        <v>85</v>
      </c>
      <c r="C111" s="8" t="s">
        <v>174</v>
      </c>
      <c r="D111" s="9">
        <v>79</v>
      </c>
      <c r="E111" s="9">
        <v>74</v>
      </c>
      <c r="F111" s="9">
        <v>80</v>
      </c>
      <c r="G111" s="9">
        <v>74</v>
      </c>
      <c r="H111" s="9">
        <v>307</v>
      </c>
      <c r="I111" s="48">
        <f>VLOOKUP($C111,女R1!$C$2:$E$47,3,FALSE)</f>
        <v>6.6086956521739069</v>
      </c>
      <c r="J111" s="48">
        <f>VLOOKUP($C111,女R2!$C$2:$E$47,3,FALSE)</f>
        <v>11.434782608695656</v>
      </c>
      <c r="K111" s="48">
        <f>VLOOKUP($C111,女R3!$C$2:$E$47,3,FALSE)</f>
        <v>8.0740740740740762</v>
      </c>
      <c r="L111" s="48">
        <f>VLOOKUP($C111,女R4!$C$2:$E$47,3,FALSE)</f>
        <v>13.740740740740748</v>
      </c>
      <c r="M111" s="48">
        <f t="shared" si="5"/>
        <v>39.858293075684387</v>
      </c>
    </row>
    <row r="112" spans="1:13">
      <c r="A112" s="24">
        <v>4</v>
      </c>
      <c r="B112" s="25" t="s">
        <v>85</v>
      </c>
      <c r="C112" s="8" t="s">
        <v>86</v>
      </c>
      <c r="D112" s="9">
        <v>78</v>
      </c>
      <c r="E112" s="9">
        <v>75</v>
      </c>
      <c r="F112" s="9">
        <v>77</v>
      </c>
      <c r="G112" s="9">
        <v>78</v>
      </c>
      <c r="H112" s="9">
        <v>308</v>
      </c>
      <c r="I112" s="48">
        <f>VLOOKUP($C112,女R1!$C$2:$E$47,3,FALSE)</f>
        <v>7.6086956521739069</v>
      </c>
      <c r="J112" s="48">
        <f>VLOOKUP($C112,女R2!$C$2:$E$47,3,FALSE)</f>
        <v>10.434782608695656</v>
      </c>
      <c r="K112" s="48">
        <f>VLOOKUP($C112,女R3!$C$2:$E$47,3,FALSE)</f>
        <v>11.074074074074076</v>
      </c>
      <c r="L112" s="48">
        <f>VLOOKUP($C112,女R4!$C$2:$E$47,3,FALSE)</f>
        <v>9.7407407407407476</v>
      </c>
      <c r="M112" s="48">
        <f t="shared" si="5"/>
        <v>38.858293075684387</v>
      </c>
    </row>
    <row r="113" spans="1:13">
      <c r="A113" s="24">
        <v>5</v>
      </c>
      <c r="B113" s="25" t="s">
        <v>85</v>
      </c>
      <c r="C113" s="8" t="s">
        <v>175</v>
      </c>
      <c r="D113" s="9">
        <v>84</v>
      </c>
      <c r="E113" s="9">
        <v>71</v>
      </c>
      <c r="F113" s="9">
        <v>79</v>
      </c>
      <c r="G113" s="9">
        <v>80</v>
      </c>
      <c r="H113" s="9">
        <v>314</v>
      </c>
      <c r="I113" s="48">
        <f>VLOOKUP($C113,女R1!$C$2:$E$47,3,FALSE)</f>
        <v>1.6086956521739069</v>
      </c>
      <c r="J113" s="48">
        <f>VLOOKUP($C113,女R2!$C$2:$E$47,3,FALSE)</f>
        <v>14.434782608695656</v>
      </c>
      <c r="K113" s="48">
        <f>VLOOKUP($C113,女R3!$C$2:$E$47,3,FALSE)</f>
        <v>9.0740740740740762</v>
      </c>
      <c r="L113" s="48">
        <f>VLOOKUP($C113,女R4!$C$2:$E$47,3,FALSE)</f>
        <v>7.7407407407407476</v>
      </c>
      <c r="M113" s="48">
        <f t="shared" si="5"/>
        <v>32.858293075684387</v>
      </c>
    </row>
    <row r="114" spans="1:13">
      <c r="A114" s="24">
        <v>6</v>
      </c>
      <c r="B114" s="25" t="s">
        <v>85</v>
      </c>
      <c r="C114" s="8" t="s">
        <v>176</v>
      </c>
      <c r="D114" s="9">
        <v>73</v>
      </c>
      <c r="E114" s="9">
        <v>80</v>
      </c>
      <c r="F114" s="9">
        <v>78</v>
      </c>
      <c r="G114" s="9">
        <v>83</v>
      </c>
      <c r="H114" s="9">
        <v>314</v>
      </c>
      <c r="I114" s="48">
        <f>VLOOKUP($C114,女R1!$C$2:$E$47,3,FALSE)</f>
        <v>12.608695652173907</v>
      </c>
      <c r="J114" s="48">
        <f>VLOOKUP($C114,女R2!$C$2:$E$47,3,FALSE)</f>
        <v>5.4347826086956559</v>
      </c>
      <c r="K114" s="48">
        <f>VLOOKUP($C114,女R3!$C$2:$E$47,3,FALSE)</f>
        <v>10.074074074074076</v>
      </c>
      <c r="L114" s="48">
        <f>VLOOKUP($C114,女R4!$C$2:$E$47,3,FALSE)</f>
        <v>4.7407407407407476</v>
      </c>
      <c r="M114" s="48">
        <f t="shared" si="5"/>
        <v>32.858293075684387</v>
      </c>
    </row>
    <row r="115" spans="1:13">
      <c r="A115" s="24">
        <v>7</v>
      </c>
      <c r="B115" s="25" t="s">
        <v>85</v>
      </c>
      <c r="C115" s="8" t="s">
        <v>87</v>
      </c>
      <c r="D115" s="9">
        <v>79</v>
      </c>
      <c r="E115" s="9">
        <v>80</v>
      </c>
      <c r="F115" s="9">
        <v>77</v>
      </c>
      <c r="G115" s="9">
        <v>80</v>
      </c>
      <c r="H115" s="9">
        <v>316</v>
      </c>
      <c r="I115" s="48">
        <f>VLOOKUP($C115,女R1!$C$2:$E$47,3,FALSE)</f>
        <v>6.6086956521739069</v>
      </c>
      <c r="J115" s="48">
        <f>VLOOKUP($C115,女R2!$C$2:$E$47,3,FALSE)</f>
        <v>5.4347826086956559</v>
      </c>
      <c r="K115" s="48">
        <f>VLOOKUP($C115,女R3!$C$2:$E$47,3,FALSE)</f>
        <v>11.074074074074076</v>
      </c>
      <c r="L115" s="48">
        <f>VLOOKUP($C115,女R4!$C$2:$E$47,3,FALSE)</f>
        <v>7.7407407407407476</v>
      </c>
      <c r="M115" s="48">
        <f t="shared" si="5"/>
        <v>30.858293075684387</v>
      </c>
    </row>
    <row r="116" spans="1:13">
      <c r="A116" s="24">
        <v>8</v>
      </c>
      <c r="B116" s="25" t="s">
        <v>85</v>
      </c>
      <c r="C116" s="8" t="s">
        <v>88</v>
      </c>
      <c r="D116" s="9">
        <v>87</v>
      </c>
      <c r="E116" s="9">
        <v>88</v>
      </c>
      <c r="F116" s="9">
        <v>0</v>
      </c>
      <c r="G116" s="9">
        <v>0</v>
      </c>
      <c r="H116" s="9">
        <v>175</v>
      </c>
      <c r="I116" s="48">
        <f>VLOOKUP($C116,女R1!$C$2:$E$47,3,FALSE)</f>
        <v>0</v>
      </c>
      <c r="J116" s="48">
        <f>VLOOKUP($C116,女R2!$C$2:$E$47,3,FALSE)</f>
        <v>0</v>
      </c>
      <c r="M116" s="48">
        <f t="shared" si="5"/>
        <v>0</v>
      </c>
    </row>
    <row r="117" spans="1:13">
      <c r="A117" s="24"/>
      <c r="B117" s="25"/>
      <c r="C117" s="8"/>
      <c r="D117" s="9"/>
      <c r="E117" s="9"/>
      <c r="F117" s="9"/>
      <c r="G117" s="9"/>
      <c r="H117" s="9"/>
    </row>
    <row r="118" spans="1:13">
      <c r="A118" s="24">
        <v>1</v>
      </c>
      <c r="B118" s="25" t="s">
        <v>28</v>
      </c>
      <c r="C118" s="8" t="s">
        <v>90</v>
      </c>
      <c r="D118" s="9">
        <v>70</v>
      </c>
      <c r="E118" s="9">
        <v>72</v>
      </c>
      <c r="F118" s="9">
        <v>77</v>
      </c>
      <c r="G118" s="9">
        <v>73</v>
      </c>
      <c r="H118" s="9">
        <v>292</v>
      </c>
      <c r="I118" s="48">
        <f>VLOOKUP($C118,女R1!$C$2:$E$47,3,FALSE)</f>
        <v>15.608695652173907</v>
      </c>
      <c r="J118" s="48">
        <f>VLOOKUP($C118,女R2!$C$2:$E$47,3,FALSE)</f>
        <v>13.434782608695656</v>
      </c>
      <c r="K118" s="48">
        <f>VLOOKUP($C118,女R3!$C$2:$E$47,3,FALSE)</f>
        <v>11.074074074074076</v>
      </c>
      <c r="L118" s="48">
        <f>VLOOKUP($C118,女R4!$C$2:$E$47,3,FALSE)</f>
        <v>14.740740740740748</v>
      </c>
      <c r="M118" s="48">
        <f t="shared" ref="M118:M137" si="6">SUM(I118:L118)</f>
        <v>54.858293075684387</v>
      </c>
    </row>
    <row r="119" spans="1:13">
      <c r="A119" s="24">
        <v>2</v>
      </c>
      <c r="B119" s="25" t="s">
        <v>28</v>
      </c>
      <c r="C119" s="8" t="s">
        <v>89</v>
      </c>
      <c r="D119" s="9">
        <v>69</v>
      </c>
      <c r="E119" s="9">
        <v>76</v>
      </c>
      <c r="F119" s="9">
        <v>73</v>
      </c>
      <c r="G119" s="9">
        <v>77</v>
      </c>
      <c r="H119" s="9">
        <v>295</v>
      </c>
      <c r="I119" s="48">
        <f>VLOOKUP($C119,女R1!$C$2:$E$47,3,FALSE)</f>
        <v>16.608695652173907</v>
      </c>
      <c r="J119" s="48">
        <f>VLOOKUP($C119,女R2!$C$2:$E$47,3,FALSE)</f>
        <v>9.4347826086956559</v>
      </c>
      <c r="K119" s="48">
        <f>VLOOKUP($C119,女R3!$C$2:$E$47,3,FALSE)</f>
        <v>15.074074074074076</v>
      </c>
      <c r="L119" s="48">
        <f>VLOOKUP($C119,女R4!$C$2:$E$47,3,FALSE)</f>
        <v>10.740740740740748</v>
      </c>
      <c r="M119" s="48">
        <f t="shared" si="6"/>
        <v>51.858293075684387</v>
      </c>
    </row>
    <row r="120" spans="1:13">
      <c r="A120" s="24">
        <v>3</v>
      </c>
      <c r="B120" s="25" t="s">
        <v>28</v>
      </c>
      <c r="C120" s="8" t="s">
        <v>91</v>
      </c>
      <c r="D120" s="9">
        <v>70</v>
      </c>
      <c r="E120" s="9">
        <v>77</v>
      </c>
      <c r="F120" s="9">
        <v>78</v>
      </c>
      <c r="G120" s="9">
        <v>73</v>
      </c>
      <c r="H120" s="9">
        <v>298</v>
      </c>
      <c r="I120" s="48">
        <f>VLOOKUP($C120,女R1!$C$2:$E$47,3,FALSE)</f>
        <v>15.608695652173907</v>
      </c>
      <c r="J120" s="48">
        <f>VLOOKUP($C120,女R2!$C$2:$E$47,3,FALSE)</f>
        <v>8.4347826086956559</v>
      </c>
      <c r="K120" s="48">
        <f>VLOOKUP($C120,女R3!$C$2:$E$47,3,FALSE)</f>
        <v>10.074074074074076</v>
      </c>
      <c r="L120" s="48">
        <f>VLOOKUP($C120,女R4!$C$2:$E$47,3,FALSE)</f>
        <v>14.740740740740748</v>
      </c>
      <c r="M120" s="48">
        <f t="shared" si="6"/>
        <v>48.858293075684387</v>
      </c>
    </row>
    <row r="121" spans="1:13">
      <c r="A121" s="24">
        <v>4</v>
      </c>
      <c r="B121" s="25" t="s">
        <v>28</v>
      </c>
      <c r="C121" s="8" t="s">
        <v>98</v>
      </c>
      <c r="D121" s="9">
        <v>79</v>
      </c>
      <c r="E121" s="9">
        <v>71</v>
      </c>
      <c r="F121" s="9">
        <v>76</v>
      </c>
      <c r="G121" s="9">
        <v>75</v>
      </c>
      <c r="H121" s="9">
        <v>301</v>
      </c>
      <c r="I121" s="48">
        <f>VLOOKUP($C121,女R1!$C$2:$E$47,3,FALSE)</f>
        <v>6.6086956521739069</v>
      </c>
      <c r="J121" s="48">
        <f>VLOOKUP($C121,女R2!$C$2:$E$47,3,FALSE)</f>
        <v>14.434782608695656</v>
      </c>
      <c r="K121" s="48">
        <f>VLOOKUP($C121,女R3!$C$2:$E$47,3,FALSE)</f>
        <v>12.074074074074076</v>
      </c>
      <c r="L121" s="48">
        <f>VLOOKUP($C121,女R4!$C$2:$E$47,3,FALSE)</f>
        <v>12.740740740740748</v>
      </c>
      <c r="M121" s="48">
        <f t="shared" si="6"/>
        <v>45.858293075684387</v>
      </c>
    </row>
    <row r="122" spans="1:13">
      <c r="A122" s="24">
        <v>5</v>
      </c>
      <c r="B122" s="25" t="s">
        <v>28</v>
      </c>
      <c r="C122" s="8" t="s">
        <v>29</v>
      </c>
      <c r="D122" s="9">
        <v>75</v>
      </c>
      <c r="E122" s="9">
        <v>79</v>
      </c>
      <c r="F122" s="9">
        <v>72</v>
      </c>
      <c r="G122" s="9">
        <v>75</v>
      </c>
      <c r="H122" s="9">
        <v>301</v>
      </c>
      <c r="I122" s="48">
        <f>VLOOKUP($C122,女R1!$C$2:$E$47,3,FALSE)</f>
        <v>10.608695652173907</v>
      </c>
      <c r="J122" s="48">
        <f>VLOOKUP($C122,女R2!$C$2:$E$47,3,FALSE)</f>
        <v>6.4347826086956559</v>
      </c>
      <c r="K122" s="48">
        <f>VLOOKUP($C122,女R3!$C$2:$E$47,3,FALSE)</f>
        <v>16.074074074074076</v>
      </c>
      <c r="L122" s="48">
        <f>VLOOKUP($C122,女R4!$C$2:$E$47,3,FALSE)</f>
        <v>12.740740740740748</v>
      </c>
      <c r="M122" s="48">
        <f t="shared" si="6"/>
        <v>45.858293075684387</v>
      </c>
    </row>
    <row r="123" spans="1:13">
      <c r="A123" s="24">
        <v>6</v>
      </c>
      <c r="B123" s="25" t="s">
        <v>28</v>
      </c>
      <c r="C123" s="8" t="s">
        <v>93</v>
      </c>
      <c r="D123" s="9">
        <v>75</v>
      </c>
      <c r="E123" s="9">
        <v>75</v>
      </c>
      <c r="F123" s="9">
        <v>74</v>
      </c>
      <c r="G123" s="9">
        <v>77</v>
      </c>
      <c r="H123" s="9">
        <v>301</v>
      </c>
      <c r="I123" s="48">
        <f>VLOOKUP($C123,女R1!$C$2:$E$47,3,FALSE)</f>
        <v>10.608695652173907</v>
      </c>
      <c r="J123" s="48">
        <f>VLOOKUP($C123,女R2!$C$2:$E$47,3,FALSE)</f>
        <v>10.434782608695656</v>
      </c>
      <c r="K123" s="48">
        <f>VLOOKUP($C123,女R3!$C$2:$E$47,3,FALSE)</f>
        <v>14.074074074074076</v>
      </c>
      <c r="L123" s="48">
        <f>VLOOKUP($C123,女R4!$C$2:$E$47,3,FALSE)</f>
        <v>10.740740740740748</v>
      </c>
      <c r="M123" s="48">
        <f t="shared" si="6"/>
        <v>45.858293075684387</v>
      </c>
    </row>
    <row r="124" spans="1:13">
      <c r="A124" s="24">
        <v>7</v>
      </c>
      <c r="B124" s="25" t="s">
        <v>28</v>
      </c>
      <c r="C124" s="8" t="s">
        <v>92</v>
      </c>
      <c r="D124" s="9">
        <v>74</v>
      </c>
      <c r="E124" s="9">
        <v>78</v>
      </c>
      <c r="F124" s="9">
        <v>75</v>
      </c>
      <c r="G124" s="9">
        <v>79</v>
      </c>
      <c r="H124" s="9">
        <v>306</v>
      </c>
      <c r="I124" s="48">
        <f>VLOOKUP($C124,女R1!$C$2:$E$47,3,FALSE)</f>
        <v>11.608695652173907</v>
      </c>
      <c r="J124" s="48">
        <f>VLOOKUP($C124,女R2!$C$2:$E$47,3,FALSE)</f>
        <v>7.4347826086956559</v>
      </c>
      <c r="K124" s="48">
        <f>VLOOKUP($C124,女R3!$C$2:$E$47,3,FALSE)</f>
        <v>13.074074074074076</v>
      </c>
      <c r="L124" s="48">
        <f>VLOOKUP($C124,女R4!$C$2:$E$47,3,FALSE)</f>
        <v>8.7407407407407476</v>
      </c>
      <c r="M124" s="48">
        <f t="shared" si="6"/>
        <v>40.858293075684387</v>
      </c>
    </row>
    <row r="125" spans="1:13">
      <c r="A125" s="24">
        <v>8</v>
      </c>
      <c r="B125" s="25" t="s">
        <v>28</v>
      </c>
      <c r="C125" s="8" t="s">
        <v>94</v>
      </c>
      <c r="D125" s="9">
        <v>76</v>
      </c>
      <c r="E125" s="9">
        <v>76</v>
      </c>
      <c r="F125" s="9">
        <v>76</v>
      </c>
      <c r="G125" s="9">
        <v>80</v>
      </c>
      <c r="H125" s="9">
        <v>308</v>
      </c>
      <c r="I125" s="48">
        <f>VLOOKUP($C125,女R1!$C$2:$E$47,3,FALSE)</f>
        <v>9.6086956521739069</v>
      </c>
      <c r="J125" s="48">
        <f>VLOOKUP($C125,女R2!$C$2:$E$47,3,FALSE)</f>
        <v>9.4347826086956559</v>
      </c>
      <c r="K125" s="48">
        <f>VLOOKUP($C125,女R3!$C$2:$E$47,3,FALSE)</f>
        <v>12.074074074074076</v>
      </c>
      <c r="L125" s="48">
        <f>VLOOKUP($C125,女R4!$C$2:$E$47,3,FALSE)</f>
        <v>7.7407407407407476</v>
      </c>
      <c r="M125" s="48">
        <f t="shared" si="6"/>
        <v>38.858293075684387</v>
      </c>
    </row>
    <row r="126" spans="1:13">
      <c r="A126" s="24">
        <v>9</v>
      </c>
      <c r="B126" s="25" t="s">
        <v>28</v>
      </c>
      <c r="C126" s="8" t="s">
        <v>177</v>
      </c>
      <c r="D126" s="9">
        <v>78</v>
      </c>
      <c r="E126" s="9">
        <v>77</v>
      </c>
      <c r="F126" s="9">
        <v>83</v>
      </c>
      <c r="G126" s="9">
        <v>73</v>
      </c>
      <c r="H126" s="9">
        <v>311</v>
      </c>
      <c r="I126" s="48">
        <f>VLOOKUP($C126,女R1!$C$2:$E$47,3,FALSE)</f>
        <v>7.6086956521739069</v>
      </c>
      <c r="J126" s="48">
        <f>VLOOKUP($C126,女R2!$C$2:$E$47,3,FALSE)</f>
        <v>8.4347826086956559</v>
      </c>
      <c r="K126" s="48">
        <f>VLOOKUP($C126,女R3!$C$2:$E$47,3,FALSE)</f>
        <v>5.0740740740740762</v>
      </c>
      <c r="L126" s="48">
        <f>VLOOKUP($C126,女R4!$C$2:$E$47,3,FALSE)</f>
        <v>14.740740740740748</v>
      </c>
      <c r="M126" s="48">
        <f t="shared" si="6"/>
        <v>35.858293075684387</v>
      </c>
    </row>
    <row r="127" spans="1:13">
      <c r="A127" s="24">
        <v>10</v>
      </c>
      <c r="B127" s="25" t="s">
        <v>28</v>
      </c>
      <c r="C127" s="8" t="s">
        <v>95</v>
      </c>
      <c r="D127" s="9">
        <v>77</v>
      </c>
      <c r="E127" s="9">
        <v>75</v>
      </c>
      <c r="F127" s="9">
        <v>81</v>
      </c>
      <c r="G127" s="9">
        <v>79</v>
      </c>
      <c r="H127" s="9">
        <v>312</v>
      </c>
      <c r="I127" s="48">
        <f>VLOOKUP($C127,女R1!$C$2:$E$47,3,FALSE)</f>
        <v>8.6086956521739069</v>
      </c>
      <c r="J127" s="48">
        <f>VLOOKUP($C127,女R2!$C$2:$E$47,3,FALSE)</f>
        <v>10.434782608695656</v>
      </c>
      <c r="K127" s="48">
        <f>VLOOKUP($C127,女R3!$C$2:$E$47,3,FALSE)</f>
        <v>7.0740740740740762</v>
      </c>
      <c r="L127" s="48">
        <f>VLOOKUP($C127,女R4!$C$2:$E$47,3,FALSE)</f>
        <v>8.7407407407407476</v>
      </c>
      <c r="M127" s="48">
        <f t="shared" si="6"/>
        <v>34.858293075684387</v>
      </c>
    </row>
    <row r="128" spans="1:13">
      <c r="A128" s="24">
        <v>11</v>
      </c>
      <c r="B128" s="25" t="s">
        <v>28</v>
      </c>
      <c r="C128" s="8" t="s">
        <v>178</v>
      </c>
      <c r="D128" s="9">
        <v>81</v>
      </c>
      <c r="E128" s="9">
        <v>75</v>
      </c>
      <c r="F128" s="9">
        <v>0</v>
      </c>
      <c r="G128" s="9">
        <v>0</v>
      </c>
      <c r="H128" s="9">
        <v>156</v>
      </c>
      <c r="I128" s="48">
        <f>VLOOKUP($C128,女R1!$C$2:$E$47,3,FALSE)</f>
        <v>4.6086956521739069</v>
      </c>
      <c r="J128" s="48">
        <f>VLOOKUP($C128,女R2!$C$2:$E$47,3,FALSE)</f>
        <v>10.434782608695656</v>
      </c>
      <c r="M128" s="48">
        <f t="shared" si="6"/>
        <v>15.043478260869563</v>
      </c>
    </row>
    <row r="129" spans="1:13">
      <c r="A129" s="24">
        <v>12</v>
      </c>
      <c r="B129" s="25" t="s">
        <v>28</v>
      </c>
      <c r="C129" s="8" t="s">
        <v>101</v>
      </c>
      <c r="D129" s="9">
        <v>81</v>
      </c>
      <c r="E129" s="9">
        <v>76</v>
      </c>
      <c r="F129" s="9">
        <v>0</v>
      </c>
      <c r="G129" s="9">
        <v>0</v>
      </c>
      <c r="H129" s="9">
        <v>157</v>
      </c>
      <c r="I129" s="48">
        <f>VLOOKUP($C129,女R1!$C$2:$E$47,3,FALSE)</f>
        <v>4.6086956521739069</v>
      </c>
      <c r="J129" s="48">
        <f>VLOOKUP($C129,女R2!$C$2:$E$47,3,FALSE)</f>
        <v>9.4347826086956559</v>
      </c>
      <c r="M129" s="48">
        <f t="shared" si="6"/>
        <v>14.043478260869563</v>
      </c>
    </row>
    <row r="130" spans="1:13">
      <c r="A130" s="24">
        <v>13</v>
      </c>
      <c r="B130" s="25" t="s">
        <v>28</v>
      </c>
      <c r="C130" s="8" t="s">
        <v>97</v>
      </c>
      <c r="D130" s="9">
        <v>79</v>
      </c>
      <c r="E130" s="9">
        <v>79</v>
      </c>
      <c r="F130" s="9">
        <v>0</v>
      </c>
      <c r="G130" s="9">
        <v>0</v>
      </c>
      <c r="H130" s="9">
        <v>158</v>
      </c>
      <c r="I130" s="48">
        <f>VLOOKUP($C130,女R1!$C$2:$E$47,3,FALSE)</f>
        <v>6.6086956521739069</v>
      </c>
      <c r="J130" s="48">
        <f>VLOOKUP($C130,女R2!$C$2:$E$47,3,FALSE)</f>
        <v>6.4347826086956559</v>
      </c>
      <c r="M130" s="48">
        <f t="shared" si="6"/>
        <v>13.043478260869563</v>
      </c>
    </row>
    <row r="131" spans="1:13">
      <c r="A131" s="24">
        <v>14</v>
      </c>
      <c r="B131" s="25" t="s">
        <v>28</v>
      </c>
      <c r="C131" s="8" t="s">
        <v>96</v>
      </c>
      <c r="D131" s="9">
        <v>78</v>
      </c>
      <c r="E131" s="9">
        <v>80</v>
      </c>
      <c r="F131" s="9">
        <v>0</v>
      </c>
      <c r="G131" s="9">
        <v>0</v>
      </c>
      <c r="H131" s="9">
        <v>158</v>
      </c>
      <c r="I131" s="48">
        <f>VLOOKUP($C131,女R1!$C$2:$E$47,3,FALSE)</f>
        <v>7.6086956521739069</v>
      </c>
      <c r="J131" s="48">
        <f>VLOOKUP($C131,女R2!$C$2:$E$47,3,FALSE)</f>
        <v>5.4347826086956559</v>
      </c>
      <c r="M131" s="48">
        <f t="shared" si="6"/>
        <v>13.043478260869563</v>
      </c>
    </row>
    <row r="132" spans="1:13">
      <c r="A132" s="24">
        <v>15</v>
      </c>
      <c r="B132" s="25" t="s">
        <v>28</v>
      </c>
      <c r="C132" s="8" t="s">
        <v>30</v>
      </c>
      <c r="D132" s="9">
        <v>77</v>
      </c>
      <c r="E132" s="9">
        <v>82</v>
      </c>
      <c r="F132" s="9">
        <v>0</v>
      </c>
      <c r="G132" s="9">
        <v>0</v>
      </c>
      <c r="H132" s="9">
        <v>159</v>
      </c>
      <c r="I132" s="48">
        <f>VLOOKUP($C132,女R1!$C$2:$E$47,3,FALSE)</f>
        <v>8.6086956521739069</v>
      </c>
      <c r="J132" s="48">
        <f>VLOOKUP($C132,女R2!$C$2:$E$47,3,FALSE)</f>
        <v>3.4347826086956559</v>
      </c>
      <c r="M132" s="48">
        <f t="shared" si="6"/>
        <v>12.043478260869563</v>
      </c>
    </row>
    <row r="133" spans="1:13">
      <c r="A133" s="24">
        <v>16</v>
      </c>
      <c r="B133" s="25" t="s">
        <v>28</v>
      </c>
      <c r="C133" s="8" t="s">
        <v>102</v>
      </c>
      <c r="D133" s="9">
        <v>83</v>
      </c>
      <c r="E133" s="9">
        <v>78</v>
      </c>
      <c r="F133" s="9">
        <v>0</v>
      </c>
      <c r="G133" s="9">
        <v>0</v>
      </c>
      <c r="H133" s="9">
        <v>161</v>
      </c>
      <c r="I133" s="48">
        <f>VLOOKUP($C133,女R1!$C$2:$E$47,3,FALSE)</f>
        <v>2.6086956521739069</v>
      </c>
      <c r="J133" s="48">
        <f>VLOOKUP($C133,女R2!$C$2:$E$47,3,FALSE)</f>
        <v>7.4347826086956559</v>
      </c>
      <c r="M133" s="48">
        <f t="shared" si="6"/>
        <v>10.043478260869563</v>
      </c>
    </row>
    <row r="134" spans="1:13">
      <c r="A134" s="24">
        <v>17</v>
      </c>
      <c r="B134" s="25" t="s">
        <v>28</v>
      </c>
      <c r="C134" s="8" t="s">
        <v>100</v>
      </c>
      <c r="D134" s="9">
        <v>81</v>
      </c>
      <c r="E134" s="9">
        <v>80</v>
      </c>
      <c r="F134" s="9">
        <v>0</v>
      </c>
      <c r="G134" s="9">
        <v>0</v>
      </c>
      <c r="H134" s="9">
        <v>161</v>
      </c>
      <c r="I134" s="48">
        <f>VLOOKUP($C134,女R1!$C$2:$E$47,3,FALSE)</f>
        <v>4.6086956521739069</v>
      </c>
      <c r="J134" s="48">
        <f>VLOOKUP($C134,女R2!$C$2:$E$47,3,FALSE)</f>
        <v>5.4347826086956559</v>
      </c>
      <c r="M134" s="48">
        <f t="shared" si="6"/>
        <v>10.043478260869563</v>
      </c>
    </row>
    <row r="135" spans="1:13">
      <c r="A135" s="24">
        <v>18</v>
      </c>
      <c r="B135" s="25" t="s">
        <v>28</v>
      </c>
      <c r="C135" s="8" t="s">
        <v>99</v>
      </c>
      <c r="D135" s="9">
        <v>80</v>
      </c>
      <c r="E135" s="9">
        <v>83</v>
      </c>
      <c r="F135" s="9">
        <v>0</v>
      </c>
      <c r="G135" s="9">
        <v>0</v>
      </c>
      <c r="H135" s="9">
        <v>163</v>
      </c>
      <c r="I135" s="48">
        <f>VLOOKUP($C135,女R1!$C$2:$E$47,3,FALSE)</f>
        <v>5.6086956521739069</v>
      </c>
      <c r="J135" s="48">
        <f>VLOOKUP($C135,女R2!$C$2:$E$47,3,FALSE)</f>
        <v>2.4347826086956559</v>
      </c>
      <c r="M135" s="48">
        <f t="shared" si="6"/>
        <v>8.0434782608695627</v>
      </c>
    </row>
    <row r="136" spans="1:13">
      <c r="A136" s="24">
        <v>19</v>
      </c>
      <c r="B136" s="25" t="s">
        <v>28</v>
      </c>
      <c r="C136" s="8" t="s">
        <v>103</v>
      </c>
      <c r="D136" s="9">
        <v>99</v>
      </c>
      <c r="E136" s="9">
        <v>89</v>
      </c>
      <c r="F136" s="9">
        <v>0</v>
      </c>
      <c r="G136" s="9">
        <v>0</v>
      </c>
      <c r="H136" s="9">
        <v>188</v>
      </c>
      <c r="I136" s="48">
        <f>VLOOKUP($C136,女R1!$C$2:$E$47,3,FALSE)</f>
        <v>0</v>
      </c>
      <c r="J136" s="48">
        <f>VLOOKUP($C136,女R2!$C$2:$E$47,3,FALSE)</f>
        <v>0</v>
      </c>
      <c r="M136" s="48">
        <f t="shared" si="6"/>
        <v>0</v>
      </c>
    </row>
    <row r="137" spans="1:13">
      <c r="A137" s="24">
        <v>20</v>
      </c>
      <c r="B137" s="25" t="s">
        <v>28</v>
      </c>
      <c r="C137" s="8" t="s">
        <v>179</v>
      </c>
      <c r="D137" s="9"/>
      <c r="E137" s="9"/>
      <c r="F137" s="9"/>
      <c r="G137" s="9"/>
      <c r="H137" s="9"/>
      <c r="M137" s="48">
        <f t="shared" si="6"/>
        <v>0</v>
      </c>
    </row>
    <row r="138" spans="1:13">
      <c r="A138" s="24" t="s">
        <v>13</v>
      </c>
      <c r="B138" s="25" t="s">
        <v>13</v>
      </c>
      <c r="C138" s="8" t="s">
        <v>13</v>
      </c>
      <c r="D138" s="9" t="s">
        <v>13</v>
      </c>
      <c r="E138" s="9" t="s">
        <v>13</v>
      </c>
      <c r="F138" s="9" t="s">
        <v>13</v>
      </c>
      <c r="G138" s="9" t="s">
        <v>13</v>
      </c>
      <c r="H138" s="9" t="s">
        <v>13</v>
      </c>
    </row>
    <row r="139" spans="1:13">
      <c r="A139" s="24">
        <v>1</v>
      </c>
      <c r="B139" s="25" t="s">
        <v>31</v>
      </c>
      <c r="C139" s="8" t="s">
        <v>104</v>
      </c>
      <c r="D139" s="9">
        <v>73</v>
      </c>
      <c r="E139" s="9">
        <v>76</v>
      </c>
      <c r="F139" s="9">
        <v>78</v>
      </c>
      <c r="G139" s="9">
        <v>80</v>
      </c>
      <c r="H139" s="9">
        <v>307</v>
      </c>
      <c r="I139" s="48">
        <f>VLOOKUP($C139,女R1!$C$2:$E$47,3,FALSE)</f>
        <v>12.608695652173907</v>
      </c>
      <c r="J139" s="48">
        <f>VLOOKUP($C139,女R2!$C$2:$E$47,3,FALSE)</f>
        <v>9.4347826086956559</v>
      </c>
      <c r="K139" s="48">
        <f>VLOOKUP($C139,女R3!$C$2:$E$47,3,FALSE)</f>
        <v>10.074074074074076</v>
      </c>
      <c r="L139" s="48">
        <f>VLOOKUP($C139,女R4!$C$2:$E$47,3,FALSE)</f>
        <v>7.7407407407407476</v>
      </c>
      <c r="M139" s="48">
        <f t="shared" ref="M139:M156" si="7">SUM(I139:L139)</f>
        <v>39.858293075684387</v>
      </c>
    </row>
    <row r="140" spans="1:13">
      <c r="A140" s="24">
        <v>2</v>
      </c>
      <c r="B140" s="25" t="s">
        <v>31</v>
      </c>
      <c r="C140" s="8" t="s">
        <v>32</v>
      </c>
      <c r="D140" s="9">
        <v>72</v>
      </c>
      <c r="E140" s="9">
        <v>82</v>
      </c>
      <c r="F140" s="9">
        <v>87</v>
      </c>
      <c r="G140" s="9">
        <v>76</v>
      </c>
      <c r="H140" s="9">
        <v>317</v>
      </c>
      <c r="I140" s="48">
        <f>VLOOKUP($C140,女R1!$C$2:$E$47,3,FALSE)</f>
        <v>13.608695652173907</v>
      </c>
      <c r="J140" s="48">
        <f>VLOOKUP($C140,女R2!$C$2:$E$47,3,FALSE)</f>
        <v>3.4347826086956559</v>
      </c>
      <c r="K140" s="48">
        <f>VLOOKUP($C140,女R3!$C$2:$E$47,3,FALSE)</f>
        <v>1.0740740740740762</v>
      </c>
      <c r="L140" s="48">
        <f>VLOOKUP($C140,女R4!$C$2:$E$47,3,FALSE)</f>
        <v>11.740740740740748</v>
      </c>
      <c r="M140" s="48">
        <f t="shared" si="7"/>
        <v>29.858293075684387</v>
      </c>
    </row>
    <row r="141" spans="1:13">
      <c r="A141" s="24">
        <v>3</v>
      </c>
      <c r="B141" s="25" t="s">
        <v>31</v>
      </c>
      <c r="C141" s="8" t="s">
        <v>105</v>
      </c>
      <c r="D141" s="9">
        <v>80</v>
      </c>
      <c r="E141" s="9">
        <v>78</v>
      </c>
      <c r="F141" s="9">
        <v>78</v>
      </c>
      <c r="G141" s="9">
        <v>82</v>
      </c>
      <c r="H141" s="9">
        <v>318</v>
      </c>
      <c r="I141" s="48">
        <f>VLOOKUP($C141,女R1!$C$2:$E$47,3,FALSE)</f>
        <v>5.6086956521739069</v>
      </c>
      <c r="J141" s="48">
        <f>VLOOKUP($C141,女R2!$C$2:$E$47,3,FALSE)</f>
        <v>7.4347826086956559</v>
      </c>
      <c r="K141" s="48">
        <f>VLOOKUP($C141,女R3!$C$2:$E$47,3,FALSE)</f>
        <v>10.074074074074076</v>
      </c>
      <c r="L141" s="48">
        <f>VLOOKUP($C141,女R4!$C$2:$E$47,3,FALSE)</f>
        <v>5.7407407407407476</v>
      </c>
      <c r="M141" s="48">
        <f t="shared" si="7"/>
        <v>28.858293075684387</v>
      </c>
    </row>
    <row r="142" spans="1:13">
      <c r="A142" s="24">
        <v>4</v>
      </c>
      <c r="B142" s="25" t="s">
        <v>31</v>
      </c>
      <c r="C142" s="8" t="s">
        <v>108</v>
      </c>
      <c r="D142" s="9">
        <v>83</v>
      </c>
      <c r="E142" s="9">
        <v>79</v>
      </c>
      <c r="F142" s="9">
        <v>80</v>
      </c>
      <c r="G142" s="9">
        <v>79</v>
      </c>
      <c r="H142" s="9">
        <v>321</v>
      </c>
      <c r="I142" s="48">
        <f>VLOOKUP($C142,女R1!$C$2:$E$47,3,FALSE)</f>
        <v>2.6086956521739069</v>
      </c>
      <c r="J142" s="48">
        <f>VLOOKUP($C142,女R2!$C$2:$E$47,3,FALSE)</f>
        <v>6.4347826086956559</v>
      </c>
      <c r="K142" s="48">
        <f>VLOOKUP($C142,女R3!$C$2:$E$47,3,FALSE)</f>
        <v>8.0740740740740762</v>
      </c>
      <c r="L142" s="48">
        <f>VLOOKUP($C142,女R4!$C$2:$E$47,3,FALSE)</f>
        <v>8.7407407407407476</v>
      </c>
      <c r="M142" s="48">
        <f t="shared" si="7"/>
        <v>25.858293075684387</v>
      </c>
    </row>
    <row r="143" spans="1:13">
      <c r="A143" s="24">
        <v>5</v>
      </c>
      <c r="B143" s="25" t="s">
        <v>31</v>
      </c>
      <c r="C143" s="8" t="s">
        <v>111</v>
      </c>
      <c r="D143" s="9">
        <v>86</v>
      </c>
      <c r="E143" s="9">
        <v>80</v>
      </c>
      <c r="F143" s="9">
        <v>80</v>
      </c>
      <c r="G143" s="9">
        <v>78</v>
      </c>
      <c r="H143" s="9">
        <v>324</v>
      </c>
      <c r="I143" s="48">
        <f>VLOOKUP($C143,女R1!$C$2:$E$47,3,FALSE)</f>
        <v>0</v>
      </c>
      <c r="J143" s="48">
        <f>VLOOKUP($C143,女R2!$C$2:$E$47,3,FALSE)</f>
        <v>5.4347826086956559</v>
      </c>
      <c r="K143" s="48">
        <f>VLOOKUP($C143,女R3!$C$2:$E$47,3,FALSE)</f>
        <v>8.0740740740740762</v>
      </c>
      <c r="L143" s="48">
        <f>VLOOKUP($C143,女R4!$C$2:$E$47,3,FALSE)</f>
        <v>9.7407407407407476</v>
      </c>
      <c r="M143" s="48">
        <f t="shared" si="7"/>
        <v>23.24959742351048</v>
      </c>
    </row>
    <row r="144" spans="1:13">
      <c r="A144" s="24">
        <v>6</v>
      </c>
      <c r="B144" s="25" t="s">
        <v>31</v>
      </c>
      <c r="C144" s="8" t="s">
        <v>33</v>
      </c>
      <c r="D144" s="9">
        <v>82</v>
      </c>
      <c r="E144" s="9">
        <v>79</v>
      </c>
      <c r="F144" s="9">
        <v>84</v>
      </c>
      <c r="G144" s="9">
        <v>81</v>
      </c>
      <c r="H144" s="9">
        <v>326</v>
      </c>
      <c r="I144" s="48">
        <f>VLOOKUP($C144,女R1!$C$2:$E$47,3,FALSE)</f>
        <v>3.6086956521739069</v>
      </c>
      <c r="J144" s="48">
        <f>VLOOKUP($C144,女R2!$C$2:$E$47,3,FALSE)</f>
        <v>6.4347826086956559</v>
      </c>
      <c r="K144" s="48">
        <f>VLOOKUP($C144,女R3!$C$2:$E$47,3,FALSE)</f>
        <v>4.0740740740740762</v>
      </c>
      <c r="L144" s="48">
        <f>VLOOKUP($C144,女R4!$C$2:$E$47,3,FALSE)</f>
        <v>6.7407407407407476</v>
      </c>
      <c r="M144" s="48">
        <f t="shared" si="7"/>
        <v>20.858293075684387</v>
      </c>
    </row>
    <row r="145" spans="1:13">
      <c r="A145" s="24">
        <v>7</v>
      </c>
      <c r="B145" s="25" t="s">
        <v>31</v>
      </c>
      <c r="C145" s="8" t="s">
        <v>106</v>
      </c>
      <c r="D145" s="9">
        <v>82</v>
      </c>
      <c r="E145" s="9">
        <v>83</v>
      </c>
      <c r="F145" s="9">
        <v>76</v>
      </c>
      <c r="G145" s="9">
        <v>87</v>
      </c>
      <c r="H145" s="9">
        <v>328</v>
      </c>
      <c r="I145" s="48">
        <f>VLOOKUP($C145,女R1!$C$2:$E$47,3,FALSE)</f>
        <v>3.6086956521739069</v>
      </c>
      <c r="J145" s="48">
        <f>VLOOKUP($C145,女R2!$C$2:$E$47,3,FALSE)</f>
        <v>2.4347826086956559</v>
      </c>
      <c r="K145" s="48">
        <f>VLOOKUP($C145,女R3!$C$2:$E$47,3,FALSE)</f>
        <v>12.074074074074076</v>
      </c>
      <c r="L145" s="48">
        <f>VLOOKUP($C145,女R4!$C$2:$E$47,3,FALSE)</f>
        <v>0.74074074074074758</v>
      </c>
      <c r="M145" s="48">
        <f t="shared" si="7"/>
        <v>18.858293075684387</v>
      </c>
    </row>
    <row r="146" spans="1:13">
      <c r="A146" s="24">
        <v>8</v>
      </c>
      <c r="B146" s="25" t="s">
        <v>31</v>
      </c>
      <c r="C146" s="8" t="s">
        <v>107</v>
      </c>
      <c r="D146" s="9">
        <v>82</v>
      </c>
      <c r="E146" s="9">
        <v>83</v>
      </c>
      <c r="F146" s="9">
        <v>83</v>
      </c>
      <c r="G146" s="9">
        <v>81</v>
      </c>
      <c r="H146" s="9">
        <v>329</v>
      </c>
      <c r="I146" s="48">
        <f>VLOOKUP($C146,女R1!$C$2:$E$47,3,FALSE)</f>
        <v>3.6086956521739069</v>
      </c>
      <c r="J146" s="48">
        <f>VLOOKUP($C146,女R2!$C$2:$E$47,3,FALSE)</f>
        <v>2.4347826086956559</v>
      </c>
      <c r="K146" s="48">
        <f>VLOOKUP($C146,女R3!$C$2:$E$47,3,FALSE)</f>
        <v>5.0740740740740762</v>
      </c>
      <c r="L146" s="48">
        <f>VLOOKUP($C146,女R4!$C$2:$E$47,3,FALSE)</f>
        <v>6.7407407407407476</v>
      </c>
      <c r="M146" s="48">
        <f t="shared" si="7"/>
        <v>17.858293075684387</v>
      </c>
    </row>
    <row r="147" spans="1:13">
      <c r="A147" s="24">
        <v>9</v>
      </c>
      <c r="B147" s="25" t="s">
        <v>31</v>
      </c>
      <c r="C147" s="8" t="s">
        <v>116</v>
      </c>
      <c r="D147" s="9">
        <v>89</v>
      </c>
      <c r="E147" s="9">
        <v>76</v>
      </c>
      <c r="F147" s="9">
        <v>86</v>
      </c>
      <c r="G147" s="9">
        <v>84</v>
      </c>
      <c r="H147" s="9">
        <v>335</v>
      </c>
      <c r="I147" s="48">
        <f>VLOOKUP($C147,女R1!$C$2:$E$47,3,FALSE)</f>
        <v>0</v>
      </c>
      <c r="J147" s="48">
        <f>VLOOKUP($C147,女R2!$C$2:$E$47,3,FALSE)</f>
        <v>9.4347826086956559</v>
      </c>
      <c r="K147" s="48">
        <f>VLOOKUP($C147,女R3!$C$2:$E$47,3,FALSE)</f>
        <v>2.0740740740740762</v>
      </c>
      <c r="L147" s="48">
        <f>VLOOKUP($C147,女R4!$C$2:$E$47,3,FALSE)</f>
        <v>3.7407407407407476</v>
      </c>
      <c r="M147" s="48">
        <f t="shared" si="7"/>
        <v>15.24959742351048</v>
      </c>
    </row>
    <row r="148" spans="1:13">
      <c r="A148" s="24">
        <v>10</v>
      </c>
      <c r="B148" s="25" t="s">
        <v>31</v>
      </c>
      <c r="C148" s="8" t="s">
        <v>109</v>
      </c>
      <c r="D148" s="9">
        <v>85</v>
      </c>
      <c r="E148" s="9">
        <v>82</v>
      </c>
      <c r="F148" s="9">
        <v>0</v>
      </c>
      <c r="G148" s="9">
        <v>0</v>
      </c>
      <c r="H148" s="9">
        <v>167</v>
      </c>
      <c r="I148" s="48">
        <f>VLOOKUP($C148,女R1!$C$2:$E$47,3,FALSE)</f>
        <v>0.60869565217390686</v>
      </c>
      <c r="J148" s="48">
        <f>VLOOKUP($C148,女R2!$C$2:$E$47,3,FALSE)</f>
        <v>3.4347826086956559</v>
      </c>
      <c r="M148" s="48">
        <f t="shared" si="7"/>
        <v>4.0434782608695627</v>
      </c>
    </row>
    <row r="149" spans="1:13">
      <c r="A149" s="24">
        <v>11</v>
      </c>
      <c r="B149" s="25" t="s">
        <v>31</v>
      </c>
      <c r="C149" s="8" t="s">
        <v>113</v>
      </c>
      <c r="D149" s="9">
        <v>88</v>
      </c>
      <c r="E149" s="9">
        <v>81</v>
      </c>
      <c r="F149" s="9">
        <v>0</v>
      </c>
      <c r="G149" s="9">
        <v>0</v>
      </c>
      <c r="H149" s="9">
        <v>169</v>
      </c>
      <c r="I149" s="48">
        <f>VLOOKUP($C149,女R1!$C$2:$E$47,3,FALSE)</f>
        <v>0</v>
      </c>
      <c r="J149" s="48">
        <f>VLOOKUP($C149,女R2!$C$2:$E$47,3,FALSE)</f>
        <v>4.4347826086956559</v>
      </c>
      <c r="M149" s="48">
        <f t="shared" si="7"/>
        <v>4.4347826086956559</v>
      </c>
    </row>
    <row r="150" spans="1:13">
      <c r="A150" s="24">
        <v>12</v>
      </c>
      <c r="B150" s="25" t="s">
        <v>31</v>
      </c>
      <c r="C150" s="8" t="s">
        <v>34</v>
      </c>
      <c r="D150" s="9">
        <v>86</v>
      </c>
      <c r="E150" s="9">
        <v>83</v>
      </c>
      <c r="F150" s="9">
        <v>0</v>
      </c>
      <c r="G150" s="9">
        <v>0</v>
      </c>
      <c r="H150" s="9">
        <v>169</v>
      </c>
      <c r="I150" s="48">
        <f>VLOOKUP($C150,女R1!$C$2:$E$47,3,FALSE)</f>
        <v>0</v>
      </c>
      <c r="J150" s="48">
        <f>VLOOKUP($C150,女R2!$C$2:$E$47,3,FALSE)</f>
        <v>2.4347826086956559</v>
      </c>
      <c r="M150" s="48">
        <f t="shared" si="7"/>
        <v>2.4347826086956559</v>
      </c>
    </row>
    <row r="151" spans="1:13">
      <c r="A151" s="24">
        <v>13</v>
      </c>
      <c r="B151" s="25" t="s">
        <v>31</v>
      </c>
      <c r="C151" s="8" t="s">
        <v>112</v>
      </c>
      <c r="D151" s="9">
        <v>87</v>
      </c>
      <c r="E151" s="9">
        <v>84</v>
      </c>
      <c r="F151" s="9">
        <v>0</v>
      </c>
      <c r="G151" s="9">
        <v>0</v>
      </c>
      <c r="H151" s="9">
        <v>171</v>
      </c>
      <c r="I151" s="48">
        <f>VLOOKUP($C151,女R1!$C$2:$E$47,3,FALSE)</f>
        <v>0</v>
      </c>
      <c r="J151" s="48">
        <f>VLOOKUP($C151,女R2!$C$2:$E$47,3,FALSE)</f>
        <v>1.4347826086956559</v>
      </c>
      <c r="M151" s="48">
        <f t="shared" si="7"/>
        <v>1.4347826086956559</v>
      </c>
    </row>
    <row r="152" spans="1:13">
      <c r="A152" s="24">
        <v>14</v>
      </c>
      <c r="B152" s="25" t="s">
        <v>31</v>
      </c>
      <c r="C152" s="8" t="s">
        <v>114</v>
      </c>
      <c r="D152" s="9">
        <v>88</v>
      </c>
      <c r="E152" s="9">
        <v>86</v>
      </c>
      <c r="F152" s="9">
        <v>0</v>
      </c>
      <c r="G152" s="9">
        <v>0</v>
      </c>
      <c r="H152" s="9">
        <v>174</v>
      </c>
      <c r="I152" s="48">
        <f>VLOOKUP($C152,女R1!$C$2:$E$47,3,FALSE)</f>
        <v>0</v>
      </c>
      <c r="J152" s="48">
        <f>VLOOKUP($C152,女R2!$C$2:$E$47,3,FALSE)</f>
        <v>0</v>
      </c>
      <c r="M152" s="48">
        <f t="shared" si="7"/>
        <v>0</v>
      </c>
    </row>
    <row r="153" spans="1:13">
      <c r="A153" s="24">
        <v>15</v>
      </c>
      <c r="B153" s="25" t="s">
        <v>31</v>
      </c>
      <c r="C153" s="8" t="s">
        <v>110</v>
      </c>
      <c r="D153" s="9">
        <v>85</v>
      </c>
      <c r="E153" s="9">
        <v>89</v>
      </c>
      <c r="F153" s="9">
        <v>0</v>
      </c>
      <c r="G153" s="9">
        <v>0</v>
      </c>
      <c r="H153" s="9">
        <v>174</v>
      </c>
      <c r="I153" s="48">
        <f>VLOOKUP($C153,女R1!$C$2:$E$47,3,FALSE)</f>
        <v>0.60869565217390686</v>
      </c>
      <c r="J153" s="48">
        <f>VLOOKUP($C153,女R2!$C$2:$E$47,3,FALSE)</f>
        <v>0</v>
      </c>
      <c r="M153" s="48">
        <f t="shared" si="7"/>
        <v>0.60869565217390686</v>
      </c>
    </row>
    <row r="154" spans="1:13">
      <c r="A154" s="6">
        <v>16</v>
      </c>
      <c r="B154" s="7" t="s">
        <v>31</v>
      </c>
      <c r="C154" s="8" t="s">
        <v>117</v>
      </c>
      <c r="D154" s="9">
        <v>90</v>
      </c>
      <c r="E154" s="9">
        <v>93</v>
      </c>
      <c r="F154" s="9">
        <v>0</v>
      </c>
      <c r="G154" s="9">
        <v>0</v>
      </c>
      <c r="H154" s="9">
        <v>183</v>
      </c>
      <c r="I154" s="48">
        <f>VLOOKUP($C154,女R1!$C$2:$E$47,3,FALSE)</f>
        <v>0</v>
      </c>
      <c r="J154" s="48">
        <f>VLOOKUP($C154,女R2!$C$2:$E$47,3,FALSE)</f>
        <v>0</v>
      </c>
      <c r="M154" s="48">
        <f t="shared" si="7"/>
        <v>0</v>
      </c>
    </row>
    <row r="155" spans="1:13">
      <c r="A155" s="6">
        <v>17</v>
      </c>
      <c r="B155" s="7" t="s">
        <v>31</v>
      </c>
      <c r="C155" s="8" t="s">
        <v>118</v>
      </c>
      <c r="D155" s="9">
        <v>93</v>
      </c>
      <c r="E155" s="9">
        <v>94</v>
      </c>
      <c r="F155" s="9">
        <v>0</v>
      </c>
      <c r="G155" s="9">
        <v>0</v>
      </c>
      <c r="H155" s="9">
        <v>187</v>
      </c>
      <c r="I155" s="48">
        <f>VLOOKUP($C155,女R1!$C$2:$E$47,3,FALSE)</f>
        <v>0</v>
      </c>
      <c r="J155" s="48">
        <f>VLOOKUP($C155,女R2!$C$2:$E$47,3,FALSE)</f>
        <v>0</v>
      </c>
      <c r="M155" s="48">
        <f t="shared" si="7"/>
        <v>0</v>
      </c>
    </row>
    <row r="156" spans="1:13">
      <c r="A156" s="6">
        <v>18</v>
      </c>
      <c r="B156" s="7" t="s">
        <v>31</v>
      </c>
      <c r="C156" s="8" t="s">
        <v>115</v>
      </c>
      <c r="D156" s="9">
        <v>89</v>
      </c>
      <c r="E156" s="9">
        <v>98</v>
      </c>
      <c r="F156" s="9">
        <v>0</v>
      </c>
      <c r="G156" s="9">
        <v>0</v>
      </c>
      <c r="H156" s="9">
        <v>187</v>
      </c>
      <c r="I156" s="48">
        <f>VLOOKUP($C156,女R1!$C$2:$E$47,3,FALSE)</f>
        <v>0</v>
      </c>
      <c r="J156" s="48">
        <f>VLOOKUP($C156,女R2!$C$2:$E$47,3,FALSE)</f>
        <v>0</v>
      </c>
      <c r="M156" s="48">
        <f t="shared" si="7"/>
        <v>0</v>
      </c>
    </row>
    <row r="157" spans="1:13">
      <c r="A157" s="6"/>
      <c r="B157" s="7"/>
      <c r="C157" s="8"/>
      <c r="D157" s="9"/>
      <c r="E157" s="9"/>
      <c r="F157" s="9"/>
      <c r="G157" s="9"/>
      <c r="H157" s="9"/>
    </row>
    <row r="158" spans="1:13">
      <c r="A158" s="24">
        <v>1</v>
      </c>
      <c r="B158" s="25" t="s">
        <v>142</v>
      </c>
      <c r="C158" s="8" t="s">
        <v>143</v>
      </c>
      <c r="D158" s="9">
        <v>0</v>
      </c>
      <c r="E158" s="9">
        <v>0</v>
      </c>
      <c r="F158" s="9">
        <v>83</v>
      </c>
      <c r="G158" s="9">
        <v>77</v>
      </c>
      <c r="H158" s="9">
        <v>160</v>
      </c>
      <c r="K158" s="48">
        <f>VLOOKUP($C158,女CDR3!$C$2:$E$3,3,FALSE)</f>
        <v>19.5</v>
      </c>
      <c r="L158" s="48">
        <f>VLOOKUP($C158,女CDR4!$C$2:$E$3,3,FALSE)</f>
        <v>22</v>
      </c>
      <c r="M158" s="48">
        <f>SUM(K158:L158)</f>
        <v>41.5</v>
      </c>
    </row>
    <row r="159" spans="1:13">
      <c r="A159" s="24">
        <v>2</v>
      </c>
      <c r="B159" s="25" t="s">
        <v>142</v>
      </c>
      <c r="C159" s="8" t="s">
        <v>144</v>
      </c>
      <c r="D159" s="9">
        <v>0</v>
      </c>
      <c r="E159" s="9">
        <v>0</v>
      </c>
      <c r="F159" s="9">
        <v>102</v>
      </c>
      <c r="G159" s="9">
        <v>101</v>
      </c>
      <c r="H159" s="9">
        <v>203</v>
      </c>
      <c r="K159" s="48">
        <f>VLOOKUP($C159,女CDR3!$C$2:$E$3,3,FALSE)</f>
        <v>0.5</v>
      </c>
      <c r="L159" s="48">
        <f>VLOOKUP($C159,女CDR4!$C$2:$E$3,3,FALSE)</f>
        <v>0</v>
      </c>
      <c r="M159" s="48">
        <f>SUM(K159:L159)</f>
        <v>0.5</v>
      </c>
    </row>
    <row r="160" spans="1:13" ht="17.25" thickBot="1">
      <c r="A160" s="12"/>
      <c r="B160" s="13"/>
      <c r="C160" s="14"/>
      <c r="D160" s="15"/>
      <c r="E160" s="15"/>
      <c r="F160" s="15"/>
      <c r="G160" s="15"/>
      <c r="H160" s="15"/>
    </row>
    <row r="161" ht="17.25" thickTop="1"/>
  </sheetData>
  <phoneticPr fontId="1" type="noConversion"/>
  <conditionalFormatting sqref="B2:B160">
    <cfRule type="expression" dxfId="96" priority="167">
      <formula>AND(XEF2=0,XEG2&lt;&gt;"")</formula>
    </cfRule>
  </conditionalFormatting>
  <conditionalFormatting sqref="A2:A160">
    <cfRule type="expression" dxfId="95" priority="168">
      <formula>AND(XEF2=0,XEG2&lt;&gt;"")</formula>
    </cfRule>
  </conditionalFormatting>
  <conditionalFormatting sqref="D2:G160">
    <cfRule type="cellIs" dxfId="94" priority="169" operator="lessThan">
      <formula>#REF!</formula>
    </cfRule>
    <cfRule type="cellIs" dxfId="93" priority="170" operator="equal">
      <formula>#REF!</formula>
    </cfRule>
  </conditionalFormatting>
  <conditionalFormatting sqref="H2:H160">
    <cfRule type="cellIs" dxfId="92" priority="171" operator="lessThan">
      <formula>#REF!*COUNTIF(D2:G2,"&gt;0")</formula>
    </cfRule>
    <cfRule type="cellIs" dxfId="91" priority="17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F6"/>
  <sheetViews>
    <sheetView workbookViewId="0">
      <selection activeCell="H8" sqref="H8"/>
    </sheetView>
  </sheetViews>
  <sheetFormatPr defaultRowHeight="16.5"/>
  <cols>
    <col min="5" max="5" width="10.875" customWidth="1"/>
  </cols>
  <sheetData>
    <row r="1" spans="1:6" ht="17.25" thickTop="1">
      <c r="B1" s="39" t="s">
        <v>1</v>
      </c>
      <c r="C1" s="39" t="s">
        <v>2</v>
      </c>
      <c r="D1" s="38" t="s">
        <v>36</v>
      </c>
      <c r="E1" s="38" t="s">
        <v>183</v>
      </c>
      <c r="F1" s="40">
        <f>SUM(D2:D6)/5</f>
        <v>92.4</v>
      </c>
    </row>
    <row r="2" spans="1:6">
      <c r="A2">
        <v>1</v>
      </c>
      <c r="B2" s="25" t="s">
        <v>136</v>
      </c>
      <c r="C2" s="8" t="s">
        <v>137</v>
      </c>
      <c r="D2" s="9">
        <v>81</v>
      </c>
      <c r="E2" s="40">
        <f>IF($F$1-D2+10&gt;0,$F$1-D2+10,0)</f>
        <v>21.400000000000006</v>
      </c>
    </row>
    <row r="3" spans="1:6">
      <c r="A3">
        <v>2</v>
      </c>
      <c r="B3" s="25" t="s">
        <v>136</v>
      </c>
      <c r="C3" s="8" t="s">
        <v>139</v>
      </c>
      <c r="D3" s="9">
        <v>90</v>
      </c>
      <c r="E3" s="40">
        <f>IF($F$1-D3+10&gt;0,$F$1-D3+10,0)</f>
        <v>12.400000000000006</v>
      </c>
    </row>
    <row r="4" spans="1:6">
      <c r="A4">
        <v>3</v>
      </c>
      <c r="B4" s="25" t="s">
        <v>136</v>
      </c>
      <c r="C4" s="8" t="s">
        <v>141</v>
      </c>
      <c r="D4" s="9">
        <v>93</v>
      </c>
      <c r="E4" s="40">
        <f>IF($F$1-D4+10&gt;0,$F$1-D4+10,0)</f>
        <v>9.4000000000000057</v>
      </c>
    </row>
    <row r="5" spans="1:6">
      <c r="A5">
        <v>4</v>
      </c>
      <c r="B5" s="25" t="s">
        <v>136</v>
      </c>
      <c r="C5" s="8" t="s">
        <v>138</v>
      </c>
      <c r="D5" s="9">
        <v>99</v>
      </c>
      <c r="E5" s="40">
        <f>IF($F$1-D5+10&gt;0,$F$1-D5+10,0)</f>
        <v>3.4000000000000057</v>
      </c>
    </row>
    <row r="6" spans="1:6">
      <c r="A6">
        <v>5</v>
      </c>
      <c r="B6" s="25" t="s">
        <v>136</v>
      </c>
      <c r="C6" s="8" t="s">
        <v>140</v>
      </c>
      <c r="D6" s="9">
        <v>99</v>
      </c>
      <c r="E6" s="40">
        <f>IF($F$1-D6+10&gt;0,$F$1-D6+10,0)</f>
        <v>3.4000000000000057</v>
      </c>
    </row>
  </sheetData>
  <sortState ref="B2:F21">
    <sortCondition descending="1" ref="B1"/>
  </sortState>
  <phoneticPr fontId="1" type="noConversion"/>
  <conditionalFormatting sqref="D2:D6">
    <cfRule type="cellIs" dxfId="4" priority="7" operator="lessThan">
      <formula>#REF!</formula>
    </cfRule>
    <cfRule type="cellIs" dxfId="3" priority="8" operator="equal">
      <formula>#REF!</formula>
    </cfRule>
  </conditionalFormatting>
  <conditionalFormatting sqref="B2:B6">
    <cfRule type="expression" dxfId="2" priority="38">
      <formula>AND(XEZ2=0,XFA2&lt;&gt;"")</formula>
    </cfRule>
  </conditionalFormatting>
  <conditionalFormatting sqref="D2:D6">
    <cfRule type="cellIs" dxfId="1" priority="39" operator="lessThan">
      <formula>$AA$3</formula>
    </cfRule>
    <cfRule type="cellIs" dxfId="0" priority="40" operator="equal">
      <formula>$AA$3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B1:F3"/>
  <sheetViews>
    <sheetView workbookViewId="0"/>
  </sheetViews>
  <sheetFormatPr defaultRowHeight="16.5"/>
  <cols>
    <col min="5" max="5" width="9.75" bestFit="1" customWidth="1"/>
  </cols>
  <sheetData>
    <row r="1" spans="2:6" ht="17.25" thickTop="1">
      <c r="B1" s="39" t="s">
        <v>1</v>
      </c>
      <c r="C1" s="39" t="s">
        <v>2</v>
      </c>
      <c r="D1" s="38" t="s">
        <v>35</v>
      </c>
      <c r="E1" s="38" t="s">
        <v>183</v>
      </c>
      <c r="F1" s="40">
        <f>SUM(D2:D3)/2</f>
        <v>92.5</v>
      </c>
    </row>
    <row r="2" spans="2:6">
      <c r="B2" s="25" t="s">
        <v>142</v>
      </c>
      <c r="C2" s="8" t="s">
        <v>143</v>
      </c>
      <c r="D2" s="9">
        <v>83</v>
      </c>
      <c r="E2" s="40">
        <f>IF($F$1-D2+10&gt;0,$F$1-D2+10,0)</f>
        <v>19.5</v>
      </c>
    </row>
    <row r="3" spans="2:6">
      <c r="B3" s="25" t="s">
        <v>142</v>
      </c>
      <c r="C3" s="8" t="s">
        <v>144</v>
      </c>
      <c r="D3" s="9">
        <v>102</v>
      </c>
      <c r="E3" s="40">
        <f>IF($F$1-D3+10&gt;0,$F$1-D3+10,0)</f>
        <v>0.5</v>
      </c>
    </row>
  </sheetData>
  <phoneticPr fontId="1" type="noConversion"/>
  <conditionalFormatting sqref="D2:D109 E4:E109">
    <cfRule type="cellIs" dxfId="21" priority="5" operator="lessThan">
      <formula>#REF!</formula>
    </cfRule>
    <cfRule type="cellIs" dxfId="20" priority="6" operator="equal">
      <formula>#REF!</formula>
    </cfRule>
  </conditionalFormatting>
  <conditionalFormatting sqref="B2:B109">
    <cfRule type="expression" dxfId="19" priority="48">
      <formula>AND(XFA2=0,XFB2&lt;&gt;"")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B1:F3"/>
  <sheetViews>
    <sheetView workbookViewId="0"/>
  </sheetViews>
  <sheetFormatPr defaultRowHeight="16.5"/>
  <cols>
    <col min="5" max="5" width="11.625" customWidth="1"/>
  </cols>
  <sheetData>
    <row r="1" spans="2:6" ht="17.25" thickTop="1">
      <c r="B1" s="39" t="s">
        <v>1</v>
      </c>
      <c r="C1" s="39" t="s">
        <v>2</v>
      </c>
      <c r="D1" s="38" t="s">
        <v>36</v>
      </c>
      <c r="E1" s="38" t="s">
        <v>184</v>
      </c>
      <c r="F1" s="40">
        <f>SUM(D2:D3)/2</f>
        <v>89</v>
      </c>
    </row>
    <row r="2" spans="2:6">
      <c r="B2" s="25" t="s">
        <v>142</v>
      </c>
      <c r="C2" s="8" t="s">
        <v>143</v>
      </c>
      <c r="D2" s="9">
        <v>77</v>
      </c>
      <c r="E2" s="40">
        <f>IF($F$1-D2+10&gt;0,$F$1-D2+10,0)</f>
        <v>22</v>
      </c>
    </row>
    <row r="3" spans="2:6">
      <c r="B3" s="25" t="s">
        <v>142</v>
      </c>
      <c r="C3" s="8" t="s">
        <v>144</v>
      </c>
      <c r="D3" s="9">
        <v>101</v>
      </c>
      <c r="E3" s="40">
        <f>IF($F$1-D3+10&gt;0,$F$1-D3+10,0)</f>
        <v>0</v>
      </c>
    </row>
  </sheetData>
  <phoneticPr fontId="1" type="noConversion"/>
  <conditionalFormatting sqref="D2:D109">
    <cfRule type="cellIs" dxfId="18" priority="5" operator="lessThan">
      <formula>#REF!</formula>
    </cfRule>
    <cfRule type="cellIs" dxfId="17" priority="6" operator="equal">
      <formula>#REF!</formula>
    </cfRule>
  </conditionalFormatting>
  <conditionalFormatting sqref="B2:B109">
    <cfRule type="expression" dxfId="16" priority="48">
      <formula>AND(XEZ2=0,XFA2&lt;&gt;"")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1"/>
  <sheetViews>
    <sheetView topLeftCell="A95" workbookViewId="0">
      <selection activeCell="B102" sqref="B102:M10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8.875" style="48"/>
  </cols>
  <sheetData>
    <row r="1" spans="1:13" ht="18" thickTop="1" thickBot="1">
      <c r="A1" s="46" t="s">
        <v>0</v>
      </c>
      <c r="B1" s="47" t="s">
        <v>1</v>
      </c>
      <c r="C1" s="47" t="s">
        <v>2</v>
      </c>
      <c r="D1" s="44" t="s">
        <v>3</v>
      </c>
      <c r="E1" s="44" t="s">
        <v>4</v>
      </c>
      <c r="F1" s="44" t="s">
        <v>35</v>
      </c>
      <c r="G1" s="44" t="s">
        <v>36</v>
      </c>
      <c r="H1" s="45" t="s">
        <v>5</v>
      </c>
      <c r="I1" s="49" t="s">
        <v>3</v>
      </c>
      <c r="J1" s="49" t="s">
        <v>4</v>
      </c>
      <c r="K1" s="49" t="s">
        <v>35</v>
      </c>
      <c r="L1" s="49" t="s">
        <v>36</v>
      </c>
      <c r="M1" s="50" t="s">
        <v>5</v>
      </c>
    </row>
    <row r="2" spans="1:13" ht="17.25" thickTop="1">
      <c r="A2" s="26" t="s">
        <v>145</v>
      </c>
      <c r="B2" s="23" t="s">
        <v>146</v>
      </c>
      <c r="C2" s="28" t="s">
        <v>147</v>
      </c>
      <c r="D2" s="9">
        <v>74</v>
      </c>
      <c r="E2" s="9">
        <v>69</v>
      </c>
      <c r="F2" s="9">
        <v>67</v>
      </c>
      <c r="G2" s="9">
        <v>74</v>
      </c>
      <c r="H2" s="3">
        <v>284</v>
      </c>
      <c r="I2" s="48">
        <v>10.487804878048777</v>
      </c>
      <c r="J2" s="48">
        <v>13.799999999999997</v>
      </c>
      <c r="K2" s="48">
        <v>18.829787234042556</v>
      </c>
      <c r="L2" s="48">
        <v>12.255319148936167</v>
      </c>
      <c r="M2" s="48">
        <v>55.372911261027497</v>
      </c>
    </row>
    <row r="3" spans="1:13">
      <c r="A3" s="24">
        <v>1</v>
      </c>
      <c r="B3" s="25" t="s">
        <v>12</v>
      </c>
      <c r="C3" s="8" t="s">
        <v>148</v>
      </c>
      <c r="D3" s="9">
        <v>74</v>
      </c>
      <c r="E3" s="9">
        <v>73</v>
      </c>
      <c r="F3" s="9">
        <v>71</v>
      </c>
      <c r="G3" s="9">
        <v>67</v>
      </c>
      <c r="H3" s="9">
        <v>285</v>
      </c>
      <c r="I3" s="48">
        <v>10.487804878048777</v>
      </c>
      <c r="J3" s="48">
        <v>9.7999999999999972</v>
      </c>
      <c r="K3" s="48">
        <v>14.829787234042556</v>
      </c>
      <c r="L3" s="48">
        <v>19.255319148936167</v>
      </c>
      <c r="M3" s="48">
        <v>54.372911261027497</v>
      </c>
    </row>
    <row r="4" spans="1:13">
      <c r="A4" s="24">
        <v>2</v>
      </c>
      <c r="B4" s="25" t="s">
        <v>12</v>
      </c>
      <c r="C4" s="8" t="s">
        <v>149</v>
      </c>
      <c r="D4" s="9">
        <v>75</v>
      </c>
      <c r="E4" s="9">
        <v>67</v>
      </c>
      <c r="F4" s="9">
        <v>68</v>
      </c>
      <c r="G4" s="9">
        <v>75</v>
      </c>
      <c r="H4" s="9">
        <v>285</v>
      </c>
      <c r="I4" s="48">
        <v>9.4878048780487774</v>
      </c>
      <c r="J4" s="48">
        <v>15.799999999999997</v>
      </c>
      <c r="K4" s="48">
        <v>17.829787234042556</v>
      </c>
      <c r="L4" s="48">
        <v>11.255319148936167</v>
      </c>
      <c r="M4" s="48">
        <v>54.372911261027497</v>
      </c>
    </row>
    <row r="5" spans="1:13">
      <c r="A5" s="24">
        <v>3</v>
      </c>
      <c r="B5" s="25" t="s">
        <v>12</v>
      </c>
      <c r="C5" s="8" t="s">
        <v>150</v>
      </c>
      <c r="D5" s="9">
        <v>77</v>
      </c>
      <c r="E5" s="9">
        <v>70</v>
      </c>
      <c r="F5" s="9">
        <v>72</v>
      </c>
      <c r="G5" s="9">
        <v>69</v>
      </c>
      <c r="H5" s="9">
        <v>288</v>
      </c>
      <c r="I5" s="48">
        <v>7.4878048780487774</v>
      </c>
      <c r="J5" s="48">
        <v>12.799999999999997</v>
      </c>
      <c r="K5" s="48">
        <v>13.829787234042556</v>
      </c>
      <c r="L5" s="48">
        <v>17.255319148936167</v>
      </c>
      <c r="M5" s="48">
        <v>51.372911261027497</v>
      </c>
    </row>
    <row r="6" spans="1:13">
      <c r="A6" s="24">
        <v>4</v>
      </c>
      <c r="B6" s="25" t="s">
        <v>12</v>
      </c>
      <c r="C6" s="8" t="s">
        <v>151</v>
      </c>
      <c r="D6" s="9">
        <v>74</v>
      </c>
      <c r="E6" s="9">
        <v>70</v>
      </c>
      <c r="F6" s="9">
        <v>73</v>
      </c>
      <c r="G6" s="9">
        <v>72</v>
      </c>
      <c r="H6" s="9">
        <v>289</v>
      </c>
      <c r="I6" s="48">
        <v>10.487804878048777</v>
      </c>
      <c r="J6" s="48">
        <v>12.799999999999997</v>
      </c>
      <c r="K6" s="48">
        <v>12.829787234042556</v>
      </c>
      <c r="L6" s="48">
        <v>14.255319148936167</v>
      </c>
      <c r="M6" s="48">
        <v>50.372911261027497</v>
      </c>
    </row>
    <row r="7" spans="1:13">
      <c r="A7" s="24">
        <v>5</v>
      </c>
      <c r="B7" s="25" t="s">
        <v>12</v>
      </c>
      <c r="C7" s="8" t="s">
        <v>152</v>
      </c>
      <c r="D7" s="9">
        <v>71</v>
      </c>
      <c r="E7" s="9">
        <v>72</v>
      </c>
      <c r="F7" s="9">
        <v>70</v>
      </c>
      <c r="G7" s="9">
        <v>76</v>
      </c>
      <c r="H7" s="9">
        <v>289</v>
      </c>
      <c r="I7" s="48">
        <v>13.487804878048777</v>
      </c>
      <c r="J7" s="48">
        <v>10.799999999999997</v>
      </c>
      <c r="K7" s="48">
        <v>15.829787234042556</v>
      </c>
      <c r="L7" s="48">
        <v>10.255319148936167</v>
      </c>
      <c r="M7" s="48">
        <v>50.372911261027497</v>
      </c>
    </row>
    <row r="8" spans="1:13">
      <c r="A8" s="24">
        <v>6</v>
      </c>
      <c r="B8" s="25" t="s">
        <v>12</v>
      </c>
      <c r="C8" s="8" t="s">
        <v>153</v>
      </c>
      <c r="D8" s="9">
        <v>79</v>
      </c>
      <c r="E8" s="9">
        <v>68</v>
      </c>
      <c r="F8" s="9">
        <v>68</v>
      </c>
      <c r="G8" s="9">
        <v>76</v>
      </c>
      <c r="H8" s="9">
        <v>291</v>
      </c>
      <c r="I8" s="48">
        <v>5.4878048780487774</v>
      </c>
      <c r="J8" s="48">
        <v>14.799999999999997</v>
      </c>
      <c r="K8" s="48">
        <v>17.829787234042556</v>
      </c>
      <c r="L8" s="48">
        <v>10.255319148936167</v>
      </c>
      <c r="M8" s="48">
        <v>48.372911261027497</v>
      </c>
    </row>
    <row r="9" spans="1:13">
      <c r="A9" s="24">
        <v>7</v>
      </c>
      <c r="B9" s="25" t="s">
        <v>12</v>
      </c>
      <c r="C9" s="8" t="s">
        <v>154</v>
      </c>
      <c r="D9" s="9">
        <v>71</v>
      </c>
      <c r="E9" s="9">
        <v>75</v>
      </c>
      <c r="F9" s="9">
        <v>76</v>
      </c>
      <c r="G9" s="9">
        <v>72</v>
      </c>
      <c r="H9" s="9">
        <v>294</v>
      </c>
      <c r="I9" s="48">
        <v>13.487804878048777</v>
      </c>
      <c r="J9" s="48">
        <v>7.7999999999999972</v>
      </c>
      <c r="K9" s="48">
        <v>9.8297872340425556</v>
      </c>
      <c r="L9" s="48">
        <v>14.255319148936167</v>
      </c>
      <c r="M9" s="48">
        <v>45.372911261027497</v>
      </c>
    </row>
    <row r="10" spans="1:13">
      <c r="A10" s="24">
        <v>8</v>
      </c>
      <c r="B10" s="25" t="s">
        <v>12</v>
      </c>
      <c r="C10" s="8" t="s">
        <v>155</v>
      </c>
      <c r="D10" s="9">
        <v>72</v>
      </c>
      <c r="E10" s="9">
        <v>72</v>
      </c>
      <c r="F10" s="9">
        <v>73</v>
      </c>
      <c r="G10" s="9">
        <v>77</v>
      </c>
      <c r="H10" s="9">
        <v>294</v>
      </c>
      <c r="I10" s="48">
        <v>12.487804878048777</v>
      </c>
      <c r="J10" s="48">
        <v>10.799999999999997</v>
      </c>
      <c r="K10" s="48">
        <v>12.829787234042556</v>
      </c>
      <c r="L10" s="48">
        <v>9.2553191489361666</v>
      </c>
      <c r="M10" s="48">
        <v>45.372911261027497</v>
      </c>
    </row>
    <row r="11" spans="1:13">
      <c r="A11" s="24">
        <v>9</v>
      </c>
      <c r="B11" s="25" t="s">
        <v>12</v>
      </c>
      <c r="C11" s="8" t="s">
        <v>156</v>
      </c>
      <c r="D11" s="9">
        <v>76</v>
      </c>
      <c r="E11" s="9">
        <v>74</v>
      </c>
      <c r="F11" s="9">
        <v>73</v>
      </c>
      <c r="G11" s="9">
        <v>74</v>
      </c>
      <c r="H11" s="9">
        <v>297</v>
      </c>
      <c r="I11" s="48">
        <v>8.4878048780487774</v>
      </c>
      <c r="J11" s="48">
        <v>8.7999999999999972</v>
      </c>
      <c r="K11" s="48">
        <v>12.829787234042556</v>
      </c>
      <c r="L11" s="48">
        <v>12.255319148936167</v>
      </c>
      <c r="M11" s="48">
        <v>42.372911261027497</v>
      </c>
    </row>
    <row r="12" spans="1:13">
      <c r="A12" s="24">
        <v>10</v>
      </c>
      <c r="B12" s="25" t="s">
        <v>12</v>
      </c>
      <c r="C12" s="8" t="s">
        <v>157</v>
      </c>
      <c r="D12" s="9">
        <v>76</v>
      </c>
      <c r="E12" s="9">
        <v>74</v>
      </c>
      <c r="F12" s="9">
        <v>72</v>
      </c>
      <c r="G12" s="9">
        <v>76</v>
      </c>
      <c r="H12" s="9">
        <v>298</v>
      </c>
      <c r="I12" s="48">
        <v>8.4878048780487774</v>
      </c>
      <c r="J12" s="48">
        <v>8.7999999999999972</v>
      </c>
      <c r="K12" s="48">
        <v>13.829787234042556</v>
      </c>
      <c r="L12" s="48">
        <v>10.255319148936167</v>
      </c>
      <c r="M12" s="48">
        <v>41.372911261027497</v>
      </c>
    </row>
    <row r="13" spans="1:13">
      <c r="A13" s="24">
        <v>11</v>
      </c>
      <c r="B13" s="25" t="s">
        <v>12</v>
      </c>
      <c r="C13" s="8" t="s">
        <v>158</v>
      </c>
      <c r="D13" s="9">
        <v>74</v>
      </c>
      <c r="E13" s="9">
        <v>76</v>
      </c>
      <c r="F13" s="9">
        <v>77</v>
      </c>
      <c r="G13" s="9">
        <v>75</v>
      </c>
      <c r="H13" s="9">
        <v>302</v>
      </c>
      <c r="I13" s="48">
        <v>10.487804878048777</v>
      </c>
      <c r="J13" s="48">
        <v>6.7999999999999972</v>
      </c>
      <c r="K13" s="48">
        <v>8.8297872340425556</v>
      </c>
      <c r="L13" s="48">
        <v>11.255319148936167</v>
      </c>
      <c r="M13" s="48">
        <v>37.372911261027497</v>
      </c>
    </row>
    <row r="14" spans="1:13">
      <c r="A14" s="24">
        <v>12</v>
      </c>
      <c r="B14" s="25" t="s">
        <v>12</v>
      </c>
      <c r="C14" s="8" t="s">
        <v>159</v>
      </c>
      <c r="D14" s="9">
        <v>73</v>
      </c>
      <c r="E14" s="9">
        <v>77</v>
      </c>
      <c r="F14" s="9">
        <v>77</v>
      </c>
      <c r="G14" s="9">
        <v>76</v>
      </c>
      <c r="H14" s="9">
        <v>303</v>
      </c>
      <c r="I14" s="48">
        <v>11.487804878048777</v>
      </c>
      <c r="J14" s="48">
        <v>5.7999999999999972</v>
      </c>
      <c r="K14" s="48">
        <v>8.8297872340425556</v>
      </c>
      <c r="L14" s="48">
        <v>10.255319148936167</v>
      </c>
      <c r="M14" s="48">
        <v>36.372911261027497</v>
      </c>
    </row>
    <row r="15" spans="1:13">
      <c r="A15" s="24">
        <v>13</v>
      </c>
      <c r="B15" s="25" t="s">
        <v>12</v>
      </c>
      <c r="C15" s="8" t="s">
        <v>160</v>
      </c>
      <c r="D15" s="9">
        <v>74</v>
      </c>
      <c r="E15" s="9">
        <v>77</v>
      </c>
      <c r="F15" s="9">
        <v>0</v>
      </c>
      <c r="G15" s="9">
        <v>0</v>
      </c>
      <c r="H15" s="9">
        <v>151</v>
      </c>
      <c r="I15" s="48">
        <v>10.487804878048777</v>
      </c>
      <c r="J15" s="48">
        <v>5.7999999999999972</v>
      </c>
      <c r="M15" s="48">
        <v>16.287804878048775</v>
      </c>
    </row>
    <row r="16" spans="1:13">
      <c r="A16" s="24">
        <v>14</v>
      </c>
      <c r="B16" s="25" t="s">
        <v>12</v>
      </c>
      <c r="C16" s="8" t="s">
        <v>161</v>
      </c>
      <c r="D16" s="9">
        <v>77</v>
      </c>
      <c r="E16" s="9">
        <v>75</v>
      </c>
      <c r="F16" s="9">
        <v>0</v>
      </c>
      <c r="G16" s="9">
        <v>0</v>
      </c>
      <c r="H16" s="9">
        <v>152</v>
      </c>
      <c r="I16" s="48">
        <v>7.4878048780487774</v>
      </c>
      <c r="J16" s="48">
        <v>7.7999999999999972</v>
      </c>
      <c r="M16" s="48">
        <v>15.287804878048775</v>
      </c>
    </row>
    <row r="17" spans="1:13">
      <c r="A17" s="24">
        <v>15</v>
      </c>
      <c r="B17" s="25" t="s">
        <v>12</v>
      </c>
      <c r="C17" s="8" t="s">
        <v>162</v>
      </c>
      <c r="D17" s="9">
        <v>78</v>
      </c>
      <c r="E17" s="9">
        <v>75</v>
      </c>
      <c r="F17" s="9">
        <v>0</v>
      </c>
      <c r="G17" s="9">
        <v>0</v>
      </c>
      <c r="H17" s="9">
        <v>153</v>
      </c>
      <c r="I17" s="48">
        <v>6.4878048780487774</v>
      </c>
      <c r="J17" s="48">
        <v>7.7999999999999972</v>
      </c>
      <c r="M17" s="48">
        <v>14.287804878048775</v>
      </c>
    </row>
    <row r="18" spans="1:13">
      <c r="A18" s="24">
        <v>16</v>
      </c>
      <c r="B18" s="25" t="s">
        <v>12</v>
      </c>
      <c r="C18" s="8" t="s">
        <v>163</v>
      </c>
      <c r="D18" s="9">
        <v>77</v>
      </c>
      <c r="E18" s="9">
        <v>77</v>
      </c>
      <c r="F18" s="9">
        <v>0</v>
      </c>
      <c r="G18" s="9">
        <v>0</v>
      </c>
      <c r="H18" s="9">
        <v>154</v>
      </c>
      <c r="I18" s="48">
        <v>7.4878048780487774</v>
      </c>
      <c r="J18" s="48">
        <v>5.7999999999999972</v>
      </c>
      <c r="M18" s="48">
        <v>13.287804878048775</v>
      </c>
    </row>
    <row r="19" spans="1:13">
      <c r="A19" s="24">
        <v>17</v>
      </c>
      <c r="B19" s="25" t="s">
        <v>12</v>
      </c>
      <c r="C19" s="8" t="s">
        <v>164</v>
      </c>
      <c r="D19" s="9">
        <v>73</v>
      </c>
      <c r="E19" s="9">
        <v>84</v>
      </c>
      <c r="F19" s="9">
        <v>0</v>
      </c>
      <c r="G19" s="9">
        <v>0</v>
      </c>
      <c r="H19" s="9">
        <v>157</v>
      </c>
      <c r="I19" s="48">
        <v>11.487804878048777</v>
      </c>
      <c r="J19" s="48">
        <v>0</v>
      </c>
      <c r="M19" s="48">
        <v>11.487804878048777</v>
      </c>
    </row>
    <row r="20" spans="1:13">
      <c r="A20" s="24">
        <v>18</v>
      </c>
      <c r="B20" s="25" t="s">
        <v>12</v>
      </c>
      <c r="C20" s="8" t="s">
        <v>165</v>
      </c>
      <c r="D20" s="9">
        <v>82</v>
      </c>
      <c r="E20" s="9" t="s">
        <v>21</v>
      </c>
      <c r="F20" s="9">
        <v>0</v>
      </c>
      <c r="G20" s="9">
        <v>0</v>
      </c>
      <c r="H20" s="9">
        <v>82</v>
      </c>
      <c r="I20" s="48">
        <v>2.4878048780487774</v>
      </c>
      <c r="M20" s="48">
        <v>2.4878048780487774</v>
      </c>
    </row>
    <row r="21" spans="1:13">
      <c r="A21" s="24" t="s">
        <v>13</v>
      </c>
      <c r="B21" s="25" t="s">
        <v>13</v>
      </c>
      <c r="C21" s="8" t="s">
        <v>13</v>
      </c>
      <c r="D21" s="9" t="s">
        <v>13</v>
      </c>
      <c r="E21" s="9" t="s">
        <v>13</v>
      </c>
      <c r="F21" s="9" t="s">
        <v>13</v>
      </c>
      <c r="G21" s="9" t="s">
        <v>13</v>
      </c>
      <c r="H21" s="9" t="s">
        <v>13</v>
      </c>
    </row>
    <row r="22" spans="1:13">
      <c r="A22" s="24">
        <v>1</v>
      </c>
      <c r="B22" s="25" t="s">
        <v>15</v>
      </c>
      <c r="C22" s="8" t="s">
        <v>40</v>
      </c>
      <c r="D22" s="9">
        <v>72</v>
      </c>
      <c r="E22" s="9">
        <v>70</v>
      </c>
      <c r="F22" s="9">
        <v>74</v>
      </c>
      <c r="G22" s="9">
        <v>69</v>
      </c>
      <c r="H22" s="9">
        <v>285</v>
      </c>
      <c r="I22" s="48">
        <v>12.487804878048777</v>
      </c>
      <c r="J22" s="48">
        <v>12.799999999999997</v>
      </c>
      <c r="K22" s="48">
        <v>11.829787234042556</v>
      </c>
      <c r="L22" s="48">
        <v>17.255319148936167</v>
      </c>
      <c r="M22" s="48">
        <v>54.372911261027497</v>
      </c>
    </row>
    <row r="23" spans="1:13">
      <c r="A23" s="24">
        <v>2</v>
      </c>
      <c r="B23" s="25" t="s">
        <v>15</v>
      </c>
      <c r="C23" s="8" t="s">
        <v>38</v>
      </c>
      <c r="D23" s="9">
        <v>70</v>
      </c>
      <c r="E23" s="9">
        <v>76</v>
      </c>
      <c r="F23" s="9">
        <v>72</v>
      </c>
      <c r="G23" s="9">
        <v>68</v>
      </c>
      <c r="H23" s="9">
        <v>286</v>
      </c>
      <c r="I23" s="48">
        <v>14.487804878048777</v>
      </c>
      <c r="J23" s="48">
        <v>6.7999999999999972</v>
      </c>
      <c r="K23" s="48">
        <v>13.829787234042556</v>
      </c>
      <c r="L23" s="48">
        <v>18.255319148936167</v>
      </c>
      <c r="M23" s="48">
        <v>53.372911261027497</v>
      </c>
    </row>
    <row r="24" spans="1:13">
      <c r="A24" s="24">
        <v>3</v>
      </c>
      <c r="B24" s="25" t="s">
        <v>15</v>
      </c>
      <c r="C24" s="8" t="s">
        <v>37</v>
      </c>
      <c r="D24" s="9">
        <v>70</v>
      </c>
      <c r="E24" s="9">
        <v>71</v>
      </c>
      <c r="F24" s="9">
        <v>70</v>
      </c>
      <c r="G24" s="9">
        <v>77</v>
      </c>
      <c r="H24" s="9">
        <v>288</v>
      </c>
      <c r="I24" s="48">
        <v>14.487804878048777</v>
      </c>
      <c r="J24" s="48">
        <v>11.799999999999997</v>
      </c>
      <c r="K24" s="48">
        <v>15.829787234042556</v>
      </c>
      <c r="L24" s="48">
        <v>9.2553191489361666</v>
      </c>
      <c r="M24" s="48">
        <v>51.372911261027497</v>
      </c>
    </row>
    <row r="25" spans="1:13">
      <c r="A25" s="24">
        <v>4</v>
      </c>
      <c r="B25" s="25" t="s">
        <v>15</v>
      </c>
      <c r="C25" s="8" t="s">
        <v>166</v>
      </c>
      <c r="D25" s="9">
        <v>73</v>
      </c>
      <c r="E25" s="9">
        <v>70</v>
      </c>
      <c r="F25" s="9">
        <v>72</v>
      </c>
      <c r="G25" s="9">
        <v>74</v>
      </c>
      <c r="H25" s="9">
        <v>289</v>
      </c>
      <c r="I25" s="48">
        <v>11.487804878048777</v>
      </c>
      <c r="J25" s="48">
        <v>12.799999999999997</v>
      </c>
      <c r="K25" s="48">
        <v>13.829787234042556</v>
      </c>
      <c r="L25" s="48">
        <v>12.255319148936167</v>
      </c>
      <c r="M25" s="48">
        <v>50.372911261027497</v>
      </c>
    </row>
    <row r="26" spans="1:13">
      <c r="A26" s="24">
        <v>5</v>
      </c>
      <c r="B26" s="25" t="s">
        <v>15</v>
      </c>
      <c r="C26" s="8" t="s">
        <v>42</v>
      </c>
      <c r="D26" s="9">
        <v>74</v>
      </c>
      <c r="E26" s="9">
        <v>72</v>
      </c>
      <c r="F26" s="9">
        <v>70</v>
      </c>
      <c r="G26" s="9">
        <v>74</v>
      </c>
      <c r="H26" s="9">
        <v>290</v>
      </c>
      <c r="I26" s="48">
        <v>10.487804878048777</v>
      </c>
      <c r="J26" s="48">
        <v>10.799999999999997</v>
      </c>
      <c r="K26" s="48">
        <v>15.829787234042556</v>
      </c>
      <c r="L26" s="48">
        <v>12.255319148936167</v>
      </c>
      <c r="M26" s="48">
        <v>49.372911261027497</v>
      </c>
    </row>
    <row r="27" spans="1:13">
      <c r="A27" s="24">
        <v>6</v>
      </c>
      <c r="B27" s="25" t="s">
        <v>15</v>
      </c>
      <c r="C27" s="8" t="s">
        <v>167</v>
      </c>
      <c r="D27" s="9">
        <v>73</v>
      </c>
      <c r="E27" s="9">
        <v>70</v>
      </c>
      <c r="F27" s="9">
        <v>73</v>
      </c>
      <c r="G27" s="9">
        <v>76</v>
      </c>
      <c r="H27" s="9">
        <v>292</v>
      </c>
      <c r="I27" s="48">
        <v>11.487804878048777</v>
      </c>
      <c r="J27" s="48">
        <v>12.799999999999997</v>
      </c>
      <c r="K27" s="48">
        <v>12.829787234042556</v>
      </c>
      <c r="L27" s="48">
        <v>10.255319148936167</v>
      </c>
      <c r="M27" s="48">
        <v>47.372911261027497</v>
      </c>
    </row>
    <row r="28" spans="1:13">
      <c r="A28" s="24">
        <v>7</v>
      </c>
      <c r="B28" s="25" t="s">
        <v>15</v>
      </c>
      <c r="C28" s="8" t="s">
        <v>39</v>
      </c>
      <c r="D28" s="9">
        <v>72</v>
      </c>
      <c r="E28" s="9">
        <v>72</v>
      </c>
      <c r="F28" s="9">
        <v>72</v>
      </c>
      <c r="G28" s="9">
        <v>76</v>
      </c>
      <c r="H28" s="9">
        <v>292</v>
      </c>
      <c r="I28" s="48">
        <v>12.487804878048777</v>
      </c>
      <c r="J28" s="48">
        <v>10.799999999999997</v>
      </c>
      <c r="K28" s="48">
        <v>13.829787234042556</v>
      </c>
      <c r="L28" s="48">
        <v>10.255319148936167</v>
      </c>
      <c r="M28" s="48">
        <v>47.372911261027497</v>
      </c>
    </row>
    <row r="29" spans="1:13">
      <c r="A29" s="24">
        <v>8</v>
      </c>
      <c r="B29" s="25" t="s">
        <v>15</v>
      </c>
      <c r="C29" s="8" t="s">
        <v>16</v>
      </c>
      <c r="D29" s="9">
        <v>74</v>
      </c>
      <c r="E29" s="9">
        <v>76</v>
      </c>
      <c r="F29" s="9">
        <v>74</v>
      </c>
      <c r="G29" s="9">
        <v>73</v>
      </c>
      <c r="H29" s="9">
        <v>297</v>
      </c>
      <c r="I29" s="48">
        <v>10.487804878048777</v>
      </c>
      <c r="J29" s="48">
        <v>6.7999999999999972</v>
      </c>
      <c r="K29" s="48">
        <v>11.829787234042556</v>
      </c>
      <c r="L29" s="48">
        <v>13.255319148936167</v>
      </c>
      <c r="M29" s="48">
        <v>42.372911261027497</v>
      </c>
    </row>
    <row r="30" spans="1:13">
      <c r="A30" s="24">
        <v>9</v>
      </c>
      <c r="B30" s="25" t="s">
        <v>15</v>
      </c>
      <c r="C30" s="8" t="s">
        <v>168</v>
      </c>
      <c r="D30" s="9">
        <v>76</v>
      </c>
      <c r="E30" s="9">
        <v>72</v>
      </c>
      <c r="F30" s="9">
        <v>71</v>
      </c>
      <c r="G30" s="9">
        <v>78</v>
      </c>
      <c r="H30" s="9">
        <v>297</v>
      </c>
      <c r="I30" s="48">
        <v>8.4878048780487774</v>
      </c>
      <c r="J30" s="48">
        <v>10.799999999999997</v>
      </c>
      <c r="K30" s="48">
        <v>14.829787234042556</v>
      </c>
      <c r="L30" s="48">
        <v>8.2553191489361666</v>
      </c>
      <c r="M30" s="48">
        <v>42.372911261027497</v>
      </c>
    </row>
    <row r="31" spans="1:13">
      <c r="A31" s="24">
        <v>10</v>
      </c>
      <c r="B31" s="25" t="s">
        <v>15</v>
      </c>
      <c r="C31" s="8" t="s">
        <v>41</v>
      </c>
      <c r="D31" s="9">
        <v>73</v>
      </c>
      <c r="E31" s="9">
        <v>75</v>
      </c>
      <c r="F31" s="9">
        <v>78</v>
      </c>
      <c r="G31" s="9">
        <v>73</v>
      </c>
      <c r="H31" s="9">
        <v>299</v>
      </c>
      <c r="I31" s="48">
        <v>11.487804878048777</v>
      </c>
      <c r="J31" s="48">
        <v>7.7999999999999972</v>
      </c>
      <c r="K31" s="48">
        <v>7.8297872340425556</v>
      </c>
      <c r="L31" s="48">
        <v>13.255319148936167</v>
      </c>
      <c r="M31" s="48">
        <v>40.372911261027497</v>
      </c>
    </row>
    <row r="32" spans="1:13">
      <c r="A32" s="24">
        <v>11</v>
      </c>
      <c r="B32" s="25" t="s">
        <v>15</v>
      </c>
      <c r="C32" s="34" t="s">
        <v>20</v>
      </c>
      <c r="D32" s="9">
        <v>77</v>
      </c>
      <c r="E32" s="9">
        <v>75</v>
      </c>
      <c r="F32" s="9">
        <v>73</v>
      </c>
      <c r="G32" s="9">
        <v>76</v>
      </c>
      <c r="H32" s="9">
        <v>301</v>
      </c>
      <c r="I32" s="48">
        <v>7.4878048780487774</v>
      </c>
      <c r="J32" s="48">
        <v>7.7999999999999972</v>
      </c>
      <c r="K32" s="48">
        <v>12.829787234042556</v>
      </c>
      <c r="L32" s="48">
        <v>10.255319148936167</v>
      </c>
      <c r="M32" s="48">
        <v>38.372911261027497</v>
      </c>
    </row>
    <row r="33" spans="1:13">
      <c r="A33" s="24">
        <v>12</v>
      </c>
      <c r="B33" s="25" t="s">
        <v>15</v>
      </c>
      <c r="C33" s="8" t="s">
        <v>19</v>
      </c>
      <c r="D33" s="9">
        <v>76</v>
      </c>
      <c r="E33" s="9">
        <v>73</v>
      </c>
      <c r="F33" s="9">
        <v>75</v>
      </c>
      <c r="G33" s="9">
        <v>77</v>
      </c>
      <c r="H33" s="9">
        <v>301</v>
      </c>
      <c r="I33" s="48">
        <v>8.4878048780487774</v>
      </c>
      <c r="J33" s="48">
        <v>9.7999999999999972</v>
      </c>
      <c r="K33" s="48">
        <v>10.829787234042556</v>
      </c>
      <c r="L33" s="48">
        <v>9.2553191489361666</v>
      </c>
      <c r="M33" s="48">
        <v>38.372911261027497</v>
      </c>
    </row>
    <row r="34" spans="1:13">
      <c r="A34" s="24">
        <v>13</v>
      </c>
      <c r="B34" s="25" t="s">
        <v>15</v>
      </c>
      <c r="C34" s="8" t="s">
        <v>55</v>
      </c>
      <c r="D34" s="9">
        <v>86</v>
      </c>
      <c r="E34" s="9">
        <v>66</v>
      </c>
      <c r="F34" s="9">
        <v>80</v>
      </c>
      <c r="G34" s="9">
        <v>71</v>
      </c>
      <c r="H34" s="9">
        <v>303</v>
      </c>
      <c r="I34" s="48">
        <v>0</v>
      </c>
      <c r="J34" s="48">
        <v>16.799999999999997</v>
      </c>
      <c r="K34" s="48">
        <v>5.8297872340425556</v>
      </c>
      <c r="L34" s="48">
        <v>15.255319148936167</v>
      </c>
      <c r="M34" s="48">
        <v>37.885106382978719</v>
      </c>
    </row>
    <row r="35" spans="1:13">
      <c r="A35" s="24">
        <v>14</v>
      </c>
      <c r="B35" s="25" t="s">
        <v>15</v>
      </c>
      <c r="C35" s="8" t="s">
        <v>44</v>
      </c>
      <c r="D35" s="9">
        <v>75</v>
      </c>
      <c r="E35" s="9">
        <v>77</v>
      </c>
      <c r="F35" s="9">
        <v>77</v>
      </c>
      <c r="G35" s="9">
        <v>74</v>
      </c>
      <c r="H35" s="9">
        <v>303</v>
      </c>
      <c r="I35" s="48">
        <v>9.4878048780487774</v>
      </c>
      <c r="J35" s="48">
        <v>5.7999999999999972</v>
      </c>
      <c r="K35" s="48">
        <v>8.8297872340425556</v>
      </c>
      <c r="L35" s="48">
        <v>12.255319148936167</v>
      </c>
      <c r="M35" s="48">
        <v>36.372911261027497</v>
      </c>
    </row>
    <row r="36" spans="1:13">
      <c r="A36" s="24">
        <v>15</v>
      </c>
      <c r="B36" s="25" t="s">
        <v>15</v>
      </c>
      <c r="C36" s="8" t="s">
        <v>43</v>
      </c>
      <c r="D36" s="9">
        <v>75</v>
      </c>
      <c r="E36" s="9">
        <v>77</v>
      </c>
      <c r="F36" s="9">
        <v>80</v>
      </c>
      <c r="G36" s="9">
        <v>78</v>
      </c>
      <c r="H36" s="9">
        <v>310</v>
      </c>
      <c r="I36" s="48">
        <v>9.4878048780487774</v>
      </c>
      <c r="J36" s="48">
        <v>5.7999999999999972</v>
      </c>
      <c r="K36" s="48">
        <v>5.8297872340425556</v>
      </c>
      <c r="L36" s="48">
        <v>8.2553191489361666</v>
      </c>
      <c r="M36" s="48">
        <v>29.372911261027497</v>
      </c>
    </row>
    <row r="37" spans="1:13">
      <c r="A37" s="24">
        <v>16</v>
      </c>
      <c r="B37" s="25" t="s">
        <v>15</v>
      </c>
      <c r="C37" s="8" t="s">
        <v>46</v>
      </c>
      <c r="D37" s="9">
        <v>76</v>
      </c>
      <c r="E37" s="9">
        <v>75</v>
      </c>
      <c r="F37" s="9">
        <v>82</v>
      </c>
      <c r="G37" s="9">
        <v>78</v>
      </c>
      <c r="H37" s="9">
        <v>311</v>
      </c>
      <c r="I37" s="48">
        <v>8.4878048780487774</v>
      </c>
      <c r="J37" s="48">
        <v>7.7999999999999972</v>
      </c>
      <c r="K37" s="48">
        <v>3.8297872340425556</v>
      </c>
      <c r="L37" s="48">
        <v>8.2553191489361666</v>
      </c>
      <c r="M37" s="48">
        <v>28.372911261027497</v>
      </c>
    </row>
    <row r="38" spans="1:13" ht="16.899999999999999" customHeight="1">
      <c r="A38" s="24">
        <v>17</v>
      </c>
      <c r="B38" s="25" t="s">
        <v>15</v>
      </c>
      <c r="C38" s="8" t="s">
        <v>45</v>
      </c>
      <c r="D38" s="9">
        <v>76</v>
      </c>
      <c r="E38" s="9">
        <v>76</v>
      </c>
      <c r="F38" s="9">
        <v>83</v>
      </c>
      <c r="G38" s="9">
        <v>82</v>
      </c>
      <c r="H38" s="9">
        <v>317</v>
      </c>
      <c r="I38" s="48">
        <v>8.4878048780487774</v>
      </c>
      <c r="J38" s="48">
        <v>6.7999999999999972</v>
      </c>
      <c r="K38" s="48">
        <v>2.8297872340425556</v>
      </c>
      <c r="L38" s="48">
        <v>4.2553191489361666</v>
      </c>
      <c r="M38" s="48">
        <v>22.372911261027497</v>
      </c>
    </row>
    <row r="39" spans="1:13">
      <c r="A39" s="24">
        <v>18</v>
      </c>
      <c r="B39" s="25" t="s">
        <v>15</v>
      </c>
      <c r="C39" s="8" t="s">
        <v>47</v>
      </c>
      <c r="D39" s="9">
        <v>78</v>
      </c>
      <c r="E39" s="9">
        <v>76</v>
      </c>
      <c r="F39" s="9">
        <v>0</v>
      </c>
      <c r="G39" s="9">
        <v>0</v>
      </c>
      <c r="H39" s="9">
        <v>154</v>
      </c>
      <c r="I39" s="48">
        <v>6.4878048780487774</v>
      </c>
      <c r="J39" s="48">
        <v>6.7999999999999972</v>
      </c>
      <c r="M39" s="48">
        <v>13.287804878048775</v>
      </c>
    </row>
    <row r="40" spans="1:13">
      <c r="A40" s="24">
        <v>19</v>
      </c>
      <c r="B40" s="25" t="s">
        <v>15</v>
      </c>
      <c r="C40" s="8" t="s">
        <v>169</v>
      </c>
      <c r="D40" s="9">
        <v>82</v>
      </c>
      <c r="E40" s="9">
        <v>74</v>
      </c>
      <c r="F40" s="9">
        <v>0</v>
      </c>
      <c r="G40" s="9">
        <v>0</v>
      </c>
      <c r="H40" s="9">
        <v>156</v>
      </c>
      <c r="I40" s="48">
        <v>2.4878048780487774</v>
      </c>
      <c r="J40" s="48">
        <v>8.7999999999999972</v>
      </c>
      <c r="M40" s="48">
        <v>11.287804878048775</v>
      </c>
    </row>
    <row r="41" spans="1:13">
      <c r="A41" s="24">
        <v>20</v>
      </c>
      <c r="B41" s="25" t="s">
        <v>15</v>
      </c>
      <c r="C41" s="8" t="s">
        <v>17</v>
      </c>
      <c r="D41" s="9">
        <v>79</v>
      </c>
      <c r="E41" s="9">
        <v>78</v>
      </c>
      <c r="F41" s="9">
        <v>0</v>
      </c>
      <c r="G41" s="9">
        <v>0</v>
      </c>
      <c r="H41" s="9">
        <v>157</v>
      </c>
      <c r="I41" s="48">
        <v>5.4878048780487774</v>
      </c>
      <c r="J41" s="48">
        <v>4.7999999999999972</v>
      </c>
      <c r="M41" s="48">
        <v>10.287804878048775</v>
      </c>
    </row>
    <row r="42" spans="1:13">
      <c r="A42" s="24">
        <v>21</v>
      </c>
      <c r="B42" s="25" t="s">
        <v>15</v>
      </c>
      <c r="C42" s="8" t="s">
        <v>54</v>
      </c>
      <c r="D42" s="9">
        <v>85</v>
      </c>
      <c r="E42" s="9">
        <v>74</v>
      </c>
      <c r="F42" s="9">
        <v>0</v>
      </c>
      <c r="G42" s="9">
        <v>0</v>
      </c>
      <c r="H42" s="9">
        <v>159</v>
      </c>
      <c r="I42" s="48">
        <v>0</v>
      </c>
      <c r="J42" s="48">
        <v>8.7999999999999972</v>
      </c>
      <c r="M42" s="48">
        <v>8.7999999999999972</v>
      </c>
    </row>
    <row r="43" spans="1:13">
      <c r="A43" s="24">
        <v>22</v>
      </c>
      <c r="B43" s="25" t="s">
        <v>15</v>
      </c>
      <c r="C43" s="8" t="s">
        <v>50</v>
      </c>
      <c r="D43" s="9">
        <v>82</v>
      </c>
      <c r="E43" s="9">
        <v>77</v>
      </c>
      <c r="F43" s="9">
        <v>0</v>
      </c>
      <c r="G43" s="9">
        <v>0</v>
      </c>
      <c r="H43" s="9">
        <v>159</v>
      </c>
      <c r="I43" s="48">
        <v>2.4878048780487774</v>
      </c>
      <c r="J43" s="48">
        <v>5.7999999999999972</v>
      </c>
      <c r="M43" s="48">
        <v>8.2878048780487745</v>
      </c>
    </row>
    <row r="44" spans="1:13">
      <c r="A44" s="24">
        <v>23</v>
      </c>
      <c r="B44" s="25" t="s">
        <v>15</v>
      </c>
      <c r="C44" s="8" t="s">
        <v>49</v>
      </c>
      <c r="D44" s="9">
        <v>82</v>
      </c>
      <c r="E44" s="9">
        <v>78</v>
      </c>
      <c r="F44" s="9">
        <v>0</v>
      </c>
      <c r="G44" s="9">
        <v>0</v>
      </c>
      <c r="H44" s="9">
        <v>160</v>
      </c>
      <c r="I44" s="48">
        <v>2.4878048780487774</v>
      </c>
      <c r="J44" s="48">
        <v>4.7999999999999972</v>
      </c>
      <c r="M44" s="48">
        <v>7.2878048780487745</v>
      </c>
    </row>
    <row r="45" spans="1:13">
      <c r="A45" s="24">
        <v>24</v>
      </c>
      <c r="B45" s="25" t="s">
        <v>15</v>
      </c>
      <c r="C45" s="8" t="s">
        <v>18</v>
      </c>
      <c r="D45" s="9">
        <v>80</v>
      </c>
      <c r="E45" s="9">
        <v>80</v>
      </c>
      <c r="F45" s="9">
        <v>0</v>
      </c>
      <c r="G45" s="9">
        <v>0</v>
      </c>
      <c r="H45" s="9">
        <v>160</v>
      </c>
      <c r="I45" s="48">
        <v>4.4878048780487774</v>
      </c>
      <c r="J45" s="48">
        <v>2.7999999999999972</v>
      </c>
      <c r="M45" s="48">
        <v>7.2878048780487745</v>
      </c>
    </row>
    <row r="46" spans="1:13">
      <c r="A46" s="24">
        <v>25</v>
      </c>
      <c r="B46" s="25" t="s">
        <v>15</v>
      </c>
      <c r="C46" s="8" t="s">
        <v>48</v>
      </c>
      <c r="D46" s="9">
        <v>79</v>
      </c>
      <c r="E46" s="9">
        <v>81</v>
      </c>
      <c r="F46" s="9">
        <v>0</v>
      </c>
      <c r="G46" s="9">
        <v>0</v>
      </c>
      <c r="H46" s="9">
        <v>160</v>
      </c>
      <c r="I46" s="48">
        <v>5.4878048780487774</v>
      </c>
      <c r="J46" s="48">
        <v>1.7999999999999972</v>
      </c>
      <c r="M46" s="48">
        <v>7.2878048780487745</v>
      </c>
    </row>
    <row r="47" spans="1:13">
      <c r="A47" s="24">
        <v>26</v>
      </c>
      <c r="B47" s="25" t="s">
        <v>15</v>
      </c>
      <c r="C47" s="8" t="s">
        <v>52</v>
      </c>
      <c r="D47" s="9">
        <v>83</v>
      </c>
      <c r="E47" s="9">
        <v>87</v>
      </c>
      <c r="F47" s="9">
        <v>0</v>
      </c>
      <c r="G47" s="9">
        <v>0</v>
      </c>
      <c r="H47" s="9">
        <v>170</v>
      </c>
      <c r="I47" s="48">
        <v>1.4878048780487774</v>
      </c>
      <c r="J47" s="48">
        <v>0</v>
      </c>
      <c r="M47" s="48">
        <v>1.4878048780487774</v>
      </c>
    </row>
    <row r="48" spans="1:13">
      <c r="A48" s="24">
        <v>27</v>
      </c>
      <c r="B48" s="25" t="s">
        <v>15</v>
      </c>
      <c r="C48" s="8" t="s">
        <v>53</v>
      </c>
      <c r="D48" s="9">
        <v>85</v>
      </c>
      <c r="E48" s="9">
        <v>86</v>
      </c>
      <c r="F48" s="9">
        <v>0</v>
      </c>
      <c r="G48" s="9">
        <v>0</v>
      </c>
      <c r="H48" s="9">
        <v>171</v>
      </c>
      <c r="I48" s="48">
        <v>0</v>
      </c>
      <c r="J48" s="48">
        <v>0</v>
      </c>
      <c r="M48" s="48">
        <v>0</v>
      </c>
    </row>
    <row r="49" spans="1:13">
      <c r="A49" s="24">
        <v>28</v>
      </c>
      <c r="B49" s="25" t="s">
        <v>15</v>
      </c>
      <c r="C49" s="8" t="s">
        <v>51</v>
      </c>
      <c r="D49" s="9">
        <v>83</v>
      </c>
      <c r="E49" s="9">
        <v>89</v>
      </c>
      <c r="F49" s="9">
        <v>0</v>
      </c>
      <c r="G49" s="9">
        <v>0</v>
      </c>
      <c r="H49" s="9">
        <v>172</v>
      </c>
      <c r="I49" s="48">
        <v>1.4878048780487774</v>
      </c>
      <c r="J49" s="48">
        <v>0</v>
      </c>
      <c r="M49" s="48">
        <v>1.4878048780487774</v>
      </c>
    </row>
    <row r="50" spans="1:13">
      <c r="A50" s="24">
        <v>29</v>
      </c>
      <c r="B50" s="25" t="s">
        <v>15</v>
      </c>
      <c r="C50" s="8" t="s">
        <v>57</v>
      </c>
      <c r="D50" s="9">
        <v>91</v>
      </c>
      <c r="E50" s="9">
        <v>82</v>
      </c>
      <c r="F50" s="9">
        <v>0</v>
      </c>
      <c r="G50" s="9">
        <v>0</v>
      </c>
      <c r="H50" s="9">
        <v>173</v>
      </c>
      <c r="I50" s="48">
        <v>0</v>
      </c>
      <c r="J50" s="48">
        <v>0.79999999999999716</v>
      </c>
      <c r="M50" s="48">
        <v>0.79999999999999716</v>
      </c>
    </row>
    <row r="51" spans="1:13">
      <c r="A51" s="24">
        <v>30</v>
      </c>
      <c r="B51" s="25" t="s">
        <v>15</v>
      </c>
      <c r="C51" s="8" t="s">
        <v>56</v>
      </c>
      <c r="D51" s="9">
        <v>88</v>
      </c>
      <c r="E51" s="9">
        <v>89</v>
      </c>
      <c r="F51" s="9">
        <v>0</v>
      </c>
      <c r="G51" s="9">
        <v>0</v>
      </c>
      <c r="H51" s="9">
        <v>177</v>
      </c>
      <c r="I51" s="48">
        <v>0</v>
      </c>
      <c r="J51" s="48">
        <v>0</v>
      </c>
      <c r="M51" s="48">
        <v>0</v>
      </c>
    </row>
    <row r="52" spans="1:13">
      <c r="A52" s="24"/>
      <c r="B52" s="25"/>
      <c r="C52" s="8"/>
      <c r="D52" s="9"/>
      <c r="E52" s="9"/>
      <c r="F52" s="9"/>
      <c r="G52" s="9"/>
      <c r="H52" s="9"/>
    </row>
    <row r="53" spans="1:13">
      <c r="A53" s="24">
        <v>1</v>
      </c>
      <c r="B53" s="25" t="s">
        <v>22</v>
      </c>
      <c r="C53" s="8" t="s">
        <v>24</v>
      </c>
      <c r="D53" s="9">
        <v>73</v>
      </c>
      <c r="E53" s="9">
        <v>71</v>
      </c>
      <c r="F53" s="9">
        <v>72</v>
      </c>
      <c r="G53" s="9">
        <v>76</v>
      </c>
      <c r="H53" s="9">
        <v>292</v>
      </c>
      <c r="I53" s="48">
        <v>11.487804878048777</v>
      </c>
      <c r="J53" s="48">
        <v>11.799999999999997</v>
      </c>
      <c r="K53" s="48">
        <v>13.829787234042556</v>
      </c>
      <c r="L53" s="48">
        <v>10.255319148936167</v>
      </c>
      <c r="M53" s="48">
        <v>47.372911261027497</v>
      </c>
    </row>
    <row r="54" spans="1:13">
      <c r="A54" s="24">
        <v>2</v>
      </c>
      <c r="B54" s="25" t="s">
        <v>22</v>
      </c>
      <c r="C54" s="8" t="s">
        <v>23</v>
      </c>
      <c r="D54" s="9">
        <v>79</v>
      </c>
      <c r="E54" s="9">
        <v>73</v>
      </c>
      <c r="F54" s="9">
        <v>71</v>
      </c>
      <c r="G54" s="9">
        <v>74</v>
      </c>
      <c r="H54" s="9">
        <v>297</v>
      </c>
      <c r="I54" s="48">
        <v>5.4878048780487774</v>
      </c>
      <c r="J54" s="48">
        <v>9.7999999999999972</v>
      </c>
      <c r="K54" s="48">
        <v>14.829787234042556</v>
      </c>
      <c r="L54" s="48">
        <v>12.255319148936167</v>
      </c>
      <c r="M54" s="48">
        <v>42.372911261027497</v>
      </c>
    </row>
    <row r="55" spans="1:13">
      <c r="A55" s="24">
        <v>3</v>
      </c>
      <c r="B55" s="25" t="s">
        <v>22</v>
      </c>
      <c r="C55" s="8" t="s">
        <v>64</v>
      </c>
      <c r="D55" s="9">
        <v>79</v>
      </c>
      <c r="E55" s="9">
        <v>70</v>
      </c>
      <c r="F55" s="9">
        <v>77</v>
      </c>
      <c r="G55" s="9">
        <v>74</v>
      </c>
      <c r="H55" s="9">
        <v>300</v>
      </c>
      <c r="I55" s="48">
        <v>5.4878048780487774</v>
      </c>
      <c r="J55" s="48">
        <v>12.799999999999997</v>
      </c>
      <c r="K55" s="48">
        <v>8.8297872340425556</v>
      </c>
      <c r="L55" s="48">
        <v>12.255319148936167</v>
      </c>
      <c r="M55" s="48">
        <v>39.372911261027497</v>
      </c>
    </row>
    <row r="56" spans="1:13">
      <c r="A56" s="24">
        <v>4</v>
      </c>
      <c r="B56" s="25" t="s">
        <v>22</v>
      </c>
      <c r="C56" s="8" t="s">
        <v>60</v>
      </c>
      <c r="D56" s="9">
        <v>76</v>
      </c>
      <c r="E56" s="9">
        <v>78</v>
      </c>
      <c r="F56" s="9">
        <v>74</v>
      </c>
      <c r="G56" s="9">
        <v>76</v>
      </c>
      <c r="H56" s="9">
        <v>304</v>
      </c>
      <c r="I56" s="48">
        <v>8.4878048780487774</v>
      </c>
      <c r="J56" s="48">
        <v>4.7999999999999972</v>
      </c>
      <c r="K56" s="48">
        <v>11.829787234042556</v>
      </c>
      <c r="L56" s="48">
        <v>10.255319148936167</v>
      </c>
      <c r="M56" s="48">
        <v>35.372911261027497</v>
      </c>
    </row>
    <row r="57" spans="1:13">
      <c r="A57" s="24">
        <v>5</v>
      </c>
      <c r="B57" s="25" t="s">
        <v>22</v>
      </c>
      <c r="C57" s="8" t="s">
        <v>67</v>
      </c>
      <c r="D57" s="9">
        <v>80</v>
      </c>
      <c r="E57" s="9">
        <v>74</v>
      </c>
      <c r="F57" s="9">
        <v>75</v>
      </c>
      <c r="G57" s="9">
        <v>77</v>
      </c>
      <c r="H57" s="9">
        <v>306</v>
      </c>
      <c r="I57" s="48">
        <v>4.4878048780487774</v>
      </c>
      <c r="J57" s="48">
        <v>8.7999999999999972</v>
      </c>
      <c r="K57" s="48">
        <v>10.829787234042556</v>
      </c>
      <c r="L57" s="48">
        <v>9.2553191489361666</v>
      </c>
      <c r="M57" s="48">
        <v>33.372911261027497</v>
      </c>
    </row>
    <row r="58" spans="1:13">
      <c r="A58" s="24">
        <v>6</v>
      </c>
      <c r="B58" s="25" t="s">
        <v>22</v>
      </c>
      <c r="C58" s="8" t="s">
        <v>58</v>
      </c>
      <c r="D58" s="9">
        <v>73</v>
      </c>
      <c r="E58" s="9">
        <v>74</v>
      </c>
      <c r="F58" s="9">
        <v>83</v>
      </c>
      <c r="G58" s="9">
        <v>81</v>
      </c>
      <c r="H58" s="9">
        <v>311</v>
      </c>
      <c r="I58" s="48">
        <v>11.487804878048777</v>
      </c>
      <c r="J58" s="48">
        <v>8.7999999999999972</v>
      </c>
      <c r="K58" s="48">
        <v>2.8297872340425556</v>
      </c>
      <c r="L58" s="48">
        <v>5.2553191489361666</v>
      </c>
      <c r="M58" s="48">
        <v>28.372911261027497</v>
      </c>
    </row>
    <row r="59" spans="1:13">
      <c r="A59" s="24">
        <v>7</v>
      </c>
      <c r="B59" s="25" t="s">
        <v>22</v>
      </c>
      <c r="C59" s="8" t="s">
        <v>66</v>
      </c>
      <c r="D59" s="9">
        <v>79</v>
      </c>
      <c r="E59" s="9">
        <v>76</v>
      </c>
      <c r="F59" s="9">
        <v>81</v>
      </c>
      <c r="G59" s="9">
        <v>76</v>
      </c>
      <c r="H59" s="9">
        <v>312</v>
      </c>
      <c r="I59" s="48">
        <v>5.4878048780487774</v>
      </c>
      <c r="J59" s="48">
        <v>6.7999999999999972</v>
      </c>
      <c r="K59" s="48">
        <v>4.8297872340425556</v>
      </c>
      <c r="L59" s="48">
        <v>10.255319148936167</v>
      </c>
      <c r="M59" s="48">
        <v>27.372911261027497</v>
      </c>
    </row>
    <row r="60" spans="1:13">
      <c r="A60" s="24">
        <v>8</v>
      </c>
      <c r="B60" s="25" t="s">
        <v>22</v>
      </c>
      <c r="C60" s="8" t="s">
        <v>63</v>
      </c>
      <c r="D60" s="9">
        <v>78</v>
      </c>
      <c r="E60" s="9">
        <v>78</v>
      </c>
      <c r="F60" s="9">
        <v>78</v>
      </c>
      <c r="G60" s="9">
        <v>81</v>
      </c>
      <c r="H60" s="9">
        <v>315</v>
      </c>
      <c r="I60" s="48">
        <v>6.4878048780487774</v>
      </c>
      <c r="J60" s="48">
        <v>4.7999999999999972</v>
      </c>
      <c r="K60" s="48">
        <v>7.8297872340425556</v>
      </c>
      <c r="L60" s="48">
        <v>5.2553191489361666</v>
      </c>
      <c r="M60" s="48">
        <v>24.372911261027497</v>
      </c>
    </row>
    <row r="61" spans="1:13">
      <c r="A61" s="24">
        <v>9</v>
      </c>
      <c r="B61" s="25" t="s">
        <v>22</v>
      </c>
      <c r="C61" s="8" t="s">
        <v>61</v>
      </c>
      <c r="D61" s="9">
        <v>77</v>
      </c>
      <c r="E61" s="9">
        <v>78</v>
      </c>
      <c r="F61" s="9">
        <v>76</v>
      </c>
      <c r="G61" s="9">
        <v>86</v>
      </c>
      <c r="H61" s="9">
        <v>317</v>
      </c>
      <c r="I61" s="48">
        <v>7.4878048780487774</v>
      </c>
      <c r="J61" s="48">
        <v>4.7999999999999972</v>
      </c>
      <c r="K61" s="48">
        <v>9.8297872340425556</v>
      </c>
      <c r="L61" s="48">
        <v>0.25531914893616658</v>
      </c>
      <c r="M61" s="48">
        <v>22.372911261027497</v>
      </c>
    </row>
    <row r="62" spans="1:13">
      <c r="A62" s="24">
        <v>10</v>
      </c>
      <c r="B62" s="25" t="s">
        <v>22</v>
      </c>
      <c r="C62" s="8" t="s">
        <v>70</v>
      </c>
      <c r="D62" s="9">
        <v>82</v>
      </c>
      <c r="E62" s="9">
        <v>75</v>
      </c>
      <c r="F62" s="9">
        <v>87</v>
      </c>
      <c r="G62" s="9">
        <v>76</v>
      </c>
      <c r="H62" s="9">
        <v>320</v>
      </c>
      <c r="I62" s="48">
        <v>2.4878048780487774</v>
      </c>
      <c r="J62" s="48">
        <v>7.7999999999999972</v>
      </c>
      <c r="K62" s="48">
        <v>0</v>
      </c>
      <c r="L62" s="48">
        <v>10.255319148936167</v>
      </c>
      <c r="M62" s="48">
        <v>20.543124026984941</v>
      </c>
    </row>
    <row r="63" spans="1:13">
      <c r="A63" s="24">
        <v>11</v>
      </c>
      <c r="B63" s="25" t="s">
        <v>22</v>
      </c>
      <c r="C63" s="8" t="s">
        <v>69</v>
      </c>
      <c r="D63" s="9">
        <v>81</v>
      </c>
      <c r="E63" s="9">
        <v>82</v>
      </c>
      <c r="F63" s="9">
        <v>76</v>
      </c>
      <c r="G63" s="9">
        <v>81</v>
      </c>
      <c r="H63" s="9">
        <v>320</v>
      </c>
      <c r="I63" s="48">
        <v>3.4878048780487774</v>
      </c>
      <c r="J63" s="48">
        <v>0.79999999999999716</v>
      </c>
      <c r="K63" s="48">
        <v>9.8297872340425556</v>
      </c>
      <c r="L63" s="48">
        <v>5.2553191489361666</v>
      </c>
      <c r="M63" s="48">
        <v>19.372911261027497</v>
      </c>
    </row>
    <row r="64" spans="1:13">
      <c r="A64" s="24">
        <v>12</v>
      </c>
      <c r="B64" s="25" t="s">
        <v>22</v>
      </c>
      <c r="C64" s="8" t="s">
        <v>68</v>
      </c>
      <c r="D64" s="9">
        <v>81</v>
      </c>
      <c r="E64" s="9">
        <v>77</v>
      </c>
      <c r="F64" s="9">
        <v>84</v>
      </c>
      <c r="G64" s="9">
        <v>79</v>
      </c>
      <c r="H64" s="9">
        <v>321</v>
      </c>
      <c r="I64" s="48">
        <v>3.4878048780487774</v>
      </c>
      <c r="J64" s="48">
        <v>5.7999999999999972</v>
      </c>
      <c r="K64" s="48">
        <v>1.8297872340425556</v>
      </c>
      <c r="L64" s="48">
        <v>7.2553191489361666</v>
      </c>
      <c r="M64" s="48">
        <v>18.372911261027497</v>
      </c>
    </row>
    <row r="65" spans="1:13">
      <c r="A65" s="24">
        <v>13</v>
      </c>
      <c r="B65" s="25" t="s">
        <v>22</v>
      </c>
      <c r="C65" s="8" t="s">
        <v>62</v>
      </c>
      <c r="D65" s="9">
        <v>77</v>
      </c>
      <c r="E65" s="9">
        <v>82</v>
      </c>
      <c r="F65" s="9">
        <v>81</v>
      </c>
      <c r="G65" s="9">
        <v>81</v>
      </c>
      <c r="H65" s="9">
        <v>321</v>
      </c>
      <c r="I65" s="48">
        <v>7.4878048780487774</v>
      </c>
      <c r="J65" s="48">
        <v>0.79999999999999716</v>
      </c>
      <c r="K65" s="48">
        <v>4.8297872340425556</v>
      </c>
      <c r="L65" s="48">
        <v>5.2553191489361666</v>
      </c>
      <c r="M65" s="48">
        <v>18.372911261027497</v>
      </c>
    </row>
    <row r="66" spans="1:13">
      <c r="A66" s="24">
        <v>14</v>
      </c>
      <c r="B66" s="25" t="s">
        <v>22</v>
      </c>
      <c r="C66" s="8" t="s">
        <v>27</v>
      </c>
      <c r="D66" s="9">
        <v>82</v>
      </c>
      <c r="E66" s="9">
        <v>76</v>
      </c>
      <c r="F66" s="9">
        <v>84</v>
      </c>
      <c r="G66" s="9">
        <v>82</v>
      </c>
      <c r="H66" s="9">
        <v>324</v>
      </c>
      <c r="I66" s="48">
        <v>2.4878048780487774</v>
      </c>
      <c r="J66" s="48">
        <v>6.7999999999999972</v>
      </c>
      <c r="K66" s="48">
        <v>1.8297872340425556</v>
      </c>
      <c r="L66" s="48">
        <v>4.2553191489361666</v>
      </c>
      <c r="M66" s="48">
        <v>15.372911261027497</v>
      </c>
    </row>
    <row r="67" spans="1:13">
      <c r="A67" s="24">
        <v>15</v>
      </c>
      <c r="B67" s="25" t="s">
        <v>22</v>
      </c>
      <c r="C67" s="8" t="s">
        <v>26</v>
      </c>
      <c r="D67" s="9">
        <v>84</v>
      </c>
      <c r="E67" s="9">
        <v>81</v>
      </c>
      <c r="F67" s="9">
        <v>84</v>
      </c>
      <c r="G67" s="9">
        <v>79</v>
      </c>
      <c r="H67" s="9">
        <v>328</v>
      </c>
      <c r="I67" s="48">
        <v>0.48780487804877737</v>
      </c>
      <c r="J67" s="48">
        <v>1.7999999999999972</v>
      </c>
      <c r="K67" s="48">
        <v>1.8297872340425556</v>
      </c>
      <c r="L67" s="48">
        <v>7.2553191489361666</v>
      </c>
      <c r="M67" s="48">
        <v>11.372911261027497</v>
      </c>
    </row>
    <row r="68" spans="1:13">
      <c r="A68" s="24">
        <v>16</v>
      </c>
      <c r="B68" s="25" t="s">
        <v>22</v>
      </c>
      <c r="C68" s="8" t="s">
        <v>65</v>
      </c>
      <c r="D68" s="9">
        <v>79</v>
      </c>
      <c r="E68" s="9">
        <v>79</v>
      </c>
      <c r="F68" s="9">
        <v>86</v>
      </c>
      <c r="G68" s="9">
        <v>84</v>
      </c>
      <c r="H68" s="9">
        <v>328</v>
      </c>
      <c r="I68" s="48">
        <v>5.4878048780487774</v>
      </c>
      <c r="J68" s="48">
        <v>3.7999999999999972</v>
      </c>
      <c r="K68" s="48">
        <v>0</v>
      </c>
      <c r="L68" s="48">
        <v>2.2553191489361666</v>
      </c>
      <c r="M68" s="48">
        <v>11.543124026984941</v>
      </c>
    </row>
    <row r="69" spans="1:13">
      <c r="A69" s="24">
        <v>17</v>
      </c>
      <c r="B69" s="25" t="s">
        <v>22</v>
      </c>
      <c r="C69" s="8" t="s">
        <v>25</v>
      </c>
      <c r="D69" s="9">
        <v>85</v>
      </c>
      <c r="E69" s="9">
        <v>80</v>
      </c>
      <c r="F69" s="9">
        <v>82</v>
      </c>
      <c r="G69" s="9">
        <v>88</v>
      </c>
      <c r="H69" s="9">
        <v>335</v>
      </c>
      <c r="I69" s="48">
        <v>0</v>
      </c>
      <c r="J69" s="48">
        <v>2.7999999999999972</v>
      </c>
      <c r="K69" s="48">
        <v>3.8297872340425556</v>
      </c>
      <c r="L69" s="48">
        <v>0</v>
      </c>
      <c r="M69" s="48">
        <v>6.6297872340425528</v>
      </c>
    </row>
    <row r="70" spans="1:13">
      <c r="A70" s="24">
        <v>18</v>
      </c>
      <c r="B70" s="25" t="s">
        <v>22</v>
      </c>
      <c r="C70" s="8" t="s">
        <v>75</v>
      </c>
      <c r="D70" s="9">
        <v>88</v>
      </c>
      <c r="E70" s="9">
        <v>79</v>
      </c>
      <c r="F70" s="9">
        <v>0</v>
      </c>
      <c r="G70" s="9">
        <v>0</v>
      </c>
      <c r="H70" s="9">
        <v>167</v>
      </c>
      <c r="I70" s="48">
        <v>0</v>
      </c>
      <c r="J70" s="48">
        <v>3.7999999999999972</v>
      </c>
      <c r="M70" s="48">
        <v>3.7999999999999972</v>
      </c>
    </row>
    <row r="71" spans="1:13">
      <c r="A71" s="24">
        <v>19</v>
      </c>
      <c r="B71" s="25" t="s">
        <v>22</v>
      </c>
      <c r="C71" s="8" t="s">
        <v>71</v>
      </c>
      <c r="D71" s="9">
        <v>84</v>
      </c>
      <c r="E71" s="9">
        <v>84</v>
      </c>
      <c r="F71" s="9">
        <v>0</v>
      </c>
      <c r="G71" s="9">
        <v>0</v>
      </c>
      <c r="H71" s="9">
        <v>168</v>
      </c>
      <c r="I71" s="48">
        <v>0.48780487804877737</v>
      </c>
      <c r="J71" s="48">
        <v>0</v>
      </c>
      <c r="M71" s="48">
        <v>0.48780487804877737</v>
      </c>
    </row>
    <row r="72" spans="1:13">
      <c r="A72" s="24">
        <v>20</v>
      </c>
      <c r="B72" s="25" t="s">
        <v>22</v>
      </c>
      <c r="C72" s="8" t="s">
        <v>77</v>
      </c>
      <c r="D72" s="9">
        <v>88</v>
      </c>
      <c r="E72" s="9">
        <v>81</v>
      </c>
      <c r="F72" s="9">
        <v>0</v>
      </c>
      <c r="G72" s="9">
        <v>0</v>
      </c>
      <c r="H72" s="9">
        <v>169</v>
      </c>
      <c r="I72" s="48">
        <v>0</v>
      </c>
      <c r="J72" s="48">
        <v>1.7999999999999972</v>
      </c>
      <c r="M72" s="48">
        <v>1.7999999999999972</v>
      </c>
    </row>
    <row r="73" spans="1:13">
      <c r="A73" s="24">
        <v>21</v>
      </c>
      <c r="B73" s="25" t="s">
        <v>22</v>
      </c>
      <c r="C73" s="8" t="s">
        <v>76</v>
      </c>
      <c r="D73" s="9">
        <v>88</v>
      </c>
      <c r="E73" s="9">
        <v>82</v>
      </c>
      <c r="F73" s="9">
        <v>0</v>
      </c>
      <c r="G73" s="9">
        <v>0</v>
      </c>
      <c r="H73" s="9">
        <v>170</v>
      </c>
      <c r="I73" s="48">
        <v>0</v>
      </c>
      <c r="J73" s="48">
        <v>0.79999999999999716</v>
      </c>
      <c r="M73" s="48">
        <v>0.79999999999999716</v>
      </c>
    </row>
    <row r="74" spans="1:13">
      <c r="A74" s="24">
        <v>22</v>
      </c>
      <c r="B74" s="25" t="s">
        <v>22</v>
      </c>
      <c r="C74" s="8" t="s">
        <v>74</v>
      </c>
      <c r="D74" s="9">
        <v>87</v>
      </c>
      <c r="E74" s="9">
        <v>83</v>
      </c>
      <c r="F74" s="9">
        <v>0</v>
      </c>
      <c r="G74" s="9">
        <v>0</v>
      </c>
      <c r="H74" s="9">
        <v>170</v>
      </c>
      <c r="I74" s="48">
        <v>0</v>
      </c>
      <c r="J74" s="48">
        <v>0</v>
      </c>
      <c r="M74" s="48">
        <v>0</v>
      </c>
    </row>
    <row r="75" spans="1:13">
      <c r="A75" s="24">
        <v>23</v>
      </c>
      <c r="B75" s="25" t="s">
        <v>22</v>
      </c>
      <c r="C75" s="8" t="s">
        <v>73</v>
      </c>
      <c r="D75" s="9">
        <v>87</v>
      </c>
      <c r="E75" s="9">
        <v>83</v>
      </c>
      <c r="F75" s="9">
        <v>0</v>
      </c>
      <c r="G75" s="9">
        <v>0</v>
      </c>
      <c r="H75" s="9">
        <v>170</v>
      </c>
      <c r="I75" s="48">
        <v>0</v>
      </c>
      <c r="J75" s="48">
        <v>0</v>
      </c>
      <c r="M75" s="48">
        <v>0</v>
      </c>
    </row>
    <row r="76" spans="1:13">
      <c r="A76" s="24">
        <v>24</v>
      </c>
      <c r="B76" s="25" t="s">
        <v>22</v>
      </c>
      <c r="C76" s="8" t="s">
        <v>80</v>
      </c>
      <c r="D76" s="9">
        <v>90</v>
      </c>
      <c r="E76" s="9">
        <v>83</v>
      </c>
      <c r="F76" s="9">
        <v>0</v>
      </c>
      <c r="G76" s="9">
        <v>0</v>
      </c>
      <c r="H76" s="9">
        <v>173</v>
      </c>
      <c r="I76" s="48">
        <v>0</v>
      </c>
      <c r="J76" s="48">
        <v>0</v>
      </c>
      <c r="M76" s="48">
        <v>0</v>
      </c>
    </row>
    <row r="77" spans="1:13">
      <c r="A77" s="24">
        <v>25</v>
      </c>
      <c r="B77" s="25" t="s">
        <v>22</v>
      </c>
      <c r="C77" s="8" t="s">
        <v>84</v>
      </c>
      <c r="D77" s="9">
        <v>92</v>
      </c>
      <c r="E77" s="9">
        <v>84</v>
      </c>
      <c r="F77" s="9">
        <v>0</v>
      </c>
      <c r="G77" s="9">
        <v>0</v>
      </c>
      <c r="H77" s="9">
        <v>176</v>
      </c>
      <c r="I77" s="48">
        <v>0</v>
      </c>
      <c r="J77" s="48">
        <v>0</v>
      </c>
      <c r="M77" s="48">
        <v>0</v>
      </c>
    </row>
    <row r="78" spans="1:13">
      <c r="A78" s="24">
        <v>26</v>
      </c>
      <c r="B78" s="25" t="s">
        <v>22</v>
      </c>
      <c r="C78" s="8" t="s">
        <v>83</v>
      </c>
      <c r="D78" s="9">
        <v>92</v>
      </c>
      <c r="E78" s="9">
        <v>85</v>
      </c>
      <c r="F78" s="9">
        <v>0</v>
      </c>
      <c r="G78" s="9">
        <v>0</v>
      </c>
      <c r="H78" s="9">
        <v>177</v>
      </c>
      <c r="I78" s="48">
        <v>0</v>
      </c>
      <c r="J78" s="48">
        <v>0</v>
      </c>
      <c r="M78" s="48">
        <v>0</v>
      </c>
    </row>
    <row r="79" spans="1:13">
      <c r="A79" s="24">
        <v>27</v>
      </c>
      <c r="B79" s="25" t="s">
        <v>22</v>
      </c>
      <c r="C79" s="8" t="s">
        <v>81</v>
      </c>
      <c r="D79" s="9">
        <v>91</v>
      </c>
      <c r="E79" s="9">
        <v>86</v>
      </c>
      <c r="F79" s="9">
        <v>0</v>
      </c>
      <c r="G79" s="9">
        <v>0</v>
      </c>
      <c r="H79" s="9">
        <v>177</v>
      </c>
      <c r="I79" s="48">
        <v>0</v>
      </c>
      <c r="J79" s="48">
        <v>0</v>
      </c>
      <c r="M79" s="48">
        <v>0</v>
      </c>
    </row>
    <row r="80" spans="1:13">
      <c r="A80" s="24">
        <v>28</v>
      </c>
      <c r="B80" s="25" t="s">
        <v>22</v>
      </c>
      <c r="C80" s="8" t="s">
        <v>72</v>
      </c>
      <c r="D80" s="9">
        <v>86</v>
      </c>
      <c r="E80" s="9">
        <v>91</v>
      </c>
      <c r="F80" s="9">
        <v>0</v>
      </c>
      <c r="G80" s="9">
        <v>0</v>
      </c>
      <c r="H80" s="9">
        <v>177</v>
      </c>
      <c r="I80" s="48">
        <v>0</v>
      </c>
      <c r="J80" s="48">
        <v>0</v>
      </c>
      <c r="M80" s="48">
        <v>0</v>
      </c>
    </row>
    <row r="81" spans="1:13">
      <c r="A81" s="24">
        <v>29</v>
      </c>
      <c r="B81" s="25" t="s">
        <v>22</v>
      </c>
      <c r="C81" s="8" t="s">
        <v>79</v>
      </c>
      <c r="D81" s="9">
        <v>89</v>
      </c>
      <c r="E81" s="9">
        <v>90</v>
      </c>
      <c r="F81" s="9">
        <v>0</v>
      </c>
      <c r="G81" s="9">
        <v>0</v>
      </c>
      <c r="H81" s="9">
        <v>179</v>
      </c>
      <c r="I81" s="48">
        <v>0</v>
      </c>
      <c r="J81" s="48">
        <v>0</v>
      </c>
      <c r="M81" s="48">
        <v>0</v>
      </c>
    </row>
    <row r="82" spans="1:13">
      <c r="A82" s="24">
        <v>30</v>
      </c>
      <c r="B82" s="25" t="s">
        <v>22</v>
      </c>
      <c r="C82" s="8" t="s">
        <v>82</v>
      </c>
      <c r="D82" s="9">
        <v>92</v>
      </c>
      <c r="E82" s="9">
        <v>88</v>
      </c>
      <c r="F82" s="9">
        <v>0</v>
      </c>
      <c r="G82" s="9">
        <v>0</v>
      </c>
      <c r="H82" s="9">
        <v>180</v>
      </c>
      <c r="I82" s="48">
        <v>0</v>
      </c>
      <c r="J82" s="48">
        <v>0</v>
      </c>
      <c r="M82" s="48">
        <v>0</v>
      </c>
    </row>
    <row r="83" spans="1:13">
      <c r="A83" s="24">
        <v>31</v>
      </c>
      <c r="B83" s="25" t="s">
        <v>22</v>
      </c>
      <c r="C83" s="8" t="s">
        <v>78</v>
      </c>
      <c r="D83" s="9">
        <v>88</v>
      </c>
      <c r="E83" s="9">
        <v>106</v>
      </c>
      <c r="F83" s="9">
        <v>0</v>
      </c>
      <c r="G83" s="9">
        <v>0</v>
      </c>
      <c r="H83" s="9">
        <v>194</v>
      </c>
      <c r="I83" s="48">
        <v>0</v>
      </c>
      <c r="J83" s="48">
        <v>0</v>
      </c>
      <c r="M83" s="48">
        <v>0</v>
      </c>
    </row>
    <row r="84" spans="1:13">
      <c r="A84" s="24">
        <v>32</v>
      </c>
      <c r="B84" s="25" t="s">
        <v>22</v>
      </c>
      <c r="C84" s="8" t="s">
        <v>59</v>
      </c>
      <c r="D84" s="9">
        <v>74</v>
      </c>
      <c r="E84" s="9" t="s">
        <v>119</v>
      </c>
      <c r="F84" s="9">
        <v>0</v>
      </c>
      <c r="G84" s="9">
        <v>0</v>
      </c>
      <c r="H84" s="9">
        <v>74</v>
      </c>
      <c r="I84" s="48">
        <v>10.487804878048777</v>
      </c>
      <c r="M84" s="48">
        <v>10.487804878048777</v>
      </c>
    </row>
    <row r="85" spans="1:13">
      <c r="A85" s="24"/>
      <c r="B85" s="25"/>
      <c r="C85" s="8"/>
      <c r="D85" s="9"/>
      <c r="E85" s="9"/>
      <c r="F85" s="9"/>
      <c r="G85" s="9"/>
      <c r="H85" s="9"/>
    </row>
    <row r="86" spans="1:13">
      <c r="A86" s="24">
        <v>1</v>
      </c>
      <c r="B86" s="25" t="s">
        <v>120</v>
      </c>
      <c r="C86" s="8" t="s">
        <v>123</v>
      </c>
      <c r="D86" s="9">
        <v>0</v>
      </c>
      <c r="E86" s="9">
        <v>0</v>
      </c>
      <c r="F86" s="9">
        <v>83</v>
      </c>
      <c r="G86" s="9">
        <v>80</v>
      </c>
      <c r="H86" s="9">
        <v>163</v>
      </c>
      <c r="K86" s="48">
        <v>17.200000000000003</v>
      </c>
      <c r="L86" s="48">
        <v>18.200000000000003</v>
      </c>
      <c r="M86" s="48">
        <v>35.400000000000006</v>
      </c>
    </row>
    <row r="87" spans="1:13">
      <c r="A87" s="24">
        <v>2</v>
      </c>
      <c r="B87" s="25" t="s">
        <v>120</v>
      </c>
      <c r="C87" s="8" t="s">
        <v>124</v>
      </c>
      <c r="D87" s="9">
        <v>0</v>
      </c>
      <c r="E87" s="9">
        <v>0</v>
      </c>
      <c r="F87" s="9">
        <v>85</v>
      </c>
      <c r="G87" s="9">
        <v>82</v>
      </c>
      <c r="H87" s="9">
        <v>167</v>
      </c>
      <c r="K87" s="48">
        <v>15.200000000000003</v>
      </c>
      <c r="L87" s="48">
        <v>16.200000000000003</v>
      </c>
      <c r="M87" s="48">
        <v>31.400000000000006</v>
      </c>
    </row>
    <row r="88" spans="1:13">
      <c r="A88" s="24">
        <v>3</v>
      </c>
      <c r="B88" s="25" t="s">
        <v>120</v>
      </c>
      <c r="C88" s="8" t="s">
        <v>122</v>
      </c>
      <c r="D88" s="9">
        <v>0</v>
      </c>
      <c r="E88" s="9">
        <v>0</v>
      </c>
      <c r="F88" s="9">
        <v>82</v>
      </c>
      <c r="G88" s="9">
        <v>86</v>
      </c>
      <c r="H88" s="9">
        <v>168</v>
      </c>
      <c r="K88" s="48">
        <v>18.200000000000003</v>
      </c>
      <c r="L88" s="48">
        <v>12.200000000000003</v>
      </c>
      <c r="M88" s="48">
        <v>30.400000000000006</v>
      </c>
    </row>
    <row r="89" spans="1:13">
      <c r="A89" s="24">
        <v>4</v>
      </c>
      <c r="B89" s="25" t="s">
        <v>120</v>
      </c>
      <c r="C89" s="8" t="s">
        <v>121</v>
      </c>
      <c r="D89" s="9">
        <v>0</v>
      </c>
      <c r="E89" s="9">
        <v>0</v>
      </c>
      <c r="F89" s="9">
        <v>81</v>
      </c>
      <c r="G89" s="9">
        <v>88</v>
      </c>
      <c r="H89" s="9">
        <v>169</v>
      </c>
      <c r="K89" s="48">
        <v>19.200000000000003</v>
      </c>
      <c r="L89" s="48">
        <v>10.200000000000003</v>
      </c>
      <c r="M89" s="48">
        <v>29.400000000000006</v>
      </c>
    </row>
    <row r="90" spans="1:13">
      <c r="A90" s="24">
        <v>5</v>
      </c>
      <c r="B90" s="25" t="s">
        <v>120</v>
      </c>
      <c r="C90" s="8" t="s">
        <v>128</v>
      </c>
      <c r="D90" s="9">
        <v>0</v>
      </c>
      <c r="E90" s="9">
        <v>0</v>
      </c>
      <c r="F90" s="9">
        <v>89</v>
      </c>
      <c r="G90" s="9">
        <v>82</v>
      </c>
      <c r="H90" s="9">
        <v>171</v>
      </c>
      <c r="K90" s="48">
        <v>11.200000000000003</v>
      </c>
      <c r="L90" s="48">
        <v>16.200000000000003</v>
      </c>
      <c r="M90" s="48">
        <v>27.400000000000006</v>
      </c>
    </row>
    <row r="91" spans="1:13">
      <c r="A91" s="24">
        <v>6</v>
      </c>
      <c r="B91" s="25" t="s">
        <v>120</v>
      </c>
      <c r="C91" s="8" t="s">
        <v>126</v>
      </c>
      <c r="D91" s="9">
        <v>0</v>
      </c>
      <c r="E91" s="9">
        <v>0</v>
      </c>
      <c r="F91" s="9">
        <v>86</v>
      </c>
      <c r="G91" s="9">
        <v>86</v>
      </c>
      <c r="H91" s="9">
        <v>172</v>
      </c>
      <c r="K91" s="48">
        <v>14.200000000000003</v>
      </c>
      <c r="L91" s="48">
        <v>12.200000000000003</v>
      </c>
      <c r="M91" s="48">
        <v>26.400000000000006</v>
      </c>
    </row>
    <row r="92" spans="1:13">
      <c r="A92" s="24">
        <v>7</v>
      </c>
      <c r="B92" s="25" t="s">
        <v>120</v>
      </c>
      <c r="C92" s="8" t="s">
        <v>125</v>
      </c>
      <c r="D92" s="9">
        <v>0</v>
      </c>
      <c r="E92" s="9">
        <v>0</v>
      </c>
      <c r="F92" s="9">
        <v>86</v>
      </c>
      <c r="G92" s="9">
        <v>86</v>
      </c>
      <c r="H92" s="9">
        <v>172</v>
      </c>
      <c r="K92" s="48">
        <v>14.200000000000003</v>
      </c>
      <c r="L92" s="48">
        <v>12.200000000000003</v>
      </c>
      <c r="M92" s="48">
        <v>26.400000000000006</v>
      </c>
    </row>
    <row r="93" spans="1:13">
      <c r="A93" s="24">
        <v>8</v>
      </c>
      <c r="B93" s="25" t="s">
        <v>120</v>
      </c>
      <c r="C93" s="8" t="s">
        <v>127</v>
      </c>
      <c r="D93" s="9">
        <v>0</v>
      </c>
      <c r="E93" s="9">
        <v>0</v>
      </c>
      <c r="F93" s="9">
        <v>88</v>
      </c>
      <c r="G93" s="9">
        <v>87</v>
      </c>
      <c r="H93" s="9">
        <v>175</v>
      </c>
      <c r="K93" s="48">
        <v>12.200000000000003</v>
      </c>
      <c r="L93" s="48">
        <v>11.200000000000003</v>
      </c>
      <c r="M93" s="48">
        <v>23.400000000000006</v>
      </c>
    </row>
    <row r="94" spans="1:13">
      <c r="A94" s="24">
        <v>9</v>
      </c>
      <c r="B94" s="25" t="s">
        <v>120</v>
      </c>
      <c r="C94" s="8" t="s">
        <v>130</v>
      </c>
      <c r="D94" s="9">
        <v>0</v>
      </c>
      <c r="E94" s="9">
        <v>0</v>
      </c>
      <c r="F94" s="9">
        <v>94</v>
      </c>
      <c r="G94" s="9">
        <v>86</v>
      </c>
      <c r="H94" s="9">
        <v>180</v>
      </c>
      <c r="K94" s="48">
        <v>6.2000000000000028</v>
      </c>
      <c r="L94" s="48">
        <v>12.200000000000003</v>
      </c>
      <c r="M94" s="48">
        <v>18.400000000000006</v>
      </c>
    </row>
    <row r="95" spans="1:13">
      <c r="A95" s="24">
        <v>10</v>
      </c>
      <c r="B95" s="25" t="s">
        <v>120</v>
      </c>
      <c r="C95" s="8" t="s">
        <v>133</v>
      </c>
      <c r="D95" s="9">
        <v>0</v>
      </c>
      <c r="E95" s="9">
        <v>0</v>
      </c>
      <c r="F95" s="9">
        <v>95</v>
      </c>
      <c r="G95" s="9">
        <v>91</v>
      </c>
      <c r="H95" s="9">
        <v>186</v>
      </c>
      <c r="K95" s="48">
        <v>5.2000000000000028</v>
      </c>
      <c r="L95" s="48">
        <v>7.2000000000000028</v>
      </c>
      <c r="M95" s="48">
        <v>12.400000000000006</v>
      </c>
    </row>
    <row r="96" spans="1:13">
      <c r="A96" s="24">
        <v>11</v>
      </c>
      <c r="B96" s="25" t="s">
        <v>120</v>
      </c>
      <c r="C96" s="8" t="s">
        <v>132</v>
      </c>
      <c r="D96" s="9">
        <v>0</v>
      </c>
      <c r="E96" s="9">
        <v>0</v>
      </c>
      <c r="F96" s="9">
        <v>95</v>
      </c>
      <c r="G96" s="9">
        <v>91</v>
      </c>
      <c r="H96" s="9">
        <v>186</v>
      </c>
      <c r="K96" s="48">
        <v>5.2000000000000028</v>
      </c>
      <c r="L96" s="48">
        <v>7.2000000000000028</v>
      </c>
      <c r="M96" s="48">
        <v>12.400000000000006</v>
      </c>
    </row>
    <row r="97" spans="1:13">
      <c r="A97" s="24">
        <v>12</v>
      </c>
      <c r="B97" s="25" t="s">
        <v>120</v>
      </c>
      <c r="C97" s="8" t="s">
        <v>134</v>
      </c>
      <c r="D97" s="9">
        <v>0</v>
      </c>
      <c r="E97" s="9">
        <v>0</v>
      </c>
      <c r="F97" s="9">
        <v>96</v>
      </c>
      <c r="G97" s="9">
        <v>93</v>
      </c>
      <c r="H97" s="9">
        <v>189</v>
      </c>
      <c r="K97" s="48">
        <v>4.2000000000000028</v>
      </c>
      <c r="L97" s="48">
        <v>5.2000000000000028</v>
      </c>
      <c r="M97" s="48">
        <v>9.4000000000000057</v>
      </c>
    </row>
    <row r="98" spans="1:13">
      <c r="A98" s="24">
        <v>13</v>
      </c>
      <c r="B98" s="25" t="s">
        <v>120</v>
      </c>
      <c r="C98" s="8" t="s">
        <v>129</v>
      </c>
      <c r="D98" s="9">
        <v>0</v>
      </c>
      <c r="E98" s="9">
        <v>0</v>
      </c>
      <c r="F98" s="9">
        <v>92</v>
      </c>
      <c r="G98" s="9">
        <v>100</v>
      </c>
      <c r="H98" s="9">
        <v>192</v>
      </c>
      <c r="K98" s="48">
        <v>8.2000000000000028</v>
      </c>
      <c r="L98" s="48">
        <v>0</v>
      </c>
      <c r="M98" s="48">
        <v>8.2000000000000028</v>
      </c>
    </row>
    <row r="99" spans="1:13">
      <c r="A99" s="24">
        <v>14</v>
      </c>
      <c r="B99" s="25" t="s">
        <v>120</v>
      </c>
      <c r="C99" s="8" t="s">
        <v>135</v>
      </c>
      <c r="D99" s="9">
        <v>0</v>
      </c>
      <c r="E99" s="9">
        <v>0</v>
      </c>
      <c r="F99" s="9">
        <v>106</v>
      </c>
      <c r="G99" s="9">
        <v>87</v>
      </c>
      <c r="H99" s="9">
        <v>193</v>
      </c>
      <c r="K99" s="48">
        <v>0</v>
      </c>
      <c r="L99" s="48">
        <v>11.200000000000003</v>
      </c>
      <c r="M99" s="48">
        <v>11.200000000000003</v>
      </c>
    </row>
    <row r="100" spans="1:13">
      <c r="A100" s="24">
        <v>15</v>
      </c>
      <c r="B100" s="25" t="s">
        <v>120</v>
      </c>
      <c r="C100" s="8" t="s">
        <v>131</v>
      </c>
      <c r="D100" s="9">
        <v>0</v>
      </c>
      <c r="E100" s="9">
        <v>0</v>
      </c>
      <c r="F100" s="9">
        <v>95</v>
      </c>
      <c r="G100" s="9">
        <v>98</v>
      </c>
      <c r="H100" s="9">
        <v>193</v>
      </c>
      <c r="K100" s="48">
        <v>5.2000000000000028</v>
      </c>
      <c r="L100" s="48">
        <v>0.20000000000000284</v>
      </c>
      <c r="M100" s="48">
        <v>5.4000000000000057</v>
      </c>
    </row>
    <row r="101" spans="1:13">
      <c r="A101" s="24"/>
      <c r="B101" s="25"/>
      <c r="C101" s="8"/>
      <c r="D101" s="9"/>
      <c r="E101" s="9"/>
      <c r="F101" s="9"/>
      <c r="G101" s="9"/>
      <c r="H101" s="9"/>
    </row>
    <row r="102" spans="1:13">
      <c r="A102" s="24">
        <v>1</v>
      </c>
      <c r="B102" s="25" t="s">
        <v>136</v>
      </c>
      <c r="C102" s="8" t="s">
        <v>137</v>
      </c>
      <c r="D102" s="9">
        <v>0</v>
      </c>
      <c r="E102" s="9">
        <v>0</v>
      </c>
      <c r="F102" s="9">
        <v>78</v>
      </c>
      <c r="G102" s="9">
        <v>81</v>
      </c>
      <c r="H102" s="9">
        <v>159</v>
      </c>
      <c r="K102" s="48">
        <v>18.200000000000003</v>
      </c>
      <c r="L102" s="48">
        <v>21.400000000000006</v>
      </c>
      <c r="M102" s="48">
        <v>39.600000000000009</v>
      </c>
    </row>
    <row r="103" spans="1:13">
      <c r="A103" s="24">
        <v>2</v>
      </c>
      <c r="B103" s="25" t="s">
        <v>136</v>
      </c>
      <c r="C103" s="8" t="s">
        <v>139</v>
      </c>
      <c r="D103" s="9">
        <v>0</v>
      </c>
      <c r="E103" s="9">
        <v>0</v>
      </c>
      <c r="F103" s="9">
        <v>84</v>
      </c>
      <c r="G103" s="9">
        <v>90</v>
      </c>
      <c r="H103" s="9">
        <v>174</v>
      </c>
      <c r="K103" s="48">
        <v>12.200000000000003</v>
      </c>
      <c r="L103" s="48">
        <v>12.400000000000006</v>
      </c>
      <c r="M103" s="48">
        <v>24.600000000000009</v>
      </c>
    </row>
    <row r="104" spans="1:13">
      <c r="A104" s="24">
        <v>3</v>
      </c>
      <c r="B104" s="25" t="s">
        <v>136</v>
      </c>
      <c r="C104" s="8" t="s">
        <v>138</v>
      </c>
      <c r="D104" s="9">
        <v>0</v>
      </c>
      <c r="E104" s="9">
        <v>0</v>
      </c>
      <c r="F104" s="9">
        <v>84</v>
      </c>
      <c r="G104" s="9">
        <v>99</v>
      </c>
      <c r="H104" s="9">
        <v>183</v>
      </c>
      <c r="K104" s="48">
        <v>12.200000000000003</v>
      </c>
      <c r="L104" s="48">
        <v>3.4000000000000057</v>
      </c>
      <c r="M104" s="48">
        <v>15.600000000000009</v>
      </c>
    </row>
    <row r="105" spans="1:13">
      <c r="A105" s="24">
        <v>4</v>
      </c>
      <c r="B105" s="25" t="s">
        <v>136</v>
      </c>
      <c r="C105" s="8" t="s">
        <v>141</v>
      </c>
      <c r="D105" s="9">
        <v>0</v>
      </c>
      <c r="E105" s="9">
        <v>0</v>
      </c>
      <c r="F105" s="9">
        <v>93</v>
      </c>
      <c r="G105" s="9">
        <v>93</v>
      </c>
      <c r="H105" s="9">
        <v>186</v>
      </c>
      <c r="K105" s="48">
        <v>3.2000000000000028</v>
      </c>
      <c r="L105" s="48">
        <v>9.4000000000000057</v>
      </c>
      <c r="M105" s="48">
        <v>12.600000000000009</v>
      </c>
    </row>
    <row r="106" spans="1:13">
      <c r="A106" s="24">
        <v>5</v>
      </c>
      <c r="B106" s="25" t="s">
        <v>136</v>
      </c>
      <c r="C106" s="8" t="s">
        <v>140</v>
      </c>
      <c r="D106" s="9">
        <v>0</v>
      </c>
      <c r="E106" s="9">
        <v>0</v>
      </c>
      <c r="F106" s="9">
        <v>92</v>
      </c>
      <c r="G106" s="9">
        <v>99</v>
      </c>
      <c r="H106" s="9">
        <v>191</v>
      </c>
      <c r="K106" s="48">
        <v>4.2000000000000028</v>
      </c>
      <c r="L106" s="48">
        <v>3.4000000000000057</v>
      </c>
      <c r="M106" s="48">
        <v>7.6000000000000085</v>
      </c>
    </row>
    <row r="107" spans="1:13">
      <c r="A107" s="24"/>
      <c r="B107" s="25"/>
      <c r="C107" s="8"/>
      <c r="D107" s="9"/>
      <c r="E107" s="9"/>
      <c r="F107" s="9"/>
      <c r="G107" s="9"/>
      <c r="H107" s="9"/>
    </row>
    <row r="108" spans="1:13">
      <c r="A108" s="35" t="s">
        <v>170</v>
      </c>
      <c r="B108" s="25" t="s">
        <v>146</v>
      </c>
      <c r="C108" s="8" t="s">
        <v>171</v>
      </c>
      <c r="D108" s="9">
        <v>72</v>
      </c>
      <c r="E108" s="9">
        <v>73</v>
      </c>
      <c r="F108" s="9">
        <v>71</v>
      </c>
      <c r="G108" s="9">
        <v>70</v>
      </c>
      <c r="H108" s="9">
        <v>286</v>
      </c>
      <c r="I108" s="48">
        <v>13.608695652173907</v>
      </c>
      <c r="J108" s="48">
        <v>12.434782608695656</v>
      </c>
      <c r="K108" s="48">
        <v>17.074074074074076</v>
      </c>
      <c r="L108" s="48">
        <v>17.740740740740748</v>
      </c>
      <c r="M108" s="48">
        <v>60.858293075684387</v>
      </c>
    </row>
    <row r="109" spans="1:13">
      <c r="A109" s="24">
        <v>1</v>
      </c>
      <c r="B109" s="25" t="s">
        <v>85</v>
      </c>
      <c r="C109" s="8" t="s">
        <v>172</v>
      </c>
      <c r="D109" s="9">
        <v>77</v>
      </c>
      <c r="E109" s="9">
        <v>75</v>
      </c>
      <c r="F109" s="9">
        <v>73</v>
      </c>
      <c r="G109" s="9">
        <v>73</v>
      </c>
      <c r="H109" s="9">
        <v>298</v>
      </c>
      <c r="I109" s="48">
        <v>8.6086956521739069</v>
      </c>
      <c r="J109" s="48">
        <v>10.434782608695656</v>
      </c>
      <c r="K109" s="48">
        <v>15.074074074074076</v>
      </c>
      <c r="L109" s="48">
        <v>14.740740740740748</v>
      </c>
      <c r="M109" s="48">
        <v>48.858293075684387</v>
      </c>
    </row>
    <row r="110" spans="1:13">
      <c r="A110" s="24">
        <v>2</v>
      </c>
      <c r="B110" s="25" t="s">
        <v>85</v>
      </c>
      <c r="C110" s="8" t="s">
        <v>173</v>
      </c>
      <c r="D110" s="9">
        <v>79</v>
      </c>
      <c r="E110" s="9">
        <v>73</v>
      </c>
      <c r="F110" s="9">
        <v>76</v>
      </c>
      <c r="G110" s="9">
        <v>72</v>
      </c>
      <c r="H110" s="9">
        <v>300</v>
      </c>
      <c r="I110" s="48">
        <v>6.6086956521739069</v>
      </c>
      <c r="J110" s="48">
        <v>12.434782608695656</v>
      </c>
      <c r="K110" s="48">
        <v>12.074074074074076</v>
      </c>
      <c r="L110" s="48">
        <v>15.740740740740748</v>
      </c>
      <c r="M110" s="48">
        <v>46.858293075684387</v>
      </c>
    </row>
    <row r="111" spans="1:13">
      <c r="A111" s="24">
        <v>3</v>
      </c>
      <c r="B111" s="25" t="s">
        <v>85</v>
      </c>
      <c r="C111" s="8" t="s">
        <v>174</v>
      </c>
      <c r="D111" s="9">
        <v>79</v>
      </c>
      <c r="E111" s="9">
        <v>74</v>
      </c>
      <c r="F111" s="9">
        <v>80</v>
      </c>
      <c r="G111" s="9">
        <v>74</v>
      </c>
      <c r="H111" s="9">
        <v>307</v>
      </c>
      <c r="I111" s="48">
        <v>6.6086956521739069</v>
      </c>
      <c r="J111" s="48">
        <v>11.434782608695656</v>
      </c>
      <c r="K111" s="48">
        <v>8.0740740740740762</v>
      </c>
      <c r="L111" s="48">
        <v>13.740740740740748</v>
      </c>
      <c r="M111" s="48">
        <v>39.858293075684387</v>
      </c>
    </row>
    <row r="112" spans="1:13">
      <c r="A112" s="24">
        <v>4</v>
      </c>
      <c r="B112" s="25" t="s">
        <v>85</v>
      </c>
      <c r="C112" s="8" t="s">
        <v>86</v>
      </c>
      <c r="D112" s="9">
        <v>78</v>
      </c>
      <c r="E112" s="9">
        <v>75</v>
      </c>
      <c r="F112" s="9">
        <v>77</v>
      </c>
      <c r="G112" s="9">
        <v>78</v>
      </c>
      <c r="H112" s="9">
        <v>308</v>
      </c>
      <c r="I112" s="48">
        <v>7.6086956521739069</v>
      </c>
      <c r="J112" s="48">
        <v>10.434782608695656</v>
      </c>
      <c r="K112" s="48">
        <v>11.074074074074076</v>
      </c>
      <c r="L112" s="48">
        <v>9.7407407407407476</v>
      </c>
      <c r="M112" s="48">
        <v>38.858293075684387</v>
      </c>
    </row>
    <row r="113" spans="1:13">
      <c r="A113" s="24">
        <v>5</v>
      </c>
      <c r="B113" s="25" t="s">
        <v>85</v>
      </c>
      <c r="C113" s="8" t="s">
        <v>175</v>
      </c>
      <c r="D113" s="9">
        <v>84</v>
      </c>
      <c r="E113" s="9">
        <v>71</v>
      </c>
      <c r="F113" s="9">
        <v>79</v>
      </c>
      <c r="G113" s="9">
        <v>80</v>
      </c>
      <c r="H113" s="9">
        <v>314</v>
      </c>
      <c r="I113" s="48">
        <v>1.6086956521739069</v>
      </c>
      <c r="J113" s="48">
        <v>14.434782608695656</v>
      </c>
      <c r="K113" s="48">
        <v>9.0740740740740762</v>
      </c>
      <c r="L113" s="48">
        <v>7.7407407407407476</v>
      </c>
      <c r="M113" s="48">
        <v>32.858293075684387</v>
      </c>
    </row>
    <row r="114" spans="1:13">
      <c r="A114" s="24">
        <v>6</v>
      </c>
      <c r="B114" s="25" t="s">
        <v>85</v>
      </c>
      <c r="C114" s="8" t="s">
        <v>176</v>
      </c>
      <c r="D114" s="9">
        <v>73</v>
      </c>
      <c r="E114" s="9">
        <v>80</v>
      </c>
      <c r="F114" s="9">
        <v>78</v>
      </c>
      <c r="G114" s="9">
        <v>83</v>
      </c>
      <c r="H114" s="9">
        <v>314</v>
      </c>
      <c r="I114" s="48">
        <v>12.608695652173907</v>
      </c>
      <c r="J114" s="48">
        <v>5.4347826086956559</v>
      </c>
      <c r="K114" s="48">
        <v>10.074074074074076</v>
      </c>
      <c r="L114" s="48">
        <v>4.7407407407407476</v>
      </c>
      <c r="M114" s="48">
        <v>32.858293075684387</v>
      </c>
    </row>
    <row r="115" spans="1:13">
      <c r="A115" s="24">
        <v>7</v>
      </c>
      <c r="B115" s="25" t="s">
        <v>85</v>
      </c>
      <c r="C115" s="8" t="s">
        <v>87</v>
      </c>
      <c r="D115" s="9">
        <v>79</v>
      </c>
      <c r="E115" s="9">
        <v>80</v>
      </c>
      <c r="F115" s="9">
        <v>77</v>
      </c>
      <c r="G115" s="9">
        <v>80</v>
      </c>
      <c r="H115" s="9">
        <v>316</v>
      </c>
      <c r="I115" s="48">
        <v>6.6086956521739069</v>
      </c>
      <c r="J115" s="48">
        <v>5.4347826086956559</v>
      </c>
      <c r="K115" s="48">
        <v>11.074074074074076</v>
      </c>
      <c r="L115" s="48">
        <v>7.7407407407407476</v>
      </c>
      <c r="M115" s="48">
        <v>30.858293075684387</v>
      </c>
    </row>
    <row r="116" spans="1:13">
      <c r="A116" s="24">
        <v>8</v>
      </c>
      <c r="B116" s="25" t="s">
        <v>85</v>
      </c>
      <c r="C116" s="8" t="s">
        <v>88</v>
      </c>
      <c r="D116" s="9">
        <v>87</v>
      </c>
      <c r="E116" s="9">
        <v>88</v>
      </c>
      <c r="F116" s="9">
        <v>0</v>
      </c>
      <c r="G116" s="9">
        <v>0</v>
      </c>
      <c r="H116" s="9">
        <v>175</v>
      </c>
      <c r="I116" s="48">
        <v>0</v>
      </c>
      <c r="J116" s="48">
        <v>0</v>
      </c>
      <c r="M116" s="48">
        <v>0</v>
      </c>
    </row>
    <row r="117" spans="1:13">
      <c r="A117" s="24"/>
      <c r="B117" s="25"/>
      <c r="C117" s="8"/>
      <c r="D117" s="9"/>
      <c r="E117" s="9"/>
      <c r="F117" s="9"/>
      <c r="G117" s="9"/>
      <c r="H117" s="9"/>
    </row>
    <row r="118" spans="1:13">
      <c r="A118" s="24">
        <v>1</v>
      </c>
      <c r="B118" s="25" t="s">
        <v>28</v>
      </c>
      <c r="C118" s="8" t="s">
        <v>90</v>
      </c>
      <c r="D118" s="9">
        <v>70</v>
      </c>
      <c r="E118" s="9">
        <v>72</v>
      </c>
      <c r="F118" s="9">
        <v>77</v>
      </c>
      <c r="G118" s="9">
        <v>73</v>
      </c>
      <c r="H118" s="9">
        <v>292</v>
      </c>
      <c r="I118" s="48">
        <v>15.608695652173907</v>
      </c>
      <c r="J118" s="48">
        <v>13.434782608695656</v>
      </c>
      <c r="K118" s="48">
        <v>11.074074074074076</v>
      </c>
      <c r="L118" s="48">
        <v>14.740740740740748</v>
      </c>
      <c r="M118" s="48">
        <v>54.858293075684387</v>
      </c>
    </row>
    <row r="119" spans="1:13">
      <c r="A119" s="24">
        <v>2</v>
      </c>
      <c r="B119" s="25" t="s">
        <v>28</v>
      </c>
      <c r="C119" s="8" t="s">
        <v>89</v>
      </c>
      <c r="D119" s="9">
        <v>69</v>
      </c>
      <c r="E119" s="9">
        <v>76</v>
      </c>
      <c r="F119" s="9">
        <v>73</v>
      </c>
      <c r="G119" s="9">
        <v>77</v>
      </c>
      <c r="H119" s="9">
        <v>295</v>
      </c>
      <c r="I119" s="48">
        <v>16.608695652173907</v>
      </c>
      <c r="J119" s="48">
        <v>9.4347826086956559</v>
      </c>
      <c r="K119" s="48">
        <v>15.074074074074076</v>
      </c>
      <c r="L119" s="48">
        <v>10.740740740740748</v>
      </c>
      <c r="M119" s="48">
        <v>51.858293075684387</v>
      </c>
    </row>
    <row r="120" spans="1:13">
      <c r="A120" s="24">
        <v>3</v>
      </c>
      <c r="B120" s="25" t="s">
        <v>28</v>
      </c>
      <c r="C120" s="8" t="s">
        <v>91</v>
      </c>
      <c r="D120" s="9">
        <v>70</v>
      </c>
      <c r="E120" s="9">
        <v>77</v>
      </c>
      <c r="F120" s="9">
        <v>78</v>
      </c>
      <c r="G120" s="9">
        <v>73</v>
      </c>
      <c r="H120" s="9">
        <v>298</v>
      </c>
      <c r="I120" s="48">
        <v>15.608695652173907</v>
      </c>
      <c r="J120" s="48">
        <v>8.4347826086956559</v>
      </c>
      <c r="K120" s="48">
        <v>10.074074074074076</v>
      </c>
      <c r="L120" s="48">
        <v>14.740740740740748</v>
      </c>
      <c r="M120" s="48">
        <v>48.858293075684387</v>
      </c>
    </row>
    <row r="121" spans="1:13">
      <c r="A121" s="24">
        <v>4</v>
      </c>
      <c r="B121" s="25" t="s">
        <v>28</v>
      </c>
      <c r="C121" s="8" t="s">
        <v>98</v>
      </c>
      <c r="D121" s="9">
        <v>79</v>
      </c>
      <c r="E121" s="9">
        <v>71</v>
      </c>
      <c r="F121" s="9">
        <v>76</v>
      </c>
      <c r="G121" s="9">
        <v>75</v>
      </c>
      <c r="H121" s="9">
        <v>301</v>
      </c>
      <c r="I121" s="48">
        <v>6.6086956521739069</v>
      </c>
      <c r="J121" s="48">
        <v>14.434782608695656</v>
      </c>
      <c r="K121" s="48">
        <v>12.074074074074076</v>
      </c>
      <c r="L121" s="48">
        <v>12.740740740740748</v>
      </c>
      <c r="M121" s="48">
        <v>45.858293075684387</v>
      </c>
    </row>
    <row r="122" spans="1:13">
      <c r="A122" s="24">
        <v>5</v>
      </c>
      <c r="B122" s="25" t="s">
        <v>28</v>
      </c>
      <c r="C122" s="8" t="s">
        <v>29</v>
      </c>
      <c r="D122" s="9">
        <v>75</v>
      </c>
      <c r="E122" s="9">
        <v>79</v>
      </c>
      <c r="F122" s="9">
        <v>72</v>
      </c>
      <c r="G122" s="9">
        <v>75</v>
      </c>
      <c r="H122" s="9">
        <v>301</v>
      </c>
      <c r="I122" s="48">
        <v>10.608695652173907</v>
      </c>
      <c r="J122" s="48">
        <v>6.4347826086956559</v>
      </c>
      <c r="K122" s="48">
        <v>16.074074074074076</v>
      </c>
      <c r="L122" s="48">
        <v>12.740740740740748</v>
      </c>
      <c r="M122" s="48">
        <v>45.858293075684387</v>
      </c>
    </row>
    <row r="123" spans="1:13">
      <c r="A123" s="24">
        <v>6</v>
      </c>
      <c r="B123" s="25" t="s">
        <v>28</v>
      </c>
      <c r="C123" s="8" t="s">
        <v>93</v>
      </c>
      <c r="D123" s="9">
        <v>75</v>
      </c>
      <c r="E123" s="9">
        <v>75</v>
      </c>
      <c r="F123" s="9">
        <v>74</v>
      </c>
      <c r="G123" s="9">
        <v>77</v>
      </c>
      <c r="H123" s="9">
        <v>301</v>
      </c>
      <c r="I123" s="48">
        <v>10.608695652173907</v>
      </c>
      <c r="J123" s="48">
        <v>10.434782608695656</v>
      </c>
      <c r="K123" s="48">
        <v>14.074074074074076</v>
      </c>
      <c r="L123" s="48">
        <v>10.740740740740748</v>
      </c>
      <c r="M123" s="48">
        <v>45.858293075684387</v>
      </c>
    </row>
    <row r="124" spans="1:13">
      <c r="A124" s="24">
        <v>7</v>
      </c>
      <c r="B124" s="25" t="s">
        <v>28</v>
      </c>
      <c r="C124" s="8" t="s">
        <v>92</v>
      </c>
      <c r="D124" s="9">
        <v>74</v>
      </c>
      <c r="E124" s="9">
        <v>78</v>
      </c>
      <c r="F124" s="9">
        <v>75</v>
      </c>
      <c r="G124" s="9">
        <v>79</v>
      </c>
      <c r="H124" s="9">
        <v>306</v>
      </c>
      <c r="I124" s="48">
        <v>11.608695652173907</v>
      </c>
      <c r="J124" s="48">
        <v>7.4347826086956559</v>
      </c>
      <c r="K124" s="48">
        <v>13.074074074074076</v>
      </c>
      <c r="L124" s="48">
        <v>8.7407407407407476</v>
      </c>
      <c r="M124" s="48">
        <v>40.858293075684387</v>
      </c>
    </row>
    <row r="125" spans="1:13">
      <c r="A125" s="24">
        <v>8</v>
      </c>
      <c r="B125" s="25" t="s">
        <v>28</v>
      </c>
      <c r="C125" s="8" t="s">
        <v>94</v>
      </c>
      <c r="D125" s="9">
        <v>76</v>
      </c>
      <c r="E125" s="9">
        <v>76</v>
      </c>
      <c r="F125" s="9">
        <v>76</v>
      </c>
      <c r="G125" s="9">
        <v>80</v>
      </c>
      <c r="H125" s="9">
        <v>308</v>
      </c>
      <c r="I125" s="48">
        <v>9.6086956521739069</v>
      </c>
      <c r="J125" s="48">
        <v>9.4347826086956559</v>
      </c>
      <c r="K125" s="48">
        <v>12.074074074074076</v>
      </c>
      <c r="L125" s="48">
        <v>7.7407407407407476</v>
      </c>
      <c r="M125" s="48">
        <v>38.858293075684387</v>
      </c>
    </row>
    <row r="126" spans="1:13">
      <c r="A126" s="24">
        <v>9</v>
      </c>
      <c r="B126" s="25" t="s">
        <v>28</v>
      </c>
      <c r="C126" s="8" t="s">
        <v>177</v>
      </c>
      <c r="D126" s="9">
        <v>78</v>
      </c>
      <c r="E126" s="9">
        <v>77</v>
      </c>
      <c r="F126" s="9">
        <v>83</v>
      </c>
      <c r="G126" s="9">
        <v>73</v>
      </c>
      <c r="H126" s="9">
        <v>311</v>
      </c>
      <c r="I126" s="48">
        <v>7.6086956521739069</v>
      </c>
      <c r="J126" s="48">
        <v>8.4347826086956559</v>
      </c>
      <c r="K126" s="48">
        <v>5.0740740740740762</v>
      </c>
      <c r="L126" s="48">
        <v>14.740740740740748</v>
      </c>
      <c r="M126" s="48">
        <v>35.858293075684387</v>
      </c>
    </row>
    <row r="127" spans="1:13">
      <c r="A127" s="24">
        <v>10</v>
      </c>
      <c r="B127" s="25" t="s">
        <v>28</v>
      </c>
      <c r="C127" s="8" t="s">
        <v>95</v>
      </c>
      <c r="D127" s="9">
        <v>77</v>
      </c>
      <c r="E127" s="9">
        <v>75</v>
      </c>
      <c r="F127" s="9">
        <v>81</v>
      </c>
      <c r="G127" s="9">
        <v>79</v>
      </c>
      <c r="H127" s="9">
        <v>312</v>
      </c>
      <c r="I127" s="48">
        <v>8.6086956521739069</v>
      </c>
      <c r="J127" s="48">
        <v>10.434782608695656</v>
      </c>
      <c r="K127" s="48">
        <v>7.0740740740740762</v>
      </c>
      <c r="L127" s="48">
        <v>8.7407407407407476</v>
      </c>
      <c r="M127" s="48">
        <v>34.858293075684387</v>
      </c>
    </row>
    <row r="128" spans="1:13">
      <c r="A128" s="24">
        <v>11</v>
      </c>
      <c r="B128" s="25" t="s">
        <v>28</v>
      </c>
      <c r="C128" s="8" t="s">
        <v>178</v>
      </c>
      <c r="D128" s="9">
        <v>81</v>
      </c>
      <c r="E128" s="9">
        <v>75</v>
      </c>
      <c r="F128" s="9">
        <v>0</v>
      </c>
      <c r="G128" s="9">
        <v>0</v>
      </c>
      <c r="H128" s="9">
        <v>156</v>
      </c>
      <c r="I128" s="48">
        <v>4.6086956521739069</v>
      </c>
      <c r="J128" s="48">
        <v>10.434782608695656</v>
      </c>
      <c r="M128" s="48">
        <v>15.043478260869563</v>
      </c>
    </row>
    <row r="129" spans="1:13">
      <c r="A129" s="24">
        <v>12</v>
      </c>
      <c r="B129" s="25" t="s">
        <v>28</v>
      </c>
      <c r="C129" s="8" t="s">
        <v>101</v>
      </c>
      <c r="D129" s="9">
        <v>81</v>
      </c>
      <c r="E129" s="9">
        <v>76</v>
      </c>
      <c r="F129" s="9">
        <v>0</v>
      </c>
      <c r="G129" s="9">
        <v>0</v>
      </c>
      <c r="H129" s="9">
        <v>157</v>
      </c>
      <c r="I129" s="48">
        <v>4.6086956521739069</v>
      </c>
      <c r="J129" s="48">
        <v>9.4347826086956559</v>
      </c>
      <c r="M129" s="48">
        <v>14.043478260869563</v>
      </c>
    </row>
    <row r="130" spans="1:13">
      <c r="A130" s="24">
        <v>13</v>
      </c>
      <c r="B130" s="25" t="s">
        <v>28</v>
      </c>
      <c r="C130" s="8" t="s">
        <v>97</v>
      </c>
      <c r="D130" s="9">
        <v>79</v>
      </c>
      <c r="E130" s="9">
        <v>79</v>
      </c>
      <c r="F130" s="9">
        <v>0</v>
      </c>
      <c r="G130" s="9">
        <v>0</v>
      </c>
      <c r="H130" s="9">
        <v>158</v>
      </c>
      <c r="I130" s="48">
        <v>6.6086956521739069</v>
      </c>
      <c r="J130" s="48">
        <v>6.4347826086956559</v>
      </c>
      <c r="M130" s="48">
        <v>13.043478260869563</v>
      </c>
    </row>
    <row r="131" spans="1:13">
      <c r="A131" s="24">
        <v>14</v>
      </c>
      <c r="B131" s="25" t="s">
        <v>28</v>
      </c>
      <c r="C131" s="8" t="s">
        <v>96</v>
      </c>
      <c r="D131" s="9">
        <v>78</v>
      </c>
      <c r="E131" s="9">
        <v>80</v>
      </c>
      <c r="F131" s="9">
        <v>0</v>
      </c>
      <c r="G131" s="9">
        <v>0</v>
      </c>
      <c r="H131" s="9">
        <v>158</v>
      </c>
      <c r="I131" s="48">
        <v>7.6086956521739069</v>
      </c>
      <c r="J131" s="48">
        <v>5.4347826086956559</v>
      </c>
      <c r="M131" s="48">
        <v>13.043478260869563</v>
      </c>
    </row>
    <row r="132" spans="1:13">
      <c r="A132" s="24">
        <v>15</v>
      </c>
      <c r="B132" s="25" t="s">
        <v>28</v>
      </c>
      <c r="C132" s="8" t="s">
        <v>30</v>
      </c>
      <c r="D132" s="9">
        <v>77</v>
      </c>
      <c r="E132" s="9">
        <v>82</v>
      </c>
      <c r="F132" s="9">
        <v>0</v>
      </c>
      <c r="G132" s="9">
        <v>0</v>
      </c>
      <c r="H132" s="9">
        <v>159</v>
      </c>
      <c r="I132" s="48">
        <v>8.6086956521739069</v>
      </c>
      <c r="J132" s="48">
        <v>3.4347826086956559</v>
      </c>
      <c r="M132" s="48">
        <v>12.043478260869563</v>
      </c>
    </row>
    <row r="133" spans="1:13">
      <c r="A133" s="24">
        <v>16</v>
      </c>
      <c r="B133" s="25" t="s">
        <v>28</v>
      </c>
      <c r="C133" s="8" t="s">
        <v>102</v>
      </c>
      <c r="D133" s="9">
        <v>83</v>
      </c>
      <c r="E133" s="9">
        <v>78</v>
      </c>
      <c r="F133" s="9">
        <v>0</v>
      </c>
      <c r="G133" s="9">
        <v>0</v>
      </c>
      <c r="H133" s="9">
        <v>161</v>
      </c>
      <c r="I133" s="48">
        <v>2.6086956521739069</v>
      </c>
      <c r="J133" s="48">
        <v>7.4347826086956559</v>
      </c>
      <c r="M133" s="48">
        <v>10.043478260869563</v>
      </c>
    </row>
    <row r="134" spans="1:13">
      <c r="A134" s="24">
        <v>17</v>
      </c>
      <c r="B134" s="25" t="s">
        <v>28</v>
      </c>
      <c r="C134" s="8" t="s">
        <v>100</v>
      </c>
      <c r="D134" s="9">
        <v>81</v>
      </c>
      <c r="E134" s="9">
        <v>80</v>
      </c>
      <c r="F134" s="9">
        <v>0</v>
      </c>
      <c r="G134" s="9">
        <v>0</v>
      </c>
      <c r="H134" s="9">
        <v>161</v>
      </c>
      <c r="I134" s="48">
        <v>4.6086956521739069</v>
      </c>
      <c r="J134" s="48">
        <v>5.4347826086956559</v>
      </c>
      <c r="M134" s="48">
        <v>10.043478260869563</v>
      </c>
    </row>
    <row r="135" spans="1:13">
      <c r="A135" s="24">
        <v>18</v>
      </c>
      <c r="B135" s="25" t="s">
        <v>28</v>
      </c>
      <c r="C135" s="8" t="s">
        <v>99</v>
      </c>
      <c r="D135" s="9">
        <v>80</v>
      </c>
      <c r="E135" s="9">
        <v>83</v>
      </c>
      <c r="F135" s="9">
        <v>0</v>
      </c>
      <c r="G135" s="9">
        <v>0</v>
      </c>
      <c r="H135" s="9">
        <v>163</v>
      </c>
      <c r="I135" s="48">
        <v>5.6086956521739069</v>
      </c>
      <c r="J135" s="48">
        <v>2.4347826086956559</v>
      </c>
      <c r="M135" s="48">
        <v>8.0434782608695627</v>
      </c>
    </row>
    <row r="136" spans="1:13">
      <c r="A136" s="24">
        <v>19</v>
      </c>
      <c r="B136" s="25" t="s">
        <v>28</v>
      </c>
      <c r="C136" s="8" t="s">
        <v>103</v>
      </c>
      <c r="D136" s="9">
        <v>99</v>
      </c>
      <c r="E136" s="9">
        <v>89</v>
      </c>
      <c r="F136" s="9">
        <v>0</v>
      </c>
      <c r="G136" s="9">
        <v>0</v>
      </c>
      <c r="H136" s="9">
        <v>188</v>
      </c>
      <c r="I136" s="48">
        <v>0</v>
      </c>
      <c r="J136" s="48">
        <v>0</v>
      </c>
      <c r="M136" s="48">
        <v>0</v>
      </c>
    </row>
    <row r="137" spans="1:13">
      <c r="A137" s="24">
        <v>20</v>
      </c>
      <c r="B137" s="25" t="s">
        <v>28</v>
      </c>
      <c r="C137" s="8" t="s">
        <v>179</v>
      </c>
      <c r="D137" s="9"/>
      <c r="E137" s="9"/>
      <c r="F137" s="9"/>
      <c r="G137" s="9"/>
      <c r="H137" s="9"/>
      <c r="M137" s="48">
        <v>0</v>
      </c>
    </row>
    <row r="138" spans="1:13">
      <c r="A138" s="24" t="s">
        <v>13</v>
      </c>
      <c r="B138" s="25" t="s">
        <v>13</v>
      </c>
      <c r="C138" s="8" t="s">
        <v>13</v>
      </c>
      <c r="D138" s="9" t="s">
        <v>13</v>
      </c>
      <c r="E138" s="9" t="s">
        <v>13</v>
      </c>
      <c r="F138" s="9" t="s">
        <v>13</v>
      </c>
      <c r="G138" s="9" t="s">
        <v>13</v>
      </c>
      <c r="H138" s="9" t="s">
        <v>13</v>
      </c>
    </row>
    <row r="139" spans="1:13">
      <c r="A139" s="24">
        <v>1</v>
      </c>
      <c r="B139" s="25" t="s">
        <v>31</v>
      </c>
      <c r="C139" s="8" t="s">
        <v>104</v>
      </c>
      <c r="D139" s="9">
        <v>73</v>
      </c>
      <c r="E139" s="9">
        <v>76</v>
      </c>
      <c r="F139" s="9">
        <v>78</v>
      </c>
      <c r="G139" s="9">
        <v>80</v>
      </c>
      <c r="H139" s="9">
        <v>307</v>
      </c>
      <c r="I139" s="48">
        <v>12.608695652173907</v>
      </c>
      <c r="J139" s="48">
        <v>9.4347826086956559</v>
      </c>
      <c r="K139" s="48">
        <v>10.074074074074076</v>
      </c>
      <c r="L139" s="48">
        <v>7.7407407407407476</v>
      </c>
      <c r="M139" s="48">
        <v>39.858293075684387</v>
      </c>
    </row>
    <row r="140" spans="1:13">
      <c r="A140" s="24">
        <v>2</v>
      </c>
      <c r="B140" s="25" t="s">
        <v>31</v>
      </c>
      <c r="C140" s="8" t="s">
        <v>32</v>
      </c>
      <c r="D140" s="9">
        <v>72</v>
      </c>
      <c r="E140" s="9">
        <v>82</v>
      </c>
      <c r="F140" s="9">
        <v>87</v>
      </c>
      <c r="G140" s="9">
        <v>76</v>
      </c>
      <c r="H140" s="9">
        <v>317</v>
      </c>
      <c r="I140" s="48">
        <v>13.608695652173907</v>
      </c>
      <c r="J140" s="48">
        <v>3.4347826086956559</v>
      </c>
      <c r="K140" s="48">
        <v>1.0740740740740762</v>
      </c>
      <c r="L140" s="48">
        <v>11.740740740740748</v>
      </c>
      <c r="M140" s="48">
        <v>29.858293075684387</v>
      </c>
    </row>
    <row r="141" spans="1:13">
      <c r="A141" s="24">
        <v>3</v>
      </c>
      <c r="B141" s="25" t="s">
        <v>31</v>
      </c>
      <c r="C141" s="8" t="s">
        <v>105</v>
      </c>
      <c r="D141" s="9">
        <v>80</v>
      </c>
      <c r="E141" s="9">
        <v>78</v>
      </c>
      <c r="F141" s="9">
        <v>78</v>
      </c>
      <c r="G141" s="9">
        <v>82</v>
      </c>
      <c r="H141" s="9">
        <v>318</v>
      </c>
      <c r="I141" s="48">
        <v>5.6086956521739069</v>
      </c>
      <c r="J141" s="48">
        <v>7.4347826086956559</v>
      </c>
      <c r="K141" s="48">
        <v>10.074074074074076</v>
      </c>
      <c r="L141" s="48">
        <v>5.7407407407407476</v>
      </c>
      <c r="M141" s="48">
        <v>28.858293075684387</v>
      </c>
    </row>
    <row r="142" spans="1:13">
      <c r="A142" s="24">
        <v>4</v>
      </c>
      <c r="B142" s="25" t="s">
        <v>31</v>
      </c>
      <c r="C142" s="8" t="s">
        <v>108</v>
      </c>
      <c r="D142" s="9">
        <v>83</v>
      </c>
      <c r="E142" s="9">
        <v>79</v>
      </c>
      <c r="F142" s="9">
        <v>80</v>
      </c>
      <c r="G142" s="9">
        <v>79</v>
      </c>
      <c r="H142" s="9">
        <v>321</v>
      </c>
      <c r="I142" s="48">
        <v>2.6086956521739069</v>
      </c>
      <c r="J142" s="48">
        <v>6.4347826086956559</v>
      </c>
      <c r="K142" s="48">
        <v>8.0740740740740762</v>
      </c>
      <c r="L142" s="48">
        <v>8.7407407407407476</v>
      </c>
      <c r="M142" s="48">
        <v>25.858293075684387</v>
      </c>
    </row>
    <row r="143" spans="1:13">
      <c r="A143" s="24">
        <v>5</v>
      </c>
      <c r="B143" s="25" t="s">
        <v>31</v>
      </c>
      <c r="C143" s="8" t="s">
        <v>111</v>
      </c>
      <c r="D143" s="9">
        <v>86</v>
      </c>
      <c r="E143" s="9">
        <v>80</v>
      </c>
      <c r="F143" s="9">
        <v>80</v>
      </c>
      <c r="G143" s="9">
        <v>78</v>
      </c>
      <c r="H143" s="9">
        <v>324</v>
      </c>
      <c r="I143" s="48">
        <v>0</v>
      </c>
      <c r="J143" s="48">
        <v>5.4347826086956559</v>
      </c>
      <c r="K143" s="48">
        <v>8.0740740740740762</v>
      </c>
      <c r="L143" s="48">
        <v>9.7407407407407476</v>
      </c>
      <c r="M143" s="48">
        <v>23.24959742351048</v>
      </c>
    </row>
    <row r="144" spans="1:13">
      <c r="A144" s="24">
        <v>6</v>
      </c>
      <c r="B144" s="25" t="s">
        <v>31</v>
      </c>
      <c r="C144" s="8" t="s">
        <v>33</v>
      </c>
      <c r="D144" s="9">
        <v>82</v>
      </c>
      <c r="E144" s="9">
        <v>79</v>
      </c>
      <c r="F144" s="9">
        <v>84</v>
      </c>
      <c r="G144" s="9">
        <v>81</v>
      </c>
      <c r="H144" s="9">
        <v>326</v>
      </c>
      <c r="I144" s="48">
        <v>3.6086956521739069</v>
      </c>
      <c r="J144" s="48">
        <v>6.4347826086956559</v>
      </c>
      <c r="K144" s="48">
        <v>4.0740740740740762</v>
      </c>
      <c r="L144" s="48">
        <v>6.7407407407407476</v>
      </c>
      <c r="M144" s="48">
        <v>20.858293075684387</v>
      </c>
    </row>
    <row r="145" spans="1:13">
      <c r="A145" s="24">
        <v>7</v>
      </c>
      <c r="B145" s="25" t="s">
        <v>31</v>
      </c>
      <c r="C145" s="8" t="s">
        <v>106</v>
      </c>
      <c r="D145" s="9">
        <v>82</v>
      </c>
      <c r="E145" s="9">
        <v>83</v>
      </c>
      <c r="F145" s="9">
        <v>76</v>
      </c>
      <c r="G145" s="9">
        <v>87</v>
      </c>
      <c r="H145" s="9">
        <v>328</v>
      </c>
      <c r="I145" s="48">
        <v>3.6086956521739069</v>
      </c>
      <c r="J145" s="48">
        <v>2.4347826086956559</v>
      </c>
      <c r="K145" s="48">
        <v>12.074074074074076</v>
      </c>
      <c r="L145" s="48">
        <v>0.74074074074074758</v>
      </c>
      <c r="M145" s="48">
        <v>18.858293075684387</v>
      </c>
    </row>
    <row r="146" spans="1:13">
      <c r="A146" s="24">
        <v>8</v>
      </c>
      <c r="B146" s="25" t="s">
        <v>31</v>
      </c>
      <c r="C146" s="8" t="s">
        <v>107</v>
      </c>
      <c r="D146" s="9">
        <v>82</v>
      </c>
      <c r="E146" s="9">
        <v>83</v>
      </c>
      <c r="F146" s="9">
        <v>83</v>
      </c>
      <c r="G146" s="9">
        <v>81</v>
      </c>
      <c r="H146" s="9">
        <v>329</v>
      </c>
      <c r="I146" s="48">
        <v>3.6086956521739069</v>
      </c>
      <c r="J146" s="48">
        <v>2.4347826086956559</v>
      </c>
      <c r="K146" s="48">
        <v>5.0740740740740762</v>
      </c>
      <c r="L146" s="48">
        <v>6.7407407407407476</v>
      </c>
      <c r="M146" s="48">
        <v>17.858293075684387</v>
      </c>
    </row>
    <row r="147" spans="1:13">
      <c r="A147" s="24">
        <v>9</v>
      </c>
      <c r="B147" s="25" t="s">
        <v>31</v>
      </c>
      <c r="C147" s="8" t="s">
        <v>116</v>
      </c>
      <c r="D147" s="9">
        <v>89</v>
      </c>
      <c r="E147" s="9">
        <v>76</v>
      </c>
      <c r="F147" s="9">
        <v>86</v>
      </c>
      <c r="G147" s="9">
        <v>84</v>
      </c>
      <c r="H147" s="9">
        <v>335</v>
      </c>
      <c r="I147" s="48">
        <v>0</v>
      </c>
      <c r="J147" s="48">
        <v>9.4347826086956559</v>
      </c>
      <c r="K147" s="48">
        <v>2.0740740740740762</v>
      </c>
      <c r="L147" s="48">
        <v>3.7407407407407476</v>
      </c>
      <c r="M147" s="48">
        <v>15.24959742351048</v>
      </c>
    </row>
    <row r="148" spans="1:13">
      <c r="A148" s="24">
        <v>10</v>
      </c>
      <c r="B148" s="25" t="s">
        <v>31</v>
      </c>
      <c r="C148" s="8" t="s">
        <v>109</v>
      </c>
      <c r="D148" s="9">
        <v>85</v>
      </c>
      <c r="E148" s="9">
        <v>82</v>
      </c>
      <c r="F148" s="9">
        <v>0</v>
      </c>
      <c r="G148" s="9">
        <v>0</v>
      </c>
      <c r="H148" s="9">
        <v>167</v>
      </c>
      <c r="I148" s="48">
        <v>0.60869565217390686</v>
      </c>
      <c r="J148" s="48">
        <v>3.4347826086956559</v>
      </c>
      <c r="M148" s="48">
        <v>4.0434782608695627</v>
      </c>
    </row>
    <row r="149" spans="1:13">
      <c r="A149" s="24">
        <v>11</v>
      </c>
      <c r="B149" s="25" t="s">
        <v>31</v>
      </c>
      <c r="C149" s="8" t="s">
        <v>113</v>
      </c>
      <c r="D149" s="9">
        <v>88</v>
      </c>
      <c r="E149" s="9">
        <v>81</v>
      </c>
      <c r="F149" s="9">
        <v>0</v>
      </c>
      <c r="G149" s="9">
        <v>0</v>
      </c>
      <c r="H149" s="9">
        <v>169</v>
      </c>
      <c r="I149" s="48">
        <v>0</v>
      </c>
      <c r="J149" s="48">
        <v>4.4347826086956559</v>
      </c>
      <c r="M149" s="48">
        <v>4.4347826086956559</v>
      </c>
    </row>
    <row r="150" spans="1:13">
      <c r="A150" s="24">
        <v>12</v>
      </c>
      <c r="B150" s="25" t="s">
        <v>31</v>
      </c>
      <c r="C150" s="8" t="s">
        <v>34</v>
      </c>
      <c r="D150" s="9">
        <v>86</v>
      </c>
      <c r="E150" s="9">
        <v>83</v>
      </c>
      <c r="F150" s="9">
        <v>0</v>
      </c>
      <c r="G150" s="9">
        <v>0</v>
      </c>
      <c r="H150" s="9">
        <v>169</v>
      </c>
      <c r="I150" s="48">
        <v>0</v>
      </c>
      <c r="J150" s="48">
        <v>2.4347826086956559</v>
      </c>
      <c r="M150" s="48">
        <v>2.4347826086956559</v>
      </c>
    </row>
    <row r="151" spans="1:13">
      <c r="A151" s="24">
        <v>13</v>
      </c>
      <c r="B151" s="25" t="s">
        <v>31</v>
      </c>
      <c r="C151" s="8" t="s">
        <v>112</v>
      </c>
      <c r="D151" s="9">
        <v>87</v>
      </c>
      <c r="E151" s="9">
        <v>84</v>
      </c>
      <c r="F151" s="9">
        <v>0</v>
      </c>
      <c r="G151" s="9">
        <v>0</v>
      </c>
      <c r="H151" s="9">
        <v>171</v>
      </c>
      <c r="I151" s="48">
        <v>0</v>
      </c>
      <c r="J151" s="48">
        <v>1.4347826086956559</v>
      </c>
      <c r="M151" s="48">
        <v>1.4347826086956559</v>
      </c>
    </row>
    <row r="152" spans="1:13">
      <c r="A152" s="24">
        <v>14</v>
      </c>
      <c r="B152" s="25" t="s">
        <v>31</v>
      </c>
      <c r="C152" s="8" t="s">
        <v>114</v>
      </c>
      <c r="D152" s="9">
        <v>88</v>
      </c>
      <c r="E152" s="9">
        <v>86</v>
      </c>
      <c r="F152" s="9">
        <v>0</v>
      </c>
      <c r="G152" s="9">
        <v>0</v>
      </c>
      <c r="H152" s="9">
        <v>174</v>
      </c>
      <c r="I152" s="48">
        <v>0</v>
      </c>
      <c r="J152" s="48">
        <v>0</v>
      </c>
      <c r="M152" s="48">
        <v>0</v>
      </c>
    </row>
    <row r="153" spans="1:13">
      <c r="A153" s="24">
        <v>15</v>
      </c>
      <c r="B153" s="25" t="s">
        <v>31</v>
      </c>
      <c r="C153" s="8" t="s">
        <v>110</v>
      </c>
      <c r="D153" s="9">
        <v>85</v>
      </c>
      <c r="E153" s="9">
        <v>89</v>
      </c>
      <c r="F153" s="9">
        <v>0</v>
      </c>
      <c r="G153" s="9">
        <v>0</v>
      </c>
      <c r="H153" s="9">
        <v>174</v>
      </c>
      <c r="I153" s="48">
        <v>0.60869565217390686</v>
      </c>
      <c r="J153" s="48">
        <v>0</v>
      </c>
      <c r="M153" s="48">
        <v>0.60869565217390686</v>
      </c>
    </row>
    <row r="154" spans="1:13">
      <c r="A154" s="6">
        <v>16</v>
      </c>
      <c r="B154" s="7" t="s">
        <v>31</v>
      </c>
      <c r="C154" s="8" t="s">
        <v>117</v>
      </c>
      <c r="D154" s="9">
        <v>90</v>
      </c>
      <c r="E154" s="9">
        <v>93</v>
      </c>
      <c r="F154" s="9">
        <v>0</v>
      </c>
      <c r="G154" s="9">
        <v>0</v>
      </c>
      <c r="H154" s="9">
        <v>183</v>
      </c>
      <c r="I154" s="48">
        <v>0</v>
      </c>
      <c r="J154" s="48">
        <v>0</v>
      </c>
      <c r="M154" s="48">
        <v>0</v>
      </c>
    </row>
    <row r="155" spans="1:13">
      <c r="A155" s="6">
        <v>17</v>
      </c>
      <c r="B155" s="7" t="s">
        <v>31</v>
      </c>
      <c r="C155" s="8" t="s">
        <v>118</v>
      </c>
      <c r="D155" s="9">
        <v>93</v>
      </c>
      <c r="E155" s="9">
        <v>94</v>
      </c>
      <c r="F155" s="9">
        <v>0</v>
      </c>
      <c r="G155" s="9">
        <v>0</v>
      </c>
      <c r="H155" s="9">
        <v>187</v>
      </c>
      <c r="I155" s="48">
        <v>0</v>
      </c>
      <c r="J155" s="48">
        <v>0</v>
      </c>
      <c r="M155" s="48">
        <v>0</v>
      </c>
    </row>
    <row r="156" spans="1:13">
      <c r="A156" s="6">
        <v>18</v>
      </c>
      <c r="B156" s="7" t="s">
        <v>31</v>
      </c>
      <c r="C156" s="8" t="s">
        <v>115</v>
      </c>
      <c r="D156" s="9">
        <v>89</v>
      </c>
      <c r="E156" s="9">
        <v>98</v>
      </c>
      <c r="F156" s="9">
        <v>0</v>
      </c>
      <c r="G156" s="9">
        <v>0</v>
      </c>
      <c r="H156" s="9">
        <v>187</v>
      </c>
      <c r="I156" s="48">
        <v>0</v>
      </c>
      <c r="J156" s="48">
        <v>0</v>
      </c>
      <c r="M156" s="48">
        <v>0</v>
      </c>
    </row>
    <row r="157" spans="1:13">
      <c r="A157" s="6"/>
      <c r="B157" s="7"/>
      <c r="C157" s="8"/>
      <c r="D157" s="9"/>
      <c r="E157" s="9"/>
      <c r="F157" s="9"/>
      <c r="G157" s="9"/>
      <c r="H157" s="9"/>
    </row>
    <row r="158" spans="1:13">
      <c r="A158" s="24">
        <v>1</v>
      </c>
      <c r="B158" s="25" t="s">
        <v>142</v>
      </c>
      <c r="C158" s="8" t="s">
        <v>143</v>
      </c>
      <c r="D158" s="9">
        <v>0</v>
      </c>
      <c r="E158" s="9">
        <v>0</v>
      </c>
      <c r="F158" s="9">
        <v>83</v>
      </c>
      <c r="G158" s="9">
        <v>77</v>
      </c>
      <c r="H158" s="9">
        <v>160</v>
      </c>
      <c r="K158" s="48">
        <v>19.5</v>
      </c>
      <c r="L158" s="48">
        <v>22</v>
      </c>
      <c r="M158" s="48">
        <v>41.5</v>
      </c>
    </row>
    <row r="159" spans="1:13">
      <c r="A159" s="24">
        <v>2</v>
      </c>
      <c r="B159" s="25" t="s">
        <v>142</v>
      </c>
      <c r="C159" s="8" t="s">
        <v>144</v>
      </c>
      <c r="D159" s="9">
        <v>0</v>
      </c>
      <c r="E159" s="9">
        <v>0</v>
      </c>
      <c r="F159" s="9">
        <v>102</v>
      </c>
      <c r="G159" s="9">
        <v>101</v>
      </c>
      <c r="H159" s="9">
        <v>203</v>
      </c>
      <c r="K159" s="48">
        <v>0.5</v>
      </c>
      <c r="L159" s="48">
        <v>0</v>
      </c>
      <c r="M159" s="48">
        <v>0.5</v>
      </c>
    </row>
    <row r="160" spans="1:13" ht="17.25" thickBot="1">
      <c r="A160" s="12"/>
      <c r="B160" s="13"/>
      <c r="C160" s="14"/>
      <c r="D160" s="15"/>
      <c r="E160" s="15"/>
      <c r="F160" s="15"/>
      <c r="G160" s="15"/>
      <c r="H160" s="15"/>
    </row>
    <row r="161" ht="17.25" thickTop="1"/>
  </sheetData>
  <phoneticPr fontId="1" type="noConversion"/>
  <conditionalFormatting sqref="B2:B160">
    <cfRule type="expression" dxfId="90" priority="6">
      <formula>AND(XEF2=0,XEG2&lt;&gt;"")</formula>
    </cfRule>
  </conditionalFormatting>
  <conditionalFormatting sqref="A2:A160">
    <cfRule type="expression" dxfId="89" priority="5">
      <formula>AND(XEF2=0,XEG2&lt;&gt;"")</formula>
    </cfRule>
  </conditionalFormatting>
  <conditionalFormatting sqref="D2:G160">
    <cfRule type="cellIs" dxfId="88" priority="3" operator="lessThan">
      <formula>#REF!</formula>
    </cfRule>
    <cfRule type="cellIs" dxfId="87" priority="4" operator="equal">
      <formula>#REF!</formula>
    </cfRule>
  </conditionalFormatting>
  <conditionalFormatting sqref="H2:H160">
    <cfRule type="cellIs" dxfId="86" priority="1" operator="lessThan">
      <formula>#REF!*COUNTIF(D2:G2,"&gt;0")</formula>
    </cfRule>
    <cfRule type="cellIs" dxfId="85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82"/>
  <sheetViews>
    <sheetView workbookViewId="0">
      <pane ySplit="1" topLeftCell="A44" activePane="bottomLeft" state="frozen"/>
      <selection pane="bottomLeft" activeCell="C18" sqref="C1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8.875" style="48"/>
  </cols>
  <sheetData>
    <row r="1" spans="1:13" s="61" customFormat="1" ht="17.25" thickTop="1">
      <c r="A1" s="54" t="s">
        <v>0</v>
      </c>
      <c r="B1" s="55" t="s">
        <v>1</v>
      </c>
      <c r="C1" s="55" t="s">
        <v>2</v>
      </c>
      <c r="D1" s="56" t="s">
        <v>3</v>
      </c>
      <c r="E1" s="56" t="s">
        <v>4</v>
      </c>
      <c r="F1" s="56" t="s">
        <v>35</v>
      </c>
      <c r="G1" s="56" t="s">
        <v>36</v>
      </c>
      <c r="H1" s="57" t="s">
        <v>5</v>
      </c>
      <c r="I1" s="58" t="s">
        <v>3</v>
      </c>
      <c r="J1" s="58" t="s">
        <v>4</v>
      </c>
      <c r="K1" s="58" t="s">
        <v>35</v>
      </c>
      <c r="L1" s="58" t="s">
        <v>36</v>
      </c>
      <c r="M1" s="59" t="s">
        <v>5</v>
      </c>
    </row>
    <row r="2" spans="1:13">
      <c r="A2" s="24">
        <v>1</v>
      </c>
      <c r="B2" s="51" t="s">
        <v>12</v>
      </c>
      <c r="C2" s="52" t="s">
        <v>147</v>
      </c>
      <c r="D2" s="9">
        <v>74</v>
      </c>
      <c r="E2" s="9">
        <v>69</v>
      </c>
      <c r="F2" s="9">
        <v>67</v>
      </c>
      <c r="G2" s="9">
        <v>74</v>
      </c>
      <c r="H2" s="53">
        <v>284</v>
      </c>
      <c r="I2" s="48">
        <v>10.487804878048777</v>
      </c>
      <c r="J2" s="48">
        <v>13.799999999999997</v>
      </c>
      <c r="K2" s="48">
        <v>18.829787234042556</v>
      </c>
      <c r="L2" s="48">
        <v>12.255319148936167</v>
      </c>
      <c r="M2" s="48">
        <v>55.372911261027497</v>
      </c>
    </row>
    <row r="3" spans="1:13">
      <c r="A3" s="24">
        <v>2</v>
      </c>
      <c r="B3" s="25" t="s">
        <v>12</v>
      </c>
      <c r="C3" s="8" t="s">
        <v>148</v>
      </c>
      <c r="D3" s="9">
        <v>74</v>
      </c>
      <c r="E3" s="9">
        <v>73</v>
      </c>
      <c r="F3" s="9">
        <v>71</v>
      </c>
      <c r="G3" s="9">
        <v>67</v>
      </c>
      <c r="H3" s="9">
        <v>285</v>
      </c>
      <c r="I3" s="48">
        <v>10.487804878048777</v>
      </c>
      <c r="J3" s="48">
        <v>9.7999999999999972</v>
      </c>
      <c r="K3" s="48">
        <v>14.829787234042556</v>
      </c>
      <c r="L3" s="48">
        <v>19.255319148936167</v>
      </c>
      <c r="M3" s="48">
        <v>54.372911261027497</v>
      </c>
    </row>
    <row r="4" spans="1:13">
      <c r="A4" s="24">
        <v>3</v>
      </c>
      <c r="B4" s="25" t="s">
        <v>12</v>
      </c>
      <c r="C4" s="8" t="s">
        <v>149</v>
      </c>
      <c r="D4" s="9">
        <v>75</v>
      </c>
      <c r="E4" s="9">
        <v>67</v>
      </c>
      <c r="F4" s="9">
        <v>68</v>
      </c>
      <c r="G4" s="9">
        <v>75</v>
      </c>
      <c r="H4" s="9">
        <v>285</v>
      </c>
      <c r="I4" s="48">
        <v>9.4878048780487774</v>
      </c>
      <c r="J4" s="48">
        <v>15.799999999999997</v>
      </c>
      <c r="K4" s="48">
        <v>17.829787234042556</v>
      </c>
      <c r="L4" s="48">
        <v>11.255319148936167</v>
      </c>
      <c r="M4" s="48">
        <v>54.372911261027497</v>
      </c>
    </row>
    <row r="5" spans="1:13">
      <c r="A5" s="24">
        <v>4</v>
      </c>
      <c r="B5" s="25" t="s">
        <v>15</v>
      </c>
      <c r="C5" s="8" t="s">
        <v>40</v>
      </c>
      <c r="D5" s="9">
        <v>72</v>
      </c>
      <c r="E5" s="9">
        <v>70</v>
      </c>
      <c r="F5" s="9">
        <v>74</v>
      </c>
      <c r="G5" s="9">
        <v>69</v>
      </c>
      <c r="H5" s="9">
        <v>285</v>
      </c>
      <c r="I5" s="48">
        <v>12.487804878048777</v>
      </c>
      <c r="J5" s="48">
        <v>12.799999999999997</v>
      </c>
      <c r="K5" s="48">
        <v>11.829787234042556</v>
      </c>
      <c r="L5" s="48">
        <v>17.255319148936167</v>
      </c>
      <c r="M5" s="48">
        <v>54.372911261027497</v>
      </c>
    </row>
    <row r="6" spans="1:13">
      <c r="A6" s="24">
        <v>5</v>
      </c>
      <c r="B6" s="25" t="s">
        <v>15</v>
      </c>
      <c r="C6" s="8" t="s">
        <v>38</v>
      </c>
      <c r="D6" s="9">
        <v>70</v>
      </c>
      <c r="E6" s="9">
        <v>76</v>
      </c>
      <c r="F6" s="9">
        <v>72</v>
      </c>
      <c r="G6" s="9">
        <v>68</v>
      </c>
      <c r="H6" s="9">
        <v>286</v>
      </c>
      <c r="I6" s="48">
        <v>14.487804878048777</v>
      </c>
      <c r="J6" s="48">
        <v>6.7999999999999972</v>
      </c>
      <c r="K6" s="48">
        <v>13.829787234042556</v>
      </c>
      <c r="L6" s="48">
        <v>18.255319148936167</v>
      </c>
      <c r="M6" s="48">
        <v>53.372911261027497</v>
      </c>
    </row>
    <row r="7" spans="1:13">
      <c r="A7" s="24">
        <v>6</v>
      </c>
      <c r="B7" s="25" t="s">
        <v>12</v>
      </c>
      <c r="C7" s="8" t="s">
        <v>150</v>
      </c>
      <c r="D7" s="9">
        <v>77</v>
      </c>
      <c r="E7" s="9">
        <v>70</v>
      </c>
      <c r="F7" s="9">
        <v>72</v>
      </c>
      <c r="G7" s="9">
        <v>69</v>
      </c>
      <c r="H7" s="9">
        <v>288</v>
      </c>
      <c r="I7" s="48">
        <v>7.4878048780487774</v>
      </c>
      <c r="J7" s="48">
        <v>12.799999999999997</v>
      </c>
      <c r="K7" s="48">
        <v>13.829787234042556</v>
      </c>
      <c r="L7" s="48">
        <v>17.255319148936167</v>
      </c>
      <c r="M7" s="48">
        <v>51.372911261027497</v>
      </c>
    </row>
    <row r="8" spans="1:13">
      <c r="A8" s="24">
        <v>7</v>
      </c>
      <c r="B8" s="25" t="s">
        <v>15</v>
      </c>
      <c r="C8" s="8" t="s">
        <v>37</v>
      </c>
      <c r="D8" s="9">
        <v>70</v>
      </c>
      <c r="E8" s="9">
        <v>71</v>
      </c>
      <c r="F8" s="9">
        <v>70</v>
      </c>
      <c r="G8" s="9">
        <v>77</v>
      </c>
      <c r="H8" s="9">
        <v>288</v>
      </c>
      <c r="I8" s="48">
        <v>14.487804878048777</v>
      </c>
      <c r="J8" s="48">
        <v>11.799999999999997</v>
      </c>
      <c r="K8" s="48">
        <v>15.829787234042556</v>
      </c>
      <c r="L8" s="48">
        <v>9.2553191489361666</v>
      </c>
      <c r="M8" s="48">
        <v>51.372911261027497</v>
      </c>
    </row>
    <row r="9" spans="1:13">
      <c r="A9" s="24">
        <v>8</v>
      </c>
      <c r="B9" s="25" t="s">
        <v>12</v>
      </c>
      <c r="C9" s="8" t="s">
        <v>151</v>
      </c>
      <c r="D9" s="9">
        <v>74</v>
      </c>
      <c r="E9" s="9">
        <v>70</v>
      </c>
      <c r="F9" s="9">
        <v>73</v>
      </c>
      <c r="G9" s="9">
        <v>72</v>
      </c>
      <c r="H9" s="9">
        <v>289</v>
      </c>
      <c r="I9" s="48">
        <v>10.487804878048777</v>
      </c>
      <c r="J9" s="48">
        <v>12.799999999999997</v>
      </c>
      <c r="K9" s="48">
        <v>12.829787234042556</v>
      </c>
      <c r="L9" s="48">
        <v>14.255319148936167</v>
      </c>
      <c r="M9" s="48">
        <v>50.372911261027497</v>
      </c>
    </row>
    <row r="10" spans="1:13">
      <c r="A10" s="24">
        <v>9</v>
      </c>
      <c r="B10" s="25" t="s">
        <v>12</v>
      </c>
      <c r="C10" s="8" t="s">
        <v>152</v>
      </c>
      <c r="D10" s="9">
        <v>71</v>
      </c>
      <c r="E10" s="9">
        <v>72</v>
      </c>
      <c r="F10" s="9">
        <v>70</v>
      </c>
      <c r="G10" s="9">
        <v>76</v>
      </c>
      <c r="H10" s="9">
        <v>289</v>
      </c>
      <c r="I10" s="48">
        <v>13.487804878048777</v>
      </c>
      <c r="J10" s="48">
        <v>10.799999999999997</v>
      </c>
      <c r="K10" s="48">
        <v>15.829787234042556</v>
      </c>
      <c r="L10" s="48">
        <v>10.255319148936167</v>
      </c>
      <c r="M10" s="48">
        <v>50.372911261027497</v>
      </c>
    </row>
    <row r="11" spans="1:13">
      <c r="A11" s="24">
        <v>10</v>
      </c>
      <c r="B11" s="25" t="s">
        <v>15</v>
      </c>
      <c r="C11" s="8" t="s">
        <v>166</v>
      </c>
      <c r="D11" s="9">
        <v>73</v>
      </c>
      <c r="E11" s="9">
        <v>70</v>
      </c>
      <c r="F11" s="9">
        <v>72</v>
      </c>
      <c r="G11" s="9">
        <v>74</v>
      </c>
      <c r="H11" s="9">
        <v>289</v>
      </c>
      <c r="I11" s="48">
        <v>11.487804878048777</v>
      </c>
      <c r="J11" s="48">
        <v>12.799999999999997</v>
      </c>
      <c r="K11" s="48">
        <v>13.829787234042556</v>
      </c>
      <c r="L11" s="48">
        <v>12.255319148936167</v>
      </c>
      <c r="M11" s="48">
        <v>50.372911261027497</v>
      </c>
    </row>
    <row r="12" spans="1:13">
      <c r="A12" s="24">
        <v>11</v>
      </c>
      <c r="B12" s="25" t="s">
        <v>15</v>
      </c>
      <c r="C12" s="8" t="s">
        <v>42</v>
      </c>
      <c r="D12" s="9">
        <v>74</v>
      </c>
      <c r="E12" s="9">
        <v>72</v>
      </c>
      <c r="F12" s="9">
        <v>70</v>
      </c>
      <c r="G12" s="9">
        <v>74</v>
      </c>
      <c r="H12" s="9">
        <v>290</v>
      </c>
      <c r="I12" s="48">
        <v>10.487804878048777</v>
      </c>
      <c r="J12" s="48">
        <v>10.799999999999997</v>
      </c>
      <c r="K12" s="48">
        <v>15.829787234042556</v>
      </c>
      <c r="L12" s="48">
        <v>12.255319148936167</v>
      </c>
      <c r="M12" s="48">
        <v>49.372911261027497</v>
      </c>
    </row>
    <row r="13" spans="1:13">
      <c r="A13" s="24">
        <v>12</v>
      </c>
      <c r="B13" s="25" t="s">
        <v>12</v>
      </c>
      <c r="C13" s="8" t="s">
        <v>153</v>
      </c>
      <c r="D13" s="9">
        <v>79</v>
      </c>
      <c r="E13" s="9">
        <v>68</v>
      </c>
      <c r="F13" s="9">
        <v>68</v>
      </c>
      <c r="G13" s="9">
        <v>76</v>
      </c>
      <c r="H13" s="9">
        <v>291</v>
      </c>
      <c r="I13" s="48">
        <v>5.4878048780487774</v>
      </c>
      <c r="J13" s="48">
        <v>14.799999999999997</v>
      </c>
      <c r="K13" s="48">
        <v>17.829787234042556</v>
      </c>
      <c r="L13" s="48">
        <v>10.255319148936167</v>
      </c>
      <c r="M13" s="48">
        <v>48.372911261027497</v>
      </c>
    </row>
    <row r="14" spans="1:13">
      <c r="A14" s="24">
        <v>13</v>
      </c>
      <c r="B14" s="25" t="s">
        <v>15</v>
      </c>
      <c r="C14" s="8" t="s">
        <v>167</v>
      </c>
      <c r="D14" s="9">
        <v>73</v>
      </c>
      <c r="E14" s="9">
        <v>70</v>
      </c>
      <c r="F14" s="9">
        <v>73</v>
      </c>
      <c r="G14" s="9">
        <v>76</v>
      </c>
      <c r="H14" s="9">
        <v>292</v>
      </c>
      <c r="I14" s="48">
        <v>11.487804878048777</v>
      </c>
      <c r="J14" s="48">
        <v>12.799999999999997</v>
      </c>
      <c r="K14" s="48">
        <v>12.829787234042556</v>
      </c>
      <c r="L14" s="48">
        <v>10.255319148936167</v>
      </c>
      <c r="M14" s="48">
        <v>47.372911261027497</v>
      </c>
    </row>
    <row r="15" spans="1:13">
      <c r="A15" s="24">
        <v>14</v>
      </c>
      <c r="B15" s="25" t="s">
        <v>15</v>
      </c>
      <c r="C15" s="8" t="s">
        <v>39</v>
      </c>
      <c r="D15" s="9">
        <v>72</v>
      </c>
      <c r="E15" s="9">
        <v>72</v>
      </c>
      <c r="F15" s="9">
        <v>72</v>
      </c>
      <c r="G15" s="9">
        <v>76</v>
      </c>
      <c r="H15" s="9">
        <v>292</v>
      </c>
      <c r="I15" s="48">
        <v>12.487804878048777</v>
      </c>
      <c r="J15" s="48">
        <v>10.799999999999997</v>
      </c>
      <c r="K15" s="48">
        <v>13.829787234042556</v>
      </c>
      <c r="L15" s="48">
        <v>10.255319148936167</v>
      </c>
      <c r="M15" s="48">
        <v>47.372911261027497</v>
      </c>
    </row>
    <row r="16" spans="1:13">
      <c r="A16" s="24">
        <v>15</v>
      </c>
      <c r="B16" s="25" t="s">
        <v>22</v>
      </c>
      <c r="C16" s="8" t="s">
        <v>24</v>
      </c>
      <c r="D16" s="9">
        <v>73</v>
      </c>
      <c r="E16" s="9">
        <v>71</v>
      </c>
      <c r="F16" s="9">
        <v>72</v>
      </c>
      <c r="G16" s="9">
        <v>76</v>
      </c>
      <c r="H16" s="9">
        <v>292</v>
      </c>
      <c r="I16" s="48">
        <v>11.487804878048777</v>
      </c>
      <c r="J16" s="48">
        <v>11.799999999999997</v>
      </c>
      <c r="K16" s="48">
        <v>13.829787234042556</v>
      </c>
      <c r="L16" s="48">
        <v>10.255319148936167</v>
      </c>
      <c r="M16" s="48">
        <v>47.372911261027497</v>
      </c>
    </row>
    <row r="17" spans="1:13">
      <c r="A17" s="24">
        <v>16</v>
      </c>
      <c r="B17" s="25" t="s">
        <v>12</v>
      </c>
      <c r="C17" s="8" t="s">
        <v>154</v>
      </c>
      <c r="D17" s="9">
        <v>71</v>
      </c>
      <c r="E17" s="9">
        <v>75</v>
      </c>
      <c r="F17" s="9">
        <v>76</v>
      </c>
      <c r="G17" s="9">
        <v>72</v>
      </c>
      <c r="H17" s="9">
        <v>294</v>
      </c>
      <c r="I17" s="48">
        <v>13.487804878048777</v>
      </c>
      <c r="J17" s="48">
        <v>7.7999999999999972</v>
      </c>
      <c r="K17" s="48">
        <v>9.8297872340425556</v>
      </c>
      <c r="L17" s="48">
        <v>14.255319148936167</v>
      </c>
      <c r="M17" s="48">
        <v>45.372911261027497</v>
      </c>
    </row>
    <row r="18" spans="1:13">
      <c r="A18" s="24">
        <v>17</v>
      </c>
      <c r="B18" s="25" t="s">
        <v>12</v>
      </c>
      <c r="C18" s="8" t="s">
        <v>155</v>
      </c>
      <c r="D18" s="9">
        <v>72</v>
      </c>
      <c r="E18" s="9">
        <v>72</v>
      </c>
      <c r="F18" s="9">
        <v>73</v>
      </c>
      <c r="G18" s="9">
        <v>77</v>
      </c>
      <c r="H18" s="9">
        <v>294</v>
      </c>
      <c r="I18" s="48">
        <v>12.487804878048777</v>
      </c>
      <c r="J18" s="48">
        <v>10.799999999999997</v>
      </c>
      <c r="K18" s="48">
        <v>12.829787234042556</v>
      </c>
      <c r="L18" s="48">
        <v>9.2553191489361666</v>
      </c>
      <c r="M18" s="48">
        <v>45.372911261027497</v>
      </c>
    </row>
    <row r="19" spans="1:13">
      <c r="A19" s="24">
        <v>18</v>
      </c>
      <c r="B19" s="25" t="s">
        <v>12</v>
      </c>
      <c r="C19" s="8" t="s">
        <v>156</v>
      </c>
      <c r="D19" s="9">
        <v>76</v>
      </c>
      <c r="E19" s="9">
        <v>74</v>
      </c>
      <c r="F19" s="9">
        <v>73</v>
      </c>
      <c r="G19" s="9">
        <v>74</v>
      </c>
      <c r="H19" s="9">
        <v>297</v>
      </c>
      <c r="I19" s="48">
        <v>8.4878048780487774</v>
      </c>
      <c r="J19" s="48">
        <v>8.7999999999999972</v>
      </c>
      <c r="K19" s="48">
        <v>12.829787234042556</v>
      </c>
      <c r="L19" s="48">
        <v>12.255319148936167</v>
      </c>
      <c r="M19" s="48">
        <v>42.372911261027497</v>
      </c>
    </row>
    <row r="20" spans="1:13">
      <c r="A20" s="24">
        <v>19</v>
      </c>
      <c r="B20" s="25" t="s">
        <v>15</v>
      </c>
      <c r="C20" s="8" t="s">
        <v>16</v>
      </c>
      <c r="D20" s="9">
        <v>74</v>
      </c>
      <c r="E20" s="9">
        <v>76</v>
      </c>
      <c r="F20" s="9">
        <v>74</v>
      </c>
      <c r="G20" s="9">
        <v>73</v>
      </c>
      <c r="H20" s="9">
        <v>297</v>
      </c>
      <c r="I20" s="48">
        <v>10.487804878048777</v>
      </c>
      <c r="J20" s="48">
        <v>6.7999999999999972</v>
      </c>
      <c r="K20" s="48">
        <v>11.829787234042556</v>
      </c>
      <c r="L20" s="48">
        <v>13.255319148936167</v>
      </c>
      <c r="M20" s="48">
        <v>42.372911261027497</v>
      </c>
    </row>
    <row r="21" spans="1:13">
      <c r="A21" s="24">
        <v>20</v>
      </c>
      <c r="B21" s="25" t="s">
        <v>15</v>
      </c>
      <c r="C21" s="8" t="s">
        <v>168</v>
      </c>
      <c r="D21" s="9">
        <v>76</v>
      </c>
      <c r="E21" s="9">
        <v>72</v>
      </c>
      <c r="F21" s="9">
        <v>71</v>
      </c>
      <c r="G21" s="9">
        <v>78</v>
      </c>
      <c r="H21" s="9">
        <v>297</v>
      </c>
      <c r="I21" s="48">
        <v>8.4878048780487774</v>
      </c>
      <c r="J21" s="48">
        <v>10.799999999999997</v>
      </c>
      <c r="K21" s="48">
        <v>14.829787234042556</v>
      </c>
      <c r="L21" s="48">
        <v>8.2553191489361666</v>
      </c>
      <c r="M21" s="48">
        <v>42.372911261027497</v>
      </c>
    </row>
    <row r="22" spans="1:13">
      <c r="A22" s="24">
        <v>21</v>
      </c>
      <c r="B22" s="25" t="s">
        <v>22</v>
      </c>
      <c r="C22" s="8" t="s">
        <v>23</v>
      </c>
      <c r="D22" s="9">
        <v>79</v>
      </c>
      <c r="E22" s="9">
        <v>73</v>
      </c>
      <c r="F22" s="9">
        <v>71</v>
      </c>
      <c r="G22" s="9">
        <v>74</v>
      </c>
      <c r="H22" s="9">
        <v>297</v>
      </c>
      <c r="I22" s="48">
        <v>5.4878048780487774</v>
      </c>
      <c r="J22" s="48">
        <v>9.7999999999999972</v>
      </c>
      <c r="K22" s="48">
        <v>14.829787234042556</v>
      </c>
      <c r="L22" s="48">
        <v>12.255319148936167</v>
      </c>
      <c r="M22" s="48">
        <v>42.372911261027497</v>
      </c>
    </row>
    <row r="23" spans="1:13">
      <c r="A23" s="24">
        <v>22</v>
      </c>
      <c r="B23" s="25" t="s">
        <v>12</v>
      </c>
      <c r="C23" s="8" t="s">
        <v>157</v>
      </c>
      <c r="D23" s="9">
        <v>76</v>
      </c>
      <c r="E23" s="9">
        <v>74</v>
      </c>
      <c r="F23" s="9">
        <v>72</v>
      </c>
      <c r="G23" s="9">
        <v>76</v>
      </c>
      <c r="H23" s="9">
        <v>298</v>
      </c>
      <c r="I23" s="48">
        <v>8.4878048780487774</v>
      </c>
      <c r="J23" s="48">
        <v>8.7999999999999972</v>
      </c>
      <c r="K23" s="48">
        <v>13.829787234042556</v>
      </c>
      <c r="L23" s="48">
        <v>10.255319148936167</v>
      </c>
      <c r="M23" s="48">
        <v>41.372911261027497</v>
      </c>
    </row>
    <row r="24" spans="1:13">
      <c r="A24" s="24">
        <v>23</v>
      </c>
      <c r="B24" s="25" t="s">
        <v>15</v>
      </c>
      <c r="C24" s="8" t="s">
        <v>41</v>
      </c>
      <c r="D24" s="9">
        <v>73</v>
      </c>
      <c r="E24" s="9">
        <v>75</v>
      </c>
      <c r="F24" s="9">
        <v>78</v>
      </c>
      <c r="G24" s="9">
        <v>73</v>
      </c>
      <c r="H24" s="9">
        <v>299</v>
      </c>
      <c r="I24" s="48">
        <v>11.487804878048777</v>
      </c>
      <c r="J24" s="48">
        <v>7.7999999999999972</v>
      </c>
      <c r="K24" s="48">
        <v>7.8297872340425556</v>
      </c>
      <c r="L24" s="48">
        <v>13.255319148936167</v>
      </c>
      <c r="M24" s="48">
        <v>40.372911261027497</v>
      </c>
    </row>
    <row r="25" spans="1:13">
      <c r="A25" s="24">
        <v>24</v>
      </c>
      <c r="B25" s="25" t="s">
        <v>22</v>
      </c>
      <c r="C25" s="8" t="s">
        <v>64</v>
      </c>
      <c r="D25" s="9">
        <v>79</v>
      </c>
      <c r="E25" s="9">
        <v>70</v>
      </c>
      <c r="F25" s="9">
        <v>77</v>
      </c>
      <c r="G25" s="9">
        <v>74</v>
      </c>
      <c r="H25" s="9">
        <v>300</v>
      </c>
      <c r="I25" s="48">
        <v>5.4878048780487774</v>
      </c>
      <c r="J25" s="48">
        <v>12.799999999999997</v>
      </c>
      <c r="K25" s="48">
        <v>8.8297872340425556</v>
      </c>
      <c r="L25" s="48">
        <v>12.255319148936167</v>
      </c>
      <c r="M25" s="48">
        <v>39.372911261027497</v>
      </c>
    </row>
    <row r="26" spans="1:13">
      <c r="A26" s="24">
        <v>25</v>
      </c>
      <c r="B26" s="25" t="s">
        <v>15</v>
      </c>
      <c r="C26" s="34" t="s">
        <v>20</v>
      </c>
      <c r="D26" s="9">
        <v>77</v>
      </c>
      <c r="E26" s="9">
        <v>75</v>
      </c>
      <c r="F26" s="9">
        <v>73</v>
      </c>
      <c r="G26" s="9">
        <v>76</v>
      </c>
      <c r="H26" s="9">
        <v>301</v>
      </c>
      <c r="I26" s="48">
        <v>7.4878048780487774</v>
      </c>
      <c r="J26" s="48">
        <v>7.7999999999999972</v>
      </c>
      <c r="K26" s="48">
        <v>12.829787234042556</v>
      </c>
      <c r="L26" s="48">
        <v>10.255319148936167</v>
      </c>
      <c r="M26" s="48">
        <v>38.372911261027497</v>
      </c>
    </row>
    <row r="27" spans="1:13">
      <c r="A27" s="24">
        <v>26</v>
      </c>
      <c r="B27" s="25" t="s">
        <v>15</v>
      </c>
      <c r="C27" s="8" t="s">
        <v>19</v>
      </c>
      <c r="D27" s="9">
        <v>76</v>
      </c>
      <c r="E27" s="9">
        <v>73</v>
      </c>
      <c r="F27" s="9">
        <v>75</v>
      </c>
      <c r="G27" s="9">
        <v>77</v>
      </c>
      <c r="H27" s="9">
        <v>301</v>
      </c>
      <c r="I27" s="48">
        <v>8.4878048780487774</v>
      </c>
      <c r="J27" s="48">
        <v>9.7999999999999972</v>
      </c>
      <c r="K27" s="48">
        <v>10.829787234042556</v>
      </c>
      <c r="L27" s="48">
        <v>9.2553191489361666</v>
      </c>
      <c r="M27" s="48">
        <v>38.372911261027497</v>
      </c>
    </row>
    <row r="28" spans="1:13">
      <c r="A28" s="24">
        <v>27</v>
      </c>
      <c r="B28" s="25" t="s">
        <v>15</v>
      </c>
      <c r="C28" s="8" t="s">
        <v>55</v>
      </c>
      <c r="D28" s="9">
        <v>86</v>
      </c>
      <c r="E28" s="9">
        <v>66</v>
      </c>
      <c r="F28" s="9">
        <v>80</v>
      </c>
      <c r="G28" s="9">
        <v>71</v>
      </c>
      <c r="H28" s="9">
        <v>303</v>
      </c>
      <c r="I28" s="48">
        <v>0</v>
      </c>
      <c r="J28" s="48">
        <v>16.799999999999997</v>
      </c>
      <c r="K28" s="48">
        <v>5.8297872340425556</v>
      </c>
      <c r="L28" s="48">
        <v>15.255319148936167</v>
      </c>
      <c r="M28" s="48">
        <v>37.885106382978719</v>
      </c>
    </row>
    <row r="29" spans="1:13">
      <c r="A29" s="24">
        <v>28</v>
      </c>
      <c r="B29" s="25" t="s">
        <v>12</v>
      </c>
      <c r="C29" s="8" t="s">
        <v>158</v>
      </c>
      <c r="D29" s="9">
        <v>74</v>
      </c>
      <c r="E29" s="9">
        <v>76</v>
      </c>
      <c r="F29" s="9">
        <v>77</v>
      </c>
      <c r="G29" s="9">
        <v>75</v>
      </c>
      <c r="H29" s="9">
        <v>302</v>
      </c>
      <c r="I29" s="48">
        <v>10.487804878048777</v>
      </c>
      <c r="J29" s="48">
        <v>6.7999999999999972</v>
      </c>
      <c r="K29" s="48">
        <v>8.8297872340425556</v>
      </c>
      <c r="L29" s="48">
        <v>11.255319148936167</v>
      </c>
      <c r="M29" s="48">
        <v>37.372911261027497</v>
      </c>
    </row>
    <row r="30" spans="1:13">
      <c r="A30" s="24">
        <v>29</v>
      </c>
      <c r="B30" s="25" t="s">
        <v>12</v>
      </c>
      <c r="C30" s="8" t="s">
        <v>159</v>
      </c>
      <c r="D30" s="9">
        <v>73</v>
      </c>
      <c r="E30" s="9">
        <v>77</v>
      </c>
      <c r="F30" s="9">
        <v>77</v>
      </c>
      <c r="G30" s="9">
        <v>76</v>
      </c>
      <c r="H30" s="9">
        <v>303</v>
      </c>
      <c r="I30" s="48">
        <v>11.487804878048777</v>
      </c>
      <c r="J30" s="48">
        <v>5.7999999999999972</v>
      </c>
      <c r="K30" s="48">
        <v>8.8297872340425556</v>
      </c>
      <c r="L30" s="48">
        <v>10.255319148936167</v>
      </c>
      <c r="M30" s="48">
        <v>36.372911261027497</v>
      </c>
    </row>
    <row r="31" spans="1:13">
      <c r="A31" s="24">
        <v>30</v>
      </c>
      <c r="B31" s="25" t="s">
        <v>15</v>
      </c>
      <c r="C31" s="8" t="s">
        <v>44</v>
      </c>
      <c r="D31" s="9">
        <v>75</v>
      </c>
      <c r="E31" s="9">
        <v>77</v>
      </c>
      <c r="F31" s="9">
        <v>77</v>
      </c>
      <c r="G31" s="9">
        <v>74</v>
      </c>
      <c r="H31" s="9">
        <v>303</v>
      </c>
      <c r="I31" s="48">
        <v>9.4878048780487774</v>
      </c>
      <c r="J31" s="48">
        <v>5.7999999999999972</v>
      </c>
      <c r="K31" s="48">
        <v>8.8297872340425556</v>
      </c>
      <c r="L31" s="48">
        <v>12.255319148936167</v>
      </c>
      <c r="M31" s="48">
        <v>36.372911261027497</v>
      </c>
    </row>
    <row r="32" spans="1:13">
      <c r="A32" s="24">
        <v>31</v>
      </c>
      <c r="B32" s="25" t="s">
        <v>22</v>
      </c>
      <c r="C32" s="8" t="s">
        <v>60</v>
      </c>
      <c r="D32" s="9">
        <v>76</v>
      </c>
      <c r="E32" s="9">
        <v>78</v>
      </c>
      <c r="F32" s="9">
        <v>74</v>
      </c>
      <c r="G32" s="9">
        <v>76</v>
      </c>
      <c r="H32" s="9">
        <v>304</v>
      </c>
      <c r="I32" s="48">
        <v>8.4878048780487774</v>
      </c>
      <c r="J32" s="48">
        <v>4.7999999999999972</v>
      </c>
      <c r="K32" s="48">
        <v>11.829787234042556</v>
      </c>
      <c r="L32" s="48">
        <v>10.255319148936167</v>
      </c>
      <c r="M32" s="48">
        <v>35.372911261027497</v>
      </c>
    </row>
    <row r="33" spans="1:13">
      <c r="A33" s="24">
        <v>32</v>
      </c>
      <c r="B33" s="25" t="s">
        <v>22</v>
      </c>
      <c r="C33" s="8" t="s">
        <v>67</v>
      </c>
      <c r="D33" s="9">
        <v>80</v>
      </c>
      <c r="E33" s="9">
        <v>74</v>
      </c>
      <c r="F33" s="9">
        <v>75</v>
      </c>
      <c r="G33" s="9">
        <v>77</v>
      </c>
      <c r="H33" s="9">
        <v>306</v>
      </c>
      <c r="I33" s="48">
        <v>4.4878048780487774</v>
      </c>
      <c r="J33" s="48">
        <v>8.7999999999999972</v>
      </c>
      <c r="K33" s="48">
        <v>10.829787234042556</v>
      </c>
      <c r="L33" s="48">
        <v>9.2553191489361666</v>
      </c>
      <c r="M33" s="48">
        <v>33.372911261027497</v>
      </c>
    </row>
    <row r="34" spans="1:13">
      <c r="A34" s="24">
        <v>33</v>
      </c>
      <c r="B34" s="25" t="s">
        <v>15</v>
      </c>
      <c r="C34" s="8" t="s">
        <v>43</v>
      </c>
      <c r="D34" s="9">
        <v>75</v>
      </c>
      <c r="E34" s="9">
        <v>77</v>
      </c>
      <c r="F34" s="9">
        <v>80</v>
      </c>
      <c r="G34" s="9">
        <v>78</v>
      </c>
      <c r="H34" s="9">
        <v>310</v>
      </c>
      <c r="I34" s="48">
        <v>9.4878048780487774</v>
      </c>
      <c r="J34" s="48">
        <v>5.7999999999999972</v>
      </c>
      <c r="K34" s="48">
        <v>5.8297872340425556</v>
      </c>
      <c r="L34" s="48">
        <v>8.2553191489361666</v>
      </c>
      <c r="M34" s="48">
        <v>29.372911261027497</v>
      </c>
    </row>
    <row r="35" spans="1:13">
      <c r="A35" s="24">
        <v>34</v>
      </c>
      <c r="B35" s="25" t="s">
        <v>15</v>
      </c>
      <c r="C35" s="8" t="s">
        <v>46</v>
      </c>
      <c r="D35" s="9">
        <v>76</v>
      </c>
      <c r="E35" s="9">
        <v>75</v>
      </c>
      <c r="F35" s="9">
        <v>82</v>
      </c>
      <c r="G35" s="9">
        <v>78</v>
      </c>
      <c r="H35" s="9">
        <v>311</v>
      </c>
      <c r="I35" s="48">
        <v>8.4878048780487774</v>
      </c>
      <c r="J35" s="48">
        <v>7.7999999999999972</v>
      </c>
      <c r="K35" s="48">
        <v>3.8297872340425556</v>
      </c>
      <c r="L35" s="48">
        <v>8.2553191489361666</v>
      </c>
      <c r="M35" s="48">
        <v>28.372911261027497</v>
      </c>
    </row>
    <row r="36" spans="1:13">
      <c r="A36" s="24">
        <v>35</v>
      </c>
      <c r="B36" s="25" t="s">
        <v>22</v>
      </c>
      <c r="C36" s="8" t="s">
        <v>58</v>
      </c>
      <c r="D36" s="9">
        <v>73</v>
      </c>
      <c r="E36" s="9">
        <v>74</v>
      </c>
      <c r="F36" s="9">
        <v>83</v>
      </c>
      <c r="G36" s="9">
        <v>81</v>
      </c>
      <c r="H36" s="9">
        <v>311</v>
      </c>
      <c r="I36" s="48">
        <v>11.487804878048777</v>
      </c>
      <c r="J36" s="48">
        <v>8.7999999999999972</v>
      </c>
      <c r="K36" s="48">
        <v>2.8297872340425556</v>
      </c>
      <c r="L36" s="48">
        <v>5.2553191489361666</v>
      </c>
      <c r="M36" s="48">
        <v>28.372911261027497</v>
      </c>
    </row>
    <row r="37" spans="1:13">
      <c r="A37" s="24">
        <v>36</v>
      </c>
      <c r="B37" s="25" t="s">
        <v>22</v>
      </c>
      <c r="C37" s="8" t="s">
        <v>66</v>
      </c>
      <c r="D37" s="9">
        <v>79</v>
      </c>
      <c r="E37" s="9">
        <v>76</v>
      </c>
      <c r="F37" s="9">
        <v>81</v>
      </c>
      <c r="G37" s="9">
        <v>76</v>
      </c>
      <c r="H37" s="9">
        <v>312</v>
      </c>
      <c r="I37" s="48">
        <v>5.4878048780487774</v>
      </c>
      <c r="J37" s="48">
        <v>6.7999999999999972</v>
      </c>
      <c r="K37" s="48">
        <v>4.8297872340425556</v>
      </c>
      <c r="L37" s="48">
        <v>10.255319148936167</v>
      </c>
      <c r="M37" s="48">
        <v>27.372911261027497</v>
      </c>
    </row>
    <row r="38" spans="1:13" ht="16.899999999999999" customHeight="1">
      <c r="A38" s="24">
        <v>37</v>
      </c>
      <c r="B38" s="25" t="s">
        <v>22</v>
      </c>
      <c r="C38" s="8" t="s">
        <v>63</v>
      </c>
      <c r="D38" s="9">
        <v>78</v>
      </c>
      <c r="E38" s="9">
        <v>78</v>
      </c>
      <c r="F38" s="9">
        <v>78</v>
      </c>
      <c r="G38" s="9">
        <v>81</v>
      </c>
      <c r="H38" s="9">
        <v>315</v>
      </c>
      <c r="I38" s="48">
        <v>6.4878048780487774</v>
      </c>
      <c r="J38" s="48">
        <v>4.7999999999999972</v>
      </c>
      <c r="K38" s="48">
        <v>7.8297872340425556</v>
      </c>
      <c r="L38" s="48">
        <v>5.2553191489361666</v>
      </c>
      <c r="M38" s="48">
        <v>24.372911261027497</v>
      </c>
    </row>
    <row r="39" spans="1:13">
      <c r="A39" s="24">
        <v>38</v>
      </c>
      <c r="B39" s="25" t="s">
        <v>15</v>
      </c>
      <c r="C39" s="8" t="s">
        <v>45</v>
      </c>
      <c r="D39" s="9">
        <v>76</v>
      </c>
      <c r="E39" s="9">
        <v>76</v>
      </c>
      <c r="F39" s="9">
        <v>83</v>
      </c>
      <c r="G39" s="9">
        <v>82</v>
      </c>
      <c r="H39" s="9">
        <v>317</v>
      </c>
      <c r="I39" s="48">
        <v>8.4878048780487774</v>
      </c>
      <c r="J39" s="48">
        <v>6.7999999999999972</v>
      </c>
      <c r="K39" s="48">
        <v>2.8297872340425556</v>
      </c>
      <c r="L39" s="48">
        <v>4.2553191489361666</v>
      </c>
      <c r="M39" s="48">
        <v>22.372911261027497</v>
      </c>
    </row>
    <row r="40" spans="1:13">
      <c r="A40" s="24">
        <v>39</v>
      </c>
      <c r="B40" s="25" t="s">
        <v>22</v>
      </c>
      <c r="C40" s="8" t="s">
        <v>61</v>
      </c>
      <c r="D40" s="9">
        <v>77</v>
      </c>
      <c r="E40" s="9">
        <v>78</v>
      </c>
      <c r="F40" s="9">
        <v>76</v>
      </c>
      <c r="G40" s="9">
        <v>86</v>
      </c>
      <c r="H40" s="9">
        <v>317</v>
      </c>
      <c r="I40" s="48">
        <v>7.4878048780487774</v>
      </c>
      <c r="J40" s="48">
        <v>4.7999999999999972</v>
      </c>
      <c r="K40" s="48">
        <v>9.8297872340425556</v>
      </c>
      <c r="L40" s="48">
        <v>0.25531914893616658</v>
      </c>
      <c r="M40" s="48">
        <v>22.372911261027497</v>
      </c>
    </row>
    <row r="41" spans="1:13">
      <c r="A41" s="24">
        <v>40</v>
      </c>
      <c r="B41" s="25" t="s">
        <v>22</v>
      </c>
      <c r="C41" s="8" t="s">
        <v>70</v>
      </c>
      <c r="D41" s="9">
        <v>82</v>
      </c>
      <c r="E41" s="9">
        <v>75</v>
      </c>
      <c r="F41" s="9">
        <v>87</v>
      </c>
      <c r="G41" s="9">
        <v>76</v>
      </c>
      <c r="H41" s="9">
        <v>320</v>
      </c>
      <c r="I41" s="48">
        <v>2.4878048780487774</v>
      </c>
      <c r="J41" s="48">
        <v>7.7999999999999972</v>
      </c>
      <c r="K41" s="48">
        <v>0</v>
      </c>
      <c r="L41" s="48">
        <v>10.255319148936167</v>
      </c>
      <c r="M41" s="48">
        <v>20.543124026984941</v>
      </c>
    </row>
    <row r="42" spans="1:13">
      <c r="A42" s="24">
        <v>41</v>
      </c>
      <c r="B42" s="25" t="s">
        <v>22</v>
      </c>
      <c r="C42" s="8" t="s">
        <v>69</v>
      </c>
      <c r="D42" s="9">
        <v>81</v>
      </c>
      <c r="E42" s="9">
        <v>82</v>
      </c>
      <c r="F42" s="9">
        <v>76</v>
      </c>
      <c r="G42" s="9">
        <v>81</v>
      </c>
      <c r="H42" s="9">
        <v>320</v>
      </c>
      <c r="I42" s="48">
        <v>3.4878048780487774</v>
      </c>
      <c r="J42" s="48">
        <v>0.79999999999999716</v>
      </c>
      <c r="K42" s="48">
        <v>9.8297872340425556</v>
      </c>
      <c r="L42" s="48">
        <v>5.2553191489361666</v>
      </c>
      <c r="M42" s="48">
        <v>19.372911261027497</v>
      </c>
    </row>
    <row r="43" spans="1:13">
      <c r="A43" s="24">
        <v>42</v>
      </c>
      <c r="B43" s="25" t="s">
        <v>22</v>
      </c>
      <c r="C43" s="8" t="s">
        <v>68</v>
      </c>
      <c r="D43" s="9">
        <v>81</v>
      </c>
      <c r="E43" s="9">
        <v>77</v>
      </c>
      <c r="F43" s="9">
        <v>84</v>
      </c>
      <c r="G43" s="9">
        <v>79</v>
      </c>
      <c r="H43" s="9">
        <v>321</v>
      </c>
      <c r="I43" s="48">
        <v>3.4878048780487774</v>
      </c>
      <c r="J43" s="48">
        <v>5.7999999999999972</v>
      </c>
      <c r="K43" s="48">
        <v>1.8297872340425556</v>
      </c>
      <c r="L43" s="48">
        <v>7.2553191489361666</v>
      </c>
      <c r="M43" s="48">
        <v>18.372911261027497</v>
      </c>
    </row>
    <row r="44" spans="1:13">
      <c r="A44" s="24">
        <v>43</v>
      </c>
      <c r="B44" s="25" t="s">
        <v>22</v>
      </c>
      <c r="C44" s="8" t="s">
        <v>62</v>
      </c>
      <c r="D44" s="9">
        <v>77</v>
      </c>
      <c r="E44" s="9">
        <v>82</v>
      </c>
      <c r="F44" s="9">
        <v>81</v>
      </c>
      <c r="G44" s="9">
        <v>81</v>
      </c>
      <c r="H44" s="9">
        <v>321</v>
      </c>
      <c r="I44" s="48">
        <v>7.4878048780487774</v>
      </c>
      <c r="J44" s="48">
        <v>0.79999999999999716</v>
      </c>
      <c r="K44" s="48">
        <v>4.8297872340425556</v>
      </c>
      <c r="L44" s="48">
        <v>5.2553191489361666</v>
      </c>
      <c r="M44" s="48">
        <v>18.372911261027497</v>
      </c>
    </row>
    <row r="45" spans="1:13">
      <c r="A45" s="24">
        <v>44</v>
      </c>
      <c r="B45" s="25" t="s">
        <v>12</v>
      </c>
      <c r="C45" s="8" t="s">
        <v>160</v>
      </c>
      <c r="D45" s="9">
        <v>74</v>
      </c>
      <c r="E45" s="9">
        <v>77</v>
      </c>
      <c r="F45" s="9">
        <v>0</v>
      </c>
      <c r="G45" s="9">
        <v>0</v>
      </c>
      <c r="H45" s="9">
        <v>151</v>
      </c>
      <c r="I45" s="48">
        <v>10.487804878048777</v>
      </c>
      <c r="J45" s="48">
        <v>5.7999999999999972</v>
      </c>
      <c r="M45" s="48">
        <v>16.287804878048775</v>
      </c>
    </row>
    <row r="46" spans="1:13">
      <c r="A46" s="24">
        <v>45</v>
      </c>
      <c r="B46" s="25" t="s">
        <v>22</v>
      </c>
      <c r="C46" s="8" t="s">
        <v>27</v>
      </c>
      <c r="D46" s="9">
        <v>82</v>
      </c>
      <c r="E46" s="9">
        <v>76</v>
      </c>
      <c r="F46" s="9">
        <v>84</v>
      </c>
      <c r="G46" s="9">
        <v>82</v>
      </c>
      <c r="H46" s="9">
        <v>324</v>
      </c>
      <c r="I46" s="48">
        <v>2.4878048780487774</v>
      </c>
      <c r="J46" s="48">
        <v>6.7999999999999972</v>
      </c>
      <c r="K46" s="48">
        <v>1.8297872340425556</v>
      </c>
      <c r="L46" s="48">
        <v>4.2553191489361666</v>
      </c>
      <c r="M46" s="48">
        <v>15.372911261027497</v>
      </c>
    </row>
    <row r="47" spans="1:13">
      <c r="A47" s="24">
        <v>46</v>
      </c>
      <c r="B47" s="25" t="s">
        <v>12</v>
      </c>
      <c r="C47" s="8" t="s">
        <v>161</v>
      </c>
      <c r="D47" s="9">
        <v>77</v>
      </c>
      <c r="E47" s="9">
        <v>75</v>
      </c>
      <c r="F47" s="9">
        <v>0</v>
      </c>
      <c r="G47" s="9">
        <v>0</v>
      </c>
      <c r="H47" s="9">
        <v>152</v>
      </c>
      <c r="I47" s="48">
        <v>7.4878048780487774</v>
      </c>
      <c r="J47" s="48">
        <v>7.7999999999999972</v>
      </c>
      <c r="M47" s="48">
        <v>15.287804878048775</v>
      </c>
    </row>
    <row r="48" spans="1:13">
      <c r="A48" s="24">
        <v>47</v>
      </c>
      <c r="B48" s="25" t="s">
        <v>12</v>
      </c>
      <c r="C48" s="8" t="s">
        <v>162</v>
      </c>
      <c r="D48" s="9">
        <v>78</v>
      </c>
      <c r="E48" s="9">
        <v>75</v>
      </c>
      <c r="F48" s="9">
        <v>0</v>
      </c>
      <c r="G48" s="9">
        <v>0</v>
      </c>
      <c r="H48" s="9">
        <v>153</v>
      </c>
      <c r="I48" s="48">
        <v>6.4878048780487774</v>
      </c>
      <c r="J48" s="48">
        <v>7.7999999999999972</v>
      </c>
      <c r="M48" s="48">
        <v>14.287804878048775</v>
      </c>
    </row>
    <row r="49" spans="1:13">
      <c r="A49" s="24">
        <v>48</v>
      </c>
      <c r="B49" s="25" t="s">
        <v>12</v>
      </c>
      <c r="C49" s="8" t="s">
        <v>163</v>
      </c>
      <c r="D49" s="9">
        <v>77</v>
      </c>
      <c r="E49" s="9">
        <v>77</v>
      </c>
      <c r="F49" s="9">
        <v>0</v>
      </c>
      <c r="G49" s="9">
        <v>0</v>
      </c>
      <c r="H49" s="9">
        <v>154</v>
      </c>
      <c r="I49" s="48">
        <v>7.4878048780487774</v>
      </c>
      <c r="J49" s="48">
        <v>5.7999999999999972</v>
      </c>
      <c r="M49" s="48">
        <v>13.287804878048775</v>
      </c>
    </row>
    <row r="50" spans="1:13">
      <c r="A50" s="24">
        <v>49</v>
      </c>
      <c r="B50" s="25" t="s">
        <v>15</v>
      </c>
      <c r="C50" s="8" t="s">
        <v>47</v>
      </c>
      <c r="D50" s="9">
        <v>78</v>
      </c>
      <c r="E50" s="9">
        <v>76</v>
      </c>
      <c r="F50" s="9">
        <v>0</v>
      </c>
      <c r="G50" s="9">
        <v>0</v>
      </c>
      <c r="H50" s="9">
        <v>154</v>
      </c>
      <c r="I50" s="48">
        <v>6.4878048780487774</v>
      </c>
      <c r="J50" s="48">
        <v>6.7999999999999972</v>
      </c>
      <c r="M50" s="48">
        <v>13.287804878048775</v>
      </c>
    </row>
    <row r="51" spans="1:13">
      <c r="A51" s="24">
        <v>50</v>
      </c>
      <c r="B51" s="25" t="s">
        <v>22</v>
      </c>
      <c r="C51" s="8" t="s">
        <v>65</v>
      </c>
      <c r="D51" s="9">
        <v>79</v>
      </c>
      <c r="E51" s="9">
        <v>79</v>
      </c>
      <c r="F51" s="9">
        <v>86</v>
      </c>
      <c r="G51" s="9">
        <v>84</v>
      </c>
      <c r="H51" s="9">
        <v>328</v>
      </c>
      <c r="I51" s="48">
        <v>5.4878048780487774</v>
      </c>
      <c r="J51" s="48">
        <v>3.7999999999999972</v>
      </c>
      <c r="K51" s="48">
        <v>0</v>
      </c>
      <c r="L51" s="48">
        <v>2.2553191489361666</v>
      </c>
      <c r="M51" s="48">
        <v>11.543124026984941</v>
      </c>
    </row>
    <row r="52" spans="1:13">
      <c r="A52" s="24">
        <v>51</v>
      </c>
      <c r="B52" s="25" t="s">
        <v>12</v>
      </c>
      <c r="C52" s="8" t="s">
        <v>164</v>
      </c>
      <c r="D52" s="9">
        <v>73</v>
      </c>
      <c r="E52" s="9">
        <v>84</v>
      </c>
      <c r="F52" s="9">
        <v>0</v>
      </c>
      <c r="G52" s="9">
        <v>0</v>
      </c>
      <c r="H52" s="9">
        <v>157</v>
      </c>
      <c r="I52" s="48">
        <v>11.487804878048777</v>
      </c>
      <c r="J52" s="48">
        <v>0</v>
      </c>
      <c r="M52" s="48">
        <v>11.487804878048777</v>
      </c>
    </row>
    <row r="53" spans="1:13">
      <c r="A53" s="24">
        <v>52</v>
      </c>
      <c r="B53" s="25" t="s">
        <v>22</v>
      </c>
      <c r="C53" s="8" t="s">
        <v>26</v>
      </c>
      <c r="D53" s="9">
        <v>84</v>
      </c>
      <c r="E53" s="9">
        <v>81</v>
      </c>
      <c r="F53" s="9">
        <v>84</v>
      </c>
      <c r="G53" s="9">
        <v>79</v>
      </c>
      <c r="H53" s="9">
        <v>328</v>
      </c>
      <c r="I53" s="48">
        <v>0.48780487804877737</v>
      </c>
      <c r="J53" s="48">
        <v>1.7999999999999972</v>
      </c>
      <c r="K53" s="48">
        <v>1.8297872340425556</v>
      </c>
      <c r="L53" s="48">
        <v>7.2553191489361666</v>
      </c>
      <c r="M53" s="48">
        <v>11.372911261027497</v>
      </c>
    </row>
    <row r="54" spans="1:13">
      <c r="A54" s="24">
        <v>53</v>
      </c>
      <c r="B54" s="25" t="s">
        <v>15</v>
      </c>
      <c r="C54" s="8" t="s">
        <v>169</v>
      </c>
      <c r="D54" s="9">
        <v>82</v>
      </c>
      <c r="E54" s="9">
        <v>74</v>
      </c>
      <c r="F54" s="9">
        <v>0</v>
      </c>
      <c r="G54" s="9">
        <v>0</v>
      </c>
      <c r="H54" s="9">
        <v>156</v>
      </c>
      <c r="I54" s="48">
        <v>2.4878048780487774</v>
      </c>
      <c r="J54" s="48">
        <v>8.7999999999999972</v>
      </c>
      <c r="M54" s="48">
        <v>11.287804878048775</v>
      </c>
    </row>
    <row r="55" spans="1:13">
      <c r="A55" s="24">
        <v>54</v>
      </c>
      <c r="B55" s="25" t="s">
        <v>22</v>
      </c>
      <c r="C55" s="8" t="s">
        <v>59</v>
      </c>
      <c r="D55" s="9">
        <v>74</v>
      </c>
      <c r="E55" s="9" t="s">
        <v>119</v>
      </c>
      <c r="F55" s="9">
        <v>0</v>
      </c>
      <c r="G55" s="9">
        <v>0</v>
      </c>
      <c r="H55" s="9">
        <v>74</v>
      </c>
      <c r="I55" s="48">
        <v>10.487804878048777</v>
      </c>
      <c r="M55" s="48">
        <v>10.487804878048777</v>
      </c>
    </row>
    <row r="56" spans="1:13">
      <c r="A56" s="24">
        <v>55</v>
      </c>
      <c r="B56" s="25" t="s">
        <v>15</v>
      </c>
      <c r="C56" s="8" t="s">
        <v>17</v>
      </c>
      <c r="D56" s="9">
        <v>79</v>
      </c>
      <c r="E56" s="9">
        <v>78</v>
      </c>
      <c r="F56" s="9">
        <v>0</v>
      </c>
      <c r="G56" s="9">
        <v>0</v>
      </c>
      <c r="H56" s="9">
        <v>157</v>
      </c>
      <c r="I56" s="48">
        <v>5.4878048780487774</v>
      </c>
      <c r="J56" s="48">
        <v>4.7999999999999972</v>
      </c>
      <c r="M56" s="48">
        <v>10.287804878048775</v>
      </c>
    </row>
    <row r="57" spans="1:13">
      <c r="A57" s="24">
        <v>56</v>
      </c>
      <c r="B57" s="25" t="s">
        <v>15</v>
      </c>
      <c r="C57" s="8" t="s">
        <v>54</v>
      </c>
      <c r="D57" s="9">
        <v>85</v>
      </c>
      <c r="E57" s="9">
        <v>74</v>
      </c>
      <c r="F57" s="9">
        <v>0</v>
      </c>
      <c r="G57" s="9">
        <v>0</v>
      </c>
      <c r="H57" s="9">
        <v>159</v>
      </c>
      <c r="I57" s="48">
        <v>0</v>
      </c>
      <c r="J57" s="48">
        <v>8.7999999999999972</v>
      </c>
      <c r="M57" s="48">
        <v>8.7999999999999972</v>
      </c>
    </row>
    <row r="58" spans="1:13">
      <c r="A58" s="24">
        <v>57</v>
      </c>
      <c r="B58" s="25" t="s">
        <v>15</v>
      </c>
      <c r="C58" s="8" t="s">
        <v>50</v>
      </c>
      <c r="D58" s="9">
        <v>82</v>
      </c>
      <c r="E58" s="9">
        <v>77</v>
      </c>
      <c r="F58" s="9">
        <v>0</v>
      </c>
      <c r="G58" s="9">
        <v>0</v>
      </c>
      <c r="H58" s="9">
        <v>159</v>
      </c>
      <c r="I58" s="48">
        <v>2.4878048780487774</v>
      </c>
      <c r="J58" s="48">
        <v>5.7999999999999972</v>
      </c>
      <c r="M58" s="48">
        <v>8.2878048780487745</v>
      </c>
    </row>
    <row r="59" spans="1:13">
      <c r="A59" s="24">
        <v>58</v>
      </c>
      <c r="B59" s="25" t="s">
        <v>15</v>
      </c>
      <c r="C59" s="8" t="s">
        <v>49</v>
      </c>
      <c r="D59" s="9">
        <v>82</v>
      </c>
      <c r="E59" s="9">
        <v>78</v>
      </c>
      <c r="F59" s="9">
        <v>0</v>
      </c>
      <c r="G59" s="9">
        <v>0</v>
      </c>
      <c r="H59" s="9">
        <v>160</v>
      </c>
      <c r="I59" s="48">
        <v>2.4878048780487774</v>
      </c>
      <c r="J59" s="48">
        <v>4.7999999999999972</v>
      </c>
      <c r="M59" s="48">
        <v>7.2878048780487745</v>
      </c>
    </row>
    <row r="60" spans="1:13">
      <c r="A60" s="24">
        <v>59</v>
      </c>
      <c r="B60" s="25" t="s">
        <v>15</v>
      </c>
      <c r="C60" s="8" t="s">
        <v>18</v>
      </c>
      <c r="D60" s="9">
        <v>80</v>
      </c>
      <c r="E60" s="9">
        <v>80</v>
      </c>
      <c r="F60" s="9">
        <v>0</v>
      </c>
      <c r="G60" s="9">
        <v>0</v>
      </c>
      <c r="H60" s="9">
        <v>160</v>
      </c>
      <c r="I60" s="48">
        <v>4.4878048780487774</v>
      </c>
      <c r="J60" s="48">
        <v>2.7999999999999972</v>
      </c>
      <c r="M60" s="48">
        <v>7.2878048780487745</v>
      </c>
    </row>
    <row r="61" spans="1:13">
      <c r="A61" s="24">
        <v>60</v>
      </c>
      <c r="B61" s="25" t="s">
        <v>15</v>
      </c>
      <c r="C61" s="8" t="s">
        <v>48</v>
      </c>
      <c r="D61" s="9">
        <v>79</v>
      </c>
      <c r="E61" s="9">
        <v>81</v>
      </c>
      <c r="F61" s="9">
        <v>0</v>
      </c>
      <c r="G61" s="9">
        <v>0</v>
      </c>
      <c r="H61" s="9">
        <v>160</v>
      </c>
      <c r="I61" s="48">
        <v>5.4878048780487774</v>
      </c>
      <c r="J61" s="48">
        <v>1.7999999999999972</v>
      </c>
      <c r="M61" s="48">
        <v>7.2878048780487745</v>
      </c>
    </row>
    <row r="62" spans="1:13">
      <c r="A62" s="24">
        <v>61</v>
      </c>
      <c r="B62" s="25" t="s">
        <v>22</v>
      </c>
      <c r="C62" s="8" t="s">
        <v>25</v>
      </c>
      <c r="D62" s="9">
        <v>85</v>
      </c>
      <c r="E62" s="9">
        <v>80</v>
      </c>
      <c r="F62" s="9">
        <v>82</v>
      </c>
      <c r="G62" s="9">
        <v>88</v>
      </c>
      <c r="H62" s="9">
        <v>335</v>
      </c>
      <c r="I62" s="48">
        <v>0</v>
      </c>
      <c r="J62" s="48">
        <v>2.7999999999999972</v>
      </c>
      <c r="K62" s="48">
        <v>3.8297872340425556</v>
      </c>
      <c r="L62" s="48">
        <v>0</v>
      </c>
      <c r="M62" s="48">
        <v>6.6297872340425528</v>
      </c>
    </row>
    <row r="63" spans="1:13">
      <c r="A63" s="24">
        <v>62</v>
      </c>
      <c r="B63" s="25" t="s">
        <v>22</v>
      </c>
      <c r="C63" s="8" t="s">
        <v>75</v>
      </c>
      <c r="D63" s="9">
        <v>88</v>
      </c>
      <c r="E63" s="9">
        <v>79</v>
      </c>
      <c r="F63" s="9">
        <v>0</v>
      </c>
      <c r="G63" s="9">
        <v>0</v>
      </c>
      <c r="H63" s="9">
        <v>167</v>
      </c>
      <c r="I63" s="48">
        <v>0</v>
      </c>
      <c r="J63" s="48">
        <v>3.7999999999999972</v>
      </c>
      <c r="M63" s="48">
        <v>3.7999999999999972</v>
      </c>
    </row>
    <row r="64" spans="1:13">
      <c r="A64" s="24">
        <v>63</v>
      </c>
      <c r="B64" s="25" t="s">
        <v>12</v>
      </c>
      <c r="C64" s="8" t="s">
        <v>165</v>
      </c>
      <c r="D64" s="9">
        <v>82</v>
      </c>
      <c r="E64" s="9" t="s">
        <v>21</v>
      </c>
      <c r="F64" s="9">
        <v>0</v>
      </c>
      <c r="G64" s="9">
        <v>0</v>
      </c>
      <c r="H64" s="9">
        <v>82</v>
      </c>
      <c r="I64" s="48">
        <v>2.4878048780487774</v>
      </c>
      <c r="M64" s="48">
        <v>2.4878048780487774</v>
      </c>
    </row>
    <row r="65" spans="1:13">
      <c r="A65" s="24">
        <v>64</v>
      </c>
      <c r="B65" s="25" t="s">
        <v>22</v>
      </c>
      <c r="C65" s="8" t="s">
        <v>77</v>
      </c>
      <c r="D65" s="9">
        <v>88</v>
      </c>
      <c r="E65" s="9">
        <v>81</v>
      </c>
      <c r="F65" s="9">
        <v>0</v>
      </c>
      <c r="G65" s="9">
        <v>0</v>
      </c>
      <c r="H65" s="9">
        <v>169</v>
      </c>
      <c r="I65" s="48">
        <v>0</v>
      </c>
      <c r="J65" s="48">
        <v>1.7999999999999972</v>
      </c>
      <c r="M65" s="48">
        <v>1.7999999999999972</v>
      </c>
    </row>
    <row r="66" spans="1:13">
      <c r="A66" s="24">
        <v>65</v>
      </c>
      <c r="B66" s="25" t="s">
        <v>15</v>
      </c>
      <c r="C66" s="8" t="s">
        <v>52</v>
      </c>
      <c r="D66" s="9">
        <v>83</v>
      </c>
      <c r="E66" s="9">
        <v>87</v>
      </c>
      <c r="F66" s="9">
        <v>0</v>
      </c>
      <c r="G66" s="9">
        <v>0</v>
      </c>
      <c r="H66" s="9">
        <v>170</v>
      </c>
      <c r="I66" s="48">
        <v>1.4878048780487774</v>
      </c>
      <c r="J66" s="48">
        <v>0</v>
      </c>
      <c r="M66" s="48">
        <v>1.4878048780487774</v>
      </c>
    </row>
    <row r="67" spans="1:13">
      <c r="A67" s="24">
        <v>66</v>
      </c>
      <c r="B67" s="25" t="s">
        <v>15</v>
      </c>
      <c r="C67" s="8" t="s">
        <v>51</v>
      </c>
      <c r="D67" s="9">
        <v>83</v>
      </c>
      <c r="E67" s="9">
        <v>89</v>
      </c>
      <c r="F67" s="9">
        <v>0</v>
      </c>
      <c r="G67" s="9">
        <v>0</v>
      </c>
      <c r="H67" s="9">
        <v>172</v>
      </c>
      <c r="I67" s="48">
        <v>1.4878048780487774</v>
      </c>
      <c r="J67" s="48">
        <v>0</v>
      </c>
      <c r="M67" s="48">
        <v>1.4878048780487774</v>
      </c>
    </row>
    <row r="68" spans="1:13">
      <c r="A68" s="24">
        <v>67</v>
      </c>
      <c r="B68" s="25" t="s">
        <v>15</v>
      </c>
      <c r="C68" s="8" t="s">
        <v>57</v>
      </c>
      <c r="D68" s="9">
        <v>91</v>
      </c>
      <c r="E68" s="9">
        <v>82</v>
      </c>
      <c r="F68" s="9">
        <v>0</v>
      </c>
      <c r="G68" s="9">
        <v>0</v>
      </c>
      <c r="H68" s="9">
        <v>173</v>
      </c>
      <c r="I68" s="48">
        <v>0</v>
      </c>
      <c r="J68" s="48">
        <v>0.79999999999999716</v>
      </c>
      <c r="M68" s="48">
        <v>0.79999999999999716</v>
      </c>
    </row>
    <row r="69" spans="1:13">
      <c r="A69" s="24">
        <v>68</v>
      </c>
      <c r="B69" s="25" t="s">
        <v>22</v>
      </c>
      <c r="C69" s="8" t="s">
        <v>76</v>
      </c>
      <c r="D69" s="9">
        <v>88</v>
      </c>
      <c r="E69" s="9">
        <v>82</v>
      </c>
      <c r="F69" s="9">
        <v>0</v>
      </c>
      <c r="G69" s="9">
        <v>0</v>
      </c>
      <c r="H69" s="9">
        <v>170</v>
      </c>
      <c r="I69" s="48">
        <v>0</v>
      </c>
      <c r="J69" s="48">
        <v>0.79999999999999716</v>
      </c>
      <c r="M69" s="48">
        <v>0.79999999999999716</v>
      </c>
    </row>
    <row r="70" spans="1:13">
      <c r="A70" s="24">
        <v>69</v>
      </c>
      <c r="B70" s="25" t="s">
        <v>22</v>
      </c>
      <c r="C70" s="8" t="s">
        <v>71</v>
      </c>
      <c r="D70" s="9">
        <v>84</v>
      </c>
      <c r="E70" s="9">
        <v>84</v>
      </c>
      <c r="F70" s="9">
        <v>0</v>
      </c>
      <c r="G70" s="9">
        <v>0</v>
      </c>
      <c r="H70" s="9">
        <v>168</v>
      </c>
      <c r="I70" s="48">
        <v>0.48780487804877737</v>
      </c>
      <c r="J70" s="48">
        <v>0</v>
      </c>
      <c r="M70" s="48">
        <v>0.48780487804877737</v>
      </c>
    </row>
    <row r="71" spans="1:13">
      <c r="A71" s="24"/>
      <c r="B71" s="25" t="s">
        <v>15</v>
      </c>
      <c r="C71" s="8" t="s">
        <v>53</v>
      </c>
      <c r="D71" s="9">
        <v>85</v>
      </c>
      <c r="E71" s="9">
        <v>86</v>
      </c>
      <c r="F71" s="9">
        <v>0</v>
      </c>
      <c r="G71" s="9">
        <v>0</v>
      </c>
      <c r="H71" s="9">
        <v>171</v>
      </c>
      <c r="I71" s="48">
        <v>0</v>
      </c>
      <c r="J71" s="48">
        <v>0</v>
      </c>
      <c r="M71" s="48">
        <v>0</v>
      </c>
    </row>
    <row r="72" spans="1:13">
      <c r="A72" s="24"/>
      <c r="B72" s="25" t="s">
        <v>15</v>
      </c>
      <c r="C72" s="8" t="s">
        <v>56</v>
      </c>
      <c r="D72" s="9">
        <v>88</v>
      </c>
      <c r="E72" s="9">
        <v>89</v>
      </c>
      <c r="F72" s="9">
        <v>0</v>
      </c>
      <c r="G72" s="9">
        <v>0</v>
      </c>
      <c r="H72" s="9">
        <v>177</v>
      </c>
      <c r="I72" s="48">
        <v>0</v>
      </c>
      <c r="J72" s="48">
        <v>0</v>
      </c>
      <c r="M72" s="48">
        <v>0</v>
      </c>
    </row>
    <row r="73" spans="1:13">
      <c r="A73" s="24"/>
      <c r="B73" s="25" t="s">
        <v>22</v>
      </c>
      <c r="C73" s="8" t="s">
        <v>74</v>
      </c>
      <c r="D73" s="9">
        <v>87</v>
      </c>
      <c r="E73" s="9">
        <v>83</v>
      </c>
      <c r="F73" s="9">
        <v>0</v>
      </c>
      <c r="G73" s="9">
        <v>0</v>
      </c>
      <c r="H73" s="9">
        <v>170</v>
      </c>
      <c r="I73" s="48">
        <v>0</v>
      </c>
      <c r="J73" s="48">
        <v>0</v>
      </c>
      <c r="M73" s="48">
        <v>0</v>
      </c>
    </row>
    <row r="74" spans="1:13">
      <c r="A74" s="24"/>
      <c r="B74" s="25" t="s">
        <v>22</v>
      </c>
      <c r="C74" s="8" t="s">
        <v>73</v>
      </c>
      <c r="D74" s="9">
        <v>87</v>
      </c>
      <c r="E74" s="9">
        <v>83</v>
      </c>
      <c r="F74" s="9">
        <v>0</v>
      </c>
      <c r="G74" s="9">
        <v>0</v>
      </c>
      <c r="H74" s="9">
        <v>170</v>
      </c>
      <c r="I74" s="48">
        <v>0</v>
      </c>
      <c r="J74" s="48">
        <v>0</v>
      </c>
      <c r="M74" s="48">
        <v>0</v>
      </c>
    </row>
    <row r="75" spans="1:13">
      <c r="A75" s="24"/>
      <c r="B75" s="25" t="s">
        <v>22</v>
      </c>
      <c r="C75" s="8" t="s">
        <v>80</v>
      </c>
      <c r="D75" s="9">
        <v>90</v>
      </c>
      <c r="E75" s="9">
        <v>83</v>
      </c>
      <c r="F75" s="9">
        <v>0</v>
      </c>
      <c r="G75" s="9">
        <v>0</v>
      </c>
      <c r="H75" s="9">
        <v>173</v>
      </c>
      <c r="I75" s="48">
        <v>0</v>
      </c>
      <c r="J75" s="48">
        <v>0</v>
      </c>
      <c r="M75" s="48">
        <v>0</v>
      </c>
    </row>
    <row r="76" spans="1:13">
      <c r="A76" s="24"/>
      <c r="B76" s="25" t="s">
        <v>22</v>
      </c>
      <c r="C76" s="8" t="s">
        <v>84</v>
      </c>
      <c r="D76" s="9">
        <v>92</v>
      </c>
      <c r="E76" s="9">
        <v>84</v>
      </c>
      <c r="F76" s="9">
        <v>0</v>
      </c>
      <c r="G76" s="9">
        <v>0</v>
      </c>
      <c r="H76" s="9">
        <v>176</v>
      </c>
      <c r="I76" s="48">
        <v>0</v>
      </c>
      <c r="J76" s="48">
        <v>0</v>
      </c>
      <c r="M76" s="48">
        <v>0</v>
      </c>
    </row>
    <row r="77" spans="1:13">
      <c r="A77" s="24"/>
      <c r="B77" s="25" t="s">
        <v>22</v>
      </c>
      <c r="C77" s="8" t="s">
        <v>83</v>
      </c>
      <c r="D77" s="9">
        <v>92</v>
      </c>
      <c r="E77" s="9">
        <v>85</v>
      </c>
      <c r="F77" s="9">
        <v>0</v>
      </c>
      <c r="G77" s="9">
        <v>0</v>
      </c>
      <c r="H77" s="9">
        <v>177</v>
      </c>
      <c r="I77" s="48">
        <v>0</v>
      </c>
      <c r="J77" s="48">
        <v>0</v>
      </c>
      <c r="M77" s="48">
        <v>0</v>
      </c>
    </row>
    <row r="78" spans="1:13">
      <c r="A78" s="24"/>
      <c r="B78" s="25" t="s">
        <v>22</v>
      </c>
      <c r="C78" s="8" t="s">
        <v>81</v>
      </c>
      <c r="D78" s="9">
        <v>91</v>
      </c>
      <c r="E78" s="9">
        <v>86</v>
      </c>
      <c r="F78" s="9">
        <v>0</v>
      </c>
      <c r="G78" s="9">
        <v>0</v>
      </c>
      <c r="H78" s="9">
        <v>177</v>
      </c>
      <c r="I78" s="48">
        <v>0</v>
      </c>
      <c r="J78" s="48">
        <v>0</v>
      </c>
      <c r="M78" s="48">
        <v>0</v>
      </c>
    </row>
    <row r="79" spans="1:13">
      <c r="A79" s="24"/>
      <c r="B79" s="25" t="s">
        <v>22</v>
      </c>
      <c r="C79" s="8" t="s">
        <v>72</v>
      </c>
      <c r="D79" s="9">
        <v>86</v>
      </c>
      <c r="E79" s="9">
        <v>91</v>
      </c>
      <c r="F79" s="9">
        <v>0</v>
      </c>
      <c r="G79" s="9">
        <v>0</v>
      </c>
      <c r="H79" s="9">
        <v>177</v>
      </c>
      <c r="I79" s="48">
        <v>0</v>
      </c>
      <c r="J79" s="48">
        <v>0</v>
      </c>
      <c r="M79" s="48">
        <v>0</v>
      </c>
    </row>
    <row r="80" spans="1:13">
      <c r="A80" s="24"/>
      <c r="B80" s="25" t="s">
        <v>22</v>
      </c>
      <c r="C80" s="8" t="s">
        <v>79</v>
      </c>
      <c r="D80" s="9">
        <v>89</v>
      </c>
      <c r="E80" s="9">
        <v>90</v>
      </c>
      <c r="F80" s="9">
        <v>0</v>
      </c>
      <c r="G80" s="9">
        <v>0</v>
      </c>
      <c r="H80" s="9">
        <v>179</v>
      </c>
      <c r="I80" s="48">
        <v>0</v>
      </c>
      <c r="J80" s="48">
        <v>0</v>
      </c>
      <c r="M80" s="48">
        <v>0</v>
      </c>
    </row>
    <row r="81" spans="1:13">
      <c r="A81" s="24"/>
      <c r="B81" s="25" t="s">
        <v>22</v>
      </c>
      <c r="C81" s="8" t="s">
        <v>82</v>
      </c>
      <c r="D81" s="9">
        <v>92</v>
      </c>
      <c r="E81" s="9">
        <v>88</v>
      </c>
      <c r="F81" s="9">
        <v>0</v>
      </c>
      <c r="G81" s="9">
        <v>0</v>
      </c>
      <c r="H81" s="9">
        <v>180</v>
      </c>
      <c r="I81" s="48">
        <v>0</v>
      </c>
      <c r="J81" s="48">
        <v>0</v>
      </c>
      <c r="M81" s="48">
        <v>0</v>
      </c>
    </row>
    <row r="82" spans="1:13">
      <c r="A82" s="24"/>
      <c r="B82" s="25" t="s">
        <v>22</v>
      </c>
      <c r="C82" s="8" t="s">
        <v>78</v>
      </c>
      <c r="D82" s="9">
        <v>88</v>
      </c>
      <c r="E82" s="9">
        <v>106</v>
      </c>
      <c r="F82" s="9">
        <v>0</v>
      </c>
      <c r="G82" s="9">
        <v>0</v>
      </c>
      <c r="H82" s="9">
        <v>194</v>
      </c>
      <c r="I82" s="48">
        <v>0</v>
      </c>
      <c r="J82" s="48">
        <v>0</v>
      </c>
      <c r="M82" s="48">
        <v>0</v>
      </c>
    </row>
  </sheetData>
  <sortState ref="A2:M84">
    <sortCondition descending="1" ref="M1"/>
  </sortState>
  <phoneticPr fontId="1" type="noConversion"/>
  <conditionalFormatting sqref="B2:B82">
    <cfRule type="expression" dxfId="84" priority="6">
      <formula>AND(XEF2=0,XEG2&lt;&gt;"")</formula>
    </cfRule>
  </conditionalFormatting>
  <conditionalFormatting sqref="A2:A82">
    <cfRule type="expression" dxfId="83" priority="5">
      <formula>AND(XEF2=0,XEG2&lt;&gt;"")</formula>
    </cfRule>
  </conditionalFormatting>
  <conditionalFormatting sqref="D2:G82">
    <cfRule type="cellIs" dxfId="82" priority="3" operator="lessThan">
      <formula>#REF!</formula>
    </cfRule>
    <cfRule type="cellIs" dxfId="81" priority="4" operator="equal">
      <formula>#REF!</formula>
    </cfRule>
  </conditionalFormatting>
  <conditionalFormatting sqref="H2:H82">
    <cfRule type="cellIs" dxfId="80" priority="1" operator="lessThan">
      <formula>#REF!*COUNTIF(D2:G2,"&gt;0")</formula>
    </cfRule>
    <cfRule type="cellIs" dxfId="79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16"/>
  <sheetViews>
    <sheetView workbookViewId="0">
      <pane ySplit="1" topLeftCell="A2" activePane="bottomLeft" state="frozen"/>
      <selection pane="bottomLeft" activeCell="B2" sqref="B2:M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</cols>
  <sheetData>
    <row r="1" spans="1:13" ht="17.25" thickTop="1">
      <c r="A1" s="54" t="s">
        <v>0</v>
      </c>
      <c r="B1" s="55" t="s">
        <v>1</v>
      </c>
      <c r="C1" s="55" t="s">
        <v>2</v>
      </c>
      <c r="D1" s="56" t="s">
        <v>3</v>
      </c>
      <c r="E1" s="56" t="s">
        <v>4</v>
      </c>
      <c r="F1" s="56" t="s">
        <v>35</v>
      </c>
      <c r="G1" s="56" t="s">
        <v>36</v>
      </c>
      <c r="H1" s="57" t="s">
        <v>5</v>
      </c>
      <c r="I1" s="58" t="s">
        <v>3</v>
      </c>
      <c r="J1" s="58" t="s">
        <v>4</v>
      </c>
      <c r="K1" s="58" t="s">
        <v>35</v>
      </c>
      <c r="L1" s="58" t="s">
        <v>36</v>
      </c>
      <c r="M1" s="59" t="s">
        <v>5</v>
      </c>
    </row>
    <row r="2" spans="1:13">
      <c r="A2" s="24">
        <v>1</v>
      </c>
      <c r="B2" s="25" t="s">
        <v>120</v>
      </c>
      <c r="C2" s="8" t="s">
        <v>123</v>
      </c>
      <c r="D2" s="9">
        <v>0</v>
      </c>
      <c r="E2" s="9">
        <v>0</v>
      </c>
      <c r="F2" s="9">
        <v>83</v>
      </c>
      <c r="G2" s="9">
        <v>80</v>
      </c>
      <c r="H2" s="9">
        <v>163</v>
      </c>
      <c r="K2">
        <v>17.200000000000003</v>
      </c>
      <c r="L2">
        <v>18.200000000000003</v>
      </c>
      <c r="M2">
        <v>35.400000000000006</v>
      </c>
    </row>
    <row r="3" spans="1:13">
      <c r="A3" s="24">
        <v>2</v>
      </c>
      <c r="B3" s="25" t="s">
        <v>120</v>
      </c>
      <c r="C3" s="8" t="s">
        <v>124</v>
      </c>
      <c r="D3" s="9">
        <v>0</v>
      </c>
      <c r="E3" s="9">
        <v>0</v>
      </c>
      <c r="F3" s="9">
        <v>85</v>
      </c>
      <c r="G3" s="9">
        <v>82</v>
      </c>
      <c r="H3" s="9">
        <v>167</v>
      </c>
      <c r="K3">
        <v>15.200000000000003</v>
      </c>
      <c r="L3">
        <v>16.200000000000003</v>
      </c>
      <c r="M3">
        <v>31.400000000000006</v>
      </c>
    </row>
    <row r="4" spans="1:13">
      <c r="A4" s="24">
        <v>3</v>
      </c>
      <c r="B4" s="25" t="s">
        <v>120</v>
      </c>
      <c r="C4" s="8" t="s">
        <v>122</v>
      </c>
      <c r="D4" s="9">
        <v>0</v>
      </c>
      <c r="E4" s="9">
        <v>0</v>
      </c>
      <c r="F4" s="9">
        <v>82</v>
      </c>
      <c r="G4" s="9">
        <v>86</v>
      </c>
      <c r="H4" s="9">
        <v>168</v>
      </c>
      <c r="K4">
        <v>18.200000000000003</v>
      </c>
      <c r="L4">
        <v>12.200000000000003</v>
      </c>
      <c r="M4">
        <v>30.400000000000006</v>
      </c>
    </row>
    <row r="5" spans="1:13">
      <c r="A5" s="24">
        <v>4</v>
      </c>
      <c r="B5" s="25" t="s">
        <v>120</v>
      </c>
      <c r="C5" s="8" t="s">
        <v>121</v>
      </c>
      <c r="D5" s="9">
        <v>0</v>
      </c>
      <c r="E5" s="9">
        <v>0</v>
      </c>
      <c r="F5" s="9">
        <v>81</v>
      </c>
      <c r="G5" s="9">
        <v>88</v>
      </c>
      <c r="H5" s="9">
        <v>169</v>
      </c>
      <c r="K5">
        <v>19.200000000000003</v>
      </c>
      <c r="L5">
        <v>10.200000000000003</v>
      </c>
      <c r="M5">
        <v>29.400000000000006</v>
      </c>
    </row>
    <row r="6" spans="1:13">
      <c r="A6" s="24">
        <v>5</v>
      </c>
      <c r="B6" s="25" t="s">
        <v>120</v>
      </c>
      <c r="C6" s="8" t="s">
        <v>128</v>
      </c>
      <c r="D6" s="9">
        <v>0</v>
      </c>
      <c r="E6" s="9">
        <v>0</v>
      </c>
      <c r="F6" s="9">
        <v>89</v>
      </c>
      <c r="G6" s="9">
        <v>82</v>
      </c>
      <c r="H6" s="9">
        <v>171</v>
      </c>
      <c r="K6">
        <v>11.200000000000003</v>
      </c>
      <c r="L6">
        <v>16.200000000000003</v>
      </c>
      <c r="M6">
        <v>27.400000000000006</v>
      </c>
    </row>
    <row r="7" spans="1:13">
      <c r="A7" s="24">
        <v>6</v>
      </c>
      <c r="B7" s="25" t="s">
        <v>120</v>
      </c>
      <c r="C7" s="8" t="s">
        <v>126</v>
      </c>
      <c r="D7" s="9">
        <v>0</v>
      </c>
      <c r="E7" s="9">
        <v>0</v>
      </c>
      <c r="F7" s="9">
        <v>86</v>
      </c>
      <c r="G7" s="9">
        <v>86</v>
      </c>
      <c r="H7" s="9">
        <v>172</v>
      </c>
      <c r="J7" s="36"/>
      <c r="K7">
        <v>14.200000000000003</v>
      </c>
      <c r="L7">
        <v>12.200000000000003</v>
      </c>
      <c r="M7">
        <v>26.400000000000006</v>
      </c>
    </row>
    <row r="8" spans="1:13">
      <c r="A8" s="24">
        <v>7</v>
      </c>
      <c r="B8" s="25" t="s">
        <v>120</v>
      </c>
      <c r="C8" s="8" t="s">
        <v>125</v>
      </c>
      <c r="D8" s="9">
        <v>0</v>
      </c>
      <c r="E8" s="9">
        <v>0</v>
      </c>
      <c r="F8" s="9">
        <v>86</v>
      </c>
      <c r="G8" s="9">
        <v>86</v>
      </c>
      <c r="H8" s="9">
        <v>172</v>
      </c>
      <c r="J8" s="36"/>
      <c r="K8">
        <v>14.200000000000003</v>
      </c>
      <c r="L8">
        <v>12.200000000000003</v>
      </c>
      <c r="M8">
        <v>26.400000000000006</v>
      </c>
    </row>
    <row r="9" spans="1:13">
      <c r="A9" s="24">
        <v>8</v>
      </c>
      <c r="B9" s="25" t="s">
        <v>120</v>
      </c>
      <c r="C9" s="8" t="s">
        <v>127</v>
      </c>
      <c r="D9" s="9">
        <v>0</v>
      </c>
      <c r="E9" s="9">
        <v>0</v>
      </c>
      <c r="F9" s="9">
        <v>88</v>
      </c>
      <c r="G9" s="9">
        <v>87</v>
      </c>
      <c r="H9" s="9">
        <v>175</v>
      </c>
      <c r="K9">
        <v>12.200000000000003</v>
      </c>
      <c r="L9">
        <v>11.200000000000003</v>
      </c>
      <c r="M9">
        <v>23.400000000000006</v>
      </c>
    </row>
    <row r="10" spans="1:13">
      <c r="A10" s="24">
        <v>9</v>
      </c>
      <c r="B10" s="25" t="s">
        <v>120</v>
      </c>
      <c r="C10" s="8" t="s">
        <v>130</v>
      </c>
      <c r="D10" s="9">
        <v>0</v>
      </c>
      <c r="E10" s="9">
        <v>0</v>
      </c>
      <c r="F10" s="9">
        <v>94</v>
      </c>
      <c r="G10" s="9">
        <v>86</v>
      </c>
      <c r="H10" s="9">
        <v>180</v>
      </c>
      <c r="K10">
        <v>6.2000000000000028</v>
      </c>
      <c r="L10">
        <v>12.200000000000003</v>
      </c>
      <c r="M10">
        <v>18.400000000000006</v>
      </c>
    </row>
    <row r="11" spans="1:13">
      <c r="A11" s="24">
        <v>10</v>
      </c>
      <c r="B11" s="25" t="s">
        <v>120</v>
      </c>
      <c r="C11" s="8" t="s">
        <v>133</v>
      </c>
      <c r="D11" s="9">
        <v>0</v>
      </c>
      <c r="E11" s="9">
        <v>0</v>
      </c>
      <c r="F11" s="9">
        <v>95</v>
      </c>
      <c r="G11" s="9">
        <v>91</v>
      </c>
      <c r="H11" s="9">
        <v>186</v>
      </c>
      <c r="K11">
        <v>5.2000000000000028</v>
      </c>
      <c r="L11">
        <v>7.2000000000000028</v>
      </c>
      <c r="M11">
        <v>12.400000000000006</v>
      </c>
    </row>
    <row r="12" spans="1:13">
      <c r="A12" s="24">
        <v>11</v>
      </c>
      <c r="B12" s="25" t="s">
        <v>120</v>
      </c>
      <c r="C12" s="8" t="s">
        <v>132</v>
      </c>
      <c r="D12" s="9">
        <v>0</v>
      </c>
      <c r="E12" s="9">
        <v>0</v>
      </c>
      <c r="F12" s="9">
        <v>95</v>
      </c>
      <c r="G12" s="9">
        <v>91</v>
      </c>
      <c r="H12" s="9">
        <v>186</v>
      </c>
      <c r="K12">
        <v>5.2000000000000028</v>
      </c>
      <c r="L12">
        <v>7.2000000000000028</v>
      </c>
      <c r="M12">
        <v>12.400000000000006</v>
      </c>
    </row>
    <row r="13" spans="1:13" s="61" customFormat="1">
      <c r="A13" s="31">
        <v>14</v>
      </c>
      <c r="B13" s="62" t="s">
        <v>120</v>
      </c>
      <c r="C13" s="63" t="s">
        <v>134</v>
      </c>
      <c r="D13" s="32">
        <v>0</v>
      </c>
      <c r="E13" s="32">
        <v>0</v>
      </c>
      <c r="F13" s="32">
        <v>96</v>
      </c>
      <c r="G13" s="32">
        <v>93</v>
      </c>
      <c r="H13" s="32">
        <v>189</v>
      </c>
      <c r="K13" s="61">
        <v>4.2000000000000028</v>
      </c>
      <c r="L13" s="61">
        <v>5.2000000000000028</v>
      </c>
      <c r="M13" s="61">
        <v>9.4000000000000057</v>
      </c>
    </row>
    <row r="14" spans="1:13" s="61" customFormat="1">
      <c r="A14" s="31">
        <v>12</v>
      </c>
      <c r="B14" s="62" t="s">
        <v>120</v>
      </c>
      <c r="C14" s="63" t="s">
        <v>129</v>
      </c>
      <c r="D14" s="32">
        <v>0</v>
      </c>
      <c r="E14" s="32">
        <v>0</v>
      </c>
      <c r="F14" s="32">
        <v>92</v>
      </c>
      <c r="G14" s="32">
        <v>100</v>
      </c>
      <c r="H14" s="32">
        <v>192</v>
      </c>
      <c r="K14" s="61">
        <v>8.2000000000000028</v>
      </c>
      <c r="L14" s="61">
        <v>0</v>
      </c>
      <c r="M14" s="61">
        <v>8.2000000000000028</v>
      </c>
    </row>
    <row r="15" spans="1:13" s="61" customFormat="1">
      <c r="A15" s="31">
        <v>13</v>
      </c>
      <c r="B15" s="62" t="s">
        <v>120</v>
      </c>
      <c r="C15" s="63" t="s">
        <v>135</v>
      </c>
      <c r="D15" s="32">
        <v>0</v>
      </c>
      <c r="E15" s="32">
        <v>0</v>
      </c>
      <c r="F15" s="32">
        <v>106</v>
      </c>
      <c r="G15" s="32">
        <v>87</v>
      </c>
      <c r="H15" s="32">
        <v>193</v>
      </c>
      <c r="K15" s="61">
        <v>0</v>
      </c>
      <c r="L15" s="61">
        <v>11.200000000000003</v>
      </c>
      <c r="M15" s="61">
        <v>11.200000000000003</v>
      </c>
    </row>
    <row r="16" spans="1:13">
      <c r="A16" s="24">
        <v>15</v>
      </c>
      <c r="B16" s="25" t="s">
        <v>120</v>
      </c>
      <c r="C16" s="8" t="s">
        <v>131</v>
      </c>
      <c r="D16" s="9">
        <v>0</v>
      </c>
      <c r="E16" s="9">
        <v>0</v>
      </c>
      <c r="F16" s="9">
        <v>95</v>
      </c>
      <c r="G16" s="9">
        <v>98</v>
      </c>
      <c r="H16" s="9">
        <v>193</v>
      </c>
      <c r="K16">
        <v>5.2000000000000028</v>
      </c>
      <c r="L16">
        <v>0.20000000000000284</v>
      </c>
      <c r="M16">
        <v>5.4000000000000057</v>
      </c>
    </row>
  </sheetData>
  <sortState ref="A2:M16">
    <sortCondition descending="1" ref="M1"/>
  </sortState>
  <phoneticPr fontId="1" type="noConversion"/>
  <conditionalFormatting sqref="B2:B16">
    <cfRule type="expression" dxfId="78" priority="6">
      <formula>AND(XEF2=0,XEG2&lt;&gt;"")</formula>
    </cfRule>
  </conditionalFormatting>
  <conditionalFormatting sqref="A2:A16">
    <cfRule type="expression" dxfId="77" priority="5">
      <formula>AND(XEF2=0,XEG2&lt;&gt;"")</formula>
    </cfRule>
  </conditionalFormatting>
  <conditionalFormatting sqref="D2:G16">
    <cfRule type="cellIs" dxfId="76" priority="3" operator="lessThan">
      <formula>#REF!</formula>
    </cfRule>
    <cfRule type="cellIs" dxfId="75" priority="4" operator="equal">
      <formula>#REF!</formula>
    </cfRule>
  </conditionalFormatting>
  <conditionalFormatting sqref="H2:H16">
    <cfRule type="cellIs" dxfId="74" priority="1" operator="lessThan">
      <formula>#REF!*COUNTIF(D2:G2,"&gt;0")</formula>
    </cfRule>
    <cfRule type="cellIs" dxfId="73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6"/>
  <sheetViews>
    <sheetView tabSelected="1" workbookViewId="0">
      <pane ySplit="1" topLeftCell="A2" activePane="bottomLeft" state="frozen"/>
      <selection pane="bottomLeft" activeCell="B2" sqref="B2:M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</cols>
  <sheetData>
    <row r="1" spans="1:13" ht="17.25" thickTop="1">
      <c r="A1" s="54" t="s">
        <v>0</v>
      </c>
      <c r="B1" s="55" t="s">
        <v>1</v>
      </c>
      <c r="C1" s="55" t="s">
        <v>2</v>
      </c>
      <c r="D1" s="56" t="s">
        <v>3</v>
      </c>
      <c r="E1" s="56" t="s">
        <v>4</v>
      </c>
      <c r="F1" s="56" t="s">
        <v>35</v>
      </c>
      <c r="G1" s="56" t="s">
        <v>36</v>
      </c>
      <c r="H1" s="57" t="s">
        <v>5</v>
      </c>
      <c r="I1" s="58" t="s">
        <v>3</v>
      </c>
      <c r="J1" s="58" t="s">
        <v>4</v>
      </c>
      <c r="K1" s="58" t="s">
        <v>35</v>
      </c>
      <c r="L1" s="58" t="s">
        <v>36</v>
      </c>
      <c r="M1" s="59" t="s">
        <v>5</v>
      </c>
    </row>
    <row r="2" spans="1:13">
      <c r="A2" s="24">
        <v>1</v>
      </c>
      <c r="B2" s="25" t="s">
        <v>136</v>
      </c>
      <c r="C2" s="8" t="s">
        <v>137</v>
      </c>
      <c r="D2" s="9">
        <v>0</v>
      </c>
      <c r="E2" s="9">
        <v>0</v>
      </c>
      <c r="F2" s="9">
        <v>78</v>
      </c>
      <c r="G2" s="9">
        <v>81</v>
      </c>
      <c r="H2" s="9">
        <v>159</v>
      </c>
      <c r="K2">
        <v>18.200000000000003</v>
      </c>
      <c r="L2">
        <v>21.400000000000006</v>
      </c>
      <c r="M2">
        <v>39.600000000000009</v>
      </c>
    </row>
    <row r="3" spans="1:13">
      <c r="A3" s="24">
        <v>2</v>
      </c>
      <c r="B3" s="25" t="s">
        <v>136</v>
      </c>
      <c r="C3" s="8" t="s">
        <v>139</v>
      </c>
      <c r="D3" s="9">
        <v>0</v>
      </c>
      <c r="E3" s="9">
        <v>0</v>
      </c>
      <c r="F3" s="9">
        <v>84</v>
      </c>
      <c r="G3" s="9">
        <v>90</v>
      </c>
      <c r="H3" s="9">
        <v>174</v>
      </c>
      <c r="K3">
        <v>12.200000000000003</v>
      </c>
      <c r="L3">
        <v>12.400000000000006</v>
      </c>
      <c r="M3">
        <v>24.600000000000009</v>
      </c>
    </row>
    <row r="4" spans="1:13">
      <c r="A4" s="24">
        <v>3</v>
      </c>
      <c r="B4" s="25" t="s">
        <v>136</v>
      </c>
      <c r="C4" s="8" t="s">
        <v>138</v>
      </c>
      <c r="D4" s="9">
        <v>0</v>
      </c>
      <c r="E4" s="9">
        <v>0</v>
      </c>
      <c r="F4" s="9">
        <v>84</v>
      </c>
      <c r="G4" s="9">
        <v>99</v>
      </c>
      <c r="H4" s="9">
        <v>183</v>
      </c>
      <c r="K4">
        <v>12.200000000000003</v>
      </c>
      <c r="L4">
        <v>3.4000000000000057</v>
      </c>
      <c r="M4">
        <v>15.600000000000009</v>
      </c>
    </row>
    <row r="5" spans="1:13">
      <c r="A5" s="24">
        <v>4</v>
      </c>
      <c r="B5" s="25" t="s">
        <v>136</v>
      </c>
      <c r="C5" s="8" t="s">
        <v>141</v>
      </c>
      <c r="D5" s="9">
        <v>0</v>
      </c>
      <c r="E5" s="9">
        <v>0</v>
      </c>
      <c r="F5" s="9">
        <v>93</v>
      </c>
      <c r="G5" s="9">
        <v>93</v>
      </c>
      <c r="H5" s="9">
        <v>186</v>
      </c>
      <c r="K5">
        <v>3.2000000000000028</v>
      </c>
      <c r="L5">
        <v>9.4000000000000057</v>
      </c>
      <c r="M5">
        <v>12.600000000000009</v>
      </c>
    </row>
    <row r="6" spans="1:13">
      <c r="A6" s="24">
        <v>5</v>
      </c>
      <c r="B6" s="25" t="s">
        <v>136</v>
      </c>
      <c r="C6" s="8" t="s">
        <v>140</v>
      </c>
      <c r="D6" s="9">
        <v>0</v>
      </c>
      <c r="E6" s="9">
        <v>0</v>
      </c>
      <c r="F6" s="9">
        <v>92</v>
      </c>
      <c r="G6" s="9">
        <v>99</v>
      </c>
      <c r="H6" s="9">
        <v>191</v>
      </c>
      <c r="K6">
        <v>4.2000000000000028</v>
      </c>
      <c r="L6">
        <v>3.4000000000000057</v>
      </c>
      <c r="M6">
        <v>7.6000000000000085</v>
      </c>
    </row>
  </sheetData>
  <phoneticPr fontId="1" type="noConversion"/>
  <conditionalFormatting sqref="B2:B6">
    <cfRule type="expression" dxfId="72" priority="6">
      <formula>AND(XEF2=0,XEG2&lt;&gt;"")</formula>
    </cfRule>
  </conditionalFormatting>
  <conditionalFormatting sqref="A2:A6">
    <cfRule type="expression" dxfId="71" priority="5">
      <formula>AND(XEF2=0,XEG2&lt;&gt;"")</formula>
    </cfRule>
  </conditionalFormatting>
  <conditionalFormatting sqref="D2:G6">
    <cfRule type="cellIs" dxfId="70" priority="3" operator="lessThan">
      <formula>#REF!</formula>
    </cfRule>
    <cfRule type="cellIs" dxfId="69" priority="4" operator="equal">
      <formula>#REF!</formula>
    </cfRule>
  </conditionalFormatting>
  <conditionalFormatting sqref="H2:H6">
    <cfRule type="cellIs" dxfId="68" priority="1" operator="lessThan">
      <formula>#REF!*COUNTIF(D2:G2,"&gt;0")</formula>
    </cfRule>
    <cfRule type="cellIs" dxfId="67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48"/>
  <sheetViews>
    <sheetView workbookViewId="0">
      <pane ySplit="1" topLeftCell="A2" activePane="bottomLeft" state="frozen"/>
      <selection pane="bottomLeft" activeCell="M2" sqref="M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8.875" style="48"/>
  </cols>
  <sheetData>
    <row r="1" spans="1:13" ht="17.25" thickTop="1">
      <c r="A1" s="54" t="s">
        <v>0</v>
      </c>
      <c r="B1" s="55" t="s">
        <v>1</v>
      </c>
      <c r="C1" s="55" t="s">
        <v>2</v>
      </c>
      <c r="D1" s="56" t="s">
        <v>3</v>
      </c>
      <c r="E1" s="56" t="s">
        <v>4</v>
      </c>
      <c r="F1" s="56" t="s">
        <v>35</v>
      </c>
      <c r="G1" s="56" t="s">
        <v>36</v>
      </c>
      <c r="H1" s="57" t="s">
        <v>5</v>
      </c>
      <c r="I1" s="58" t="s">
        <v>3</v>
      </c>
      <c r="J1" s="58" t="s">
        <v>4</v>
      </c>
      <c r="K1" s="58" t="s">
        <v>35</v>
      </c>
      <c r="L1" s="58" t="s">
        <v>36</v>
      </c>
      <c r="M1" s="59" t="s">
        <v>5</v>
      </c>
    </row>
    <row r="2" spans="1:13">
      <c r="A2" s="24">
        <v>1</v>
      </c>
      <c r="B2" s="51" t="s">
        <v>28</v>
      </c>
      <c r="C2" s="60" t="s">
        <v>171</v>
      </c>
      <c r="D2" s="53">
        <v>72</v>
      </c>
      <c r="E2" s="53">
        <v>73</v>
      </c>
      <c r="F2" s="53">
        <v>71</v>
      </c>
      <c r="G2" s="53">
        <v>70</v>
      </c>
      <c r="H2" s="53">
        <v>286</v>
      </c>
      <c r="I2" s="48">
        <v>13.608695652173907</v>
      </c>
      <c r="J2" s="48">
        <v>12.434782608695656</v>
      </c>
      <c r="K2" s="48">
        <v>17.074074074074076</v>
      </c>
      <c r="L2" s="48">
        <v>17.740740740740748</v>
      </c>
      <c r="M2" s="48">
        <v>60.858293075684387</v>
      </c>
    </row>
    <row r="3" spans="1:13">
      <c r="A3" s="24">
        <v>2</v>
      </c>
      <c r="B3" s="25" t="s">
        <v>28</v>
      </c>
      <c r="C3" s="8" t="s">
        <v>90</v>
      </c>
      <c r="D3" s="9">
        <v>70</v>
      </c>
      <c r="E3" s="9">
        <v>72</v>
      </c>
      <c r="F3" s="9">
        <v>77</v>
      </c>
      <c r="G3" s="9">
        <v>73</v>
      </c>
      <c r="H3" s="9">
        <v>292</v>
      </c>
      <c r="I3" s="48">
        <v>15.608695652173907</v>
      </c>
      <c r="J3" s="48">
        <v>13.434782608695656</v>
      </c>
      <c r="K3" s="48">
        <v>11.074074074074076</v>
      </c>
      <c r="L3" s="48">
        <v>14.740740740740748</v>
      </c>
      <c r="M3" s="48">
        <v>54.858293075684387</v>
      </c>
    </row>
    <row r="4" spans="1:13">
      <c r="A4" s="24">
        <v>3</v>
      </c>
      <c r="B4" s="25" t="s">
        <v>28</v>
      </c>
      <c r="C4" s="8" t="s">
        <v>89</v>
      </c>
      <c r="D4" s="9">
        <v>69</v>
      </c>
      <c r="E4" s="9">
        <v>76</v>
      </c>
      <c r="F4" s="9">
        <v>73</v>
      </c>
      <c r="G4" s="9">
        <v>77</v>
      </c>
      <c r="H4" s="9">
        <v>295</v>
      </c>
      <c r="I4" s="48">
        <v>16.608695652173907</v>
      </c>
      <c r="J4" s="48">
        <v>9.4347826086956559</v>
      </c>
      <c r="K4" s="48">
        <v>15.074074074074076</v>
      </c>
      <c r="L4" s="48">
        <v>10.740740740740748</v>
      </c>
      <c r="M4" s="48">
        <v>51.858293075684387</v>
      </c>
    </row>
    <row r="5" spans="1:13">
      <c r="A5" s="24">
        <v>4</v>
      </c>
      <c r="B5" s="25" t="s">
        <v>85</v>
      </c>
      <c r="C5" s="8" t="s">
        <v>172</v>
      </c>
      <c r="D5" s="9">
        <v>77</v>
      </c>
      <c r="E5" s="9">
        <v>75</v>
      </c>
      <c r="F5" s="9">
        <v>73</v>
      </c>
      <c r="G5" s="9">
        <v>73</v>
      </c>
      <c r="H5" s="9">
        <v>298</v>
      </c>
      <c r="I5" s="48">
        <v>8.6086956521739069</v>
      </c>
      <c r="J5" s="48">
        <v>10.434782608695656</v>
      </c>
      <c r="K5" s="48">
        <v>15.074074074074076</v>
      </c>
      <c r="L5" s="48">
        <v>14.740740740740748</v>
      </c>
      <c r="M5" s="48">
        <v>48.858293075684387</v>
      </c>
    </row>
    <row r="6" spans="1:13">
      <c r="A6" s="24">
        <v>5</v>
      </c>
      <c r="B6" s="25" t="s">
        <v>28</v>
      </c>
      <c r="C6" s="8" t="s">
        <v>91</v>
      </c>
      <c r="D6" s="9">
        <v>70</v>
      </c>
      <c r="E6" s="9">
        <v>77</v>
      </c>
      <c r="F6" s="9">
        <v>78</v>
      </c>
      <c r="G6" s="9">
        <v>73</v>
      </c>
      <c r="H6" s="9">
        <v>298</v>
      </c>
      <c r="I6" s="48">
        <v>15.608695652173907</v>
      </c>
      <c r="J6" s="48">
        <v>8.4347826086956559</v>
      </c>
      <c r="K6" s="48">
        <v>10.074074074074076</v>
      </c>
      <c r="L6" s="48">
        <v>14.740740740740748</v>
      </c>
      <c r="M6" s="48">
        <v>48.858293075684387</v>
      </c>
    </row>
    <row r="7" spans="1:13">
      <c r="A7" s="24">
        <v>6</v>
      </c>
      <c r="B7" s="25" t="s">
        <v>85</v>
      </c>
      <c r="C7" s="8" t="s">
        <v>173</v>
      </c>
      <c r="D7" s="9">
        <v>79</v>
      </c>
      <c r="E7" s="9">
        <v>73</v>
      </c>
      <c r="F7" s="9">
        <v>76</v>
      </c>
      <c r="G7" s="9">
        <v>72</v>
      </c>
      <c r="H7" s="9">
        <v>300</v>
      </c>
      <c r="I7" s="48">
        <v>6.6086956521739069</v>
      </c>
      <c r="J7" s="48">
        <v>12.434782608695656</v>
      </c>
      <c r="K7" s="48">
        <v>12.074074074074076</v>
      </c>
      <c r="L7" s="48">
        <v>15.740740740740748</v>
      </c>
      <c r="M7" s="48">
        <v>46.858293075684387</v>
      </c>
    </row>
    <row r="8" spans="1:13">
      <c r="A8" s="24">
        <v>7</v>
      </c>
      <c r="B8" s="25" t="s">
        <v>28</v>
      </c>
      <c r="C8" s="8" t="s">
        <v>98</v>
      </c>
      <c r="D8" s="9">
        <v>79</v>
      </c>
      <c r="E8" s="9">
        <v>71</v>
      </c>
      <c r="F8" s="9">
        <v>76</v>
      </c>
      <c r="G8" s="9">
        <v>75</v>
      </c>
      <c r="H8" s="9">
        <v>301</v>
      </c>
      <c r="I8" s="48">
        <v>6.6086956521739069</v>
      </c>
      <c r="J8" s="48">
        <v>14.434782608695656</v>
      </c>
      <c r="K8" s="48">
        <v>12.074074074074076</v>
      </c>
      <c r="L8" s="48">
        <v>12.740740740740748</v>
      </c>
      <c r="M8" s="48">
        <v>45.858293075684387</v>
      </c>
    </row>
    <row r="9" spans="1:13">
      <c r="A9" s="24">
        <v>8</v>
      </c>
      <c r="B9" s="25" t="s">
        <v>28</v>
      </c>
      <c r="C9" s="8" t="s">
        <v>29</v>
      </c>
      <c r="D9" s="9">
        <v>75</v>
      </c>
      <c r="E9" s="9">
        <v>79</v>
      </c>
      <c r="F9" s="9">
        <v>72</v>
      </c>
      <c r="G9" s="9">
        <v>75</v>
      </c>
      <c r="H9" s="9">
        <v>301</v>
      </c>
      <c r="I9" s="48">
        <v>10.608695652173907</v>
      </c>
      <c r="J9" s="48">
        <v>6.4347826086956559</v>
      </c>
      <c r="K9" s="48">
        <v>16.074074074074076</v>
      </c>
      <c r="L9" s="48">
        <v>12.740740740740748</v>
      </c>
      <c r="M9" s="48">
        <v>45.858293075684387</v>
      </c>
    </row>
    <row r="10" spans="1:13">
      <c r="A10" s="24">
        <v>9</v>
      </c>
      <c r="B10" s="25" t="s">
        <v>28</v>
      </c>
      <c r="C10" s="8" t="s">
        <v>93</v>
      </c>
      <c r="D10" s="9">
        <v>75</v>
      </c>
      <c r="E10" s="9">
        <v>75</v>
      </c>
      <c r="F10" s="9">
        <v>74</v>
      </c>
      <c r="G10" s="9">
        <v>77</v>
      </c>
      <c r="H10" s="9">
        <v>301</v>
      </c>
      <c r="I10" s="48">
        <v>10.608695652173907</v>
      </c>
      <c r="J10" s="48">
        <v>10.434782608695656</v>
      </c>
      <c r="K10" s="48">
        <v>14.074074074074076</v>
      </c>
      <c r="L10" s="48">
        <v>10.740740740740748</v>
      </c>
      <c r="M10" s="48">
        <v>45.858293075684387</v>
      </c>
    </row>
    <row r="11" spans="1:13">
      <c r="A11" s="24">
        <v>10</v>
      </c>
      <c r="B11" s="25" t="s">
        <v>28</v>
      </c>
      <c r="C11" s="8" t="s">
        <v>92</v>
      </c>
      <c r="D11" s="9">
        <v>74</v>
      </c>
      <c r="E11" s="9">
        <v>78</v>
      </c>
      <c r="F11" s="9">
        <v>75</v>
      </c>
      <c r="G11" s="9">
        <v>79</v>
      </c>
      <c r="H11" s="9">
        <v>306</v>
      </c>
      <c r="I11" s="48">
        <v>11.608695652173907</v>
      </c>
      <c r="J11" s="48">
        <v>7.4347826086956559</v>
      </c>
      <c r="K11" s="48">
        <v>13.074074074074076</v>
      </c>
      <c r="L11" s="48">
        <v>8.7407407407407476</v>
      </c>
      <c r="M11" s="48">
        <v>40.858293075684387</v>
      </c>
    </row>
    <row r="12" spans="1:13">
      <c r="A12" s="24">
        <v>11</v>
      </c>
      <c r="B12" s="25" t="s">
        <v>85</v>
      </c>
      <c r="C12" s="8" t="s">
        <v>174</v>
      </c>
      <c r="D12" s="9">
        <v>79</v>
      </c>
      <c r="E12" s="9">
        <v>74</v>
      </c>
      <c r="F12" s="9">
        <v>80</v>
      </c>
      <c r="G12" s="9">
        <v>74</v>
      </c>
      <c r="H12" s="9">
        <v>307</v>
      </c>
      <c r="I12" s="48">
        <v>6.6086956521739069</v>
      </c>
      <c r="J12" s="48">
        <v>11.434782608695656</v>
      </c>
      <c r="K12" s="48">
        <v>8.0740740740740762</v>
      </c>
      <c r="L12" s="48">
        <v>13.740740740740748</v>
      </c>
      <c r="M12" s="48">
        <v>39.858293075684387</v>
      </c>
    </row>
    <row r="13" spans="1:13">
      <c r="A13" s="24">
        <v>12</v>
      </c>
      <c r="B13" s="25" t="s">
        <v>31</v>
      </c>
      <c r="C13" s="8" t="s">
        <v>104</v>
      </c>
      <c r="D13" s="9">
        <v>73</v>
      </c>
      <c r="E13" s="9">
        <v>76</v>
      </c>
      <c r="F13" s="9">
        <v>78</v>
      </c>
      <c r="G13" s="9">
        <v>80</v>
      </c>
      <c r="H13" s="9">
        <v>307</v>
      </c>
      <c r="I13" s="48">
        <v>12.608695652173907</v>
      </c>
      <c r="J13" s="48">
        <v>9.4347826086956559</v>
      </c>
      <c r="K13" s="48">
        <v>10.074074074074076</v>
      </c>
      <c r="L13" s="48">
        <v>7.7407407407407476</v>
      </c>
      <c r="M13" s="48">
        <v>39.858293075684387</v>
      </c>
    </row>
    <row r="14" spans="1:13">
      <c r="A14" s="24">
        <v>13</v>
      </c>
      <c r="B14" s="25" t="s">
        <v>85</v>
      </c>
      <c r="C14" s="8" t="s">
        <v>86</v>
      </c>
      <c r="D14" s="9">
        <v>78</v>
      </c>
      <c r="E14" s="9">
        <v>75</v>
      </c>
      <c r="F14" s="9">
        <v>77</v>
      </c>
      <c r="G14" s="9">
        <v>78</v>
      </c>
      <c r="H14" s="9">
        <v>308</v>
      </c>
      <c r="I14" s="48">
        <v>7.6086956521739069</v>
      </c>
      <c r="J14" s="48">
        <v>10.434782608695656</v>
      </c>
      <c r="K14" s="48">
        <v>11.074074074074076</v>
      </c>
      <c r="L14" s="48">
        <v>9.7407407407407476</v>
      </c>
      <c r="M14" s="48">
        <v>38.858293075684387</v>
      </c>
    </row>
    <row r="15" spans="1:13">
      <c r="A15" s="24">
        <v>14</v>
      </c>
      <c r="B15" s="25" t="s">
        <v>28</v>
      </c>
      <c r="C15" s="8" t="s">
        <v>94</v>
      </c>
      <c r="D15" s="9">
        <v>76</v>
      </c>
      <c r="E15" s="9">
        <v>76</v>
      </c>
      <c r="F15" s="9">
        <v>76</v>
      </c>
      <c r="G15" s="9">
        <v>80</v>
      </c>
      <c r="H15" s="9">
        <v>308</v>
      </c>
      <c r="I15" s="48">
        <v>9.6086956521739069</v>
      </c>
      <c r="J15" s="48">
        <v>9.4347826086956559</v>
      </c>
      <c r="K15" s="48">
        <v>12.074074074074076</v>
      </c>
      <c r="L15" s="48">
        <v>7.7407407407407476</v>
      </c>
      <c r="M15" s="48">
        <v>38.858293075684387</v>
      </c>
    </row>
    <row r="16" spans="1:13">
      <c r="A16" s="24">
        <v>15</v>
      </c>
      <c r="B16" s="25" t="s">
        <v>28</v>
      </c>
      <c r="C16" s="8" t="s">
        <v>177</v>
      </c>
      <c r="D16" s="9">
        <v>78</v>
      </c>
      <c r="E16" s="9">
        <v>77</v>
      </c>
      <c r="F16" s="9">
        <v>83</v>
      </c>
      <c r="G16" s="9">
        <v>73</v>
      </c>
      <c r="H16" s="9">
        <v>311</v>
      </c>
      <c r="I16" s="48">
        <v>7.6086956521739069</v>
      </c>
      <c r="J16" s="48">
        <v>8.4347826086956559</v>
      </c>
      <c r="K16" s="48">
        <v>5.0740740740740762</v>
      </c>
      <c r="L16" s="48">
        <v>14.740740740740748</v>
      </c>
      <c r="M16" s="48">
        <v>35.858293075684387</v>
      </c>
    </row>
    <row r="17" spans="1:13">
      <c r="A17" s="24">
        <v>16</v>
      </c>
      <c r="B17" s="25" t="s">
        <v>28</v>
      </c>
      <c r="C17" s="8" t="s">
        <v>95</v>
      </c>
      <c r="D17" s="9">
        <v>77</v>
      </c>
      <c r="E17" s="9">
        <v>75</v>
      </c>
      <c r="F17" s="9">
        <v>81</v>
      </c>
      <c r="G17" s="9">
        <v>79</v>
      </c>
      <c r="H17" s="9">
        <v>312</v>
      </c>
      <c r="I17" s="48">
        <v>8.6086956521739069</v>
      </c>
      <c r="J17" s="48">
        <v>10.434782608695656</v>
      </c>
      <c r="K17" s="48">
        <v>7.0740740740740762</v>
      </c>
      <c r="L17" s="48">
        <v>8.7407407407407476</v>
      </c>
      <c r="M17" s="48">
        <v>34.858293075684387</v>
      </c>
    </row>
    <row r="18" spans="1:13">
      <c r="A18" s="24">
        <v>17</v>
      </c>
      <c r="B18" s="25" t="s">
        <v>85</v>
      </c>
      <c r="C18" s="8" t="s">
        <v>175</v>
      </c>
      <c r="D18" s="9">
        <v>84</v>
      </c>
      <c r="E18" s="9">
        <v>71</v>
      </c>
      <c r="F18" s="9">
        <v>79</v>
      </c>
      <c r="G18" s="9">
        <v>80</v>
      </c>
      <c r="H18" s="9">
        <v>314</v>
      </c>
      <c r="I18" s="48">
        <v>1.6086956521739069</v>
      </c>
      <c r="J18" s="48">
        <v>14.434782608695656</v>
      </c>
      <c r="K18" s="48">
        <v>9.0740740740740762</v>
      </c>
      <c r="L18" s="48">
        <v>7.7407407407407476</v>
      </c>
      <c r="M18" s="48">
        <v>32.858293075684387</v>
      </c>
    </row>
    <row r="19" spans="1:13">
      <c r="A19" s="24">
        <v>18</v>
      </c>
      <c r="B19" s="25" t="s">
        <v>85</v>
      </c>
      <c r="C19" s="8" t="s">
        <v>176</v>
      </c>
      <c r="D19" s="9">
        <v>73</v>
      </c>
      <c r="E19" s="9">
        <v>80</v>
      </c>
      <c r="F19" s="9">
        <v>78</v>
      </c>
      <c r="G19" s="9">
        <v>83</v>
      </c>
      <c r="H19" s="9">
        <v>314</v>
      </c>
      <c r="I19" s="48">
        <v>12.608695652173907</v>
      </c>
      <c r="J19" s="48">
        <v>5.4347826086956559</v>
      </c>
      <c r="K19" s="48">
        <v>10.074074074074076</v>
      </c>
      <c r="L19" s="48">
        <v>4.7407407407407476</v>
      </c>
      <c r="M19" s="48">
        <v>32.858293075684387</v>
      </c>
    </row>
    <row r="20" spans="1:13">
      <c r="A20" s="24">
        <v>19</v>
      </c>
      <c r="B20" s="25" t="s">
        <v>85</v>
      </c>
      <c r="C20" s="8" t="s">
        <v>87</v>
      </c>
      <c r="D20" s="9">
        <v>79</v>
      </c>
      <c r="E20" s="9">
        <v>80</v>
      </c>
      <c r="F20" s="9">
        <v>77</v>
      </c>
      <c r="G20" s="9">
        <v>80</v>
      </c>
      <c r="H20" s="9">
        <v>316</v>
      </c>
      <c r="I20" s="48">
        <v>6.6086956521739069</v>
      </c>
      <c r="J20" s="48">
        <v>5.4347826086956559</v>
      </c>
      <c r="K20" s="48">
        <v>11.074074074074076</v>
      </c>
      <c r="L20" s="48">
        <v>7.7407407407407476</v>
      </c>
      <c r="M20" s="48">
        <v>30.858293075684387</v>
      </c>
    </row>
    <row r="21" spans="1:13">
      <c r="A21" s="24">
        <v>20</v>
      </c>
      <c r="B21" s="25" t="s">
        <v>31</v>
      </c>
      <c r="C21" s="8" t="s">
        <v>32</v>
      </c>
      <c r="D21" s="9">
        <v>72</v>
      </c>
      <c r="E21" s="9">
        <v>82</v>
      </c>
      <c r="F21" s="9">
        <v>87</v>
      </c>
      <c r="G21" s="9">
        <v>76</v>
      </c>
      <c r="H21" s="9">
        <v>317</v>
      </c>
      <c r="I21" s="48">
        <v>13.608695652173907</v>
      </c>
      <c r="J21" s="48">
        <v>3.4347826086956559</v>
      </c>
      <c r="K21" s="48">
        <v>1.0740740740740762</v>
      </c>
      <c r="L21" s="48">
        <v>11.740740740740748</v>
      </c>
      <c r="M21" s="48">
        <v>29.858293075684387</v>
      </c>
    </row>
    <row r="22" spans="1:13">
      <c r="A22" s="24">
        <v>21</v>
      </c>
      <c r="B22" s="25" t="s">
        <v>31</v>
      </c>
      <c r="C22" s="8" t="s">
        <v>105</v>
      </c>
      <c r="D22" s="9">
        <v>80</v>
      </c>
      <c r="E22" s="9">
        <v>78</v>
      </c>
      <c r="F22" s="9">
        <v>78</v>
      </c>
      <c r="G22" s="9">
        <v>82</v>
      </c>
      <c r="H22" s="9">
        <v>318</v>
      </c>
      <c r="I22" s="48">
        <v>5.6086956521739069</v>
      </c>
      <c r="J22" s="48">
        <v>7.4347826086956559</v>
      </c>
      <c r="K22" s="48">
        <v>10.074074074074076</v>
      </c>
      <c r="L22" s="48">
        <v>5.7407407407407476</v>
      </c>
      <c r="M22" s="48">
        <v>28.858293075684387</v>
      </c>
    </row>
    <row r="23" spans="1:13">
      <c r="A23" s="24">
        <v>22</v>
      </c>
      <c r="B23" s="25" t="s">
        <v>31</v>
      </c>
      <c r="C23" s="8" t="s">
        <v>108</v>
      </c>
      <c r="D23" s="9">
        <v>83</v>
      </c>
      <c r="E23" s="9">
        <v>79</v>
      </c>
      <c r="F23" s="9">
        <v>80</v>
      </c>
      <c r="G23" s="9">
        <v>79</v>
      </c>
      <c r="H23" s="9">
        <v>321</v>
      </c>
      <c r="I23" s="48">
        <v>2.6086956521739069</v>
      </c>
      <c r="J23" s="48">
        <v>6.4347826086956559</v>
      </c>
      <c r="K23" s="48">
        <v>8.0740740740740762</v>
      </c>
      <c r="L23" s="48">
        <v>8.7407407407407476</v>
      </c>
      <c r="M23" s="48">
        <v>25.858293075684387</v>
      </c>
    </row>
    <row r="24" spans="1:13">
      <c r="A24" s="24">
        <v>23</v>
      </c>
      <c r="B24" s="25" t="s">
        <v>31</v>
      </c>
      <c r="C24" s="8" t="s">
        <v>111</v>
      </c>
      <c r="D24" s="9">
        <v>86</v>
      </c>
      <c r="E24" s="9">
        <v>80</v>
      </c>
      <c r="F24" s="9">
        <v>80</v>
      </c>
      <c r="G24" s="9">
        <v>78</v>
      </c>
      <c r="H24" s="9">
        <v>324</v>
      </c>
      <c r="I24" s="48">
        <v>0</v>
      </c>
      <c r="J24" s="48">
        <v>5.4347826086956559</v>
      </c>
      <c r="K24" s="48">
        <v>8.0740740740740762</v>
      </c>
      <c r="L24" s="48">
        <v>9.7407407407407476</v>
      </c>
      <c r="M24" s="48">
        <v>23.24959742351048</v>
      </c>
    </row>
    <row r="25" spans="1:13">
      <c r="A25" s="24">
        <v>24</v>
      </c>
      <c r="B25" s="25" t="s">
        <v>31</v>
      </c>
      <c r="C25" s="8" t="s">
        <v>33</v>
      </c>
      <c r="D25" s="9">
        <v>82</v>
      </c>
      <c r="E25" s="9">
        <v>79</v>
      </c>
      <c r="F25" s="9">
        <v>84</v>
      </c>
      <c r="G25" s="9">
        <v>81</v>
      </c>
      <c r="H25" s="9">
        <v>326</v>
      </c>
      <c r="I25" s="48">
        <v>3.6086956521739069</v>
      </c>
      <c r="J25" s="48">
        <v>6.4347826086956559</v>
      </c>
      <c r="K25" s="48">
        <v>4.0740740740740762</v>
      </c>
      <c r="L25" s="48">
        <v>6.7407407407407476</v>
      </c>
      <c r="M25" s="48">
        <v>20.858293075684387</v>
      </c>
    </row>
    <row r="26" spans="1:13">
      <c r="A26" s="24">
        <v>25</v>
      </c>
      <c r="B26" s="25" t="s">
        <v>31</v>
      </c>
      <c r="C26" s="8" t="s">
        <v>106</v>
      </c>
      <c r="D26" s="9">
        <v>82</v>
      </c>
      <c r="E26" s="9">
        <v>83</v>
      </c>
      <c r="F26" s="9">
        <v>76</v>
      </c>
      <c r="G26" s="9">
        <v>87</v>
      </c>
      <c r="H26" s="9">
        <v>328</v>
      </c>
      <c r="I26" s="48">
        <v>3.6086956521739069</v>
      </c>
      <c r="J26" s="48">
        <v>2.4347826086956559</v>
      </c>
      <c r="K26" s="48">
        <v>12.074074074074076</v>
      </c>
      <c r="L26" s="48">
        <v>0.74074074074074758</v>
      </c>
      <c r="M26" s="48">
        <v>18.858293075684387</v>
      </c>
    </row>
    <row r="27" spans="1:13">
      <c r="A27" s="24">
        <v>26</v>
      </c>
      <c r="B27" s="25" t="s">
        <v>31</v>
      </c>
      <c r="C27" s="8" t="s">
        <v>107</v>
      </c>
      <c r="D27" s="9">
        <v>82</v>
      </c>
      <c r="E27" s="9">
        <v>83</v>
      </c>
      <c r="F27" s="9">
        <v>83</v>
      </c>
      <c r="G27" s="9">
        <v>81</v>
      </c>
      <c r="H27" s="9">
        <v>329</v>
      </c>
      <c r="I27" s="48">
        <v>3.6086956521739069</v>
      </c>
      <c r="J27" s="48">
        <v>2.4347826086956559</v>
      </c>
      <c r="K27" s="48">
        <v>5.0740740740740762</v>
      </c>
      <c r="L27" s="48">
        <v>6.7407407407407476</v>
      </c>
      <c r="M27" s="48">
        <v>17.858293075684387</v>
      </c>
    </row>
    <row r="28" spans="1:13">
      <c r="A28" s="24">
        <v>27</v>
      </c>
      <c r="B28" s="25" t="s">
        <v>31</v>
      </c>
      <c r="C28" s="8" t="s">
        <v>116</v>
      </c>
      <c r="D28" s="9">
        <v>89</v>
      </c>
      <c r="E28" s="9">
        <v>76</v>
      </c>
      <c r="F28" s="9">
        <v>86</v>
      </c>
      <c r="G28" s="9">
        <v>84</v>
      </c>
      <c r="H28" s="9">
        <v>335</v>
      </c>
      <c r="I28" s="48">
        <v>0</v>
      </c>
      <c r="J28" s="48">
        <v>9.4347826086956559</v>
      </c>
      <c r="K28" s="48">
        <v>2.0740740740740762</v>
      </c>
      <c r="L28" s="48">
        <v>3.7407407407407476</v>
      </c>
      <c r="M28" s="48">
        <v>15.24959742351048</v>
      </c>
    </row>
    <row r="29" spans="1:13">
      <c r="A29" s="24">
        <v>28</v>
      </c>
      <c r="B29" s="25" t="s">
        <v>28</v>
      </c>
      <c r="C29" s="8" t="s">
        <v>178</v>
      </c>
      <c r="D29" s="9">
        <v>81</v>
      </c>
      <c r="E29" s="9">
        <v>75</v>
      </c>
      <c r="F29" s="9">
        <v>0</v>
      </c>
      <c r="G29" s="9">
        <v>0</v>
      </c>
      <c r="H29" s="9">
        <v>156</v>
      </c>
      <c r="I29" s="48">
        <v>4.6086956521739069</v>
      </c>
      <c r="J29" s="48">
        <v>10.434782608695656</v>
      </c>
      <c r="M29" s="48">
        <v>15.043478260869563</v>
      </c>
    </row>
    <row r="30" spans="1:13">
      <c r="A30" s="24">
        <v>29</v>
      </c>
      <c r="B30" s="25" t="s">
        <v>28</v>
      </c>
      <c r="C30" s="8" t="s">
        <v>101</v>
      </c>
      <c r="D30" s="9">
        <v>81</v>
      </c>
      <c r="E30" s="9">
        <v>76</v>
      </c>
      <c r="F30" s="9">
        <v>0</v>
      </c>
      <c r="G30" s="9">
        <v>0</v>
      </c>
      <c r="H30" s="9">
        <v>157</v>
      </c>
      <c r="I30" s="48">
        <v>4.6086956521739069</v>
      </c>
      <c r="J30" s="48">
        <v>9.4347826086956559</v>
      </c>
      <c r="M30" s="48">
        <v>14.043478260869563</v>
      </c>
    </row>
    <row r="31" spans="1:13">
      <c r="A31" s="24">
        <v>30</v>
      </c>
      <c r="B31" s="25" t="s">
        <v>28</v>
      </c>
      <c r="C31" s="8" t="s">
        <v>97</v>
      </c>
      <c r="D31" s="9">
        <v>79</v>
      </c>
      <c r="E31" s="9">
        <v>79</v>
      </c>
      <c r="F31" s="9">
        <v>0</v>
      </c>
      <c r="G31" s="9">
        <v>0</v>
      </c>
      <c r="H31" s="9">
        <v>158</v>
      </c>
      <c r="I31" s="48">
        <v>6.6086956521739069</v>
      </c>
      <c r="J31" s="48">
        <v>6.4347826086956559</v>
      </c>
      <c r="M31" s="48">
        <v>13.043478260869563</v>
      </c>
    </row>
    <row r="32" spans="1:13">
      <c r="A32" s="24">
        <v>31</v>
      </c>
      <c r="B32" s="25" t="s">
        <v>28</v>
      </c>
      <c r="C32" s="8" t="s">
        <v>96</v>
      </c>
      <c r="D32" s="9">
        <v>78</v>
      </c>
      <c r="E32" s="9">
        <v>80</v>
      </c>
      <c r="F32" s="9">
        <v>0</v>
      </c>
      <c r="G32" s="9">
        <v>0</v>
      </c>
      <c r="H32" s="9">
        <v>158</v>
      </c>
      <c r="I32" s="48">
        <v>7.6086956521739069</v>
      </c>
      <c r="J32" s="48">
        <v>5.4347826086956559</v>
      </c>
      <c r="M32" s="48">
        <v>13.043478260869563</v>
      </c>
    </row>
    <row r="33" spans="1:13">
      <c r="A33" s="24">
        <v>32</v>
      </c>
      <c r="B33" s="25" t="s">
        <v>28</v>
      </c>
      <c r="C33" s="8" t="s">
        <v>30</v>
      </c>
      <c r="D33" s="9">
        <v>77</v>
      </c>
      <c r="E33" s="9">
        <v>82</v>
      </c>
      <c r="F33" s="9">
        <v>0</v>
      </c>
      <c r="G33" s="9">
        <v>0</v>
      </c>
      <c r="H33" s="9">
        <v>159</v>
      </c>
      <c r="I33" s="48">
        <v>8.6086956521739069</v>
      </c>
      <c r="J33" s="48">
        <v>3.4347826086956559</v>
      </c>
      <c r="M33" s="48">
        <v>12.043478260869563</v>
      </c>
    </row>
    <row r="34" spans="1:13">
      <c r="A34" s="24">
        <v>33</v>
      </c>
      <c r="B34" s="25" t="s">
        <v>28</v>
      </c>
      <c r="C34" s="8" t="s">
        <v>102</v>
      </c>
      <c r="D34" s="9">
        <v>83</v>
      </c>
      <c r="E34" s="9">
        <v>78</v>
      </c>
      <c r="F34" s="9">
        <v>0</v>
      </c>
      <c r="G34" s="9">
        <v>0</v>
      </c>
      <c r="H34" s="9">
        <v>161</v>
      </c>
      <c r="I34" s="48">
        <v>2.6086956521739069</v>
      </c>
      <c r="J34" s="48">
        <v>7.4347826086956559</v>
      </c>
      <c r="M34" s="48">
        <v>10.043478260869563</v>
      </c>
    </row>
    <row r="35" spans="1:13">
      <c r="A35" s="24">
        <v>34</v>
      </c>
      <c r="B35" s="25" t="s">
        <v>28</v>
      </c>
      <c r="C35" s="8" t="s">
        <v>100</v>
      </c>
      <c r="D35" s="9">
        <v>81</v>
      </c>
      <c r="E35" s="9">
        <v>80</v>
      </c>
      <c r="F35" s="9">
        <v>0</v>
      </c>
      <c r="G35" s="9">
        <v>0</v>
      </c>
      <c r="H35" s="9">
        <v>161</v>
      </c>
      <c r="I35" s="48">
        <v>4.6086956521739069</v>
      </c>
      <c r="J35" s="48">
        <v>5.4347826086956559</v>
      </c>
      <c r="M35" s="48">
        <v>10.043478260869563</v>
      </c>
    </row>
    <row r="36" spans="1:13">
      <c r="A36" s="24">
        <v>35</v>
      </c>
      <c r="B36" s="25" t="s">
        <v>28</v>
      </c>
      <c r="C36" s="8" t="s">
        <v>99</v>
      </c>
      <c r="D36" s="9">
        <v>80</v>
      </c>
      <c r="E36" s="9">
        <v>83</v>
      </c>
      <c r="F36" s="9">
        <v>0</v>
      </c>
      <c r="G36" s="9">
        <v>0</v>
      </c>
      <c r="H36" s="9">
        <v>163</v>
      </c>
      <c r="I36" s="48">
        <v>5.6086956521739069</v>
      </c>
      <c r="J36" s="48">
        <v>2.4347826086956559</v>
      </c>
      <c r="M36" s="48">
        <v>8.0434782608695627</v>
      </c>
    </row>
    <row r="37" spans="1:13">
      <c r="A37" s="24">
        <v>36</v>
      </c>
      <c r="B37" s="25" t="s">
        <v>31</v>
      </c>
      <c r="C37" s="8" t="s">
        <v>113</v>
      </c>
      <c r="D37" s="9">
        <v>88</v>
      </c>
      <c r="E37" s="9">
        <v>81</v>
      </c>
      <c r="F37" s="9">
        <v>0</v>
      </c>
      <c r="G37" s="9">
        <v>0</v>
      </c>
      <c r="H37" s="9">
        <v>169</v>
      </c>
      <c r="I37" s="48">
        <v>0</v>
      </c>
      <c r="J37" s="48">
        <v>4.4347826086956559</v>
      </c>
      <c r="M37" s="48">
        <v>4.4347826086956559</v>
      </c>
    </row>
    <row r="38" spans="1:13">
      <c r="A38" s="24">
        <v>37</v>
      </c>
      <c r="B38" s="25" t="s">
        <v>31</v>
      </c>
      <c r="C38" s="8" t="s">
        <v>109</v>
      </c>
      <c r="D38" s="9">
        <v>85</v>
      </c>
      <c r="E38" s="9">
        <v>82</v>
      </c>
      <c r="F38" s="9">
        <v>0</v>
      </c>
      <c r="G38" s="9">
        <v>0</v>
      </c>
      <c r="H38" s="9">
        <v>167</v>
      </c>
      <c r="I38" s="48">
        <v>0.60869565217390686</v>
      </c>
      <c r="J38" s="48">
        <v>3.4347826086956559</v>
      </c>
      <c r="M38" s="48">
        <v>4.0434782608695627</v>
      </c>
    </row>
    <row r="39" spans="1:13">
      <c r="A39" s="24">
        <v>38</v>
      </c>
      <c r="B39" s="25" t="s">
        <v>31</v>
      </c>
      <c r="C39" s="8" t="s">
        <v>34</v>
      </c>
      <c r="D39" s="9">
        <v>86</v>
      </c>
      <c r="E39" s="9">
        <v>83</v>
      </c>
      <c r="F39" s="9">
        <v>0</v>
      </c>
      <c r="G39" s="9">
        <v>0</v>
      </c>
      <c r="H39" s="9">
        <v>169</v>
      </c>
      <c r="I39" s="48">
        <v>0</v>
      </c>
      <c r="J39" s="48">
        <v>2.4347826086956559</v>
      </c>
      <c r="M39" s="48">
        <v>2.4347826086956559</v>
      </c>
    </row>
    <row r="40" spans="1:13">
      <c r="A40" s="24">
        <v>39</v>
      </c>
      <c r="B40" s="25" t="s">
        <v>31</v>
      </c>
      <c r="C40" s="8" t="s">
        <v>112</v>
      </c>
      <c r="D40" s="9">
        <v>87</v>
      </c>
      <c r="E40" s="9">
        <v>84</v>
      </c>
      <c r="F40" s="9">
        <v>0</v>
      </c>
      <c r="G40" s="9">
        <v>0</v>
      </c>
      <c r="H40" s="9">
        <v>171</v>
      </c>
      <c r="I40" s="48">
        <v>0</v>
      </c>
      <c r="J40" s="48">
        <v>1.4347826086956559</v>
      </c>
      <c r="M40" s="48">
        <v>1.4347826086956559</v>
      </c>
    </row>
    <row r="41" spans="1:13">
      <c r="A41" s="24">
        <v>40</v>
      </c>
      <c r="B41" s="25" t="s">
        <v>31</v>
      </c>
      <c r="C41" s="8" t="s">
        <v>110</v>
      </c>
      <c r="D41" s="9">
        <v>85</v>
      </c>
      <c r="E41" s="9">
        <v>89</v>
      </c>
      <c r="F41" s="9">
        <v>0</v>
      </c>
      <c r="G41" s="9">
        <v>0</v>
      </c>
      <c r="H41" s="9">
        <v>174</v>
      </c>
      <c r="I41" s="48">
        <v>0.60869565217390686</v>
      </c>
      <c r="J41" s="48">
        <v>0</v>
      </c>
      <c r="M41" s="48">
        <v>0.60869565217390686</v>
      </c>
    </row>
    <row r="42" spans="1:13">
      <c r="A42" s="24"/>
      <c r="B42" s="25" t="s">
        <v>85</v>
      </c>
      <c r="C42" s="8" t="s">
        <v>88</v>
      </c>
      <c r="D42" s="9">
        <v>87</v>
      </c>
      <c r="E42" s="9">
        <v>88</v>
      </c>
      <c r="F42" s="9">
        <v>0</v>
      </c>
      <c r="G42" s="9">
        <v>0</v>
      </c>
      <c r="H42" s="9">
        <v>175</v>
      </c>
      <c r="I42" s="48">
        <v>0</v>
      </c>
      <c r="J42" s="48">
        <v>0</v>
      </c>
      <c r="M42" s="48">
        <v>0</v>
      </c>
    </row>
    <row r="43" spans="1:13">
      <c r="A43" s="24"/>
      <c r="B43" s="25" t="s">
        <v>28</v>
      </c>
      <c r="C43" s="8" t="s">
        <v>103</v>
      </c>
      <c r="D43" s="9">
        <v>99</v>
      </c>
      <c r="E43" s="9">
        <v>89</v>
      </c>
      <c r="F43" s="9">
        <v>0</v>
      </c>
      <c r="G43" s="9">
        <v>0</v>
      </c>
      <c r="H43" s="9">
        <v>188</v>
      </c>
      <c r="I43" s="48">
        <v>0</v>
      </c>
      <c r="J43" s="48">
        <v>0</v>
      </c>
      <c r="M43" s="48">
        <v>0</v>
      </c>
    </row>
    <row r="44" spans="1:13">
      <c r="A44" s="24"/>
      <c r="B44" s="25" t="s">
        <v>28</v>
      </c>
      <c r="C44" s="8" t="s">
        <v>179</v>
      </c>
      <c r="D44" s="9"/>
      <c r="E44" s="9"/>
      <c r="F44" s="9"/>
      <c r="G44" s="9"/>
      <c r="H44" s="9"/>
      <c r="M44" s="48">
        <v>0</v>
      </c>
    </row>
    <row r="45" spans="1:13">
      <c r="A45" s="24"/>
      <c r="B45" s="25" t="s">
        <v>31</v>
      </c>
      <c r="C45" s="8" t="s">
        <v>114</v>
      </c>
      <c r="D45" s="9">
        <v>88</v>
      </c>
      <c r="E45" s="9">
        <v>86</v>
      </c>
      <c r="F45" s="9">
        <v>0</v>
      </c>
      <c r="G45" s="9">
        <v>0</v>
      </c>
      <c r="H45" s="9">
        <v>174</v>
      </c>
      <c r="I45" s="48">
        <v>0</v>
      </c>
      <c r="J45" s="48">
        <v>0</v>
      </c>
      <c r="M45" s="48">
        <v>0</v>
      </c>
    </row>
    <row r="46" spans="1:13">
      <c r="A46" s="24"/>
      <c r="B46" s="7" t="s">
        <v>31</v>
      </c>
      <c r="C46" s="8" t="s">
        <v>117</v>
      </c>
      <c r="D46" s="9">
        <v>90</v>
      </c>
      <c r="E46" s="9">
        <v>93</v>
      </c>
      <c r="F46" s="9">
        <v>0</v>
      </c>
      <c r="G46" s="9">
        <v>0</v>
      </c>
      <c r="H46" s="9">
        <v>183</v>
      </c>
      <c r="I46" s="48">
        <v>0</v>
      </c>
      <c r="J46" s="48">
        <v>0</v>
      </c>
      <c r="M46" s="48">
        <v>0</v>
      </c>
    </row>
    <row r="47" spans="1:13">
      <c r="A47" s="24"/>
      <c r="B47" s="7" t="s">
        <v>31</v>
      </c>
      <c r="C47" s="8" t="s">
        <v>118</v>
      </c>
      <c r="D47" s="9">
        <v>93</v>
      </c>
      <c r="E47" s="9">
        <v>94</v>
      </c>
      <c r="F47" s="9">
        <v>0</v>
      </c>
      <c r="G47" s="9">
        <v>0</v>
      </c>
      <c r="H47" s="9">
        <v>187</v>
      </c>
      <c r="I47" s="48">
        <v>0</v>
      </c>
      <c r="J47" s="48">
        <v>0</v>
      </c>
      <c r="M47" s="48">
        <v>0</v>
      </c>
    </row>
    <row r="48" spans="1:13">
      <c r="A48" s="24"/>
      <c r="B48" s="7" t="s">
        <v>31</v>
      </c>
      <c r="C48" s="8" t="s">
        <v>115</v>
      </c>
      <c r="D48" s="9">
        <v>89</v>
      </c>
      <c r="E48" s="9">
        <v>98</v>
      </c>
      <c r="F48" s="9">
        <v>0</v>
      </c>
      <c r="G48" s="9">
        <v>0</v>
      </c>
      <c r="H48" s="9">
        <v>187</v>
      </c>
      <c r="I48" s="48">
        <v>0</v>
      </c>
      <c r="J48" s="48">
        <v>0</v>
      </c>
      <c r="M48" s="48">
        <v>0</v>
      </c>
    </row>
  </sheetData>
  <sortState ref="A2:M50">
    <sortCondition descending="1" ref="M1"/>
  </sortState>
  <phoneticPr fontId="1" type="noConversion"/>
  <conditionalFormatting sqref="B2:B48">
    <cfRule type="expression" dxfId="66" priority="6">
      <formula>AND(XEF2=0,XEG2&lt;&gt;"")</formula>
    </cfRule>
  </conditionalFormatting>
  <conditionalFormatting sqref="A2:A48">
    <cfRule type="expression" dxfId="65" priority="5">
      <formula>AND(XEF2=0,XEG2&lt;&gt;"")</formula>
    </cfRule>
  </conditionalFormatting>
  <conditionalFormatting sqref="D2:G48">
    <cfRule type="cellIs" dxfId="64" priority="3" operator="lessThan">
      <formula>#REF!</formula>
    </cfRule>
    <cfRule type="cellIs" dxfId="63" priority="4" operator="equal">
      <formula>#REF!</formula>
    </cfRule>
  </conditionalFormatting>
  <conditionalFormatting sqref="H2:H48">
    <cfRule type="cellIs" dxfId="62" priority="1" operator="lessThan">
      <formula>#REF!*COUNTIF(D2:G2,"&gt;0")</formula>
    </cfRule>
    <cfRule type="cellIs" dxfId="61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3"/>
  <sheetViews>
    <sheetView workbookViewId="0">
      <pane ySplit="1" topLeftCell="A2" activePane="bottomLeft" state="frozen"/>
      <selection pane="bottomLeft" activeCell="L2" sqref="L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8.875" style="48"/>
  </cols>
  <sheetData>
    <row r="1" spans="1:13" ht="17.25" thickTop="1">
      <c r="A1" s="54" t="s">
        <v>0</v>
      </c>
      <c r="B1" s="55" t="s">
        <v>1</v>
      </c>
      <c r="C1" s="55" t="s">
        <v>2</v>
      </c>
      <c r="D1" s="56" t="s">
        <v>3</v>
      </c>
      <c r="E1" s="56" t="s">
        <v>4</v>
      </c>
      <c r="F1" s="56" t="s">
        <v>35</v>
      </c>
      <c r="G1" s="56" t="s">
        <v>36</v>
      </c>
      <c r="H1" s="57" t="s">
        <v>5</v>
      </c>
      <c r="I1" s="58" t="s">
        <v>3</v>
      </c>
      <c r="J1" s="58" t="s">
        <v>4</v>
      </c>
      <c r="K1" s="58" t="s">
        <v>35</v>
      </c>
      <c r="L1" s="58" t="s">
        <v>36</v>
      </c>
      <c r="M1" s="59" t="s">
        <v>5</v>
      </c>
    </row>
    <row r="2" spans="1:13">
      <c r="A2" s="24">
        <v>1</v>
      </c>
      <c r="B2" s="25" t="s">
        <v>142</v>
      </c>
      <c r="C2" s="8" t="s">
        <v>143</v>
      </c>
      <c r="D2" s="9">
        <v>0</v>
      </c>
      <c r="E2" s="9">
        <v>0</v>
      </c>
      <c r="F2" s="9">
        <v>83</v>
      </c>
      <c r="G2" s="9">
        <v>77</v>
      </c>
      <c r="H2" s="9">
        <v>160</v>
      </c>
      <c r="K2" s="48">
        <v>19.5</v>
      </c>
      <c r="L2" s="48">
        <v>22</v>
      </c>
      <c r="M2" s="48">
        <v>41.5</v>
      </c>
    </row>
    <row r="3" spans="1:13">
      <c r="A3" s="24">
        <v>2</v>
      </c>
      <c r="B3" s="25" t="s">
        <v>142</v>
      </c>
      <c r="C3" s="8" t="s">
        <v>144</v>
      </c>
      <c r="D3" s="9">
        <v>0</v>
      </c>
      <c r="E3" s="9">
        <v>0</v>
      </c>
      <c r="F3" s="9">
        <v>102</v>
      </c>
      <c r="G3" s="9">
        <v>101</v>
      </c>
      <c r="H3" s="9">
        <v>203</v>
      </c>
      <c r="K3" s="48">
        <v>0.5</v>
      </c>
      <c r="L3" s="48">
        <v>0</v>
      </c>
      <c r="M3" s="48">
        <v>0.5</v>
      </c>
    </row>
  </sheetData>
  <phoneticPr fontId="1" type="noConversion"/>
  <conditionalFormatting sqref="B2:B3">
    <cfRule type="expression" dxfId="60" priority="6">
      <formula>AND(XEF2=0,XEG2&lt;&gt;"")</formula>
    </cfRule>
  </conditionalFormatting>
  <conditionalFormatting sqref="A2:A3">
    <cfRule type="expression" dxfId="59" priority="5">
      <formula>AND(XEF2=0,XEG2&lt;&gt;"")</formula>
    </cfRule>
  </conditionalFormatting>
  <conditionalFormatting sqref="D2:G3">
    <cfRule type="cellIs" dxfId="58" priority="3" operator="lessThan">
      <formula>#REF!</formula>
    </cfRule>
    <cfRule type="cellIs" dxfId="57" priority="4" operator="equal">
      <formula>#REF!</formula>
    </cfRule>
  </conditionalFormatting>
  <conditionalFormatting sqref="H2:H3">
    <cfRule type="cellIs" dxfId="56" priority="1" operator="lessThan">
      <formula>#REF!*COUNTIF(D2:G2,"&gt;0")</formula>
    </cfRule>
    <cfRule type="cellIs" dxfId="55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82"/>
  <sheetViews>
    <sheetView workbookViewId="0">
      <pane ySplit="1" topLeftCell="A2" activePane="bottomLeft" state="frozen"/>
      <selection pane="bottomLeft" activeCell="E2" sqref="E2"/>
    </sheetView>
  </sheetViews>
  <sheetFormatPr defaultRowHeight="16.5"/>
  <sheetData>
    <row r="1" spans="1:6" ht="18" thickTop="1" thickBot="1">
      <c r="B1" s="39" t="s">
        <v>1</v>
      </c>
      <c r="C1" s="39" t="s">
        <v>2</v>
      </c>
      <c r="D1" s="38" t="s">
        <v>3</v>
      </c>
      <c r="E1" s="41" t="s">
        <v>181</v>
      </c>
      <c r="F1" s="40">
        <f>SUM(D2:D42)/41</f>
        <v>74.487804878048777</v>
      </c>
    </row>
    <row r="2" spans="1:6" ht="17.25" thickTop="1">
      <c r="A2">
        <v>1</v>
      </c>
      <c r="B2" s="23" t="s">
        <v>15</v>
      </c>
      <c r="C2" s="28" t="s">
        <v>38</v>
      </c>
      <c r="D2" s="42">
        <v>70</v>
      </c>
      <c r="E2" s="40">
        <f>IF($F$1-D2+10&gt;0,$F$1-D2+10,0)</f>
        <v>14.487804878048777</v>
      </c>
    </row>
    <row r="3" spans="1:6">
      <c r="A3">
        <v>2</v>
      </c>
      <c r="B3" s="25" t="s">
        <v>15</v>
      </c>
      <c r="C3" s="8" t="s">
        <v>37</v>
      </c>
      <c r="D3" s="9">
        <v>70</v>
      </c>
      <c r="E3" s="40">
        <f t="shared" ref="E3:E66" si="0">IF($F$1-D3+10&gt;0,$F$1-D3+10,0)</f>
        <v>14.487804878048777</v>
      </c>
    </row>
    <row r="4" spans="1:6">
      <c r="A4">
        <v>3</v>
      </c>
      <c r="B4" s="25" t="s">
        <v>12</v>
      </c>
      <c r="C4" s="8" t="s">
        <v>152</v>
      </c>
      <c r="D4" s="9">
        <v>71</v>
      </c>
      <c r="E4" s="40">
        <f t="shared" si="0"/>
        <v>13.487804878048777</v>
      </c>
    </row>
    <row r="5" spans="1:6">
      <c r="A5">
        <v>4</v>
      </c>
      <c r="B5" s="25" t="s">
        <v>12</v>
      </c>
      <c r="C5" s="8" t="s">
        <v>154</v>
      </c>
      <c r="D5" s="9">
        <v>71</v>
      </c>
      <c r="E5" s="40">
        <f t="shared" si="0"/>
        <v>13.487804878048777</v>
      </c>
    </row>
    <row r="6" spans="1:6">
      <c r="A6">
        <v>5</v>
      </c>
      <c r="B6" s="25" t="s">
        <v>12</v>
      </c>
      <c r="C6" s="8" t="s">
        <v>155</v>
      </c>
      <c r="D6" s="9">
        <v>72</v>
      </c>
      <c r="E6" s="40">
        <f t="shared" si="0"/>
        <v>12.487804878048777</v>
      </c>
    </row>
    <row r="7" spans="1:6">
      <c r="A7">
        <v>6</v>
      </c>
      <c r="B7" s="25" t="s">
        <v>15</v>
      </c>
      <c r="C7" s="8" t="s">
        <v>40</v>
      </c>
      <c r="D7" s="9">
        <v>72</v>
      </c>
      <c r="E7" s="40">
        <f t="shared" si="0"/>
        <v>12.487804878048777</v>
      </c>
    </row>
    <row r="8" spans="1:6">
      <c r="A8">
        <v>7</v>
      </c>
      <c r="B8" s="25" t="s">
        <v>15</v>
      </c>
      <c r="C8" s="8" t="s">
        <v>39</v>
      </c>
      <c r="D8" s="9">
        <v>72</v>
      </c>
      <c r="E8" s="40">
        <f t="shared" si="0"/>
        <v>12.487804878048777</v>
      </c>
    </row>
    <row r="9" spans="1:6">
      <c r="A9">
        <v>8</v>
      </c>
      <c r="B9" s="25" t="s">
        <v>12</v>
      </c>
      <c r="C9" s="8" t="s">
        <v>159</v>
      </c>
      <c r="D9" s="9">
        <v>73</v>
      </c>
      <c r="E9" s="40">
        <f t="shared" si="0"/>
        <v>11.487804878048777</v>
      </c>
    </row>
    <row r="10" spans="1:6">
      <c r="A10">
        <v>9</v>
      </c>
      <c r="B10" s="25" t="s">
        <v>12</v>
      </c>
      <c r="C10" s="8" t="s">
        <v>164</v>
      </c>
      <c r="D10" s="9">
        <v>73</v>
      </c>
      <c r="E10" s="40">
        <f t="shared" si="0"/>
        <v>11.487804878048777</v>
      </c>
    </row>
    <row r="11" spans="1:6">
      <c r="A11">
        <v>10</v>
      </c>
      <c r="B11" s="25" t="s">
        <v>15</v>
      </c>
      <c r="C11" s="8" t="s">
        <v>166</v>
      </c>
      <c r="D11" s="9">
        <v>73</v>
      </c>
      <c r="E11" s="40">
        <f t="shared" si="0"/>
        <v>11.487804878048777</v>
      </c>
    </row>
    <row r="12" spans="1:6">
      <c r="A12">
        <v>11</v>
      </c>
      <c r="B12" s="25" t="s">
        <v>15</v>
      </c>
      <c r="C12" s="8" t="s">
        <v>167</v>
      </c>
      <c r="D12" s="9">
        <v>73</v>
      </c>
      <c r="E12" s="40">
        <f t="shared" si="0"/>
        <v>11.487804878048777</v>
      </c>
    </row>
    <row r="13" spans="1:6">
      <c r="A13">
        <v>12</v>
      </c>
      <c r="B13" s="25" t="s">
        <v>15</v>
      </c>
      <c r="C13" s="8" t="s">
        <v>41</v>
      </c>
      <c r="D13" s="9">
        <v>73</v>
      </c>
      <c r="E13" s="40">
        <f t="shared" si="0"/>
        <v>11.487804878048777</v>
      </c>
    </row>
    <row r="14" spans="1:6">
      <c r="A14">
        <v>13</v>
      </c>
      <c r="B14" s="25" t="s">
        <v>22</v>
      </c>
      <c r="C14" s="8" t="s">
        <v>24</v>
      </c>
      <c r="D14" s="9">
        <v>73</v>
      </c>
      <c r="E14" s="40">
        <f t="shared" si="0"/>
        <v>11.487804878048777</v>
      </c>
    </row>
    <row r="15" spans="1:6">
      <c r="A15">
        <v>14</v>
      </c>
      <c r="B15" s="25" t="s">
        <v>22</v>
      </c>
      <c r="C15" s="8" t="s">
        <v>58</v>
      </c>
      <c r="D15" s="9">
        <v>73</v>
      </c>
      <c r="E15" s="40">
        <f t="shared" si="0"/>
        <v>11.487804878048777</v>
      </c>
    </row>
    <row r="16" spans="1:6">
      <c r="A16">
        <v>15</v>
      </c>
      <c r="B16" s="25" t="s">
        <v>146</v>
      </c>
      <c r="C16" s="8" t="s">
        <v>147</v>
      </c>
      <c r="D16" s="9">
        <v>74</v>
      </c>
      <c r="E16" s="40">
        <f t="shared" si="0"/>
        <v>10.487804878048777</v>
      </c>
    </row>
    <row r="17" spans="1:5">
      <c r="A17">
        <v>16</v>
      </c>
      <c r="B17" s="25" t="s">
        <v>12</v>
      </c>
      <c r="C17" s="8" t="s">
        <v>148</v>
      </c>
      <c r="D17" s="9">
        <v>74</v>
      </c>
      <c r="E17" s="40">
        <f t="shared" si="0"/>
        <v>10.487804878048777</v>
      </c>
    </row>
    <row r="18" spans="1:5">
      <c r="A18">
        <v>17</v>
      </c>
      <c r="B18" s="25" t="s">
        <v>12</v>
      </c>
      <c r="C18" s="8" t="s">
        <v>151</v>
      </c>
      <c r="D18" s="9">
        <v>74</v>
      </c>
      <c r="E18" s="40">
        <f t="shared" si="0"/>
        <v>10.487804878048777</v>
      </c>
    </row>
    <row r="19" spans="1:5">
      <c r="A19">
        <v>18</v>
      </c>
      <c r="B19" s="25" t="s">
        <v>12</v>
      </c>
      <c r="C19" s="8" t="s">
        <v>158</v>
      </c>
      <c r="D19" s="9">
        <v>74</v>
      </c>
      <c r="E19" s="40">
        <f t="shared" si="0"/>
        <v>10.487804878048777</v>
      </c>
    </row>
    <row r="20" spans="1:5">
      <c r="A20">
        <v>19</v>
      </c>
      <c r="B20" s="25" t="s">
        <v>12</v>
      </c>
      <c r="C20" s="8" t="s">
        <v>160</v>
      </c>
      <c r="D20" s="9">
        <v>74</v>
      </c>
      <c r="E20" s="40">
        <f t="shared" si="0"/>
        <v>10.487804878048777</v>
      </c>
    </row>
    <row r="21" spans="1:5">
      <c r="A21">
        <v>20</v>
      </c>
      <c r="B21" s="25" t="s">
        <v>15</v>
      </c>
      <c r="C21" s="8" t="s">
        <v>42</v>
      </c>
      <c r="D21" s="9">
        <v>74</v>
      </c>
      <c r="E21" s="40">
        <f t="shared" si="0"/>
        <v>10.487804878048777</v>
      </c>
    </row>
    <row r="22" spans="1:5">
      <c r="A22">
        <v>21</v>
      </c>
      <c r="B22" s="25" t="s">
        <v>15</v>
      </c>
      <c r="C22" s="8" t="s">
        <v>16</v>
      </c>
      <c r="D22" s="9">
        <v>74</v>
      </c>
      <c r="E22" s="40">
        <f t="shared" si="0"/>
        <v>10.487804878048777</v>
      </c>
    </row>
    <row r="23" spans="1:5">
      <c r="A23">
        <v>22</v>
      </c>
      <c r="B23" s="25" t="s">
        <v>22</v>
      </c>
      <c r="C23" s="8" t="s">
        <v>59</v>
      </c>
      <c r="D23" s="9">
        <v>74</v>
      </c>
      <c r="E23" s="40">
        <f t="shared" si="0"/>
        <v>10.487804878048777</v>
      </c>
    </row>
    <row r="24" spans="1:5">
      <c r="A24">
        <v>23</v>
      </c>
      <c r="B24" s="25" t="s">
        <v>12</v>
      </c>
      <c r="C24" s="8" t="s">
        <v>149</v>
      </c>
      <c r="D24" s="9">
        <v>75</v>
      </c>
      <c r="E24" s="40">
        <f t="shared" si="0"/>
        <v>9.4878048780487774</v>
      </c>
    </row>
    <row r="25" spans="1:5">
      <c r="A25">
        <v>24</v>
      </c>
      <c r="B25" s="25" t="s">
        <v>15</v>
      </c>
      <c r="C25" s="8" t="s">
        <v>44</v>
      </c>
      <c r="D25" s="9">
        <v>75</v>
      </c>
      <c r="E25" s="40">
        <f t="shared" si="0"/>
        <v>9.4878048780487774</v>
      </c>
    </row>
    <row r="26" spans="1:5">
      <c r="A26">
        <v>25</v>
      </c>
      <c r="B26" s="25" t="s">
        <v>15</v>
      </c>
      <c r="C26" s="8" t="s">
        <v>43</v>
      </c>
      <c r="D26" s="9">
        <v>75</v>
      </c>
      <c r="E26" s="40">
        <f t="shared" si="0"/>
        <v>9.4878048780487774</v>
      </c>
    </row>
    <row r="27" spans="1:5">
      <c r="A27">
        <v>26</v>
      </c>
      <c r="B27" s="25" t="s">
        <v>12</v>
      </c>
      <c r="C27" s="8" t="s">
        <v>156</v>
      </c>
      <c r="D27" s="9">
        <v>76</v>
      </c>
      <c r="E27" s="40">
        <f t="shared" si="0"/>
        <v>8.4878048780487774</v>
      </c>
    </row>
    <row r="28" spans="1:5">
      <c r="A28">
        <v>27</v>
      </c>
      <c r="B28" s="25" t="s">
        <v>12</v>
      </c>
      <c r="C28" s="8" t="s">
        <v>157</v>
      </c>
      <c r="D28" s="9">
        <v>76</v>
      </c>
      <c r="E28" s="40">
        <f t="shared" si="0"/>
        <v>8.4878048780487774</v>
      </c>
    </row>
    <row r="29" spans="1:5">
      <c r="A29">
        <v>28</v>
      </c>
      <c r="B29" s="25" t="s">
        <v>15</v>
      </c>
      <c r="C29" s="8" t="s">
        <v>168</v>
      </c>
      <c r="D29" s="9">
        <v>76</v>
      </c>
      <c r="E29" s="40">
        <f t="shared" si="0"/>
        <v>8.4878048780487774</v>
      </c>
    </row>
    <row r="30" spans="1:5">
      <c r="A30">
        <v>29</v>
      </c>
      <c r="B30" s="25" t="s">
        <v>15</v>
      </c>
      <c r="C30" s="8" t="s">
        <v>19</v>
      </c>
      <c r="D30" s="9">
        <v>76</v>
      </c>
      <c r="E30" s="40">
        <f t="shared" si="0"/>
        <v>8.4878048780487774</v>
      </c>
    </row>
    <row r="31" spans="1:5">
      <c r="A31">
        <v>30</v>
      </c>
      <c r="B31" s="25" t="s">
        <v>15</v>
      </c>
      <c r="C31" s="8" t="s">
        <v>46</v>
      </c>
      <c r="D31" s="9">
        <v>76</v>
      </c>
      <c r="E31" s="40">
        <f t="shared" si="0"/>
        <v>8.4878048780487774</v>
      </c>
    </row>
    <row r="32" spans="1:5">
      <c r="A32">
        <v>31</v>
      </c>
      <c r="B32" s="25" t="s">
        <v>15</v>
      </c>
      <c r="C32" s="8" t="s">
        <v>45</v>
      </c>
      <c r="D32" s="9">
        <v>76</v>
      </c>
      <c r="E32" s="40">
        <f t="shared" si="0"/>
        <v>8.4878048780487774</v>
      </c>
    </row>
    <row r="33" spans="1:5">
      <c r="A33">
        <v>32</v>
      </c>
      <c r="B33" s="25" t="s">
        <v>22</v>
      </c>
      <c r="C33" s="8" t="s">
        <v>60</v>
      </c>
      <c r="D33" s="9">
        <v>76</v>
      </c>
      <c r="E33" s="40">
        <f t="shared" si="0"/>
        <v>8.4878048780487774</v>
      </c>
    </row>
    <row r="34" spans="1:5">
      <c r="A34">
        <v>33</v>
      </c>
      <c r="B34" s="25" t="s">
        <v>12</v>
      </c>
      <c r="C34" s="8" t="s">
        <v>150</v>
      </c>
      <c r="D34" s="9">
        <v>77</v>
      </c>
      <c r="E34" s="40">
        <f t="shared" si="0"/>
        <v>7.4878048780487774</v>
      </c>
    </row>
    <row r="35" spans="1:5">
      <c r="A35">
        <v>34</v>
      </c>
      <c r="B35" s="25" t="s">
        <v>12</v>
      </c>
      <c r="C35" s="8" t="s">
        <v>161</v>
      </c>
      <c r="D35" s="9">
        <v>77</v>
      </c>
      <c r="E35" s="40">
        <f t="shared" si="0"/>
        <v>7.4878048780487774</v>
      </c>
    </row>
    <row r="36" spans="1:5">
      <c r="A36">
        <v>35</v>
      </c>
      <c r="B36" s="25" t="s">
        <v>12</v>
      </c>
      <c r="C36" s="8" t="s">
        <v>163</v>
      </c>
      <c r="D36" s="9">
        <v>77</v>
      </c>
      <c r="E36" s="40">
        <f t="shared" si="0"/>
        <v>7.4878048780487774</v>
      </c>
    </row>
    <row r="37" spans="1:5">
      <c r="A37">
        <v>36</v>
      </c>
      <c r="B37" s="25" t="s">
        <v>15</v>
      </c>
      <c r="C37" s="34" t="s">
        <v>20</v>
      </c>
      <c r="D37" s="9">
        <v>77</v>
      </c>
      <c r="E37" s="40">
        <f t="shared" si="0"/>
        <v>7.4878048780487774</v>
      </c>
    </row>
    <row r="38" spans="1:5">
      <c r="A38">
        <v>37</v>
      </c>
      <c r="B38" s="25" t="s">
        <v>22</v>
      </c>
      <c r="C38" s="8" t="s">
        <v>61</v>
      </c>
      <c r="D38" s="9">
        <v>77</v>
      </c>
      <c r="E38" s="40">
        <f t="shared" si="0"/>
        <v>7.4878048780487774</v>
      </c>
    </row>
    <row r="39" spans="1:5">
      <c r="A39">
        <v>38</v>
      </c>
      <c r="B39" s="25" t="s">
        <v>22</v>
      </c>
      <c r="C39" s="8" t="s">
        <v>62</v>
      </c>
      <c r="D39" s="9">
        <v>77</v>
      </c>
      <c r="E39" s="40">
        <f t="shared" si="0"/>
        <v>7.4878048780487774</v>
      </c>
    </row>
    <row r="40" spans="1:5">
      <c r="A40">
        <v>39</v>
      </c>
      <c r="B40" s="25" t="s">
        <v>12</v>
      </c>
      <c r="C40" s="8" t="s">
        <v>162</v>
      </c>
      <c r="D40" s="9">
        <v>78</v>
      </c>
      <c r="E40" s="40">
        <f t="shared" si="0"/>
        <v>6.4878048780487774</v>
      </c>
    </row>
    <row r="41" spans="1:5">
      <c r="A41">
        <v>40</v>
      </c>
      <c r="B41" s="25" t="s">
        <v>15</v>
      </c>
      <c r="C41" s="8" t="s">
        <v>47</v>
      </c>
      <c r="D41" s="9">
        <v>78</v>
      </c>
      <c r="E41" s="40">
        <f t="shared" si="0"/>
        <v>6.4878048780487774</v>
      </c>
    </row>
    <row r="42" spans="1:5">
      <c r="A42">
        <v>41</v>
      </c>
      <c r="B42" s="25" t="s">
        <v>22</v>
      </c>
      <c r="C42" s="8" t="s">
        <v>63</v>
      </c>
      <c r="D42" s="9">
        <v>78</v>
      </c>
      <c r="E42" s="40">
        <f t="shared" si="0"/>
        <v>6.4878048780487774</v>
      </c>
    </row>
    <row r="43" spans="1:5">
      <c r="A43">
        <v>42</v>
      </c>
      <c r="B43" s="25" t="s">
        <v>12</v>
      </c>
      <c r="C43" s="8" t="s">
        <v>153</v>
      </c>
      <c r="D43" s="9">
        <v>79</v>
      </c>
      <c r="E43" s="40">
        <f t="shared" si="0"/>
        <v>5.4878048780487774</v>
      </c>
    </row>
    <row r="44" spans="1:5">
      <c r="A44">
        <v>43</v>
      </c>
      <c r="B44" s="25" t="s">
        <v>15</v>
      </c>
      <c r="C44" s="8" t="s">
        <v>17</v>
      </c>
      <c r="D44" s="9">
        <v>79</v>
      </c>
      <c r="E44" s="40">
        <f t="shared" si="0"/>
        <v>5.4878048780487774</v>
      </c>
    </row>
    <row r="45" spans="1:5">
      <c r="A45">
        <v>44</v>
      </c>
      <c r="B45" s="25" t="s">
        <v>15</v>
      </c>
      <c r="C45" s="8" t="s">
        <v>48</v>
      </c>
      <c r="D45" s="9">
        <v>79</v>
      </c>
      <c r="E45" s="40">
        <f t="shared" si="0"/>
        <v>5.4878048780487774</v>
      </c>
    </row>
    <row r="46" spans="1:5">
      <c r="A46">
        <v>45</v>
      </c>
      <c r="B46" s="25" t="s">
        <v>22</v>
      </c>
      <c r="C46" s="8" t="s">
        <v>23</v>
      </c>
      <c r="D46" s="9">
        <v>79</v>
      </c>
      <c r="E46" s="40">
        <f t="shared" si="0"/>
        <v>5.4878048780487774</v>
      </c>
    </row>
    <row r="47" spans="1:5">
      <c r="A47">
        <v>46</v>
      </c>
      <c r="B47" s="25" t="s">
        <v>22</v>
      </c>
      <c r="C47" s="8" t="s">
        <v>64</v>
      </c>
      <c r="D47" s="9">
        <v>79</v>
      </c>
      <c r="E47" s="40">
        <f t="shared" si="0"/>
        <v>5.4878048780487774</v>
      </c>
    </row>
    <row r="48" spans="1:5">
      <c r="A48">
        <v>47</v>
      </c>
      <c r="B48" s="25" t="s">
        <v>22</v>
      </c>
      <c r="C48" s="8" t="s">
        <v>66</v>
      </c>
      <c r="D48" s="9">
        <v>79</v>
      </c>
      <c r="E48" s="40">
        <f t="shared" si="0"/>
        <v>5.4878048780487774</v>
      </c>
    </row>
    <row r="49" spans="1:5">
      <c r="A49">
        <v>48</v>
      </c>
      <c r="B49" s="25" t="s">
        <v>22</v>
      </c>
      <c r="C49" s="8" t="s">
        <v>65</v>
      </c>
      <c r="D49" s="9">
        <v>79</v>
      </c>
      <c r="E49" s="40">
        <f t="shared" si="0"/>
        <v>5.4878048780487774</v>
      </c>
    </row>
    <row r="50" spans="1:5">
      <c r="A50">
        <v>49</v>
      </c>
      <c r="B50" s="25" t="s">
        <v>15</v>
      </c>
      <c r="C50" s="8" t="s">
        <v>18</v>
      </c>
      <c r="D50" s="9">
        <v>80</v>
      </c>
      <c r="E50" s="40">
        <f t="shared" si="0"/>
        <v>4.4878048780487774</v>
      </c>
    </row>
    <row r="51" spans="1:5">
      <c r="A51">
        <v>50</v>
      </c>
      <c r="B51" s="25" t="s">
        <v>22</v>
      </c>
      <c r="C51" s="8" t="s">
        <v>67</v>
      </c>
      <c r="D51" s="9">
        <v>80</v>
      </c>
      <c r="E51" s="40">
        <f t="shared" si="0"/>
        <v>4.4878048780487774</v>
      </c>
    </row>
    <row r="52" spans="1:5">
      <c r="A52">
        <v>51</v>
      </c>
      <c r="B52" s="25" t="s">
        <v>22</v>
      </c>
      <c r="C52" s="8" t="s">
        <v>69</v>
      </c>
      <c r="D52" s="9">
        <v>81</v>
      </c>
      <c r="E52" s="40">
        <f t="shared" si="0"/>
        <v>3.4878048780487774</v>
      </c>
    </row>
    <row r="53" spans="1:5">
      <c r="A53">
        <v>52</v>
      </c>
      <c r="B53" s="25" t="s">
        <v>22</v>
      </c>
      <c r="C53" s="8" t="s">
        <v>68</v>
      </c>
      <c r="D53" s="9">
        <v>81</v>
      </c>
      <c r="E53" s="40">
        <f t="shared" si="0"/>
        <v>3.4878048780487774</v>
      </c>
    </row>
    <row r="54" spans="1:5">
      <c r="A54">
        <v>53</v>
      </c>
      <c r="B54" s="25" t="s">
        <v>12</v>
      </c>
      <c r="C54" s="8" t="s">
        <v>165</v>
      </c>
      <c r="D54" s="9">
        <v>82</v>
      </c>
      <c r="E54" s="40">
        <f t="shared" si="0"/>
        <v>2.4878048780487774</v>
      </c>
    </row>
    <row r="55" spans="1:5">
      <c r="A55">
        <v>54</v>
      </c>
      <c r="B55" s="25" t="s">
        <v>15</v>
      </c>
      <c r="C55" s="8" t="s">
        <v>169</v>
      </c>
      <c r="D55" s="9">
        <v>82</v>
      </c>
      <c r="E55" s="40">
        <f t="shared" si="0"/>
        <v>2.4878048780487774</v>
      </c>
    </row>
    <row r="56" spans="1:5">
      <c r="A56">
        <v>55</v>
      </c>
      <c r="B56" s="25" t="s">
        <v>15</v>
      </c>
      <c r="C56" s="8" t="s">
        <v>50</v>
      </c>
      <c r="D56" s="9">
        <v>82</v>
      </c>
      <c r="E56" s="40">
        <f t="shared" si="0"/>
        <v>2.4878048780487774</v>
      </c>
    </row>
    <row r="57" spans="1:5">
      <c r="A57">
        <v>56</v>
      </c>
      <c r="B57" s="25" t="s">
        <v>15</v>
      </c>
      <c r="C57" s="8" t="s">
        <v>49</v>
      </c>
      <c r="D57" s="9">
        <v>82</v>
      </c>
      <c r="E57" s="40">
        <f t="shared" si="0"/>
        <v>2.4878048780487774</v>
      </c>
    </row>
    <row r="58" spans="1:5">
      <c r="A58">
        <v>57</v>
      </c>
      <c r="B58" s="25" t="s">
        <v>22</v>
      </c>
      <c r="C58" s="8" t="s">
        <v>70</v>
      </c>
      <c r="D58" s="9">
        <v>82</v>
      </c>
      <c r="E58" s="40">
        <f t="shared" si="0"/>
        <v>2.4878048780487774</v>
      </c>
    </row>
    <row r="59" spans="1:5">
      <c r="A59">
        <v>58</v>
      </c>
      <c r="B59" s="25" t="s">
        <v>22</v>
      </c>
      <c r="C59" s="8" t="s">
        <v>27</v>
      </c>
      <c r="D59" s="9">
        <v>82</v>
      </c>
      <c r="E59" s="40">
        <f t="shared" si="0"/>
        <v>2.4878048780487774</v>
      </c>
    </row>
    <row r="60" spans="1:5">
      <c r="A60">
        <v>59</v>
      </c>
      <c r="B60" s="25" t="s">
        <v>15</v>
      </c>
      <c r="C60" s="8" t="s">
        <v>52</v>
      </c>
      <c r="D60" s="9">
        <v>83</v>
      </c>
      <c r="E60" s="40">
        <f t="shared" si="0"/>
        <v>1.4878048780487774</v>
      </c>
    </row>
    <row r="61" spans="1:5">
      <c r="A61">
        <v>60</v>
      </c>
      <c r="B61" s="25" t="s">
        <v>15</v>
      </c>
      <c r="C61" s="8" t="s">
        <v>51</v>
      </c>
      <c r="D61" s="9">
        <v>83</v>
      </c>
      <c r="E61" s="40">
        <f t="shared" si="0"/>
        <v>1.4878048780487774</v>
      </c>
    </row>
    <row r="62" spans="1:5">
      <c r="A62">
        <v>61</v>
      </c>
      <c r="B62" s="25" t="s">
        <v>22</v>
      </c>
      <c r="C62" s="8" t="s">
        <v>26</v>
      </c>
      <c r="D62" s="9">
        <v>84</v>
      </c>
      <c r="E62" s="40">
        <f t="shared" si="0"/>
        <v>0.48780487804877737</v>
      </c>
    </row>
    <row r="63" spans="1:5">
      <c r="A63">
        <v>62</v>
      </c>
      <c r="B63" s="25" t="s">
        <v>22</v>
      </c>
      <c r="C63" s="8" t="s">
        <v>71</v>
      </c>
      <c r="D63" s="9">
        <v>84</v>
      </c>
      <c r="E63" s="40">
        <f t="shared" si="0"/>
        <v>0.48780487804877737</v>
      </c>
    </row>
    <row r="64" spans="1:5">
      <c r="A64">
        <v>63</v>
      </c>
      <c r="B64" s="25" t="s">
        <v>15</v>
      </c>
      <c r="C64" s="8" t="s">
        <v>54</v>
      </c>
      <c r="D64" s="9">
        <v>85</v>
      </c>
      <c r="E64" s="40">
        <f t="shared" si="0"/>
        <v>0</v>
      </c>
    </row>
    <row r="65" spans="1:5">
      <c r="A65">
        <v>64</v>
      </c>
      <c r="B65" s="25" t="s">
        <v>15</v>
      </c>
      <c r="C65" s="8" t="s">
        <v>53</v>
      </c>
      <c r="D65" s="9">
        <v>85</v>
      </c>
      <c r="E65" s="40">
        <f t="shared" si="0"/>
        <v>0</v>
      </c>
    </row>
    <row r="66" spans="1:5">
      <c r="A66">
        <v>65</v>
      </c>
      <c r="B66" s="25" t="s">
        <v>22</v>
      </c>
      <c r="C66" s="8" t="s">
        <v>25</v>
      </c>
      <c r="D66" s="9">
        <v>85</v>
      </c>
      <c r="E66" s="40">
        <f t="shared" si="0"/>
        <v>0</v>
      </c>
    </row>
    <row r="67" spans="1:5">
      <c r="A67">
        <v>66</v>
      </c>
      <c r="B67" s="25" t="s">
        <v>15</v>
      </c>
      <c r="C67" s="8" t="s">
        <v>55</v>
      </c>
      <c r="D67" s="9">
        <v>86</v>
      </c>
      <c r="E67" s="40">
        <f t="shared" ref="E67:E82" si="1">IF($F$1-D67+10&gt;0,$F$1-D67+10,0)</f>
        <v>0</v>
      </c>
    </row>
    <row r="68" spans="1:5">
      <c r="A68">
        <v>67</v>
      </c>
      <c r="B68" s="25" t="s">
        <v>22</v>
      </c>
      <c r="C68" s="8" t="s">
        <v>72</v>
      </c>
      <c r="D68" s="9">
        <v>86</v>
      </c>
      <c r="E68" s="40">
        <f t="shared" si="1"/>
        <v>0</v>
      </c>
    </row>
    <row r="69" spans="1:5">
      <c r="A69">
        <v>68</v>
      </c>
      <c r="B69" s="25" t="s">
        <v>22</v>
      </c>
      <c r="C69" s="8" t="s">
        <v>74</v>
      </c>
      <c r="D69" s="9">
        <v>87</v>
      </c>
      <c r="E69" s="40">
        <f t="shared" si="1"/>
        <v>0</v>
      </c>
    </row>
    <row r="70" spans="1:5">
      <c r="A70">
        <v>69</v>
      </c>
      <c r="B70" s="25" t="s">
        <v>22</v>
      </c>
      <c r="C70" s="8" t="s">
        <v>73</v>
      </c>
      <c r="D70" s="9">
        <v>87</v>
      </c>
      <c r="E70" s="40">
        <f t="shared" si="1"/>
        <v>0</v>
      </c>
    </row>
    <row r="71" spans="1:5">
      <c r="A71">
        <v>70</v>
      </c>
      <c r="B71" s="25" t="s">
        <v>15</v>
      </c>
      <c r="C71" s="8" t="s">
        <v>56</v>
      </c>
      <c r="D71" s="9">
        <v>88</v>
      </c>
      <c r="E71" s="40">
        <f t="shared" si="1"/>
        <v>0</v>
      </c>
    </row>
    <row r="72" spans="1:5">
      <c r="A72">
        <v>71</v>
      </c>
      <c r="B72" s="25" t="s">
        <v>22</v>
      </c>
      <c r="C72" s="8" t="s">
        <v>75</v>
      </c>
      <c r="D72" s="9">
        <v>88</v>
      </c>
      <c r="E72" s="40">
        <f t="shared" si="1"/>
        <v>0</v>
      </c>
    </row>
    <row r="73" spans="1:5">
      <c r="A73">
        <v>72</v>
      </c>
      <c r="B73" s="25" t="s">
        <v>22</v>
      </c>
      <c r="C73" s="8" t="s">
        <v>77</v>
      </c>
      <c r="D73" s="9">
        <v>88</v>
      </c>
      <c r="E73" s="40">
        <f t="shared" si="1"/>
        <v>0</v>
      </c>
    </row>
    <row r="74" spans="1:5">
      <c r="A74">
        <v>73</v>
      </c>
      <c r="B74" s="25" t="s">
        <v>22</v>
      </c>
      <c r="C74" s="8" t="s">
        <v>76</v>
      </c>
      <c r="D74" s="9">
        <v>88</v>
      </c>
      <c r="E74" s="40">
        <f t="shared" si="1"/>
        <v>0</v>
      </c>
    </row>
    <row r="75" spans="1:5">
      <c r="A75">
        <v>74</v>
      </c>
      <c r="B75" s="25" t="s">
        <v>22</v>
      </c>
      <c r="C75" s="8" t="s">
        <v>78</v>
      </c>
      <c r="D75" s="9">
        <v>88</v>
      </c>
      <c r="E75" s="40">
        <f t="shared" si="1"/>
        <v>0</v>
      </c>
    </row>
    <row r="76" spans="1:5">
      <c r="A76">
        <v>75</v>
      </c>
      <c r="B76" s="25" t="s">
        <v>22</v>
      </c>
      <c r="C76" s="8" t="s">
        <v>79</v>
      </c>
      <c r="D76" s="9">
        <v>89</v>
      </c>
      <c r="E76" s="40">
        <f t="shared" si="1"/>
        <v>0</v>
      </c>
    </row>
    <row r="77" spans="1:5">
      <c r="A77">
        <v>76</v>
      </c>
      <c r="B77" s="25" t="s">
        <v>22</v>
      </c>
      <c r="C77" s="8" t="s">
        <v>80</v>
      </c>
      <c r="D77" s="9">
        <v>90</v>
      </c>
      <c r="E77" s="40">
        <f t="shared" si="1"/>
        <v>0</v>
      </c>
    </row>
    <row r="78" spans="1:5">
      <c r="A78">
        <v>77</v>
      </c>
      <c r="B78" s="25" t="s">
        <v>15</v>
      </c>
      <c r="C78" s="8" t="s">
        <v>57</v>
      </c>
      <c r="D78" s="9">
        <v>91</v>
      </c>
      <c r="E78" s="40">
        <f t="shared" si="1"/>
        <v>0</v>
      </c>
    </row>
    <row r="79" spans="1:5">
      <c r="A79">
        <v>78</v>
      </c>
      <c r="B79" s="25" t="s">
        <v>22</v>
      </c>
      <c r="C79" s="8" t="s">
        <v>81</v>
      </c>
      <c r="D79" s="9">
        <v>91</v>
      </c>
      <c r="E79" s="40">
        <f t="shared" si="1"/>
        <v>0</v>
      </c>
    </row>
    <row r="80" spans="1:5">
      <c r="A80">
        <v>79</v>
      </c>
      <c r="B80" s="25" t="s">
        <v>22</v>
      </c>
      <c r="C80" s="8" t="s">
        <v>84</v>
      </c>
      <c r="D80" s="9">
        <v>92</v>
      </c>
      <c r="E80" s="40">
        <f t="shared" si="1"/>
        <v>0</v>
      </c>
    </row>
    <row r="81" spans="1:5">
      <c r="A81">
        <v>80</v>
      </c>
      <c r="B81" s="25" t="s">
        <v>22</v>
      </c>
      <c r="C81" s="8" t="s">
        <v>83</v>
      </c>
      <c r="D81" s="9">
        <v>92</v>
      </c>
      <c r="E81" s="40">
        <f t="shared" si="1"/>
        <v>0</v>
      </c>
    </row>
    <row r="82" spans="1:5">
      <c r="A82">
        <v>81</v>
      </c>
      <c r="B82" s="25" t="s">
        <v>22</v>
      </c>
      <c r="C82" s="8" t="s">
        <v>82</v>
      </c>
      <c r="D82" s="9">
        <v>92</v>
      </c>
      <c r="E82" s="40">
        <f t="shared" si="1"/>
        <v>0</v>
      </c>
    </row>
  </sheetData>
  <sortState ref="A2:E160">
    <sortCondition ref="D1"/>
  </sortState>
  <phoneticPr fontId="1" type="noConversion"/>
  <conditionalFormatting sqref="B2:B82">
    <cfRule type="expression" dxfId="54" priority="29">
      <formula>AND(XEY2=0,XEZ2&lt;&gt;"")</formula>
    </cfRule>
  </conditionalFormatting>
  <conditionalFormatting sqref="D2:D82">
    <cfRule type="cellIs" dxfId="53" priority="32" operator="lessThan">
      <formula>$Z$3</formula>
    </cfRule>
    <cfRule type="cellIs" dxfId="52" priority="33" operator="equal">
      <formula>$Z$3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已命名的範圍</vt:lpstr>
      </vt:variant>
      <vt:variant>
        <vt:i4>8</vt:i4>
      </vt:variant>
    </vt:vector>
  </HeadingPairs>
  <TitlesOfParts>
    <vt:vector size="30" baseType="lpstr">
      <vt:lpstr>R4成績</vt:lpstr>
      <vt:lpstr>冬季績分試算</vt:lpstr>
      <vt:lpstr>冬季績分試算ALL</vt:lpstr>
      <vt:lpstr>冬季績分試算男OAB</vt:lpstr>
      <vt:lpstr>冬季績分試算男C</vt:lpstr>
      <vt:lpstr>冬季績分試算男D</vt:lpstr>
      <vt:lpstr>冬季績分試算女OAB</vt:lpstr>
      <vt:lpstr>冬季績分試算女CD</vt:lpstr>
      <vt:lpstr>男R1</vt:lpstr>
      <vt:lpstr>男R2</vt:lpstr>
      <vt:lpstr>男R3</vt:lpstr>
      <vt:lpstr>男R4</vt:lpstr>
      <vt:lpstr>女R1</vt:lpstr>
      <vt:lpstr>女R2</vt:lpstr>
      <vt:lpstr>女R3</vt:lpstr>
      <vt:lpstr>女R4</vt:lpstr>
      <vt:lpstr>男CR3</vt:lpstr>
      <vt:lpstr>男CR4</vt:lpstr>
      <vt:lpstr>男DR3</vt:lpstr>
      <vt:lpstr>男DR4</vt:lpstr>
      <vt:lpstr>女CDR3</vt:lpstr>
      <vt:lpstr>女CDR4</vt:lpstr>
      <vt:lpstr>'R4成績'!Print_Titles</vt:lpstr>
      <vt:lpstr>冬季績分試算!Print_Titles</vt:lpstr>
      <vt:lpstr>冬季績分試算ALL!Print_Titles</vt:lpstr>
      <vt:lpstr>冬季績分試算女CD!Print_Titles</vt:lpstr>
      <vt:lpstr>冬季績分試算女OAB!Print_Titles</vt:lpstr>
      <vt:lpstr>冬季績分試算男C!Print_Titles</vt:lpstr>
      <vt:lpstr>冬季績分試算男D!Print_Titles</vt:lpstr>
      <vt:lpstr>冬季績分試算男OAB!Print_Titles</vt:lpstr>
    </vt:vector>
  </TitlesOfParts>
  <Company>C.M.T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LAN</cp:lastModifiedBy>
  <cp:revision/>
  <cp:lastPrinted>2017-03-22T04:42:06Z</cp:lastPrinted>
  <dcterms:created xsi:type="dcterms:W3CDTF">2014-08-31T14:30:40Z</dcterms:created>
  <dcterms:modified xsi:type="dcterms:W3CDTF">2017-04-02T23:47:29Z</dcterms:modified>
</cp:coreProperties>
</file>