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450" windowWidth="19155" windowHeight="7410"/>
  </bookViews>
  <sheets>
    <sheet name="各組排名" sheetId="4" r:id="rId1"/>
    <sheet name="推球排名" sheetId="1" r:id="rId2"/>
    <sheet name="切球排名" sheetId="2" r:id="rId3"/>
    <sheet name="開球排名" sheetId="3" r:id="rId4"/>
    <sheet name="各組第一名" sheetId="5" r:id="rId5"/>
  </sheets>
  <definedNames>
    <definedName name="_xlnm._FilterDatabase" localSheetId="2" hidden="1">切球排名!$A$3:$N$62</definedName>
    <definedName name="_xlnm._FilterDatabase" localSheetId="0" hidden="1">各組排名!$A$2:$Q$61</definedName>
    <definedName name="_xlnm._FilterDatabase" localSheetId="1" hidden="1">推球排名!$A$3:$Q$3</definedName>
    <definedName name="_xlnm._FilterDatabase" localSheetId="3" hidden="1">開球排名!$A$2:$R$2</definedName>
    <definedName name="_xlnm.Print_Titles" localSheetId="0">各組排名!$1:$2</definedName>
  </definedNames>
  <calcPr calcId="144525"/>
</workbook>
</file>

<file path=xl/calcChain.xml><?xml version="1.0" encoding="utf-8"?>
<calcChain xmlns="http://schemas.openxmlformats.org/spreadsheetml/2006/main">
  <c r="N4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3" i="4"/>
  <c r="L4" i="4"/>
  <c r="O4" i="4" s="1"/>
  <c r="L5" i="4"/>
  <c r="O5" i="4" s="1"/>
  <c r="L6" i="4"/>
  <c r="O6" i="4" s="1"/>
  <c r="L7" i="4"/>
  <c r="O7" i="4" s="1"/>
  <c r="L8" i="4"/>
  <c r="O8" i="4" s="1"/>
  <c r="L9" i="4"/>
  <c r="O9" i="4" s="1"/>
  <c r="L10" i="4"/>
  <c r="O10" i="4" s="1"/>
  <c r="L11" i="4"/>
  <c r="O11" i="4" s="1"/>
  <c r="L12" i="4"/>
  <c r="O12" i="4" s="1"/>
  <c r="L13" i="4"/>
  <c r="O13" i="4" s="1"/>
  <c r="L14" i="4"/>
  <c r="O14" i="4" s="1"/>
  <c r="L15" i="4"/>
  <c r="O15" i="4" s="1"/>
  <c r="L16" i="4"/>
  <c r="O16" i="4" s="1"/>
  <c r="L17" i="4"/>
  <c r="O17" i="4" s="1"/>
  <c r="L18" i="4"/>
  <c r="O18" i="4" s="1"/>
  <c r="L19" i="4"/>
  <c r="O19" i="4" s="1"/>
  <c r="L20" i="4"/>
  <c r="O20" i="4" s="1"/>
  <c r="L21" i="4"/>
  <c r="O21" i="4" s="1"/>
  <c r="L22" i="4"/>
  <c r="O22" i="4" s="1"/>
  <c r="L23" i="4"/>
  <c r="O23" i="4" s="1"/>
  <c r="L24" i="4"/>
  <c r="O24" i="4" s="1"/>
  <c r="L25" i="4"/>
  <c r="O25" i="4" s="1"/>
  <c r="L26" i="4"/>
  <c r="O26" i="4" s="1"/>
  <c r="L27" i="4"/>
  <c r="O27" i="4" s="1"/>
  <c r="L28" i="4"/>
  <c r="O28" i="4" s="1"/>
  <c r="L29" i="4"/>
  <c r="O29" i="4" s="1"/>
  <c r="L30" i="4"/>
  <c r="O30" i="4" s="1"/>
  <c r="L31" i="4"/>
  <c r="O31" i="4" s="1"/>
  <c r="L32" i="4"/>
  <c r="O32" i="4" s="1"/>
  <c r="L33" i="4"/>
  <c r="O33" i="4" s="1"/>
  <c r="L34" i="4"/>
  <c r="O34" i="4" s="1"/>
  <c r="L35" i="4"/>
  <c r="O35" i="4" s="1"/>
  <c r="L36" i="4"/>
  <c r="O36" i="4" s="1"/>
  <c r="L37" i="4"/>
  <c r="O37" i="4" s="1"/>
  <c r="L38" i="4"/>
  <c r="O38" i="4" s="1"/>
  <c r="L39" i="4"/>
  <c r="O39" i="4" s="1"/>
  <c r="L40" i="4"/>
  <c r="O40" i="4" s="1"/>
  <c r="L41" i="4"/>
  <c r="O41" i="4" s="1"/>
  <c r="L42" i="4"/>
  <c r="O42" i="4" s="1"/>
  <c r="L43" i="4"/>
  <c r="O43" i="4" s="1"/>
  <c r="L44" i="4"/>
  <c r="O44" i="4" s="1"/>
  <c r="L45" i="4"/>
  <c r="O45" i="4" s="1"/>
  <c r="L46" i="4"/>
  <c r="O46" i="4" s="1"/>
  <c r="L47" i="4"/>
  <c r="O47" i="4" s="1"/>
  <c r="L48" i="4"/>
  <c r="O48" i="4" s="1"/>
  <c r="L49" i="4"/>
  <c r="O49" i="4" s="1"/>
  <c r="L50" i="4"/>
  <c r="O50" i="4" s="1"/>
  <c r="L51" i="4"/>
  <c r="O51" i="4" s="1"/>
  <c r="L52" i="4"/>
  <c r="O52" i="4" s="1"/>
  <c r="L53" i="4"/>
  <c r="O53" i="4" s="1"/>
  <c r="L54" i="4"/>
  <c r="O54" i="4" s="1"/>
  <c r="L55" i="4"/>
  <c r="O55" i="4" s="1"/>
  <c r="L56" i="4"/>
  <c r="O56" i="4" s="1"/>
  <c r="L57" i="4"/>
  <c r="O57" i="4" s="1"/>
  <c r="L58" i="4"/>
  <c r="O58" i="4" s="1"/>
  <c r="L59" i="4"/>
  <c r="O59" i="4" s="1"/>
  <c r="L60" i="4"/>
  <c r="O60" i="4" s="1"/>
  <c r="L61" i="4"/>
  <c r="O61" i="4" s="1"/>
  <c r="L3" i="4"/>
  <c r="O3" i="4" s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3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3" i="3"/>
  <c r="L21" i="2"/>
  <c r="L22" i="2"/>
  <c r="L23" i="2"/>
  <c r="L24" i="2"/>
  <c r="L25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4" i="2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58" i="1"/>
  <c r="O59" i="1"/>
  <c r="O60" i="1"/>
  <c r="O61" i="1"/>
  <c r="O62" i="1"/>
  <c r="O4" i="1"/>
</calcChain>
</file>

<file path=xl/sharedStrings.xml><?xml version="1.0" encoding="utf-8"?>
<sst xmlns="http://schemas.openxmlformats.org/spreadsheetml/2006/main" count="1335" uniqueCount="208">
  <si>
    <t>編號</t>
  </si>
  <si>
    <t>組別</t>
  </si>
  <si>
    <t>姓　名</t>
  </si>
  <si>
    <t>縣市</t>
  </si>
  <si>
    <t>所屬學校及年級</t>
  </si>
  <si>
    <t>成績-1</t>
  </si>
  <si>
    <t>成績-2</t>
  </si>
  <si>
    <t>成績-3</t>
  </si>
  <si>
    <t>成績-4</t>
  </si>
  <si>
    <t>成績-5</t>
  </si>
  <si>
    <t>成績-6</t>
  </si>
  <si>
    <t>成績-7</t>
  </si>
  <si>
    <t>成績-8</t>
  </si>
  <si>
    <t>成績-9</t>
  </si>
  <si>
    <t>東001</t>
  </si>
  <si>
    <t>高男社團組</t>
  </si>
  <si>
    <t>周佑任</t>
  </si>
  <si>
    <t>宜蘭縣</t>
  </si>
  <si>
    <t>東002</t>
  </si>
  <si>
    <t>周柏霖</t>
  </si>
  <si>
    <t>東003</t>
  </si>
  <si>
    <t>周國崴</t>
  </si>
  <si>
    <t>花蓮縣</t>
  </si>
  <si>
    <t>東004</t>
  </si>
  <si>
    <t>林世傑</t>
  </si>
  <si>
    <t>東005</t>
  </si>
  <si>
    <t>劉　皓</t>
  </si>
  <si>
    <t>東006</t>
  </si>
  <si>
    <t>高女社團組</t>
  </si>
  <si>
    <t>陳永禎</t>
  </si>
  <si>
    <t>東007</t>
  </si>
  <si>
    <t>鄭喻綺</t>
  </si>
  <si>
    <t>東008</t>
  </si>
  <si>
    <t>國男社團組</t>
  </si>
  <si>
    <t>田元芝</t>
  </si>
  <si>
    <t>東009</t>
  </si>
  <si>
    <t>李基華</t>
  </si>
  <si>
    <t>東010</t>
  </si>
  <si>
    <t>杜聖凱</t>
  </si>
  <si>
    <t>東011</t>
  </si>
  <si>
    <t>林劭彧</t>
  </si>
  <si>
    <t>東012</t>
  </si>
  <si>
    <t>陳韋綸</t>
  </si>
  <si>
    <t>東013</t>
  </si>
  <si>
    <t>彭奐睿</t>
  </si>
  <si>
    <t>東014</t>
  </si>
  <si>
    <t>黃晨威</t>
  </si>
  <si>
    <t>東015</t>
  </si>
  <si>
    <t>黃諾亞</t>
  </si>
  <si>
    <t>東016</t>
  </si>
  <si>
    <t>葉宸佑</t>
  </si>
  <si>
    <t>東017</t>
  </si>
  <si>
    <t>鄧宇翔</t>
  </si>
  <si>
    <t>東018</t>
  </si>
  <si>
    <t>國女社團組</t>
  </si>
  <si>
    <t>江凱渝</t>
  </si>
  <si>
    <t>東019</t>
  </si>
  <si>
    <t>喜　當</t>
  </si>
  <si>
    <t>東020</t>
  </si>
  <si>
    <t>黃采蓁</t>
  </si>
  <si>
    <t>東021</t>
  </si>
  <si>
    <t>黃筠媜</t>
  </si>
  <si>
    <t>東022</t>
  </si>
  <si>
    <t>鄭嘉怡</t>
  </si>
  <si>
    <t>東023</t>
  </si>
  <si>
    <t>國小高男組</t>
  </si>
  <si>
    <t>李佳昊</t>
  </si>
  <si>
    <t>東024</t>
  </si>
  <si>
    <t>李恩言</t>
  </si>
  <si>
    <t>東025</t>
  </si>
  <si>
    <t>張霈宇</t>
  </si>
  <si>
    <t>東026</t>
  </si>
  <si>
    <t>陳昌旻</t>
  </si>
  <si>
    <t>東027</t>
  </si>
  <si>
    <t>賴星叡</t>
  </si>
  <si>
    <t>賴宥誠</t>
  </si>
  <si>
    <t>東028</t>
  </si>
  <si>
    <t>國小高女組</t>
  </si>
  <si>
    <t>呂芯婷</t>
  </si>
  <si>
    <t>東029</t>
  </si>
  <si>
    <t>林芷萱</t>
  </si>
  <si>
    <t>東030</t>
  </si>
  <si>
    <t>武思璇</t>
  </si>
  <si>
    <t>東031</t>
  </si>
  <si>
    <t>張  璇</t>
  </si>
  <si>
    <t>東032</t>
  </si>
  <si>
    <t>陳宇樂</t>
  </si>
  <si>
    <t>東033</t>
  </si>
  <si>
    <t>東034</t>
  </si>
  <si>
    <t>簡岑芸</t>
  </si>
  <si>
    <t>東035</t>
  </si>
  <si>
    <t>國小中男組</t>
  </si>
  <si>
    <t>袁浩銘</t>
  </si>
  <si>
    <t>東036</t>
  </si>
  <si>
    <t>湯元勳</t>
  </si>
  <si>
    <t>東037</t>
  </si>
  <si>
    <t>鍾竣逸</t>
  </si>
  <si>
    <t>賴沂賢</t>
  </si>
  <si>
    <t>東038</t>
  </si>
  <si>
    <t>國小中女組</t>
  </si>
  <si>
    <t>林宇容</t>
  </si>
  <si>
    <t>東039</t>
  </si>
  <si>
    <t>林廷臻</t>
  </si>
  <si>
    <t>東040</t>
  </si>
  <si>
    <t>金翊涵</t>
  </si>
  <si>
    <t>東041</t>
  </si>
  <si>
    <t>張湘屏</t>
  </si>
  <si>
    <t>東042</t>
  </si>
  <si>
    <t>陳詩涵</t>
  </si>
  <si>
    <t>東043</t>
  </si>
  <si>
    <t>曾沁鈴</t>
  </si>
  <si>
    <t>東044</t>
  </si>
  <si>
    <t>黃郁芳</t>
  </si>
  <si>
    <t>東045</t>
  </si>
  <si>
    <t>楊心瑜</t>
  </si>
  <si>
    <t>東046</t>
  </si>
  <si>
    <t>鄒和株</t>
  </si>
  <si>
    <t>東047</t>
  </si>
  <si>
    <t>國小低男組</t>
  </si>
  <si>
    <t>江文皓</t>
  </si>
  <si>
    <t>東048</t>
  </si>
  <si>
    <t>張登竣</t>
  </si>
  <si>
    <t>東049</t>
  </si>
  <si>
    <t>廖建華</t>
  </si>
  <si>
    <t>東050</t>
  </si>
  <si>
    <t>潘品郡</t>
  </si>
  <si>
    <t>東051</t>
  </si>
  <si>
    <t>國小低女組</t>
  </si>
  <si>
    <t>台東縣</t>
  </si>
  <si>
    <t>東052</t>
  </si>
  <si>
    <t>楊喻棠</t>
  </si>
  <si>
    <t>東053</t>
  </si>
  <si>
    <t>溫翊茜</t>
  </si>
  <si>
    <t>東054</t>
  </si>
  <si>
    <t>溫翊婷</t>
  </si>
  <si>
    <t>東055</t>
  </si>
  <si>
    <t>詹惠淳</t>
  </si>
  <si>
    <t>東056</t>
  </si>
  <si>
    <t>鄒和弦</t>
  </si>
  <si>
    <t>東057</t>
  </si>
  <si>
    <t>蔡汶君</t>
  </si>
  <si>
    <t>總分</t>
    <phoneticPr fontId="2" type="noConversion"/>
  </si>
  <si>
    <t>擊準排名</t>
    <phoneticPr fontId="2" type="noConversion"/>
  </si>
  <si>
    <t>劉　皓</t>
    <phoneticPr fontId="2" type="noConversion"/>
  </si>
  <si>
    <t>喜　當</t>
    <phoneticPr fontId="2" type="noConversion"/>
  </si>
  <si>
    <t>黃　琳</t>
    <phoneticPr fontId="2" type="noConversion"/>
  </si>
  <si>
    <t>陳　襄</t>
    <phoneticPr fontId="2" type="noConversion"/>
  </si>
  <si>
    <t>成績-6</t>
    <phoneticPr fontId="2" type="noConversion"/>
  </si>
  <si>
    <t>擊遠成績-1</t>
  </si>
  <si>
    <t>擊遠成績-2</t>
  </si>
  <si>
    <t>擊遠成績-3</t>
  </si>
  <si>
    <t>擊遠成績-4</t>
  </si>
  <si>
    <t>擊遠成績-5</t>
  </si>
  <si>
    <t>MAX</t>
    <phoneticPr fontId="2" type="noConversion"/>
  </si>
  <si>
    <t>擊遠排名</t>
    <phoneticPr fontId="2" type="noConversion"/>
  </si>
  <si>
    <t>切球排名</t>
    <phoneticPr fontId="2" type="noConversion"/>
  </si>
  <si>
    <t>總評分</t>
    <phoneticPr fontId="2" type="noConversion"/>
  </si>
  <si>
    <t>總排名</t>
    <phoneticPr fontId="2" type="noConversion"/>
  </si>
  <si>
    <t>陳永禎</t>
    <phoneticPr fontId="2" type="noConversion"/>
  </si>
  <si>
    <t>李基華</t>
    <phoneticPr fontId="2" type="noConversion"/>
  </si>
  <si>
    <t>林劭彧</t>
    <phoneticPr fontId="2" type="noConversion"/>
  </si>
  <si>
    <t>黃采蓁</t>
    <phoneticPr fontId="2" type="noConversion"/>
  </si>
  <si>
    <t>李佳昊</t>
    <phoneticPr fontId="2" type="noConversion"/>
  </si>
  <si>
    <t>張霈宇</t>
    <phoneticPr fontId="2" type="noConversion"/>
  </si>
  <si>
    <t>陳昌旻</t>
    <phoneticPr fontId="2" type="noConversion"/>
  </si>
  <si>
    <t>林芷萱</t>
    <phoneticPr fontId="2" type="noConversion"/>
  </si>
  <si>
    <t>張  璇</t>
    <phoneticPr fontId="2" type="noConversion"/>
  </si>
  <si>
    <t>袁浩銘</t>
    <phoneticPr fontId="2" type="noConversion"/>
  </si>
  <si>
    <t>湯元勳</t>
    <phoneticPr fontId="2" type="noConversion"/>
  </si>
  <si>
    <t>林廷臻</t>
    <phoneticPr fontId="2" type="noConversion"/>
  </si>
  <si>
    <t>張湘屏</t>
    <phoneticPr fontId="2" type="noConversion"/>
  </si>
  <si>
    <t>陳詩涵</t>
    <phoneticPr fontId="2" type="noConversion"/>
  </si>
  <si>
    <t>楊心瑜</t>
    <phoneticPr fontId="2" type="noConversion"/>
  </si>
  <si>
    <t>廖建華</t>
    <phoneticPr fontId="2" type="noConversion"/>
  </si>
  <si>
    <t>潘品郡</t>
    <phoneticPr fontId="2" type="noConversion"/>
  </si>
  <si>
    <t>溫翊茜</t>
    <phoneticPr fontId="2" type="noConversion"/>
  </si>
  <si>
    <t>蔡汶君</t>
    <phoneticPr fontId="2" type="noConversion"/>
  </si>
  <si>
    <t>宜蘭縣中道中學</t>
  </si>
  <si>
    <t>花蓮縣光復商工</t>
  </si>
  <si>
    <t>花蓮縣光復國中</t>
  </si>
  <si>
    <t>花蓮縣美崙國中</t>
  </si>
  <si>
    <t>花蓮縣花崗國中</t>
  </si>
  <si>
    <t>花蓮縣文蘭國小</t>
  </si>
  <si>
    <t>花蓮縣中華國小</t>
  </si>
  <si>
    <t>花蓮縣太巴塱國小</t>
  </si>
  <si>
    <t>花蓮縣鑄強國小</t>
  </si>
  <si>
    <t>花蓮縣東竹國小</t>
  </si>
  <si>
    <t>花蓮市明禮國小</t>
  </si>
  <si>
    <t>花蓮縣東華大學附小</t>
  </si>
  <si>
    <t>台東大學附小</t>
  </si>
  <si>
    <t>花蓮市海星小學</t>
  </si>
  <si>
    <t>花蓮縣中原國小</t>
  </si>
  <si>
    <t>花蓮縣明廉國小</t>
  </si>
  <si>
    <t>推球排名</t>
    <phoneticPr fontId="2" type="noConversion"/>
  </si>
  <si>
    <t>教育部106年基層扎根學校高爾夫社團擊遠擊準競賽-東區推球擊準成績表</t>
    <phoneticPr fontId="2" type="noConversion"/>
  </si>
  <si>
    <t>教育部106年基層扎根學校高爾夫社團擊遠擊準競賽-東區切球擊準成績表</t>
    <phoneticPr fontId="2" type="noConversion"/>
  </si>
  <si>
    <t>教育部106年基層扎根學校高爾夫社團擊遠擊準競賽-東區開球擊遠成績表</t>
    <phoneticPr fontId="2" type="noConversion"/>
  </si>
  <si>
    <t>東區第1名</t>
    <phoneticPr fontId="2" type="noConversion"/>
  </si>
  <si>
    <t>東058</t>
    <phoneticPr fontId="2" type="noConversion"/>
  </si>
  <si>
    <t>東059</t>
    <phoneticPr fontId="2" type="noConversion"/>
  </si>
  <si>
    <t>所屬學校</t>
    <phoneticPr fontId="2" type="noConversion"/>
  </si>
  <si>
    <t>東058</t>
    <phoneticPr fontId="2" type="noConversion"/>
  </si>
  <si>
    <t>東059</t>
    <phoneticPr fontId="2" type="noConversion"/>
  </si>
  <si>
    <t>東區第1名</t>
    <phoneticPr fontId="2" type="noConversion"/>
  </si>
  <si>
    <t>推球排名</t>
    <phoneticPr fontId="2" type="noConversion"/>
  </si>
  <si>
    <t>開球排名</t>
    <phoneticPr fontId="2" type="noConversion"/>
  </si>
  <si>
    <t>所屬學校</t>
    <phoneticPr fontId="2" type="noConversion"/>
  </si>
  <si>
    <t>教育部106年基層扎根高爾夫擊遠擊準大賽-東區各組排名-陳連淦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</si>
</sst>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&quot; Y&quot;"/>
    <numFmt numFmtId="177" formatCode="0;;;@"/>
    <numFmt numFmtId="178" formatCode="0_);[Red]\(0\)"/>
  </numFmts>
  <fonts count="10">
    <font>
      <sz val="12"/>
      <color theme="1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4" xfId="0" applyNumberFormat="1" applyFont="1" applyFill="1" applyBorder="1">
      <alignment vertical="center"/>
    </xf>
    <xf numFmtId="177" fontId="5" fillId="2" borderId="4" xfId="0" applyNumberFormat="1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4" xfId="0" applyNumberFormat="1" applyFont="1" applyFill="1" applyBorder="1">
      <alignment vertical="center"/>
    </xf>
    <xf numFmtId="177" fontId="5" fillId="3" borderId="4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3" borderId="4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>
      <alignment vertical="center"/>
    </xf>
    <xf numFmtId="0" fontId="5" fillId="3" borderId="4" xfId="0" applyNumberFormat="1" applyFont="1" applyFill="1" applyBorder="1">
      <alignment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>
      <alignment vertical="center"/>
    </xf>
    <xf numFmtId="178" fontId="0" fillId="0" borderId="0" xfId="0" applyNumberFormat="1">
      <alignment vertical="center"/>
    </xf>
    <xf numFmtId="0" fontId="4" fillId="2" borderId="4" xfId="0" applyNumberFormat="1" applyFont="1" applyFill="1" applyBorder="1" applyAlignment="1">
      <alignment horizontal="center" vertical="center"/>
    </xf>
    <xf numFmtId="178" fontId="5" fillId="3" borderId="4" xfId="0" applyNumberFormat="1" applyFont="1" applyFill="1" applyBorder="1">
      <alignment vertical="center"/>
    </xf>
    <xf numFmtId="0" fontId="4" fillId="3" borderId="4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vertical="center"/>
    </xf>
    <xf numFmtId="178" fontId="8" fillId="2" borderId="4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workbookViewId="0">
      <pane ySplit="2" topLeftCell="A3" activePane="bottomLeft" state="frozen"/>
      <selection pane="bottomLeft" activeCell="U9" sqref="U9"/>
    </sheetView>
  </sheetViews>
  <sheetFormatPr defaultRowHeight="16.5"/>
  <cols>
    <col min="1" max="1" width="7.5" bestFit="1" customWidth="1"/>
    <col min="2" max="2" width="8.875" bestFit="1" customWidth="1"/>
    <col min="3" max="3" width="14" bestFit="1" customWidth="1"/>
    <col min="4" max="4" width="8.875" customWidth="1"/>
    <col min="5" max="5" width="19.25" customWidth="1"/>
    <col min="6" max="10" width="13.375" hidden="1" customWidth="1"/>
    <col min="11" max="11" width="9" style="30" customWidth="1"/>
    <col min="12" max="14" width="11.375" style="40" customWidth="1"/>
    <col min="15" max="15" width="9" style="40" customWidth="1"/>
    <col min="16" max="16" width="11.375" style="40" customWidth="1"/>
    <col min="17" max="17" width="10.5" bestFit="1" customWidth="1"/>
  </cols>
  <sheetData>
    <row r="1" spans="1:17" ht="27.75">
      <c r="A1" s="22" t="s">
        <v>207</v>
      </c>
      <c r="B1" s="23"/>
      <c r="C1" s="23"/>
      <c r="D1" s="23"/>
      <c r="E1" s="23"/>
      <c r="F1" s="23"/>
      <c r="G1" s="23"/>
      <c r="H1" s="23"/>
      <c r="I1" s="23"/>
      <c r="J1" s="23"/>
      <c r="K1" s="26"/>
      <c r="L1" s="37"/>
      <c r="M1" s="37"/>
      <c r="N1" s="37"/>
      <c r="O1" s="37"/>
      <c r="P1" s="37"/>
    </row>
    <row r="2" spans="1:17" ht="19.5">
      <c r="A2" s="15" t="s">
        <v>0</v>
      </c>
      <c r="B2" s="15" t="s">
        <v>2</v>
      </c>
      <c r="C2" s="15" t="s">
        <v>1</v>
      </c>
      <c r="D2" s="15" t="s">
        <v>3</v>
      </c>
      <c r="E2" s="15" t="s">
        <v>206</v>
      </c>
      <c r="F2" s="15" t="s">
        <v>148</v>
      </c>
      <c r="G2" s="15" t="s">
        <v>149</v>
      </c>
      <c r="H2" s="15" t="s">
        <v>150</v>
      </c>
      <c r="I2" s="15" t="s">
        <v>151</v>
      </c>
      <c r="J2" s="15" t="s">
        <v>152</v>
      </c>
      <c r="K2" s="34" t="s">
        <v>153</v>
      </c>
      <c r="L2" s="38" t="s">
        <v>205</v>
      </c>
      <c r="M2" s="38" t="s">
        <v>204</v>
      </c>
      <c r="N2" s="38" t="s">
        <v>155</v>
      </c>
      <c r="O2" s="38" t="s">
        <v>156</v>
      </c>
      <c r="P2" s="38" t="s">
        <v>157</v>
      </c>
    </row>
    <row r="3" spans="1:17" ht="19.5">
      <c r="A3" s="6" t="s">
        <v>18</v>
      </c>
      <c r="B3" s="6" t="s">
        <v>19</v>
      </c>
      <c r="C3" s="6" t="s">
        <v>15</v>
      </c>
      <c r="D3" s="6" t="s">
        <v>17</v>
      </c>
      <c r="E3" s="6" t="s">
        <v>177</v>
      </c>
      <c r="F3" s="16">
        <v>0</v>
      </c>
      <c r="G3" s="16">
        <v>0</v>
      </c>
      <c r="H3" s="16">
        <v>0</v>
      </c>
      <c r="I3" s="16">
        <v>0</v>
      </c>
      <c r="J3" s="16">
        <v>259</v>
      </c>
      <c r="K3" s="29">
        <f>VLOOKUP(B3,開球排名!$B$3:$L$61,10,0)</f>
        <v>259</v>
      </c>
      <c r="L3" s="38">
        <f>VLOOKUP(B3,開球排名!$B$3:$L$61,11,0)</f>
        <v>2</v>
      </c>
      <c r="M3" s="38">
        <f>VLOOKUP(B3,推球排名!$B$4:$P$62,15,0)</f>
        <v>2</v>
      </c>
      <c r="N3" s="38">
        <f>VLOOKUP(B3,切球排名!$B$4:$M$62,12,0)</f>
        <v>1</v>
      </c>
      <c r="O3" s="38">
        <f t="shared" ref="O3:O34" si="0">SUM(L3:N3)</f>
        <v>5</v>
      </c>
      <c r="P3" s="38">
        <v>1</v>
      </c>
      <c r="Q3" t="s">
        <v>203</v>
      </c>
    </row>
    <row r="4" spans="1:17" ht="19.5">
      <c r="A4" s="6" t="s">
        <v>14</v>
      </c>
      <c r="B4" s="6" t="s">
        <v>16</v>
      </c>
      <c r="C4" s="6" t="s">
        <v>15</v>
      </c>
      <c r="D4" s="6" t="s">
        <v>17</v>
      </c>
      <c r="E4" s="6" t="s">
        <v>177</v>
      </c>
      <c r="F4" s="16">
        <v>248</v>
      </c>
      <c r="G4" s="16">
        <v>282</v>
      </c>
      <c r="H4" s="16">
        <v>0</v>
      </c>
      <c r="I4" s="16">
        <v>0</v>
      </c>
      <c r="J4" s="16">
        <v>277</v>
      </c>
      <c r="K4" s="29">
        <f>VLOOKUP(B4,開球排名!$B$3:$L$61,10,0)</f>
        <v>282</v>
      </c>
      <c r="L4" s="38">
        <f>VLOOKUP(B4,開球排名!$B$3:$L$61,11,0)</f>
        <v>1</v>
      </c>
      <c r="M4" s="38">
        <f>VLOOKUP(B4,推球排名!$B$4:$P$62,15,0)</f>
        <v>1</v>
      </c>
      <c r="N4" s="38">
        <f>VLOOKUP(B4,切球排名!$B$4:$M$62,12,0)</f>
        <v>4</v>
      </c>
      <c r="O4" s="38">
        <f t="shared" si="0"/>
        <v>6</v>
      </c>
      <c r="P4" s="38">
        <v>2</v>
      </c>
    </row>
    <row r="5" spans="1:17" ht="19.5">
      <c r="A5" s="6" t="s">
        <v>23</v>
      </c>
      <c r="B5" s="5" t="s">
        <v>24</v>
      </c>
      <c r="C5" s="6" t="s">
        <v>15</v>
      </c>
      <c r="D5" s="6" t="s">
        <v>22</v>
      </c>
      <c r="E5" s="6" t="s">
        <v>178</v>
      </c>
      <c r="F5" s="16">
        <v>0</v>
      </c>
      <c r="G5" s="16">
        <v>191</v>
      </c>
      <c r="H5" s="16">
        <v>0</v>
      </c>
      <c r="I5" s="16">
        <v>0</v>
      </c>
      <c r="J5" s="16">
        <v>256</v>
      </c>
      <c r="K5" s="29">
        <f>VLOOKUP(B5,開球排名!$B$3:$L$61,10,0)</f>
        <v>256</v>
      </c>
      <c r="L5" s="38">
        <f>VLOOKUP(B5,開球排名!$B$3:$L$61,11,0)</f>
        <v>3</v>
      </c>
      <c r="M5" s="38">
        <f>VLOOKUP(B5,推球排名!$B$4:$P$62,15,0)</f>
        <v>2</v>
      </c>
      <c r="N5" s="38">
        <f>VLOOKUP(B5,切球排名!$B$4:$M$62,12,0)</f>
        <v>2</v>
      </c>
      <c r="O5" s="38">
        <f t="shared" si="0"/>
        <v>7</v>
      </c>
      <c r="P5" s="38">
        <v>3</v>
      </c>
    </row>
    <row r="6" spans="1:17" ht="19.5">
      <c r="A6" s="6" t="s">
        <v>20</v>
      </c>
      <c r="B6" s="5" t="s">
        <v>21</v>
      </c>
      <c r="C6" s="6" t="s">
        <v>15</v>
      </c>
      <c r="D6" s="6" t="s">
        <v>22</v>
      </c>
      <c r="E6" s="6" t="s">
        <v>178</v>
      </c>
      <c r="F6" s="16">
        <v>0</v>
      </c>
      <c r="G6" s="16">
        <v>0</v>
      </c>
      <c r="H6" s="16">
        <v>238</v>
      </c>
      <c r="I6" s="16">
        <v>230</v>
      </c>
      <c r="J6" s="16">
        <v>0</v>
      </c>
      <c r="K6" s="29">
        <f>VLOOKUP(B6,開球排名!$B$3:$L$61,10,0)</f>
        <v>238</v>
      </c>
      <c r="L6" s="38">
        <f>VLOOKUP(B6,開球排名!$B$3:$L$61,11,0)</f>
        <v>4</v>
      </c>
      <c r="M6" s="38">
        <f>VLOOKUP(B6,推球排名!$B$4:$P$62,15,0)</f>
        <v>4</v>
      </c>
      <c r="N6" s="38">
        <f>VLOOKUP(B6,切球排名!$B$4:$M$62,12,0)</f>
        <v>3</v>
      </c>
      <c r="O6" s="38">
        <f t="shared" si="0"/>
        <v>11</v>
      </c>
      <c r="P6" s="38">
        <v>4</v>
      </c>
    </row>
    <row r="7" spans="1:17" ht="19.5">
      <c r="A7" s="6" t="s">
        <v>25</v>
      </c>
      <c r="B7" s="6" t="s">
        <v>26</v>
      </c>
      <c r="C7" s="6" t="s">
        <v>15</v>
      </c>
      <c r="D7" s="6" t="s">
        <v>22</v>
      </c>
      <c r="E7" s="6" t="s">
        <v>178</v>
      </c>
      <c r="F7" s="16">
        <v>0</v>
      </c>
      <c r="G7" s="16">
        <v>0</v>
      </c>
      <c r="H7" s="16">
        <v>0</v>
      </c>
      <c r="I7" s="16">
        <v>0</v>
      </c>
      <c r="J7" s="16">
        <v>204</v>
      </c>
      <c r="K7" s="29">
        <f>VLOOKUP(B7,開球排名!$B$3:$L$61,10,0)</f>
        <v>204</v>
      </c>
      <c r="L7" s="38">
        <f>VLOOKUP(B7,開球排名!$B$3:$L$61,11,0)</f>
        <v>5</v>
      </c>
      <c r="M7" s="38">
        <f>VLOOKUP(B7,推球排名!$B$4:$P$62,15,0)</f>
        <v>4</v>
      </c>
      <c r="N7" s="38">
        <f>VLOOKUP(B7,切球排名!$B$4:$M$62,12,0)</f>
        <v>4</v>
      </c>
      <c r="O7" s="38">
        <f t="shared" si="0"/>
        <v>13</v>
      </c>
      <c r="P7" s="38">
        <v>5</v>
      </c>
    </row>
    <row r="8" spans="1:17" ht="19.5">
      <c r="A8" s="10" t="s">
        <v>27</v>
      </c>
      <c r="B8" s="10" t="s">
        <v>158</v>
      </c>
      <c r="C8" s="10" t="s">
        <v>28</v>
      </c>
      <c r="D8" s="10" t="s">
        <v>22</v>
      </c>
      <c r="E8" s="10" t="s">
        <v>178</v>
      </c>
      <c r="F8" s="17">
        <v>140</v>
      </c>
      <c r="G8" s="17">
        <v>167</v>
      </c>
      <c r="H8" s="17">
        <v>0</v>
      </c>
      <c r="I8" s="17">
        <v>0</v>
      </c>
      <c r="J8" s="17">
        <v>0</v>
      </c>
      <c r="K8" s="32">
        <f>VLOOKUP(B8,開球排名!$B$3:$L$61,10,0)</f>
        <v>167</v>
      </c>
      <c r="L8" s="39">
        <f>VLOOKUP(B8,開球排名!$B$3:$L$61,11,0)</f>
        <v>2</v>
      </c>
      <c r="M8" s="39">
        <f>VLOOKUP(B8,推球排名!$B$4:$P$62,15,0)</f>
        <v>1</v>
      </c>
      <c r="N8" s="39">
        <f>VLOOKUP(B8,切球排名!$B$4:$M$62,12,0)</f>
        <v>1</v>
      </c>
      <c r="O8" s="39">
        <f t="shared" si="0"/>
        <v>4</v>
      </c>
      <c r="P8" s="39">
        <v>1</v>
      </c>
      <c r="Q8" t="s">
        <v>203</v>
      </c>
    </row>
    <row r="9" spans="1:17" ht="19.5">
      <c r="A9" s="10" t="s">
        <v>30</v>
      </c>
      <c r="B9" s="10" t="s">
        <v>31</v>
      </c>
      <c r="C9" s="10" t="s">
        <v>28</v>
      </c>
      <c r="D9" s="10" t="s">
        <v>22</v>
      </c>
      <c r="E9" s="10" t="s">
        <v>178</v>
      </c>
      <c r="F9" s="17">
        <v>109</v>
      </c>
      <c r="G9" s="17">
        <v>178</v>
      </c>
      <c r="H9" s="17">
        <v>183</v>
      </c>
      <c r="I9" s="17">
        <v>188</v>
      </c>
      <c r="J9" s="17">
        <v>192</v>
      </c>
      <c r="K9" s="32">
        <f>VLOOKUP(B9,開球排名!$B$3:$L$61,10,0)</f>
        <v>192</v>
      </c>
      <c r="L9" s="39">
        <f>VLOOKUP(B9,開球排名!$B$3:$L$61,11,0)</f>
        <v>1</v>
      </c>
      <c r="M9" s="39">
        <f>VLOOKUP(B9,推球排名!$B$4:$P$62,15,0)</f>
        <v>2</v>
      </c>
      <c r="N9" s="39">
        <f>VLOOKUP(B9,切球排名!$B$4:$M$62,12,0)</f>
        <v>2</v>
      </c>
      <c r="O9" s="39">
        <f t="shared" si="0"/>
        <v>5</v>
      </c>
      <c r="P9" s="39">
        <v>2</v>
      </c>
    </row>
    <row r="10" spans="1:17" ht="19.5">
      <c r="A10" s="6" t="s">
        <v>39</v>
      </c>
      <c r="B10" s="6" t="s">
        <v>160</v>
      </c>
      <c r="C10" s="6" t="s">
        <v>33</v>
      </c>
      <c r="D10" s="6" t="s">
        <v>22</v>
      </c>
      <c r="E10" s="6" t="s">
        <v>181</v>
      </c>
      <c r="F10" s="16">
        <v>0</v>
      </c>
      <c r="G10" s="16">
        <v>241</v>
      </c>
      <c r="H10" s="16">
        <v>236</v>
      </c>
      <c r="I10" s="16">
        <v>240</v>
      </c>
      <c r="J10" s="16">
        <v>0</v>
      </c>
      <c r="K10" s="29">
        <f>VLOOKUP(B10,開球排名!$B$3:$L$61,10,0)</f>
        <v>241</v>
      </c>
      <c r="L10" s="38">
        <f>VLOOKUP(B10,開球排名!$B$3:$L$61,11,0)</f>
        <v>1</v>
      </c>
      <c r="M10" s="38">
        <f>VLOOKUP(B10,推球排名!$B$4:$P$62,15,0)</f>
        <v>1</v>
      </c>
      <c r="N10" s="38">
        <f>VLOOKUP(B10,切球排名!$B$4:$M$62,12,0)</f>
        <v>2</v>
      </c>
      <c r="O10" s="38">
        <f t="shared" si="0"/>
        <v>4</v>
      </c>
      <c r="P10" s="38">
        <v>1</v>
      </c>
      <c r="Q10" t="s">
        <v>203</v>
      </c>
    </row>
    <row r="11" spans="1:17" ht="19.5">
      <c r="A11" s="6" t="s">
        <v>43</v>
      </c>
      <c r="B11" s="6" t="s">
        <v>44</v>
      </c>
      <c r="C11" s="6" t="s">
        <v>33</v>
      </c>
      <c r="D11" s="6" t="s">
        <v>22</v>
      </c>
      <c r="E11" s="6" t="s">
        <v>181</v>
      </c>
      <c r="F11" s="16">
        <v>0</v>
      </c>
      <c r="G11" s="16">
        <v>0</v>
      </c>
      <c r="H11" s="16">
        <v>101</v>
      </c>
      <c r="I11" s="16">
        <v>162</v>
      </c>
      <c r="J11" s="16">
        <v>153</v>
      </c>
      <c r="K11" s="29">
        <f>VLOOKUP(B11,開球排名!$B$3:$L$61,10,0)</f>
        <v>162</v>
      </c>
      <c r="L11" s="38">
        <f>VLOOKUP(B11,開球排名!$B$3:$L$61,11,0)</f>
        <v>4</v>
      </c>
      <c r="M11" s="38">
        <f>VLOOKUP(B11,推球排名!$B$4:$P$62,15,0)</f>
        <v>2</v>
      </c>
      <c r="N11" s="38">
        <f>VLOOKUP(B11,切球排名!$B$4:$M$62,12,0)</f>
        <v>2</v>
      </c>
      <c r="O11" s="38">
        <f t="shared" si="0"/>
        <v>8</v>
      </c>
      <c r="P11" s="38">
        <v>2</v>
      </c>
    </row>
    <row r="12" spans="1:17" ht="19.5">
      <c r="A12" s="6" t="s">
        <v>35</v>
      </c>
      <c r="B12" s="6" t="s">
        <v>159</v>
      </c>
      <c r="C12" s="6" t="s">
        <v>33</v>
      </c>
      <c r="D12" s="6" t="s">
        <v>22</v>
      </c>
      <c r="E12" s="6" t="s">
        <v>180</v>
      </c>
      <c r="F12" s="16">
        <v>0</v>
      </c>
      <c r="G12" s="16">
        <v>0</v>
      </c>
      <c r="H12" s="16">
        <v>178</v>
      </c>
      <c r="I12" s="16">
        <v>0</v>
      </c>
      <c r="J12" s="16">
        <v>162</v>
      </c>
      <c r="K12" s="29">
        <f>VLOOKUP(B12,開球排名!$B$3:$L$61,10,0)</f>
        <v>178</v>
      </c>
      <c r="L12" s="38">
        <f>VLOOKUP(B12,開球排名!$B$3:$L$61,11,0)</f>
        <v>3</v>
      </c>
      <c r="M12" s="38">
        <f>VLOOKUP(B12,推球排名!$B$4:$P$62,15,0)</f>
        <v>5</v>
      </c>
      <c r="N12" s="38">
        <f>VLOOKUP(B12,切球排名!$B$4:$M$62,12,0)</f>
        <v>2</v>
      </c>
      <c r="O12" s="38">
        <f t="shared" si="0"/>
        <v>10</v>
      </c>
      <c r="P12" s="38">
        <v>3</v>
      </c>
    </row>
    <row r="13" spans="1:17" ht="19.5">
      <c r="A13" s="6" t="s">
        <v>41</v>
      </c>
      <c r="B13" s="6" t="s">
        <v>42</v>
      </c>
      <c r="C13" s="6" t="s">
        <v>33</v>
      </c>
      <c r="D13" s="6" t="s">
        <v>22</v>
      </c>
      <c r="E13" s="6" t="s">
        <v>179</v>
      </c>
      <c r="F13" s="16">
        <v>0</v>
      </c>
      <c r="G13" s="16">
        <v>0</v>
      </c>
      <c r="H13" s="16">
        <v>131</v>
      </c>
      <c r="I13" s="16">
        <v>0</v>
      </c>
      <c r="J13" s="16">
        <v>0</v>
      </c>
      <c r="K13" s="29">
        <f>VLOOKUP(B13,開球排名!$B$3:$L$61,10,0)</f>
        <v>131</v>
      </c>
      <c r="L13" s="38">
        <f>VLOOKUP(B13,開球排名!$B$3:$L$61,11,0)</f>
        <v>6</v>
      </c>
      <c r="M13" s="38">
        <f>VLOOKUP(B13,推球排名!$B$4:$P$62,15,0)</f>
        <v>4</v>
      </c>
      <c r="N13" s="38">
        <f>VLOOKUP(B13,切球排名!$B$4:$M$62,12,0)</f>
        <v>1</v>
      </c>
      <c r="O13" s="38">
        <f t="shared" si="0"/>
        <v>11</v>
      </c>
      <c r="P13" s="38">
        <v>4</v>
      </c>
    </row>
    <row r="14" spans="1:17" ht="19.5">
      <c r="A14" s="6" t="s">
        <v>37</v>
      </c>
      <c r="B14" s="6" t="s">
        <v>38</v>
      </c>
      <c r="C14" s="6" t="s">
        <v>33</v>
      </c>
      <c r="D14" s="6" t="s">
        <v>22</v>
      </c>
      <c r="E14" s="6" t="s">
        <v>179</v>
      </c>
      <c r="F14" s="16">
        <v>0</v>
      </c>
      <c r="G14" s="16">
        <v>108</v>
      </c>
      <c r="H14" s="16">
        <v>0</v>
      </c>
      <c r="I14" s="16">
        <v>131</v>
      </c>
      <c r="J14" s="16">
        <v>0</v>
      </c>
      <c r="K14" s="29">
        <f>VLOOKUP(B14,開球排名!$B$3:$L$61,10,0)</f>
        <v>131</v>
      </c>
      <c r="L14" s="38">
        <f>VLOOKUP(B14,開球排名!$B$3:$L$61,11,0)</f>
        <v>6</v>
      </c>
      <c r="M14" s="38">
        <f>VLOOKUP(B14,推球排名!$B$4:$P$62,15,0)</f>
        <v>6</v>
      </c>
      <c r="N14" s="38">
        <f>VLOOKUP(B14,切球排名!$B$4:$M$62,12,0)</f>
        <v>2</v>
      </c>
      <c r="O14" s="38">
        <f t="shared" si="0"/>
        <v>14</v>
      </c>
      <c r="P14" s="38">
        <v>5</v>
      </c>
    </row>
    <row r="15" spans="1:17" ht="19.5">
      <c r="A15" s="6" t="s">
        <v>51</v>
      </c>
      <c r="B15" s="6" t="s">
        <v>52</v>
      </c>
      <c r="C15" s="6" t="s">
        <v>33</v>
      </c>
      <c r="D15" s="6" t="s">
        <v>22</v>
      </c>
      <c r="E15" s="6" t="s">
        <v>180</v>
      </c>
      <c r="F15" s="16">
        <v>0</v>
      </c>
      <c r="G15" s="16">
        <v>0</v>
      </c>
      <c r="H15" s="16">
        <v>204</v>
      </c>
      <c r="I15" s="16">
        <v>80</v>
      </c>
      <c r="J15" s="16">
        <v>0</v>
      </c>
      <c r="K15" s="29">
        <f>VLOOKUP(B15,開球排名!$B$3:$L$61,10,0)</f>
        <v>204</v>
      </c>
      <c r="L15" s="38">
        <f>VLOOKUP(B15,開球排名!$B$3:$L$61,11,0)</f>
        <v>2</v>
      </c>
      <c r="M15" s="38">
        <f>VLOOKUP(B15,推球排名!$B$4:$P$62,15,0)</f>
        <v>8</v>
      </c>
      <c r="N15" s="38">
        <f>VLOOKUP(B15,切球排名!$B$4:$M$62,12,0)</f>
        <v>7</v>
      </c>
      <c r="O15" s="38">
        <f t="shared" si="0"/>
        <v>17</v>
      </c>
      <c r="P15" s="38">
        <v>6</v>
      </c>
    </row>
    <row r="16" spans="1:17" ht="19.5">
      <c r="A16" s="6" t="s">
        <v>32</v>
      </c>
      <c r="B16" s="6" t="s">
        <v>34</v>
      </c>
      <c r="C16" s="6" t="s">
        <v>33</v>
      </c>
      <c r="D16" s="6" t="s">
        <v>22</v>
      </c>
      <c r="E16" s="6" t="s">
        <v>179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29">
        <f>VLOOKUP(B16,開球排名!$B$3:$L$61,10,0)</f>
        <v>0</v>
      </c>
      <c r="L16" s="38">
        <f>VLOOKUP(B16,開球排名!$B$3:$L$61,11,0)</f>
        <v>8</v>
      </c>
      <c r="M16" s="38">
        <f>VLOOKUP(B16,推球排名!$B$4:$P$62,15,0)</f>
        <v>3</v>
      </c>
      <c r="N16" s="38">
        <f>VLOOKUP(B16,切球排名!$B$4:$M$62,12,0)</f>
        <v>6</v>
      </c>
      <c r="O16" s="38">
        <f t="shared" si="0"/>
        <v>17</v>
      </c>
      <c r="P16" s="38">
        <v>6</v>
      </c>
    </row>
    <row r="17" spans="1:17" ht="19.5">
      <c r="A17" s="6" t="s">
        <v>49</v>
      </c>
      <c r="B17" s="6" t="s">
        <v>50</v>
      </c>
      <c r="C17" s="6" t="s">
        <v>33</v>
      </c>
      <c r="D17" s="6" t="s">
        <v>22</v>
      </c>
      <c r="E17" s="6" t="s">
        <v>180</v>
      </c>
      <c r="F17" s="16">
        <v>0</v>
      </c>
      <c r="G17" s="16">
        <v>150</v>
      </c>
      <c r="H17" s="16">
        <v>50</v>
      </c>
      <c r="I17" s="16">
        <v>0</v>
      </c>
      <c r="J17" s="16">
        <v>142</v>
      </c>
      <c r="K17" s="29">
        <f>VLOOKUP(B17,開球排名!$B$3:$L$61,10,0)</f>
        <v>150</v>
      </c>
      <c r="L17" s="38">
        <f>VLOOKUP(B17,開球排名!$B$3:$L$61,11,0)</f>
        <v>5</v>
      </c>
      <c r="M17" s="38">
        <f>VLOOKUP(B17,推球排名!$B$4:$P$62,15,0)</f>
        <v>9</v>
      </c>
      <c r="N17" s="38">
        <f>VLOOKUP(B17,切球排名!$B$4:$M$62,12,0)</f>
        <v>7</v>
      </c>
      <c r="O17" s="38">
        <f t="shared" si="0"/>
        <v>21</v>
      </c>
      <c r="P17" s="38">
        <v>8</v>
      </c>
    </row>
    <row r="18" spans="1:17" ht="19.5">
      <c r="A18" s="6" t="s">
        <v>45</v>
      </c>
      <c r="B18" s="6" t="s">
        <v>46</v>
      </c>
      <c r="C18" s="6" t="s">
        <v>33</v>
      </c>
      <c r="D18" s="6" t="s">
        <v>22</v>
      </c>
      <c r="E18" s="6" t="s">
        <v>179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29">
        <f>VLOOKUP(B18,開球排名!$B$3:$L$61,10,0)</f>
        <v>0</v>
      </c>
      <c r="L18" s="38">
        <f>VLOOKUP(B18,開球排名!$B$3:$L$61,11,0)</f>
        <v>8</v>
      </c>
      <c r="M18" s="38">
        <f>VLOOKUP(B18,推球排名!$B$4:$P$62,15,0)</f>
        <v>6</v>
      </c>
      <c r="N18" s="38">
        <f>VLOOKUP(B18,切球排名!$B$4:$M$62,12,0)</f>
        <v>7</v>
      </c>
      <c r="O18" s="38">
        <f t="shared" si="0"/>
        <v>21</v>
      </c>
      <c r="P18" s="38">
        <v>8</v>
      </c>
    </row>
    <row r="19" spans="1:17" ht="19.5">
      <c r="A19" s="6" t="s">
        <v>47</v>
      </c>
      <c r="B19" s="6" t="s">
        <v>48</v>
      </c>
      <c r="C19" s="6" t="s">
        <v>33</v>
      </c>
      <c r="D19" s="6" t="s">
        <v>22</v>
      </c>
      <c r="E19" s="6" t="s">
        <v>179</v>
      </c>
      <c r="F19" s="16"/>
      <c r="G19" s="16"/>
      <c r="H19" s="16"/>
      <c r="I19" s="16"/>
      <c r="J19" s="16"/>
      <c r="K19" s="29">
        <f>VLOOKUP(B19,開球排名!$B$3:$L$61,10,0)</f>
        <v>0</v>
      </c>
      <c r="L19" s="38">
        <f>VLOOKUP(B19,開球排名!$B$3:$L$61,11,0)</f>
        <v>8</v>
      </c>
      <c r="M19" s="38">
        <f>VLOOKUP(B19,推球排名!$B$4:$P$62,15,0)</f>
        <v>10</v>
      </c>
      <c r="N19" s="38">
        <f>VLOOKUP(B19,切球排名!$B$4:$M$62,12,0)</f>
        <v>7</v>
      </c>
      <c r="O19" s="38">
        <f t="shared" si="0"/>
        <v>25</v>
      </c>
      <c r="P19" s="38">
        <v>10</v>
      </c>
    </row>
    <row r="20" spans="1:17" ht="19.5">
      <c r="A20" s="10" t="s">
        <v>58</v>
      </c>
      <c r="B20" s="10" t="s">
        <v>161</v>
      </c>
      <c r="C20" s="10" t="s">
        <v>54</v>
      </c>
      <c r="D20" s="10" t="s">
        <v>22</v>
      </c>
      <c r="E20" s="10" t="s">
        <v>180</v>
      </c>
      <c r="F20" s="17">
        <v>232</v>
      </c>
      <c r="G20" s="17">
        <v>223</v>
      </c>
      <c r="H20" s="17">
        <v>100</v>
      </c>
      <c r="I20" s="17">
        <v>236</v>
      </c>
      <c r="J20" s="17">
        <v>203</v>
      </c>
      <c r="K20" s="32">
        <f>VLOOKUP(B20,開球排名!$B$3:$L$61,10,0)</f>
        <v>236</v>
      </c>
      <c r="L20" s="39">
        <f>VLOOKUP(B20,開球排名!$B$3:$L$61,11,0)</f>
        <v>1</v>
      </c>
      <c r="M20" s="39">
        <f>VLOOKUP(B20,推球排名!$B$4:$P$62,15,0)</f>
        <v>2</v>
      </c>
      <c r="N20" s="39">
        <f>VLOOKUP(B20,切球排名!$B$4:$M$62,12,0)</f>
        <v>2</v>
      </c>
      <c r="O20" s="39">
        <f t="shared" si="0"/>
        <v>5</v>
      </c>
      <c r="P20" s="39">
        <v>1</v>
      </c>
      <c r="Q20" t="s">
        <v>203</v>
      </c>
    </row>
    <row r="21" spans="1:17" ht="19.5">
      <c r="A21" s="10" t="s">
        <v>53</v>
      </c>
      <c r="B21" s="10" t="s">
        <v>55</v>
      </c>
      <c r="C21" s="10" t="s">
        <v>54</v>
      </c>
      <c r="D21" s="10" t="s">
        <v>22</v>
      </c>
      <c r="E21" s="10" t="s">
        <v>179</v>
      </c>
      <c r="F21" s="17">
        <v>112</v>
      </c>
      <c r="G21" s="17">
        <v>160</v>
      </c>
      <c r="H21" s="17">
        <v>203</v>
      </c>
      <c r="I21" s="17">
        <v>134</v>
      </c>
      <c r="J21" s="17">
        <v>139</v>
      </c>
      <c r="K21" s="32">
        <f>VLOOKUP(B21,開球排名!$B$3:$L$61,10,0)</f>
        <v>203</v>
      </c>
      <c r="L21" s="39">
        <f>VLOOKUP(B21,開球排名!$B$3:$L$61,11,0)</f>
        <v>2</v>
      </c>
      <c r="M21" s="39">
        <f>VLOOKUP(B21,推球排名!$B$4:$P$62,15,0)</f>
        <v>1</v>
      </c>
      <c r="N21" s="39">
        <f>VLOOKUP(B21,切球排名!$B$4:$M$62,12,0)</f>
        <v>3</v>
      </c>
      <c r="O21" s="39">
        <f t="shared" si="0"/>
        <v>6</v>
      </c>
      <c r="P21" s="39">
        <v>2</v>
      </c>
    </row>
    <row r="22" spans="1:17" ht="19.5">
      <c r="A22" s="10" t="s">
        <v>56</v>
      </c>
      <c r="B22" s="10" t="s">
        <v>57</v>
      </c>
      <c r="C22" s="10" t="s">
        <v>54</v>
      </c>
      <c r="D22" s="10" t="s">
        <v>22</v>
      </c>
      <c r="E22" s="10" t="s">
        <v>180</v>
      </c>
      <c r="F22" s="17">
        <v>0</v>
      </c>
      <c r="G22" s="17">
        <v>160</v>
      </c>
      <c r="H22" s="17">
        <v>30</v>
      </c>
      <c r="I22" s="17">
        <v>142</v>
      </c>
      <c r="J22" s="17">
        <v>127</v>
      </c>
      <c r="K22" s="32">
        <f>VLOOKUP(B22,開球排名!$B$3:$L$61,10,0)</f>
        <v>160</v>
      </c>
      <c r="L22" s="39">
        <f>VLOOKUP(B22,開球排名!$B$3:$L$61,11,0)</f>
        <v>3</v>
      </c>
      <c r="M22" s="39">
        <f>VLOOKUP(B22,推球排名!$B$4:$P$62,15,0)</f>
        <v>3</v>
      </c>
      <c r="N22" s="39">
        <f>VLOOKUP(B22,切球排名!$B$4:$M$62,12,0)</f>
        <v>1</v>
      </c>
      <c r="O22" s="39">
        <f t="shared" si="0"/>
        <v>7</v>
      </c>
      <c r="P22" s="39">
        <v>3</v>
      </c>
    </row>
    <row r="23" spans="1:17" ht="19.5">
      <c r="A23" s="10" t="s">
        <v>60</v>
      </c>
      <c r="B23" s="10" t="s">
        <v>61</v>
      </c>
      <c r="C23" s="10" t="s">
        <v>54</v>
      </c>
      <c r="D23" s="10" t="s">
        <v>22</v>
      </c>
      <c r="E23" s="10" t="s">
        <v>180</v>
      </c>
      <c r="F23" s="17">
        <v>117</v>
      </c>
      <c r="G23" s="17">
        <v>50</v>
      </c>
      <c r="H23" s="17">
        <v>111</v>
      </c>
      <c r="I23" s="17">
        <v>122</v>
      </c>
      <c r="J23" s="17">
        <v>11</v>
      </c>
      <c r="K23" s="32">
        <f>VLOOKUP(B23,開球排名!$B$3:$L$61,10,0)</f>
        <v>122</v>
      </c>
      <c r="L23" s="39">
        <f>VLOOKUP(B23,開球排名!$B$3:$L$61,11,0)</f>
        <v>4</v>
      </c>
      <c r="M23" s="39">
        <f>VLOOKUP(B23,推球排名!$B$4:$P$62,15,0)</f>
        <v>4</v>
      </c>
      <c r="N23" s="39">
        <f>VLOOKUP(B23,切球排名!$B$4:$M$62,12,0)</f>
        <v>3</v>
      </c>
      <c r="O23" s="39">
        <f t="shared" si="0"/>
        <v>11</v>
      </c>
      <c r="P23" s="39">
        <v>4</v>
      </c>
    </row>
    <row r="24" spans="1:17" ht="19.5">
      <c r="A24" s="10" t="s">
        <v>62</v>
      </c>
      <c r="B24" s="10" t="s">
        <v>63</v>
      </c>
      <c r="C24" s="10" t="s">
        <v>54</v>
      </c>
      <c r="D24" s="10" t="s">
        <v>22</v>
      </c>
      <c r="E24" s="10" t="s">
        <v>179</v>
      </c>
      <c r="F24" s="17"/>
      <c r="G24" s="17"/>
      <c r="H24" s="17"/>
      <c r="I24" s="17"/>
      <c r="J24" s="17"/>
      <c r="K24" s="32">
        <f>VLOOKUP(B24,開球排名!$B$3:$L$61,10,0)</f>
        <v>0</v>
      </c>
      <c r="L24" s="39">
        <f>VLOOKUP(B24,開球排名!$B$3:$L$61,11,0)</f>
        <v>5</v>
      </c>
      <c r="M24" s="39">
        <f>VLOOKUP(B24,推球排名!$B$4:$P$62,15,0)</f>
        <v>5</v>
      </c>
      <c r="N24" s="39">
        <f>VLOOKUP(B24,切球排名!$B$4:$M$62,12,0)</f>
        <v>3</v>
      </c>
      <c r="O24" s="39">
        <f t="shared" si="0"/>
        <v>13</v>
      </c>
      <c r="P24" s="39">
        <v>5</v>
      </c>
    </row>
    <row r="25" spans="1:17" ht="19.5">
      <c r="A25" s="6" t="s">
        <v>64</v>
      </c>
      <c r="B25" s="6" t="s">
        <v>162</v>
      </c>
      <c r="C25" s="6" t="s">
        <v>65</v>
      </c>
      <c r="D25" s="6" t="s">
        <v>22</v>
      </c>
      <c r="E25" s="6" t="s">
        <v>182</v>
      </c>
      <c r="F25" s="16">
        <v>140</v>
      </c>
      <c r="G25" s="16">
        <v>194</v>
      </c>
      <c r="H25" s="16">
        <v>0</v>
      </c>
      <c r="I25" s="16">
        <v>192</v>
      </c>
      <c r="J25" s="16">
        <v>194</v>
      </c>
      <c r="K25" s="29">
        <f>VLOOKUP(B25,開球排名!$B$3:$L$61,10,0)</f>
        <v>194</v>
      </c>
      <c r="L25" s="38">
        <f>VLOOKUP(B25,開球排名!$B$3:$L$61,11,0)</f>
        <v>1</v>
      </c>
      <c r="M25" s="38">
        <f>VLOOKUP(B25,推球排名!$B$4:$P$62,15,0)</f>
        <v>1</v>
      </c>
      <c r="N25" s="38">
        <f>VLOOKUP(B25,切球排名!$B$4:$M$62,12,0)</f>
        <v>2</v>
      </c>
      <c r="O25" s="38">
        <f t="shared" si="0"/>
        <v>4</v>
      </c>
      <c r="P25" s="38">
        <v>1</v>
      </c>
      <c r="Q25" t="s">
        <v>203</v>
      </c>
    </row>
    <row r="26" spans="1:17" ht="19.5">
      <c r="A26" s="6" t="s">
        <v>71</v>
      </c>
      <c r="B26" s="6" t="s">
        <v>164</v>
      </c>
      <c r="C26" s="6" t="s">
        <v>65</v>
      </c>
      <c r="D26" s="6" t="s">
        <v>22</v>
      </c>
      <c r="E26" s="6" t="s">
        <v>182</v>
      </c>
      <c r="F26" s="16">
        <v>0</v>
      </c>
      <c r="G26" s="16">
        <v>0</v>
      </c>
      <c r="H26" s="16">
        <v>0</v>
      </c>
      <c r="I26" s="16">
        <v>178</v>
      </c>
      <c r="J26" s="16">
        <v>0</v>
      </c>
      <c r="K26" s="29">
        <f>VLOOKUP(B26,開球排名!$B$3:$L$61,10,0)</f>
        <v>178</v>
      </c>
      <c r="L26" s="38">
        <f>VLOOKUP(B26,開球排名!$B$3:$L$61,11,0)</f>
        <v>2</v>
      </c>
      <c r="M26" s="38">
        <f>VLOOKUP(B26,推球排名!$B$4:$P$62,15,0)</f>
        <v>2</v>
      </c>
      <c r="N26" s="38">
        <f>VLOOKUP(B26,切球排名!$B$4:$M$62,12,0)</f>
        <v>3</v>
      </c>
      <c r="O26" s="38">
        <f t="shared" si="0"/>
        <v>7</v>
      </c>
      <c r="P26" s="38">
        <v>2</v>
      </c>
    </row>
    <row r="27" spans="1:17" ht="19.5">
      <c r="A27" s="6" t="s">
        <v>69</v>
      </c>
      <c r="B27" s="6" t="s">
        <v>163</v>
      </c>
      <c r="C27" s="6" t="s">
        <v>65</v>
      </c>
      <c r="D27" s="6" t="s">
        <v>22</v>
      </c>
      <c r="E27" s="6" t="s">
        <v>182</v>
      </c>
      <c r="F27" s="16">
        <v>0</v>
      </c>
      <c r="G27" s="16">
        <v>0</v>
      </c>
      <c r="H27" s="16">
        <v>157</v>
      </c>
      <c r="I27" s="16">
        <v>169</v>
      </c>
      <c r="J27" s="16">
        <v>153</v>
      </c>
      <c r="K27" s="29">
        <f>VLOOKUP(B27,開球排名!$B$3:$L$61,10,0)</f>
        <v>169</v>
      </c>
      <c r="L27" s="38">
        <f>VLOOKUP(B27,開球排名!$B$3:$L$61,11,0)</f>
        <v>3</v>
      </c>
      <c r="M27" s="38">
        <f>VLOOKUP(B27,推球排名!$B$4:$P$62,15,0)</f>
        <v>3</v>
      </c>
      <c r="N27" s="38">
        <f>VLOOKUP(B27,切球排名!$B$4:$M$62,12,0)</f>
        <v>3</v>
      </c>
      <c r="O27" s="38">
        <f t="shared" si="0"/>
        <v>9</v>
      </c>
      <c r="P27" s="38">
        <v>3</v>
      </c>
    </row>
    <row r="28" spans="1:17" ht="19.5">
      <c r="A28" s="6" t="s">
        <v>67</v>
      </c>
      <c r="B28" s="6" t="s">
        <v>68</v>
      </c>
      <c r="C28" s="6" t="s">
        <v>65</v>
      </c>
      <c r="D28" s="6" t="s">
        <v>22</v>
      </c>
      <c r="E28" s="6" t="s">
        <v>183</v>
      </c>
      <c r="F28" s="16">
        <v>0</v>
      </c>
      <c r="G28" s="16">
        <v>0</v>
      </c>
      <c r="H28" s="16">
        <v>0</v>
      </c>
      <c r="I28" s="16">
        <v>1</v>
      </c>
      <c r="J28" s="16"/>
      <c r="K28" s="29">
        <f>VLOOKUP(B28,開球排名!$B$3:$L$61,10,0)</f>
        <v>1</v>
      </c>
      <c r="L28" s="38">
        <f>VLOOKUP(B28,開球排名!$B$3:$L$61,11,0)</f>
        <v>5</v>
      </c>
      <c r="M28" s="38">
        <f>VLOOKUP(B28,推球排名!$B$4:$P$62,15,0)</f>
        <v>4</v>
      </c>
      <c r="N28" s="38">
        <f>VLOOKUP(B28,切球排名!$B$4:$M$62,12,0)</f>
        <v>1</v>
      </c>
      <c r="O28" s="38">
        <f t="shared" si="0"/>
        <v>10</v>
      </c>
      <c r="P28" s="38">
        <v>4</v>
      </c>
    </row>
    <row r="29" spans="1:17" ht="19.5">
      <c r="A29" s="6" t="s">
        <v>73</v>
      </c>
      <c r="B29" s="6" t="s">
        <v>74</v>
      </c>
      <c r="C29" s="6" t="s">
        <v>65</v>
      </c>
      <c r="D29" s="6" t="s">
        <v>22</v>
      </c>
      <c r="E29" s="6" t="s">
        <v>183</v>
      </c>
      <c r="F29" s="16">
        <v>101</v>
      </c>
      <c r="G29" s="16">
        <v>83</v>
      </c>
      <c r="H29" s="16">
        <v>0</v>
      </c>
      <c r="I29" s="16">
        <v>0</v>
      </c>
      <c r="J29" s="16">
        <v>0</v>
      </c>
      <c r="K29" s="29">
        <f>VLOOKUP(B29,開球排名!$B$3:$L$61,10,0)</f>
        <v>101</v>
      </c>
      <c r="L29" s="38">
        <f>VLOOKUP(B29,開球排名!$B$3:$L$61,11,0)</f>
        <v>4</v>
      </c>
      <c r="M29" s="38">
        <f>VLOOKUP(B29,推球排名!$B$4:$P$62,15,0)</f>
        <v>5</v>
      </c>
      <c r="N29" s="38">
        <f>VLOOKUP(B29,切球排名!$B$4:$M$62,12,0)</f>
        <v>3</v>
      </c>
      <c r="O29" s="38">
        <f t="shared" si="0"/>
        <v>12</v>
      </c>
      <c r="P29" s="38">
        <v>5</v>
      </c>
    </row>
    <row r="30" spans="1:17" ht="19.5">
      <c r="A30" s="6" t="s">
        <v>201</v>
      </c>
      <c r="B30" s="6" t="s">
        <v>75</v>
      </c>
      <c r="C30" s="6" t="s">
        <v>65</v>
      </c>
      <c r="D30" s="6" t="s">
        <v>22</v>
      </c>
      <c r="E30" s="6" t="s">
        <v>192</v>
      </c>
      <c r="F30" s="16"/>
      <c r="G30" s="16"/>
      <c r="H30" s="16"/>
      <c r="I30" s="16"/>
      <c r="J30" s="16"/>
      <c r="K30" s="29">
        <f>VLOOKUP(B30,開球排名!$B$3:$L$61,10,0)</f>
        <v>0</v>
      </c>
      <c r="L30" s="38">
        <f>VLOOKUP(B30,開球排名!$B$3:$L$61,11,0)</f>
        <v>6</v>
      </c>
      <c r="M30" s="38">
        <f>VLOOKUP(B30,推球排名!$B$4:$P$62,15,0)</f>
        <v>6</v>
      </c>
      <c r="N30" s="38">
        <f>VLOOKUP(B30,切球排名!$B$4:$M$62,12,0)</f>
        <v>3</v>
      </c>
      <c r="O30" s="38">
        <f t="shared" si="0"/>
        <v>15</v>
      </c>
      <c r="P30" s="38">
        <v>6</v>
      </c>
    </row>
    <row r="31" spans="1:17" ht="19.5">
      <c r="A31" s="10" t="s">
        <v>79</v>
      </c>
      <c r="B31" s="10" t="s">
        <v>165</v>
      </c>
      <c r="C31" s="10" t="s">
        <v>77</v>
      </c>
      <c r="D31" s="10" t="s">
        <v>22</v>
      </c>
      <c r="E31" s="10" t="s">
        <v>184</v>
      </c>
      <c r="F31" s="17">
        <v>92</v>
      </c>
      <c r="G31" s="17">
        <v>103</v>
      </c>
      <c r="H31" s="17">
        <v>0</v>
      </c>
      <c r="I31" s="17">
        <v>143</v>
      </c>
      <c r="J31" s="17">
        <v>144</v>
      </c>
      <c r="K31" s="32">
        <f>VLOOKUP(B31,開球排名!$B$3:$L$61,10,0)</f>
        <v>144</v>
      </c>
      <c r="L31" s="39">
        <f>VLOOKUP(B31,開球排名!$B$3:$L$61,11,0)</f>
        <v>1</v>
      </c>
      <c r="M31" s="39">
        <f>VLOOKUP(B31,推球排名!$B$4:$P$62,15,0)</f>
        <v>4</v>
      </c>
      <c r="N31" s="39">
        <f>VLOOKUP(B31,切球排名!$B$4:$M$62,12,0)</f>
        <v>1</v>
      </c>
      <c r="O31" s="39">
        <f t="shared" si="0"/>
        <v>6</v>
      </c>
      <c r="P31" s="39">
        <v>1</v>
      </c>
      <c r="Q31" t="s">
        <v>203</v>
      </c>
    </row>
    <row r="32" spans="1:17" ht="19.5">
      <c r="A32" s="10" t="s">
        <v>83</v>
      </c>
      <c r="B32" s="10" t="s">
        <v>166</v>
      </c>
      <c r="C32" s="10" t="s">
        <v>77</v>
      </c>
      <c r="D32" s="10" t="s">
        <v>22</v>
      </c>
      <c r="E32" s="10" t="e">
        <v>#N/A</v>
      </c>
      <c r="F32" s="17">
        <v>119</v>
      </c>
      <c r="G32" s="17">
        <v>128</v>
      </c>
      <c r="H32" s="17">
        <v>0</v>
      </c>
      <c r="I32" s="17">
        <v>131</v>
      </c>
      <c r="J32" s="17">
        <v>131</v>
      </c>
      <c r="K32" s="32">
        <f>VLOOKUP(B32,開球排名!$B$3:$L$61,10,0)</f>
        <v>131</v>
      </c>
      <c r="L32" s="39">
        <f>VLOOKUP(B32,開球排名!$B$3:$L$61,11,0)</f>
        <v>3</v>
      </c>
      <c r="M32" s="39">
        <f>VLOOKUP(B32,推球排名!$B$4:$P$62,15,0)</f>
        <v>1</v>
      </c>
      <c r="N32" s="39">
        <f>VLOOKUP(B32,切球排名!$B$4:$M$62,12,0)</f>
        <v>2</v>
      </c>
      <c r="O32" s="39">
        <f t="shared" si="0"/>
        <v>6</v>
      </c>
      <c r="P32" s="39">
        <v>2</v>
      </c>
    </row>
    <row r="33" spans="1:17" ht="19.5">
      <c r="A33" s="10" t="s">
        <v>87</v>
      </c>
      <c r="B33" s="10" t="s">
        <v>145</v>
      </c>
      <c r="C33" s="10" t="s">
        <v>77</v>
      </c>
      <c r="D33" s="10" t="s">
        <v>22</v>
      </c>
      <c r="E33" s="10" t="s">
        <v>184</v>
      </c>
      <c r="F33" s="17">
        <v>0</v>
      </c>
      <c r="G33" s="17">
        <v>0</v>
      </c>
      <c r="H33" s="17">
        <v>114</v>
      </c>
      <c r="I33" s="17">
        <v>108</v>
      </c>
      <c r="J33" s="17">
        <v>135</v>
      </c>
      <c r="K33" s="32">
        <f>VLOOKUP(B33,開球排名!$B$3:$L$61,10,0)</f>
        <v>135</v>
      </c>
      <c r="L33" s="39">
        <f>VLOOKUP(B33,開球排名!$B$3:$L$61,11,0)</f>
        <v>2</v>
      </c>
      <c r="M33" s="39">
        <f>VLOOKUP(B33,推球排名!$B$4:$P$62,15,0)</f>
        <v>3</v>
      </c>
      <c r="N33" s="39">
        <f>VLOOKUP(B33,切球排名!$B$4:$M$62,12,0)</f>
        <v>4</v>
      </c>
      <c r="O33" s="39">
        <f t="shared" si="0"/>
        <v>9</v>
      </c>
      <c r="P33" s="39">
        <v>3</v>
      </c>
    </row>
    <row r="34" spans="1:17" ht="19.5">
      <c r="A34" s="10" t="s">
        <v>76</v>
      </c>
      <c r="B34" s="10" t="s">
        <v>78</v>
      </c>
      <c r="C34" s="10" t="s">
        <v>77</v>
      </c>
      <c r="D34" s="10" t="s">
        <v>22</v>
      </c>
      <c r="E34" s="10" t="s">
        <v>184</v>
      </c>
      <c r="F34" s="17">
        <v>0</v>
      </c>
      <c r="G34" s="17">
        <v>116</v>
      </c>
      <c r="H34" s="17">
        <v>0</v>
      </c>
      <c r="I34" s="17">
        <v>122</v>
      </c>
      <c r="J34" s="17">
        <v>127</v>
      </c>
      <c r="K34" s="32">
        <f>VLOOKUP(B34,開球排名!$B$3:$L$61,10,0)</f>
        <v>127</v>
      </c>
      <c r="L34" s="39">
        <f>VLOOKUP(B34,開球排名!$B$3:$L$61,11,0)</f>
        <v>4</v>
      </c>
      <c r="M34" s="39">
        <f>VLOOKUP(B34,推球排名!$B$4:$P$62,15,0)</f>
        <v>4</v>
      </c>
      <c r="N34" s="39">
        <f>VLOOKUP(B34,切球排名!$B$4:$M$62,12,0)</f>
        <v>2</v>
      </c>
      <c r="O34" s="39">
        <f t="shared" si="0"/>
        <v>10</v>
      </c>
      <c r="P34" s="39">
        <v>4</v>
      </c>
    </row>
    <row r="35" spans="1:17" ht="19.5">
      <c r="A35" s="10" t="s">
        <v>88</v>
      </c>
      <c r="B35" s="10" t="s">
        <v>89</v>
      </c>
      <c r="C35" s="10" t="s">
        <v>77</v>
      </c>
      <c r="D35" s="10" t="s">
        <v>22</v>
      </c>
      <c r="E35" s="10" t="s">
        <v>184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32">
        <f>VLOOKUP(B35,開球排名!$B$3:$L$61,10,0)</f>
        <v>0</v>
      </c>
      <c r="L35" s="39">
        <f>VLOOKUP(B35,開球排名!$B$3:$L$61,11,0)</f>
        <v>6</v>
      </c>
      <c r="M35" s="39">
        <f>VLOOKUP(B35,推球排名!$B$4:$P$62,15,0)</f>
        <v>2</v>
      </c>
      <c r="N35" s="39">
        <f>VLOOKUP(B35,切球排名!$B$4:$M$62,12,0)</f>
        <v>4</v>
      </c>
      <c r="O35" s="39">
        <f t="shared" ref="O35:O66" si="1">SUM(L35:N35)</f>
        <v>12</v>
      </c>
      <c r="P35" s="39">
        <v>5</v>
      </c>
    </row>
    <row r="36" spans="1:17" ht="19.5">
      <c r="A36" s="10" t="s">
        <v>85</v>
      </c>
      <c r="B36" s="10" t="s">
        <v>86</v>
      </c>
      <c r="C36" s="10" t="s">
        <v>77</v>
      </c>
      <c r="D36" s="10" t="s">
        <v>22</v>
      </c>
      <c r="E36" s="10" t="s">
        <v>184</v>
      </c>
      <c r="F36" s="17">
        <v>0</v>
      </c>
      <c r="G36" s="17">
        <v>0</v>
      </c>
      <c r="H36" s="17">
        <v>0</v>
      </c>
      <c r="I36" s="17">
        <v>112</v>
      </c>
      <c r="J36" s="17">
        <v>0</v>
      </c>
      <c r="K36" s="32">
        <f>VLOOKUP(B36,開球排名!$B$3:$L$61,10,0)</f>
        <v>112</v>
      </c>
      <c r="L36" s="39">
        <f>VLOOKUP(B36,開球排名!$B$3:$L$61,11,0)</f>
        <v>5</v>
      </c>
      <c r="M36" s="39">
        <f>VLOOKUP(B36,推球排名!$B$4:$P$62,15,0)</f>
        <v>7</v>
      </c>
      <c r="N36" s="39">
        <f>VLOOKUP(B36,切球排名!$B$4:$M$62,12,0)</f>
        <v>4</v>
      </c>
      <c r="O36" s="39">
        <f t="shared" si="1"/>
        <v>16</v>
      </c>
      <c r="P36" s="39">
        <v>6</v>
      </c>
    </row>
    <row r="37" spans="1:17" ht="19.5">
      <c r="A37" s="10" t="s">
        <v>81</v>
      </c>
      <c r="B37" s="10" t="s">
        <v>82</v>
      </c>
      <c r="C37" s="10" t="s">
        <v>77</v>
      </c>
      <c r="D37" s="10" t="s">
        <v>22</v>
      </c>
      <c r="E37" s="10" t="s">
        <v>184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32">
        <f>VLOOKUP(B37,開球排名!$B$3:$L$61,10,0)</f>
        <v>0</v>
      </c>
      <c r="L37" s="39">
        <f>VLOOKUP(B37,開球排名!$B$3:$L$61,11,0)</f>
        <v>6</v>
      </c>
      <c r="M37" s="39">
        <f>VLOOKUP(B37,推球排名!$B$4:$P$62,15,0)</f>
        <v>6</v>
      </c>
      <c r="N37" s="39">
        <f>VLOOKUP(B37,切球排名!$B$4:$M$62,12,0)</f>
        <v>4</v>
      </c>
      <c r="O37" s="39">
        <f t="shared" si="1"/>
        <v>16</v>
      </c>
      <c r="P37" s="39">
        <v>6</v>
      </c>
    </row>
    <row r="38" spans="1:17" ht="19.5">
      <c r="A38" s="6" t="s">
        <v>90</v>
      </c>
      <c r="B38" s="6" t="s">
        <v>167</v>
      </c>
      <c r="C38" s="6" t="s">
        <v>91</v>
      </c>
      <c r="D38" s="6" t="s">
        <v>22</v>
      </c>
      <c r="E38" s="6" t="s">
        <v>185</v>
      </c>
      <c r="F38" s="16">
        <v>139</v>
      </c>
      <c r="G38" s="16">
        <v>0</v>
      </c>
      <c r="H38" s="16">
        <v>0</v>
      </c>
      <c r="I38" s="16">
        <v>111</v>
      </c>
      <c r="J38" s="16">
        <v>109</v>
      </c>
      <c r="K38" s="29">
        <f>VLOOKUP(B38,開球排名!$B$3:$L$61,10,0)</f>
        <v>139</v>
      </c>
      <c r="L38" s="38">
        <f>VLOOKUP(B38,開球排名!$B$3:$L$61,11,0)</f>
        <v>1</v>
      </c>
      <c r="M38" s="38">
        <f>VLOOKUP(B38,推球排名!$B$4:$P$62,15,0)</f>
        <v>1</v>
      </c>
      <c r="N38" s="38">
        <f>VLOOKUP(B38,切球排名!$B$4:$M$62,12,0)</f>
        <v>2</v>
      </c>
      <c r="O38" s="38">
        <f t="shared" si="1"/>
        <v>4</v>
      </c>
      <c r="P38" s="38">
        <v>1</v>
      </c>
      <c r="Q38" t="s">
        <v>203</v>
      </c>
    </row>
    <row r="39" spans="1:17" ht="19.5">
      <c r="A39" s="6" t="s">
        <v>93</v>
      </c>
      <c r="B39" s="6" t="s">
        <v>168</v>
      </c>
      <c r="C39" s="6" t="s">
        <v>91</v>
      </c>
      <c r="D39" s="6" t="s">
        <v>22</v>
      </c>
      <c r="E39" s="6" t="s">
        <v>186</v>
      </c>
      <c r="F39" s="16">
        <v>0</v>
      </c>
      <c r="G39" s="16">
        <v>0</v>
      </c>
      <c r="H39" s="16">
        <v>0</v>
      </c>
      <c r="I39" s="16">
        <v>108</v>
      </c>
      <c r="J39" s="16">
        <v>139</v>
      </c>
      <c r="K39" s="29">
        <f>VLOOKUP(B39,開球排名!$B$3:$L$61,10,0)</f>
        <v>139</v>
      </c>
      <c r="L39" s="38">
        <f>VLOOKUP(B39,開球排名!$B$3:$L$61,11,0)</f>
        <v>2</v>
      </c>
      <c r="M39" s="38">
        <f>VLOOKUP(B39,推球排名!$B$4:$P$62,15,0)</f>
        <v>3</v>
      </c>
      <c r="N39" s="38">
        <f>VLOOKUP(B39,切球排名!$B$4:$M$62,12,0)</f>
        <v>2</v>
      </c>
      <c r="O39" s="38">
        <f t="shared" si="1"/>
        <v>7</v>
      </c>
      <c r="P39" s="38">
        <v>2</v>
      </c>
    </row>
    <row r="40" spans="1:17" ht="19.5">
      <c r="A40" s="6" t="s">
        <v>95</v>
      </c>
      <c r="B40" s="6" t="s">
        <v>96</v>
      </c>
      <c r="C40" s="6" t="s">
        <v>91</v>
      </c>
      <c r="D40" s="6" t="s">
        <v>22</v>
      </c>
      <c r="E40" s="6" t="s">
        <v>187</v>
      </c>
      <c r="F40" s="16">
        <v>0</v>
      </c>
      <c r="G40" s="16">
        <v>0</v>
      </c>
      <c r="H40" s="16">
        <v>0</v>
      </c>
      <c r="I40" s="16">
        <v>0</v>
      </c>
      <c r="J40" s="16">
        <v>125</v>
      </c>
      <c r="K40" s="29">
        <f>VLOOKUP(B40,開球排名!$B$3:$L$61,10,0)</f>
        <v>125</v>
      </c>
      <c r="L40" s="38">
        <f>VLOOKUP(B40,開球排名!$B$3:$L$61,11,0)</f>
        <v>3</v>
      </c>
      <c r="M40" s="38">
        <f>VLOOKUP(B40,推球排名!$B$4:$P$62,15,0)</f>
        <v>2</v>
      </c>
      <c r="N40" s="38">
        <f>VLOOKUP(B40,切球排名!$B$4:$M$62,12,0)</f>
        <v>4</v>
      </c>
      <c r="O40" s="38">
        <f t="shared" si="1"/>
        <v>9</v>
      </c>
      <c r="P40" s="38">
        <v>3</v>
      </c>
    </row>
    <row r="41" spans="1:17" ht="19.5">
      <c r="A41" s="6" t="s">
        <v>202</v>
      </c>
      <c r="B41" s="6" t="s">
        <v>97</v>
      </c>
      <c r="C41" s="6" t="s">
        <v>91</v>
      </c>
      <c r="D41" s="6" t="s">
        <v>22</v>
      </c>
      <c r="E41" s="6" t="s">
        <v>192</v>
      </c>
      <c r="F41" s="16">
        <v>88</v>
      </c>
      <c r="G41" s="16">
        <v>0</v>
      </c>
      <c r="H41" s="16">
        <v>44</v>
      </c>
      <c r="I41" s="16">
        <v>51</v>
      </c>
      <c r="J41" s="16">
        <v>62</v>
      </c>
      <c r="K41" s="29">
        <f>VLOOKUP(B41,開球排名!$B$3:$L$61,10,0)</f>
        <v>88</v>
      </c>
      <c r="L41" s="38">
        <f>VLOOKUP(B41,開球排名!$B$3:$L$61,11,0)</f>
        <v>4</v>
      </c>
      <c r="M41" s="38">
        <f>VLOOKUP(B41,推球排名!$B$4:$P$62,15,0)</f>
        <v>4</v>
      </c>
      <c r="N41" s="38">
        <f>VLOOKUP(B41,切球排名!$B$4:$M$62,12,0)</f>
        <v>1</v>
      </c>
      <c r="O41" s="38">
        <f t="shared" si="1"/>
        <v>9</v>
      </c>
      <c r="P41" s="38">
        <v>3</v>
      </c>
    </row>
    <row r="42" spans="1:17" ht="19.5">
      <c r="A42" s="10" t="s">
        <v>101</v>
      </c>
      <c r="B42" s="10" t="s">
        <v>169</v>
      </c>
      <c r="C42" s="10" t="s">
        <v>99</v>
      </c>
      <c r="D42" s="10" t="s">
        <v>22</v>
      </c>
      <c r="E42" s="10" t="s">
        <v>186</v>
      </c>
      <c r="F42" s="17">
        <v>0</v>
      </c>
      <c r="G42" s="17">
        <v>86</v>
      </c>
      <c r="H42" s="17">
        <v>0</v>
      </c>
      <c r="I42" s="17">
        <v>0</v>
      </c>
      <c r="J42" s="17">
        <v>135</v>
      </c>
      <c r="K42" s="32">
        <f>VLOOKUP(B42,開球排名!$B$3:$L$61,10,0)</f>
        <v>135</v>
      </c>
      <c r="L42" s="39">
        <f>VLOOKUP(B42,開球排名!$B$3:$L$61,11,0)</f>
        <v>1</v>
      </c>
      <c r="M42" s="39">
        <f>VLOOKUP(B42,推球排名!$B$4:$P$62,15,0)</f>
        <v>2</v>
      </c>
      <c r="N42" s="39">
        <f>VLOOKUP(B42,切球排名!$B$4:$M$62,12,0)</f>
        <v>3</v>
      </c>
      <c r="O42" s="39">
        <f t="shared" si="1"/>
        <v>6</v>
      </c>
      <c r="P42" s="39">
        <v>1</v>
      </c>
      <c r="Q42" t="s">
        <v>203</v>
      </c>
    </row>
    <row r="43" spans="1:17" ht="19.5">
      <c r="A43" s="10" t="s">
        <v>113</v>
      </c>
      <c r="B43" s="10" t="s">
        <v>172</v>
      </c>
      <c r="C43" s="10" t="s">
        <v>99</v>
      </c>
      <c r="D43" s="10" t="s">
        <v>22</v>
      </c>
      <c r="E43" s="10" t="s">
        <v>185</v>
      </c>
      <c r="F43" s="17">
        <v>92</v>
      </c>
      <c r="G43" s="17">
        <v>0</v>
      </c>
      <c r="H43" s="17">
        <v>0</v>
      </c>
      <c r="I43" s="17">
        <v>0</v>
      </c>
      <c r="J43" s="17">
        <v>116</v>
      </c>
      <c r="K43" s="32">
        <f>VLOOKUP(B43,開球排名!$B$3:$L$61,10,0)</f>
        <v>116</v>
      </c>
      <c r="L43" s="39">
        <f>VLOOKUP(B43,開球排名!$B$3:$L$61,11,0)</f>
        <v>3</v>
      </c>
      <c r="M43" s="39">
        <f>VLOOKUP(B43,推球排名!$B$4:$P$62,15,0)</f>
        <v>1</v>
      </c>
      <c r="N43" s="39">
        <f>VLOOKUP(B43,切球排名!$B$4:$M$62,12,0)</f>
        <v>3</v>
      </c>
      <c r="O43" s="39">
        <f t="shared" si="1"/>
        <v>7</v>
      </c>
      <c r="P43" s="39">
        <v>2</v>
      </c>
    </row>
    <row r="44" spans="1:17" ht="19.5">
      <c r="A44" s="10" t="s">
        <v>105</v>
      </c>
      <c r="B44" s="10" t="s">
        <v>170</v>
      </c>
      <c r="C44" s="10" t="s">
        <v>99</v>
      </c>
      <c r="D44" s="10" t="s">
        <v>22</v>
      </c>
      <c r="E44" s="10" t="s">
        <v>186</v>
      </c>
      <c r="F44" s="17">
        <v>103</v>
      </c>
      <c r="G44" s="17">
        <v>0</v>
      </c>
      <c r="H44" s="17">
        <v>0</v>
      </c>
      <c r="I44" s="17">
        <v>119</v>
      </c>
      <c r="J44" s="17">
        <v>122</v>
      </c>
      <c r="K44" s="32">
        <f>VLOOKUP(B44,開球排名!$B$3:$L$61,10,0)</f>
        <v>122</v>
      </c>
      <c r="L44" s="39">
        <f>VLOOKUP(B44,開球排名!$B$3:$L$61,11,0)</f>
        <v>2</v>
      </c>
      <c r="M44" s="39">
        <f>VLOOKUP(B44,推球排名!$B$4:$P$62,15,0)</f>
        <v>7</v>
      </c>
      <c r="N44" s="39">
        <f>VLOOKUP(B44,切球排名!$B$4:$M$62,12,0)</f>
        <v>1</v>
      </c>
      <c r="O44" s="39">
        <f t="shared" si="1"/>
        <v>10</v>
      </c>
      <c r="P44" s="39">
        <v>3</v>
      </c>
    </row>
    <row r="45" spans="1:17" ht="19.5">
      <c r="A45" s="10" t="s">
        <v>107</v>
      </c>
      <c r="B45" s="10" t="s">
        <v>171</v>
      </c>
      <c r="C45" s="10" t="s">
        <v>99</v>
      </c>
      <c r="D45" s="10" t="s">
        <v>22</v>
      </c>
      <c r="E45" s="10" t="s">
        <v>185</v>
      </c>
      <c r="F45" s="17">
        <v>108</v>
      </c>
      <c r="G45" s="17">
        <v>109</v>
      </c>
      <c r="H45" s="17">
        <v>0</v>
      </c>
      <c r="I45" s="17">
        <v>0</v>
      </c>
      <c r="J45" s="17">
        <v>114</v>
      </c>
      <c r="K45" s="32">
        <f>VLOOKUP(B45,開球排名!$B$3:$L$61,10,0)</f>
        <v>114</v>
      </c>
      <c r="L45" s="39">
        <f>VLOOKUP(B45,開球排名!$B$3:$L$61,11,0)</f>
        <v>4</v>
      </c>
      <c r="M45" s="39">
        <f>VLOOKUP(B45,推球排名!$B$4:$P$62,15,0)</f>
        <v>3</v>
      </c>
      <c r="N45" s="39">
        <f>VLOOKUP(B45,切球排名!$B$4:$M$62,12,0)</f>
        <v>3</v>
      </c>
      <c r="O45" s="39">
        <f t="shared" si="1"/>
        <v>10</v>
      </c>
      <c r="P45" s="39">
        <v>3</v>
      </c>
    </row>
    <row r="46" spans="1:17" ht="19.5">
      <c r="A46" s="10" t="s">
        <v>111</v>
      </c>
      <c r="B46" s="10" t="s">
        <v>112</v>
      </c>
      <c r="C46" s="10" t="s">
        <v>99</v>
      </c>
      <c r="D46" s="10" t="s">
        <v>22</v>
      </c>
      <c r="E46" s="10" t="s">
        <v>186</v>
      </c>
      <c r="F46" s="17">
        <v>4</v>
      </c>
      <c r="G46" s="17">
        <v>0</v>
      </c>
      <c r="H46" s="17">
        <v>81</v>
      </c>
      <c r="I46" s="17">
        <v>0</v>
      </c>
      <c r="J46" s="17">
        <v>91</v>
      </c>
      <c r="K46" s="32">
        <f>VLOOKUP(B46,開球排名!$B$3:$L$61,10,0)</f>
        <v>91</v>
      </c>
      <c r="L46" s="39">
        <f>VLOOKUP(B46,開球排名!$B$3:$L$61,11,0)</f>
        <v>6</v>
      </c>
      <c r="M46" s="39">
        <f>VLOOKUP(B46,推球排名!$B$4:$P$62,15,0)</f>
        <v>3</v>
      </c>
      <c r="N46" s="39">
        <f>VLOOKUP(B46,切球排名!$B$4:$M$62,12,0)</f>
        <v>3</v>
      </c>
      <c r="O46" s="39">
        <f t="shared" si="1"/>
        <v>12</v>
      </c>
      <c r="P46" s="39">
        <v>5</v>
      </c>
    </row>
    <row r="47" spans="1:17" ht="19.5">
      <c r="A47" s="10" t="s">
        <v>109</v>
      </c>
      <c r="B47" s="10" t="s">
        <v>110</v>
      </c>
      <c r="C47" s="10" t="s">
        <v>99</v>
      </c>
      <c r="D47" s="10" t="s">
        <v>22</v>
      </c>
      <c r="E47" s="10" t="s">
        <v>187</v>
      </c>
      <c r="F47" s="17">
        <v>0</v>
      </c>
      <c r="G47" s="17">
        <v>0</v>
      </c>
      <c r="H47" s="17">
        <v>59</v>
      </c>
      <c r="I47" s="17">
        <v>0</v>
      </c>
      <c r="J47" s="17">
        <v>0</v>
      </c>
      <c r="K47" s="32">
        <f>VLOOKUP(B47,開球排名!$B$3:$L$61,10,0)</f>
        <v>59</v>
      </c>
      <c r="L47" s="39">
        <f>VLOOKUP(B47,開球排名!$B$3:$L$61,11,0)</f>
        <v>7</v>
      </c>
      <c r="M47" s="39">
        <f>VLOOKUP(B47,推球排名!$B$4:$P$62,15,0)</f>
        <v>5</v>
      </c>
      <c r="N47" s="39">
        <f>VLOOKUP(B47,切球排名!$B$4:$M$62,12,0)</f>
        <v>1</v>
      </c>
      <c r="O47" s="39">
        <f t="shared" si="1"/>
        <v>13</v>
      </c>
      <c r="P47" s="39">
        <v>6</v>
      </c>
    </row>
    <row r="48" spans="1:17" ht="19.5">
      <c r="A48" s="10" t="s">
        <v>115</v>
      </c>
      <c r="B48" s="10" t="s">
        <v>116</v>
      </c>
      <c r="C48" s="10" t="s">
        <v>99</v>
      </c>
      <c r="D48" s="10" t="s">
        <v>22</v>
      </c>
      <c r="E48" s="10" t="s">
        <v>186</v>
      </c>
      <c r="F48" s="17">
        <v>94</v>
      </c>
      <c r="G48" s="17">
        <v>111</v>
      </c>
      <c r="H48" s="17">
        <v>0</v>
      </c>
      <c r="I48" s="17">
        <v>96</v>
      </c>
      <c r="J48" s="17">
        <v>0</v>
      </c>
      <c r="K48" s="32">
        <f>VLOOKUP(B48,開球排名!$B$3:$L$61,10,0)</f>
        <v>111</v>
      </c>
      <c r="L48" s="39">
        <f>VLOOKUP(B48,開球排名!$B$3:$L$61,11,0)</f>
        <v>5</v>
      </c>
      <c r="M48" s="39">
        <f>VLOOKUP(B48,推球排名!$B$4:$P$62,15,0)</f>
        <v>6</v>
      </c>
      <c r="N48" s="39">
        <f>VLOOKUP(B48,切球排名!$B$4:$M$62,12,0)</f>
        <v>3</v>
      </c>
      <c r="O48" s="39">
        <f t="shared" si="1"/>
        <v>14</v>
      </c>
      <c r="P48" s="39">
        <v>7</v>
      </c>
    </row>
    <row r="49" spans="1:17" ht="19.5">
      <c r="A49" s="10" t="s">
        <v>98</v>
      </c>
      <c r="B49" s="10" t="s">
        <v>100</v>
      </c>
      <c r="C49" s="10" t="s">
        <v>99</v>
      </c>
      <c r="D49" s="10" t="s">
        <v>22</v>
      </c>
      <c r="E49" s="10" t="s">
        <v>188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32">
        <f>VLOOKUP(B49,開球排名!$B$3:$L$61,10,0)</f>
        <v>0</v>
      </c>
      <c r="L49" s="39">
        <f>VLOOKUP(B49,開球排名!$B$3:$L$61,11,0)</f>
        <v>8</v>
      </c>
      <c r="M49" s="39">
        <f>VLOOKUP(B49,推球排名!$B$4:$P$62,15,0)</f>
        <v>8</v>
      </c>
      <c r="N49" s="39">
        <f>VLOOKUP(B49,切球排名!$B$4:$M$62,12,0)</f>
        <v>3</v>
      </c>
      <c r="O49" s="39">
        <f t="shared" si="1"/>
        <v>19</v>
      </c>
      <c r="P49" s="39">
        <v>8</v>
      </c>
    </row>
    <row r="50" spans="1:17" ht="19.5">
      <c r="A50" s="10" t="s">
        <v>103</v>
      </c>
      <c r="B50" s="10" t="s">
        <v>104</v>
      </c>
      <c r="C50" s="10" t="s">
        <v>99</v>
      </c>
      <c r="D50" s="10" t="s">
        <v>22</v>
      </c>
      <c r="E50" s="10" t="s">
        <v>186</v>
      </c>
      <c r="F50" s="17"/>
      <c r="G50" s="17"/>
      <c r="H50" s="17"/>
      <c r="I50" s="17"/>
      <c r="J50" s="17"/>
      <c r="K50" s="32">
        <f>VLOOKUP(B50,開球排名!$B$3:$L$61,10,0)</f>
        <v>0</v>
      </c>
      <c r="L50" s="39">
        <f>VLOOKUP(B50,開球排名!$B$3:$L$61,11,0)</f>
        <v>8</v>
      </c>
      <c r="M50" s="39">
        <f>VLOOKUP(B50,推球排名!$B$4:$P$62,15,0)</f>
        <v>8</v>
      </c>
      <c r="N50" s="39">
        <f>VLOOKUP(B50,切球排名!$B$4:$M$62,12,0)</f>
        <v>3</v>
      </c>
      <c r="O50" s="39">
        <f t="shared" si="1"/>
        <v>19</v>
      </c>
      <c r="P50" s="39">
        <v>8</v>
      </c>
    </row>
    <row r="51" spans="1:17" ht="19.5">
      <c r="A51" s="6" t="s">
        <v>122</v>
      </c>
      <c r="B51" s="6" t="s">
        <v>173</v>
      </c>
      <c r="C51" s="6" t="s">
        <v>118</v>
      </c>
      <c r="D51" s="6" t="s">
        <v>22</v>
      </c>
      <c r="E51" s="6" t="s">
        <v>186</v>
      </c>
      <c r="F51" s="16">
        <v>0</v>
      </c>
      <c r="G51" s="16">
        <v>160</v>
      </c>
      <c r="H51" s="16">
        <v>150</v>
      </c>
      <c r="I51" s="16">
        <v>145</v>
      </c>
      <c r="J51" s="16">
        <v>142</v>
      </c>
      <c r="K51" s="29">
        <f>VLOOKUP(B51,開球排名!$B$3:$L$61,10,0)</f>
        <v>160</v>
      </c>
      <c r="L51" s="38">
        <f>VLOOKUP(B51,開球排名!$B$3:$L$61,11,0)</f>
        <v>1</v>
      </c>
      <c r="M51" s="38">
        <f>VLOOKUP(B51,推球排名!$B$4:$P$62,15,0)</f>
        <v>1</v>
      </c>
      <c r="N51" s="38">
        <f>VLOOKUP(B51,切球排名!$B$4:$M$62,12,0)</f>
        <v>2</v>
      </c>
      <c r="O51" s="38">
        <f t="shared" si="1"/>
        <v>4</v>
      </c>
      <c r="P51" s="38">
        <v>1</v>
      </c>
      <c r="Q51" t="s">
        <v>203</v>
      </c>
    </row>
    <row r="52" spans="1:17" ht="19.5">
      <c r="A52" s="6" t="s">
        <v>124</v>
      </c>
      <c r="B52" s="6" t="s">
        <v>174</v>
      </c>
      <c r="C52" s="6" t="s">
        <v>118</v>
      </c>
      <c r="D52" s="6" t="s">
        <v>22</v>
      </c>
      <c r="E52" s="6" t="s">
        <v>186</v>
      </c>
      <c r="F52" s="16">
        <v>116</v>
      </c>
      <c r="G52" s="16">
        <v>111</v>
      </c>
      <c r="H52" s="16">
        <v>112</v>
      </c>
      <c r="I52" s="16">
        <v>0</v>
      </c>
      <c r="J52" s="16">
        <v>0</v>
      </c>
      <c r="K52" s="29">
        <f>VLOOKUP(B52,開球排名!$B$3:$L$61,10,0)</f>
        <v>116</v>
      </c>
      <c r="L52" s="38">
        <f>VLOOKUP(B52,開球排名!$B$3:$L$61,11,0)</f>
        <v>3</v>
      </c>
      <c r="M52" s="38">
        <f>VLOOKUP(B52,推球排名!$B$4:$P$62,15,0)</f>
        <v>2</v>
      </c>
      <c r="N52" s="38">
        <f>VLOOKUP(B52,切球排名!$B$4:$M$62,12,0)</f>
        <v>1</v>
      </c>
      <c r="O52" s="38">
        <f t="shared" si="1"/>
        <v>6</v>
      </c>
      <c r="P52" s="38">
        <v>2</v>
      </c>
    </row>
    <row r="53" spans="1:17" ht="19.5">
      <c r="A53" s="6" t="s">
        <v>120</v>
      </c>
      <c r="B53" s="6" t="s">
        <v>121</v>
      </c>
      <c r="C53" s="6" t="s">
        <v>118</v>
      </c>
      <c r="D53" s="6" t="s">
        <v>22</v>
      </c>
      <c r="E53" s="6" t="s">
        <v>186</v>
      </c>
      <c r="F53" s="16">
        <v>120</v>
      </c>
      <c r="G53" s="16">
        <v>0</v>
      </c>
      <c r="H53" s="16">
        <v>0</v>
      </c>
      <c r="I53" s="16">
        <v>0</v>
      </c>
      <c r="J53" s="16">
        <v>128</v>
      </c>
      <c r="K53" s="29">
        <f>VLOOKUP(B53,開球排名!$B$3:$L$61,10,0)</f>
        <v>128</v>
      </c>
      <c r="L53" s="38">
        <f>VLOOKUP(B53,開球排名!$B$3:$L$61,11,0)</f>
        <v>2</v>
      </c>
      <c r="M53" s="38">
        <f>VLOOKUP(B53,推球排名!$B$4:$P$62,15,0)</f>
        <v>3</v>
      </c>
      <c r="N53" s="38">
        <f>VLOOKUP(B53,切球排名!$B$4:$M$62,12,0)</f>
        <v>3</v>
      </c>
      <c r="O53" s="38">
        <f t="shared" si="1"/>
        <v>8</v>
      </c>
      <c r="P53" s="38">
        <v>3</v>
      </c>
    </row>
    <row r="54" spans="1:17" ht="19.5">
      <c r="A54" s="6" t="s">
        <v>117</v>
      </c>
      <c r="B54" s="6" t="s">
        <v>119</v>
      </c>
      <c r="C54" s="6" t="s">
        <v>118</v>
      </c>
      <c r="D54" s="6" t="s">
        <v>22</v>
      </c>
      <c r="E54" s="6" t="s">
        <v>186</v>
      </c>
      <c r="F54" s="16">
        <v>0</v>
      </c>
      <c r="G54" s="16">
        <v>48</v>
      </c>
      <c r="H54" s="16">
        <v>81</v>
      </c>
      <c r="I54" s="16">
        <v>0</v>
      </c>
      <c r="J54" s="16">
        <v>0</v>
      </c>
      <c r="K54" s="29">
        <f>VLOOKUP(B54,開球排名!$B$3:$L$61,10,0)</f>
        <v>81</v>
      </c>
      <c r="L54" s="38">
        <f>VLOOKUP(B54,開球排名!$B$3:$L$61,11,0)</f>
        <v>4</v>
      </c>
      <c r="M54" s="38">
        <f>VLOOKUP(B54,推球排名!$B$4:$P$62,15,0)</f>
        <v>3</v>
      </c>
      <c r="N54" s="38">
        <f>VLOOKUP(B54,切球排名!$B$4:$M$62,12,0)</f>
        <v>3</v>
      </c>
      <c r="O54" s="38">
        <f t="shared" si="1"/>
        <v>10</v>
      </c>
      <c r="P54" s="38">
        <v>4</v>
      </c>
    </row>
    <row r="55" spans="1:17" ht="19.5">
      <c r="A55" s="10" t="s">
        <v>126</v>
      </c>
      <c r="B55" s="10" t="s">
        <v>146</v>
      </c>
      <c r="C55" s="10" t="s">
        <v>127</v>
      </c>
      <c r="D55" s="10" t="s">
        <v>128</v>
      </c>
      <c r="E55" s="10" t="s">
        <v>189</v>
      </c>
      <c r="F55" s="17">
        <v>183</v>
      </c>
      <c r="G55" s="17">
        <v>179</v>
      </c>
      <c r="H55" s="17">
        <v>179</v>
      </c>
      <c r="I55" s="17">
        <v>182</v>
      </c>
      <c r="J55" s="17">
        <v>0</v>
      </c>
      <c r="K55" s="32">
        <f>VLOOKUP(B55,開球排名!$B$3:$L$61,10,0)</f>
        <v>183</v>
      </c>
      <c r="L55" s="39">
        <f>VLOOKUP(B55,開球排名!$B$3:$L$61,11,0)</f>
        <v>1</v>
      </c>
      <c r="M55" s="39">
        <f>VLOOKUP(B55,推球排名!$B$4:$P$62,15,0)</f>
        <v>1</v>
      </c>
      <c r="N55" s="39">
        <f>VLOOKUP(B55,切球排名!$B$4:$M$62,12,0)</f>
        <v>1</v>
      </c>
      <c r="O55" s="39">
        <f t="shared" si="1"/>
        <v>3</v>
      </c>
      <c r="P55" s="39">
        <v>1</v>
      </c>
      <c r="Q55" t="s">
        <v>203</v>
      </c>
    </row>
    <row r="56" spans="1:17" ht="19.5">
      <c r="A56" s="10" t="s">
        <v>131</v>
      </c>
      <c r="B56" s="10" t="s">
        <v>175</v>
      </c>
      <c r="C56" s="10" t="s">
        <v>127</v>
      </c>
      <c r="D56" s="10" t="s">
        <v>22</v>
      </c>
      <c r="E56" s="10" t="s">
        <v>186</v>
      </c>
      <c r="F56" s="17">
        <v>66</v>
      </c>
      <c r="G56" s="17">
        <v>58</v>
      </c>
      <c r="H56" s="17">
        <v>69</v>
      </c>
      <c r="I56" s="17">
        <v>88</v>
      </c>
      <c r="J56" s="17">
        <v>0</v>
      </c>
      <c r="K56" s="32">
        <f>VLOOKUP(B56,開球排名!$B$3:$L$61,10,0)</f>
        <v>88</v>
      </c>
      <c r="L56" s="39">
        <f>VLOOKUP(B56,開球排名!$B$3:$L$61,11,0)</f>
        <v>3</v>
      </c>
      <c r="M56" s="39">
        <f>VLOOKUP(B56,推球排名!$B$4:$P$62,15,0)</f>
        <v>2</v>
      </c>
      <c r="N56" s="39">
        <f>VLOOKUP(B56,切球排名!$B$4:$M$62,12,0)</f>
        <v>2</v>
      </c>
      <c r="O56" s="39">
        <f t="shared" si="1"/>
        <v>7</v>
      </c>
      <c r="P56" s="39">
        <v>2</v>
      </c>
    </row>
    <row r="57" spans="1:17" ht="19.5">
      <c r="A57" s="10" t="s">
        <v>139</v>
      </c>
      <c r="B57" s="10" t="s">
        <v>176</v>
      </c>
      <c r="C57" s="10" t="s">
        <v>127</v>
      </c>
      <c r="D57" s="10" t="s">
        <v>22</v>
      </c>
      <c r="E57" s="10" t="s">
        <v>186</v>
      </c>
      <c r="F57" s="17">
        <v>114</v>
      </c>
      <c r="G57" s="17">
        <v>96</v>
      </c>
      <c r="H57" s="17">
        <v>64</v>
      </c>
      <c r="I57" s="17">
        <v>112</v>
      </c>
      <c r="J57" s="17">
        <v>112</v>
      </c>
      <c r="K57" s="32">
        <f>VLOOKUP(B57,開球排名!$B$3:$L$61,10,0)</f>
        <v>114</v>
      </c>
      <c r="L57" s="39">
        <f>VLOOKUP(B57,開球排名!$B$3:$L$61,11,0)</f>
        <v>2</v>
      </c>
      <c r="M57" s="39">
        <f>VLOOKUP(B57,推球排名!$B$4:$P$62,15,0)</f>
        <v>4</v>
      </c>
      <c r="N57" s="39">
        <f>VLOOKUP(B57,切球排名!$B$4:$M$62,12,0)</f>
        <v>2</v>
      </c>
      <c r="O57" s="39">
        <f t="shared" si="1"/>
        <v>8</v>
      </c>
      <c r="P57" s="39">
        <v>3</v>
      </c>
    </row>
    <row r="58" spans="1:17" ht="19.5">
      <c r="A58" s="10" t="s">
        <v>129</v>
      </c>
      <c r="B58" s="10" t="s">
        <v>130</v>
      </c>
      <c r="C58" s="10" t="s">
        <v>127</v>
      </c>
      <c r="D58" s="10" t="s">
        <v>22</v>
      </c>
      <c r="E58" s="10" t="s">
        <v>190</v>
      </c>
      <c r="F58" s="17">
        <v>38</v>
      </c>
      <c r="G58" s="17">
        <v>43</v>
      </c>
      <c r="H58" s="17">
        <v>0</v>
      </c>
      <c r="I58" s="17">
        <v>40</v>
      </c>
      <c r="J58" s="17">
        <v>0</v>
      </c>
      <c r="K58" s="32">
        <f>VLOOKUP(B58,開球排名!$B$3:$L$61,10,0)</f>
        <v>43</v>
      </c>
      <c r="L58" s="39">
        <f>VLOOKUP(B58,開球排名!$B$3:$L$61,11,0)</f>
        <v>6</v>
      </c>
      <c r="M58" s="39">
        <f>VLOOKUP(B58,推球排名!$B$4:$P$62,15,0)</f>
        <v>3</v>
      </c>
      <c r="N58" s="39">
        <f>VLOOKUP(B58,切球排名!$B$4:$M$62,12,0)</f>
        <v>2</v>
      </c>
      <c r="O58" s="39">
        <f t="shared" si="1"/>
        <v>11</v>
      </c>
      <c r="P58" s="39">
        <v>4</v>
      </c>
    </row>
    <row r="59" spans="1:17" ht="19.5">
      <c r="A59" s="10" t="s">
        <v>137</v>
      </c>
      <c r="B59" s="10" t="s">
        <v>138</v>
      </c>
      <c r="C59" s="10" t="s">
        <v>127</v>
      </c>
      <c r="D59" s="10" t="s">
        <v>22</v>
      </c>
      <c r="E59" s="10" t="s">
        <v>186</v>
      </c>
      <c r="F59" s="17">
        <v>0</v>
      </c>
      <c r="G59" s="17">
        <v>66</v>
      </c>
      <c r="H59" s="17">
        <v>0</v>
      </c>
      <c r="I59" s="17">
        <v>0</v>
      </c>
      <c r="J59" s="17">
        <v>84</v>
      </c>
      <c r="K59" s="32">
        <f>VLOOKUP(B59,開球排名!$B$3:$L$61,10,0)</f>
        <v>84</v>
      </c>
      <c r="L59" s="39">
        <f>VLOOKUP(B59,開球排名!$B$3:$L$61,11,0)</f>
        <v>4</v>
      </c>
      <c r="M59" s="39">
        <f>VLOOKUP(B59,推球排名!$B$4:$P$62,15,0)</f>
        <v>6</v>
      </c>
      <c r="N59" s="39">
        <f>VLOOKUP(B59,切球排名!$B$4:$M$62,12,0)</f>
        <v>2</v>
      </c>
      <c r="O59" s="39">
        <f t="shared" si="1"/>
        <v>12</v>
      </c>
      <c r="P59" s="39">
        <v>5</v>
      </c>
    </row>
    <row r="60" spans="1:17" ht="19.5">
      <c r="A60" s="10" t="s">
        <v>135</v>
      </c>
      <c r="B60" s="10" t="s">
        <v>136</v>
      </c>
      <c r="C60" s="10" t="s">
        <v>127</v>
      </c>
      <c r="D60" s="10" t="s">
        <v>22</v>
      </c>
      <c r="E60" s="10" t="s">
        <v>191</v>
      </c>
      <c r="F60" s="17">
        <v>9</v>
      </c>
      <c r="G60" s="17">
        <v>20</v>
      </c>
      <c r="H60" s="17">
        <v>39</v>
      </c>
      <c r="I60" s="17">
        <v>47</v>
      </c>
      <c r="J60" s="17">
        <v>43</v>
      </c>
      <c r="K60" s="32">
        <f>VLOOKUP(B60,開球排名!$B$3:$L$61,10,0)</f>
        <v>47</v>
      </c>
      <c r="L60" s="39">
        <f>VLOOKUP(B60,開球排名!$B$3:$L$61,11,0)</f>
        <v>5</v>
      </c>
      <c r="M60" s="39">
        <f>VLOOKUP(B60,推球排名!$B$4:$P$62,15,0)</f>
        <v>5</v>
      </c>
      <c r="N60" s="39">
        <f>VLOOKUP(B60,切球排名!$B$4:$M$62,12,0)</f>
        <v>2</v>
      </c>
      <c r="O60" s="39">
        <f t="shared" si="1"/>
        <v>12</v>
      </c>
      <c r="P60" s="39">
        <v>5</v>
      </c>
    </row>
    <row r="61" spans="1:17" ht="19.5">
      <c r="A61" s="10" t="s">
        <v>133</v>
      </c>
      <c r="B61" s="10" t="s">
        <v>134</v>
      </c>
      <c r="C61" s="10" t="s">
        <v>127</v>
      </c>
      <c r="D61" s="10" t="s">
        <v>22</v>
      </c>
      <c r="E61" s="10" t="s">
        <v>186</v>
      </c>
      <c r="F61" s="17">
        <v>11</v>
      </c>
      <c r="G61" s="17">
        <v>11</v>
      </c>
      <c r="H61" s="17">
        <v>15</v>
      </c>
      <c r="I61" s="17">
        <v>30</v>
      </c>
      <c r="J61" s="17">
        <v>15</v>
      </c>
      <c r="K61" s="32">
        <f>VLOOKUP(B61,開球排名!$B$3:$L$61,10,0)</f>
        <v>30</v>
      </c>
      <c r="L61" s="39">
        <f>VLOOKUP(B61,開球排名!$B$3:$L$61,11,0)</f>
        <v>7</v>
      </c>
      <c r="M61" s="39">
        <f>VLOOKUP(B61,推球排名!$B$4:$P$62,15,0)</f>
        <v>7</v>
      </c>
      <c r="N61" s="39">
        <f>VLOOKUP(B61,切球排名!$B$4:$M$62,12,0)</f>
        <v>2</v>
      </c>
      <c r="O61" s="39">
        <f t="shared" si="1"/>
        <v>16</v>
      </c>
      <c r="P61" s="39">
        <v>7</v>
      </c>
    </row>
  </sheetData>
  <sortState ref="A3:Q61">
    <sortCondition ref="C3:C61" customList="高男菁英組,高女菁英組,國男菁英組,國女菁英組,高男社團組,高女社團組,國男社團組,國女社團組,國小高男組,國小高女組,國小中男組,國小中女組,國小低男組,國小低女組"/>
    <sortCondition ref="O3:O61"/>
    <sortCondition descending="1" ref="K3:K61"/>
  </sortState>
  <phoneticPr fontId="2" type="noConversion"/>
  <conditionalFormatting sqref="L3:N61 P3:P19 P38:P41">
    <cfRule type="cellIs" dxfId="11" priority="3" operator="lessThanOrEqual">
      <formula>3</formula>
    </cfRule>
  </conditionalFormatting>
  <conditionalFormatting sqref="P20:P30">
    <cfRule type="cellIs" dxfId="10" priority="2" operator="lessThanOrEqual">
      <formula>2</formula>
    </cfRule>
  </conditionalFormatting>
  <conditionalFormatting sqref="P42 P31:P37 P48">
    <cfRule type="cellIs" dxfId="9" priority="1" operator="lessThanOr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7.5" bestFit="1" customWidth="1"/>
    <col min="2" max="2" width="9.625" bestFit="1" customWidth="1"/>
    <col min="3" max="3" width="14" bestFit="1" customWidth="1"/>
    <col min="4" max="4" width="9.625" bestFit="1" customWidth="1"/>
    <col min="5" max="5" width="19.25" customWidth="1"/>
    <col min="6" max="14" width="9.125" bestFit="1" customWidth="1"/>
    <col min="15" max="15" width="11.375" style="30" bestFit="1" customWidth="1"/>
    <col min="16" max="16" width="11.375" style="21" bestFit="1" customWidth="1"/>
  </cols>
  <sheetData>
    <row r="1" spans="1:16" ht="27.75">
      <c r="A1" s="22" t="s">
        <v>194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6"/>
      <c r="P1" s="23"/>
    </row>
    <row r="2" spans="1:16" ht="19.5">
      <c r="A2" s="1" t="s">
        <v>0</v>
      </c>
      <c r="B2" s="1" t="s">
        <v>2</v>
      </c>
      <c r="C2" s="1" t="s">
        <v>1</v>
      </c>
      <c r="D2" s="1" t="s">
        <v>3</v>
      </c>
      <c r="E2" s="15" t="s">
        <v>200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7" t="s">
        <v>141</v>
      </c>
      <c r="P2" s="2" t="s">
        <v>193</v>
      </c>
    </row>
    <row r="3" spans="1:16" ht="19.5">
      <c r="A3" s="3"/>
      <c r="B3" s="3"/>
      <c r="C3" s="3"/>
      <c r="D3" s="3"/>
      <c r="E3" s="15"/>
      <c r="F3" s="4">
        <v>4</v>
      </c>
      <c r="G3" s="4">
        <v>4</v>
      </c>
      <c r="H3" s="4">
        <v>4</v>
      </c>
      <c r="I3" s="4">
        <v>3</v>
      </c>
      <c r="J3" s="4">
        <v>3</v>
      </c>
      <c r="K3" s="4">
        <v>3</v>
      </c>
      <c r="L3" s="4">
        <v>2</v>
      </c>
      <c r="M3" s="4">
        <v>2</v>
      </c>
      <c r="N3" s="4">
        <v>2</v>
      </c>
      <c r="O3" s="28"/>
      <c r="P3" s="3"/>
    </row>
    <row r="4" spans="1:16" ht="19.5">
      <c r="A4" s="5" t="s">
        <v>14</v>
      </c>
      <c r="B4" s="5" t="s">
        <v>16</v>
      </c>
      <c r="C4" s="5" t="s">
        <v>15</v>
      </c>
      <c r="D4" s="5" t="s">
        <v>17</v>
      </c>
      <c r="E4" s="6" t="s">
        <v>177</v>
      </c>
      <c r="F4" s="7">
        <v>5</v>
      </c>
      <c r="G4" s="7">
        <v>3</v>
      </c>
      <c r="H4" s="7">
        <v>2</v>
      </c>
      <c r="I4" s="7">
        <v>5</v>
      </c>
      <c r="J4" s="7">
        <v>5</v>
      </c>
      <c r="K4" s="7">
        <v>5</v>
      </c>
      <c r="L4" s="7">
        <v>5</v>
      </c>
      <c r="M4" s="7">
        <v>3</v>
      </c>
      <c r="N4" s="7">
        <v>5</v>
      </c>
      <c r="O4" s="29">
        <f t="shared" ref="O4:O49" si="0">SUM(F4:N4)</f>
        <v>38</v>
      </c>
      <c r="P4" s="31">
        <v>1</v>
      </c>
    </row>
    <row r="5" spans="1:16" ht="19.5">
      <c r="A5" s="5" t="s">
        <v>18</v>
      </c>
      <c r="B5" s="5" t="s">
        <v>19</v>
      </c>
      <c r="C5" s="5" t="s">
        <v>15</v>
      </c>
      <c r="D5" s="5" t="s">
        <v>17</v>
      </c>
      <c r="E5" s="6" t="s">
        <v>177</v>
      </c>
      <c r="F5" s="7">
        <v>2</v>
      </c>
      <c r="G5" s="7">
        <v>3</v>
      </c>
      <c r="H5" s="7">
        <v>4</v>
      </c>
      <c r="I5" s="7">
        <v>3</v>
      </c>
      <c r="J5" s="7">
        <v>3</v>
      </c>
      <c r="K5" s="7">
        <v>4</v>
      </c>
      <c r="L5" s="7">
        <v>4</v>
      </c>
      <c r="M5" s="7">
        <v>4</v>
      </c>
      <c r="N5" s="7">
        <v>5</v>
      </c>
      <c r="O5" s="29">
        <f t="shared" si="0"/>
        <v>32</v>
      </c>
      <c r="P5" s="31">
        <v>2</v>
      </c>
    </row>
    <row r="6" spans="1:16" ht="19.5">
      <c r="A6" s="5" t="s">
        <v>23</v>
      </c>
      <c r="B6" s="5" t="s">
        <v>24</v>
      </c>
      <c r="C6" s="5" t="s">
        <v>15</v>
      </c>
      <c r="D6" s="5" t="s">
        <v>22</v>
      </c>
      <c r="E6" s="6" t="s">
        <v>178</v>
      </c>
      <c r="F6" s="7">
        <v>1</v>
      </c>
      <c r="G6" s="7">
        <v>5</v>
      </c>
      <c r="H6" s="7">
        <v>4</v>
      </c>
      <c r="I6" s="7">
        <v>3</v>
      </c>
      <c r="J6" s="7">
        <v>5</v>
      </c>
      <c r="K6" s="7">
        <v>2</v>
      </c>
      <c r="L6" s="7">
        <v>3</v>
      </c>
      <c r="M6" s="7">
        <v>4</v>
      </c>
      <c r="N6" s="7">
        <v>5</v>
      </c>
      <c r="O6" s="29">
        <f t="shared" si="0"/>
        <v>32</v>
      </c>
      <c r="P6" s="31">
        <v>2</v>
      </c>
    </row>
    <row r="7" spans="1:16" ht="19.5">
      <c r="A7" s="5" t="s">
        <v>25</v>
      </c>
      <c r="B7" s="5" t="s">
        <v>143</v>
      </c>
      <c r="C7" s="5" t="s">
        <v>15</v>
      </c>
      <c r="D7" s="5" t="s">
        <v>22</v>
      </c>
      <c r="E7" s="6" t="s">
        <v>178</v>
      </c>
      <c r="F7" s="7">
        <v>3</v>
      </c>
      <c r="G7" s="7">
        <v>2</v>
      </c>
      <c r="H7" s="7">
        <v>5</v>
      </c>
      <c r="I7" s="7">
        <v>3</v>
      </c>
      <c r="J7" s="7">
        <v>4</v>
      </c>
      <c r="K7" s="7">
        <v>5</v>
      </c>
      <c r="L7" s="7">
        <v>4</v>
      </c>
      <c r="M7" s="7">
        <v>0</v>
      </c>
      <c r="N7" s="7">
        <v>4</v>
      </c>
      <c r="O7" s="29">
        <f t="shared" si="0"/>
        <v>30</v>
      </c>
      <c r="P7" s="31">
        <v>4</v>
      </c>
    </row>
    <row r="8" spans="1:16" ht="19.5">
      <c r="A8" s="5" t="s">
        <v>20</v>
      </c>
      <c r="B8" s="5" t="s">
        <v>21</v>
      </c>
      <c r="C8" s="5" t="s">
        <v>15</v>
      </c>
      <c r="D8" s="5" t="s">
        <v>22</v>
      </c>
      <c r="E8" s="6" t="s">
        <v>178</v>
      </c>
      <c r="F8" s="7">
        <v>3</v>
      </c>
      <c r="G8" s="7">
        <v>4</v>
      </c>
      <c r="H8" s="7">
        <v>4</v>
      </c>
      <c r="I8" s="7">
        <v>2</v>
      </c>
      <c r="J8" s="7">
        <v>2</v>
      </c>
      <c r="K8" s="7">
        <v>3</v>
      </c>
      <c r="L8" s="7">
        <v>5</v>
      </c>
      <c r="M8" s="7">
        <v>4</v>
      </c>
      <c r="N8" s="7">
        <v>3</v>
      </c>
      <c r="O8" s="29">
        <f t="shared" si="0"/>
        <v>30</v>
      </c>
      <c r="P8" s="31">
        <v>4</v>
      </c>
    </row>
    <row r="9" spans="1:16" ht="19.5">
      <c r="A9" s="9" t="s">
        <v>27</v>
      </c>
      <c r="B9" s="10" t="s">
        <v>29</v>
      </c>
      <c r="C9" s="9" t="s">
        <v>28</v>
      </c>
      <c r="D9" s="9" t="s">
        <v>22</v>
      </c>
      <c r="E9" s="10" t="s">
        <v>178</v>
      </c>
      <c r="F9" s="11">
        <v>5</v>
      </c>
      <c r="G9" s="11">
        <v>3</v>
      </c>
      <c r="H9" s="11">
        <v>1</v>
      </c>
      <c r="I9" s="11">
        <v>3</v>
      </c>
      <c r="J9" s="11">
        <v>1</v>
      </c>
      <c r="K9" s="11">
        <v>3</v>
      </c>
      <c r="L9" s="11">
        <v>5</v>
      </c>
      <c r="M9" s="11">
        <v>4</v>
      </c>
      <c r="N9" s="11">
        <v>4</v>
      </c>
      <c r="O9" s="32">
        <f t="shared" si="0"/>
        <v>29</v>
      </c>
      <c r="P9" s="33">
        <v>1</v>
      </c>
    </row>
    <row r="10" spans="1:16" ht="19.5">
      <c r="A10" s="9" t="s">
        <v>30</v>
      </c>
      <c r="B10" s="9" t="s">
        <v>31</v>
      </c>
      <c r="C10" s="9" t="s">
        <v>28</v>
      </c>
      <c r="D10" s="9" t="s">
        <v>22</v>
      </c>
      <c r="E10" s="10" t="s">
        <v>178</v>
      </c>
      <c r="F10" s="11">
        <v>0</v>
      </c>
      <c r="G10" s="11">
        <v>3</v>
      </c>
      <c r="H10" s="11">
        <v>3</v>
      </c>
      <c r="I10" s="11">
        <v>2</v>
      </c>
      <c r="J10" s="11">
        <v>3</v>
      </c>
      <c r="K10" s="11">
        <v>2</v>
      </c>
      <c r="L10" s="11">
        <v>2</v>
      </c>
      <c r="M10" s="11">
        <v>4</v>
      </c>
      <c r="N10" s="11">
        <v>5</v>
      </c>
      <c r="O10" s="32">
        <f t="shared" si="0"/>
        <v>24</v>
      </c>
      <c r="P10" s="33">
        <v>2</v>
      </c>
    </row>
    <row r="11" spans="1:16" ht="19.5">
      <c r="A11" s="5" t="s">
        <v>39</v>
      </c>
      <c r="B11" s="5" t="s">
        <v>40</v>
      </c>
      <c r="C11" s="5" t="s">
        <v>33</v>
      </c>
      <c r="D11" s="5" t="s">
        <v>22</v>
      </c>
      <c r="E11" s="6" t="s">
        <v>181</v>
      </c>
      <c r="F11" s="7">
        <v>5</v>
      </c>
      <c r="G11" s="7">
        <v>5</v>
      </c>
      <c r="H11" s="7">
        <v>3</v>
      </c>
      <c r="I11" s="7">
        <v>3</v>
      </c>
      <c r="J11" s="7">
        <v>5</v>
      </c>
      <c r="K11" s="7">
        <v>4</v>
      </c>
      <c r="L11" s="7">
        <v>4</v>
      </c>
      <c r="M11" s="7">
        <v>4</v>
      </c>
      <c r="N11" s="7">
        <v>4</v>
      </c>
      <c r="O11" s="29">
        <f t="shared" si="0"/>
        <v>37</v>
      </c>
      <c r="P11" s="31">
        <v>1</v>
      </c>
    </row>
    <row r="12" spans="1:16" ht="19.5">
      <c r="A12" s="5" t="s">
        <v>43</v>
      </c>
      <c r="B12" s="5" t="s">
        <v>44</v>
      </c>
      <c r="C12" s="5" t="s">
        <v>33</v>
      </c>
      <c r="D12" s="5" t="s">
        <v>22</v>
      </c>
      <c r="E12" s="6" t="s">
        <v>181</v>
      </c>
      <c r="F12" s="7">
        <v>3</v>
      </c>
      <c r="G12" s="7">
        <v>5</v>
      </c>
      <c r="H12" s="7">
        <v>3</v>
      </c>
      <c r="I12" s="7">
        <v>1</v>
      </c>
      <c r="J12" s="7">
        <v>5</v>
      </c>
      <c r="K12" s="7">
        <v>5</v>
      </c>
      <c r="L12" s="7">
        <v>3</v>
      </c>
      <c r="M12" s="7">
        <v>4</v>
      </c>
      <c r="N12" s="7">
        <v>4</v>
      </c>
      <c r="O12" s="29">
        <f t="shared" si="0"/>
        <v>33</v>
      </c>
      <c r="P12" s="31">
        <v>2</v>
      </c>
    </row>
    <row r="13" spans="1:16" ht="19.5">
      <c r="A13" s="5" t="s">
        <v>32</v>
      </c>
      <c r="B13" s="5" t="s">
        <v>34</v>
      </c>
      <c r="C13" s="5" t="s">
        <v>33</v>
      </c>
      <c r="D13" s="5" t="s">
        <v>22</v>
      </c>
      <c r="E13" s="6" t="s">
        <v>179</v>
      </c>
      <c r="F13" s="7">
        <v>1</v>
      </c>
      <c r="G13" s="7">
        <v>5</v>
      </c>
      <c r="H13" s="7">
        <v>2</v>
      </c>
      <c r="I13" s="7">
        <v>4</v>
      </c>
      <c r="J13" s="7">
        <v>4</v>
      </c>
      <c r="K13" s="7">
        <v>3</v>
      </c>
      <c r="L13" s="7">
        <v>3</v>
      </c>
      <c r="M13" s="7">
        <v>5</v>
      </c>
      <c r="N13" s="7">
        <v>4</v>
      </c>
      <c r="O13" s="29">
        <f t="shared" si="0"/>
        <v>31</v>
      </c>
      <c r="P13" s="31">
        <v>3</v>
      </c>
    </row>
    <row r="14" spans="1:16" ht="19.5">
      <c r="A14" s="5" t="s">
        <v>41</v>
      </c>
      <c r="B14" s="5" t="s">
        <v>42</v>
      </c>
      <c r="C14" s="5" t="s">
        <v>33</v>
      </c>
      <c r="D14" s="5" t="s">
        <v>22</v>
      </c>
      <c r="E14" s="6" t="s">
        <v>179</v>
      </c>
      <c r="F14" s="7">
        <v>3</v>
      </c>
      <c r="G14" s="7">
        <v>1</v>
      </c>
      <c r="H14" s="7">
        <v>0</v>
      </c>
      <c r="I14" s="7">
        <v>4</v>
      </c>
      <c r="J14" s="7">
        <v>4</v>
      </c>
      <c r="K14" s="7">
        <v>4</v>
      </c>
      <c r="L14" s="7">
        <v>5</v>
      </c>
      <c r="M14" s="7">
        <v>5</v>
      </c>
      <c r="N14" s="7">
        <v>4</v>
      </c>
      <c r="O14" s="29">
        <f t="shared" si="0"/>
        <v>30</v>
      </c>
      <c r="P14" s="31">
        <v>4</v>
      </c>
    </row>
    <row r="15" spans="1:16" ht="19.5">
      <c r="A15" s="5" t="s">
        <v>35</v>
      </c>
      <c r="B15" s="5" t="s">
        <v>36</v>
      </c>
      <c r="C15" s="5" t="s">
        <v>33</v>
      </c>
      <c r="D15" s="5" t="s">
        <v>22</v>
      </c>
      <c r="E15" s="6" t="s">
        <v>180</v>
      </c>
      <c r="F15" s="7">
        <v>0</v>
      </c>
      <c r="G15" s="7">
        <v>5</v>
      </c>
      <c r="H15" s="7">
        <v>3</v>
      </c>
      <c r="I15" s="7">
        <v>0</v>
      </c>
      <c r="J15" s="7">
        <v>4</v>
      </c>
      <c r="K15" s="7">
        <v>4</v>
      </c>
      <c r="L15" s="7">
        <v>4</v>
      </c>
      <c r="M15" s="7">
        <v>3</v>
      </c>
      <c r="N15" s="7">
        <v>4</v>
      </c>
      <c r="O15" s="29">
        <f t="shared" si="0"/>
        <v>27</v>
      </c>
      <c r="P15" s="31">
        <v>5</v>
      </c>
    </row>
    <row r="16" spans="1:16" ht="19.5">
      <c r="A16" s="5" t="s">
        <v>37</v>
      </c>
      <c r="B16" s="5" t="s">
        <v>38</v>
      </c>
      <c r="C16" s="5" t="s">
        <v>33</v>
      </c>
      <c r="D16" s="5" t="s">
        <v>22</v>
      </c>
      <c r="E16" s="6" t="s">
        <v>179</v>
      </c>
      <c r="F16" s="7">
        <v>2</v>
      </c>
      <c r="G16" s="7">
        <v>3</v>
      </c>
      <c r="H16" s="7">
        <v>0</v>
      </c>
      <c r="I16" s="7">
        <v>1</v>
      </c>
      <c r="J16" s="7">
        <v>3</v>
      </c>
      <c r="K16" s="7">
        <v>4</v>
      </c>
      <c r="L16" s="7">
        <v>1</v>
      </c>
      <c r="M16" s="7">
        <v>2</v>
      </c>
      <c r="N16" s="7">
        <v>5</v>
      </c>
      <c r="O16" s="29">
        <f t="shared" si="0"/>
        <v>21</v>
      </c>
      <c r="P16" s="31">
        <v>6</v>
      </c>
    </row>
    <row r="17" spans="1:16" ht="19.5">
      <c r="A17" s="5" t="s">
        <v>45</v>
      </c>
      <c r="B17" s="5" t="s">
        <v>46</v>
      </c>
      <c r="C17" s="5" t="s">
        <v>33</v>
      </c>
      <c r="D17" s="5" t="s">
        <v>22</v>
      </c>
      <c r="E17" s="6" t="s">
        <v>179</v>
      </c>
      <c r="F17" s="7">
        <v>0</v>
      </c>
      <c r="G17" s="7">
        <v>3</v>
      </c>
      <c r="H17" s="7">
        <v>0</v>
      </c>
      <c r="I17" s="7">
        <v>2</v>
      </c>
      <c r="J17" s="7">
        <v>1</v>
      </c>
      <c r="K17" s="7">
        <v>3</v>
      </c>
      <c r="L17" s="7">
        <v>4</v>
      </c>
      <c r="M17" s="7">
        <v>4</v>
      </c>
      <c r="N17" s="7">
        <v>4</v>
      </c>
      <c r="O17" s="29">
        <f t="shared" si="0"/>
        <v>21</v>
      </c>
      <c r="P17" s="31">
        <v>6</v>
      </c>
    </row>
    <row r="18" spans="1:16" ht="19.5">
      <c r="A18" s="5" t="s">
        <v>51</v>
      </c>
      <c r="B18" s="5" t="s">
        <v>52</v>
      </c>
      <c r="C18" s="5" t="s">
        <v>33</v>
      </c>
      <c r="D18" s="5" t="s">
        <v>22</v>
      </c>
      <c r="E18" s="6" t="s">
        <v>180</v>
      </c>
      <c r="F18" s="7">
        <v>0</v>
      </c>
      <c r="G18" s="7">
        <v>2</v>
      </c>
      <c r="H18" s="7">
        <v>1</v>
      </c>
      <c r="I18" s="7">
        <v>1</v>
      </c>
      <c r="J18" s="7">
        <v>4</v>
      </c>
      <c r="K18" s="7">
        <v>4</v>
      </c>
      <c r="L18" s="7">
        <v>2</v>
      </c>
      <c r="M18" s="7">
        <v>3</v>
      </c>
      <c r="N18" s="7">
        <v>3</v>
      </c>
      <c r="O18" s="29">
        <f t="shared" si="0"/>
        <v>20</v>
      </c>
      <c r="P18" s="31">
        <v>8</v>
      </c>
    </row>
    <row r="19" spans="1:16" ht="19.5">
      <c r="A19" s="5" t="s">
        <v>49</v>
      </c>
      <c r="B19" s="6" t="s">
        <v>50</v>
      </c>
      <c r="C19" s="5" t="s">
        <v>33</v>
      </c>
      <c r="D19" s="5" t="s">
        <v>22</v>
      </c>
      <c r="E19" s="6" t="s">
        <v>180</v>
      </c>
      <c r="F19" s="7">
        <v>1</v>
      </c>
      <c r="G19" s="7">
        <v>0</v>
      </c>
      <c r="H19" s="7">
        <v>1</v>
      </c>
      <c r="I19" s="7">
        <v>2</v>
      </c>
      <c r="J19" s="7">
        <v>1</v>
      </c>
      <c r="K19" s="7">
        <v>3</v>
      </c>
      <c r="L19" s="7">
        <v>2</v>
      </c>
      <c r="M19" s="7">
        <v>4</v>
      </c>
      <c r="N19" s="7">
        <v>3</v>
      </c>
      <c r="O19" s="29">
        <f t="shared" si="0"/>
        <v>17</v>
      </c>
      <c r="P19" s="31">
        <v>9</v>
      </c>
    </row>
    <row r="20" spans="1:16" ht="19.5">
      <c r="A20" s="5" t="s">
        <v>47</v>
      </c>
      <c r="B20" s="5" t="s">
        <v>48</v>
      </c>
      <c r="C20" s="5" t="s">
        <v>33</v>
      </c>
      <c r="D20" s="5" t="s">
        <v>22</v>
      </c>
      <c r="E20" s="6" t="s">
        <v>179</v>
      </c>
      <c r="F20" s="7"/>
      <c r="G20" s="7"/>
      <c r="H20" s="7"/>
      <c r="I20" s="7"/>
      <c r="J20" s="7"/>
      <c r="K20" s="7"/>
      <c r="L20" s="7"/>
      <c r="M20" s="7"/>
      <c r="N20" s="7"/>
      <c r="O20" s="29">
        <f t="shared" si="0"/>
        <v>0</v>
      </c>
      <c r="P20" s="31">
        <v>10</v>
      </c>
    </row>
    <row r="21" spans="1:16" ht="19.5">
      <c r="A21" s="9" t="s">
        <v>53</v>
      </c>
      <c r="B21" s="9" t="s">
        <v>55</v>
      </c>
      <c r="C21" s="9" t="s">
        <v>54</v>
      </c>
      <c r="D21" s="9" t="s">
        <v>22</v>
      </c>
      <c r="E21" s="10" t="s">
        <v>179</v>
      </c>
      <c r="F21" s="11">
        <v>1</v>
      </c>
      <c r="G21" s="11">
        <v>1</v>
      </c>
      <c r="H21" s="11">
        <v>2</v>
      </c>
      <c r="I21" s="11">
        <v>4</v>
      </c>
      <c r="J21" s="11">
        <v>5</v>
      </c>
      <c r="K21" s="11">
        <v>5</v>
      </c>
      <c r="L21" s="11">
        <v>5</v>
      </c>
      <c r="M21" s="11">
        <v>2</v>
      </c>
      <c r="N21" s="11">
        <v>5</v>
      </c>
      <c r="O21" s="32">
        <f t="shared" si="0"/>
        <v>30</v>
      </c>
      <c r="P21" s="33">
        <v>1</v>
      </c>
    </row>
    <row r="22" spans="1:16" ht="19.5">
      <c r="A22" s="9" t="s">
        <v>58</v>
      </c>
      <c r="B22" s="9" t="s">
        <v>59</v>
      </c>
      <c r="C22" s="9" t="s">
        <v>54</v>
      </c>
      <c r="D22" s="9" t="s">
        <v>22</v>
      </c>
      <c r="E22" s="10" t="s">
        <v>180</v>
      </c>
      <c r="F22" s="11">
        <v>4</v>
      </c>
      <c r="G22" s="11">
        <v>1</v>
      </c>
      <c r="H22" s="11">
        <v>2</v>
      </c>
      <c r="I22" s="11">
        <v>4</v>
      </c>
      <c r="J22" s="11">
        <v>2</v>
      </c>
      <c r="K22" s="11">
        <v>4</v>
      </c>
      <c r="L22" s="11">
        <v>4</v>
      </c>
      <c r="M22" s="11">
        <v>3</v>
      </c>
      <c r="N22" s="11">
        <v>5</v>
      </c>
      <c r="O22" s="32">
        <f t="shared" si="0"/>
        <v>29</v>
      </c>
      <c r="P22" s="33">
        <v>2</v>
      </c>
    </row>
    <row r="23" spans="1:16" ht="19.5">
      <c r="A23" s="9" t="s">
        <v>56</v>
      </c>
      <c r="B23" s="9" t="s">
        <v>144</v>
      </c>
      <c r="C23" s="9" t="s">
        <v>54</v>
      </c>
      <c r="D23" s="9" t="s">
        <v>22</v>
      </c>
      <c r="E23" s="10" t="s">
        <v>180</v>
      </c>
      <c r="F23" s="11">
        <v>2</v>
      </c>
      <c r="G23" s="11">
        <v>5</v>
      </c>
      <c r="H23" s="11">
        <v>1</v>
      </c>
      <c r="I23" s="11">
        <v>1</v>
      </c>
      <c r="J23" s="11">
        <v>2</v>
      </c>
      <c r="K23" s="11">
        <v>3</v>
      </c>
      <c r="L23" s="11">
        <v>5</v>
      </c>
      <c r="M23" s="11">
        <v>5</v>
      </c>
      <c r="N23" s="11">
        <v>1</v>
      </c>
      <c r="O23" s="32">
        <f t="shared" si="0"/>
        <v>25</v>
      </c>
      <c r="P23" s="33">
        <v>3</v>
      </c>
    </row>
    <row r="24" spans="1:16" ht="19.5">
      <c r="A24" s="9" t="s">
        <v>60</v>
      </c>
      <c r="B24" s="9" t="s">
        <v>61</v>
      </c>
      <c r="C24" s="9" t="s">
        <v>54</v>
      </c>
      <c r="D24" s="9" t="s">
        <v>22</v>
      </c>
      <c r="E24" s="10" t="s">
        <v>180</v>
      </c>
      <c r="F24" s="11">
        <v>1</v>
      </c>
      <c r="G24" s="11">
        <v>1</v>
      </c>
      <c r="H24" s="11">
        <v>0</v>
      </c>
      <c r="I24" s="11">
        <v>2</v>
      </c>
      <c r="J24" s="11">
        <v>4</v>
      </c>
      <c r="K24" s="11">
        <v>1</v>
      </c>
      <c r="L24" s="11">
        <v>4</v>
      </c>
      <c r="M24" s="11">
        <v>2</v>
      </c>
      <c r="N24" s="11">
        <v>3</v>
      </c>
      <c r="O24" s="32">
        <f t="shared" si="0"/>
        <v>18</v>
      </c>
      <c r="P24" s="33">
        <v>4</v>
      </c>
    </row>
    <row r="25" spans="1:16" ht="19.5">
      <c r="A25" s="9" t="s">
        <v>62</v>
      </c>
      <c r="B25" s="9" t="s">
        <v>63</v>
      </c>
      <c r="C25" s="9" t="s">
        <v>54</v>
      </c>
      <c r="D25" s="9" t="s">
        <v>22</v>
      </c>
      <c r="E25" s="10" t="s">
        <v>179</v>
      </c>
      <c r="F25" s="11"/>
      <c r="G25" s="11"/>
      <c r="H25" s="11"/>
      <c r="I25" s="11"/>
      <c r="J25" s="11"/>
      <c r="K25" s="11"/>
      <c r="L25" s="11"/>
      <c r="M25" s="11"/>
      <c r="N25" s="11"/>
      <c r="O25" s="32">
        <f t="shared" si="0"/>
        <v>0</v>
      </c>
      <c r="P25" s="33">
        <v>5</v>
      </c>
    </row>
    <row r="26" spans="1:16" ht="19.5">
      <c r="A26" s="5" t="s">
        <v>64</v>
      </c>
      <c r="B26" s="5" t="s">
        <v>66</v>
      </c>
      <c r="C26" s="5" t="s">
        <v>65</v>
      </c>
      <c r="D26" s="5" t="s">
        <v>22</v>
      </c>
      <c r="E26" s="6" t="s">
        <v>182</v>
      </c>
      <c r="F26" s="7">
        <v>0</v>
      </c>
      <c r="G26" s="7">
        <v>3</v>
      </c>
      <c r="H26" s="7">
        <v>0</v>
      </c>
      <c r="I26" s="7">
        <v>4</v>
      </c>
      <c r="J26" s="7">
        <v>4</v>
      </c>
      <c r="K26" s="7">
        <v>4</v>
      </c>
      <c r="L26" s="7">
        <v>3</v>
      </c>
      <c r="M26" s="7">
        <v>4</v>
      </c>
      <c r="N26" s="7">
        <v>4</v>
      </c>
      <c r="O26" s="29">
        <f t="shared" si="0"/>
        <v>26</v>
      </c>
      <c r="P26" s="31">
        <v>1</v>
      </c>
    </row>
    <row r="27" spans="1:16" ht="19.5">
      <c r="A27" s="5" t="s">
        <v>71</v>
      </c>
      <c r="B27" s="6" t="s">
        <v>72</v>
      </c>
      <c r="C27" s="5" t="s">
        <v>65</v>
      </c>
      <c r="D27" s="5" t="s">
        <v>22</v>
      </c>
      <c r="E27" s="6" t="s">
        <v>182</v>
      </c>
      <c r="F27" s="7">
        <v>0</v>
      </c>
      <c r="G27" s="7">
        <v>0</v>
      </c>
      <c r="H27" s="7">
        <v>3</v>
      </c>
      <c r="I27" s="7">
        <v>3</v>
      </c>
      <c r="J27" s="7">
        <v>5</v>
      </c>
      <c r="K27" s="7">
        <v>4</v>
      </c>
      <c r="L27" s="7">
        <v>2</v>
      </c>
      <c r="M27" s="7">
        <v>3</v>
      </c>
      <c r="N27" s="7">
        <v>3</v>
      </c>
      <c r="O27" s="29">
        <f t="shared" si="0"/>
        <v>23</v>
      </c>
      <c r="P27" s="31">
        <v>2</v>
      </c>
    </row>
    <row r="28" spans="1:16" ht="19.5">
      <c r="A28" s="5" t="s">
        <v>69</v>
      </c>
      <c r="B28" s="5" t="s">
        <v>70</v>
      </c>
      <c r="C28" s="5" t="s">
        <v>65</v>
      </c>
      <c r="D28" s="5" t="s">
        <v>22</v>
      </c>
      <c r="E28" s="6" t="s">
        <v>182</v>
      </c>
      <c r="F28" s="7">
        <v>0</v>
      </c>
      <c r="G28" s="7">
        <v>1</v>
      </c>
      <c r="H28" s="7">
        <v>3</v>
      </c>
      <c r="I28" s="7">
        <v>1</v>
      </c>
      <c r="J28" s="7">
        <v>2</v>
      </c>
      <c r="K28" s="7">
        <v>3</v>
      </c>
      <c r="L28" s="7">
        <v>5</v>
      </c>
      <c r="M28" s="7">
        <v>3</v>
      </c>
      <c r="N28" s="7">
        <v>3</v>
      </c>
      <c r="O28" s="29">
        <f t="shared" si="0"/>
        <v>21</v>
      </c>
      <c r="P28" s="31">
        <v>3</v>
      </c>
    </row>
    <row r="29" spans="1:16" ht="19.5">
      <c r="A29" s="5" t="s">
        <v>67</v>
      </c>
      <c r="B29" s="5" t="s">
        <v>68</v>
      </c>
      <c r="C29" s="5" t="s">
        <v>65</v>
      </c>
      <c r="D29" s="5" t="s">
        <v>22</v>
      </c>
      <c r="E29" s="6" t="s">
        <v>183</v>
      </c>
      <c r="F29" s="7">
        <v>0</v>
      </c>
      <c r="G29" s="7">
        <v>0</v>
      </c>
      <c r="H29" s="7">
        <v>1</v>
      </c>
      <c r="I29" s="7">
        <v>2</v>
      </c>
      <c r="J29" s="7">
        <v>2</v>
      </c>
      <c r="K29" s="7">
        <v>2</v>
      </c>
      <c r="L29" s="7">
        <v>3</v>
      </c>
      <c r="M29" s="7">
        <v>3</v>
      </c>
      <c r="N29" s="7">
        <v>5</v>
      </c>
      <c r="O29" s="29">
        <f t="shared" si="0"/>
        <v>18</v>
      </c>
      <c r="P29" s="31">
        <v>4</v>
      </c>
    </row>
    <row r="30" spans="1:16" ht="19.5">
      <c r="A30" s="5" t="s">
        <v>73</v>
      </c>
      <c r="B30" s="5" t="s">
        <v>74</v>
      </c>
      <c r="C30" s="5" t="s">
        <v>65</v>
      </c>
      <c r="D30" s="5" t="s">
        <v>22</v>
      </c>
      <c r="E30" s="6" t="s">
        <v>183</v>
      </c>
      <c r="F30" s="7">
        <v>0</v>
      </c>
      <c r="G30" s="7">
        <v>2</v>
      </c>
      <c r="H30" s="7">
        <v>5</v>
      </c>
      <c r="I30" s="7">
        <v>1</v>
      </c>
      <c r="J30" s="7">
        <v>0</v>
      </c>
      <c r="K30" s="7">
        <v>2</v>
      </c>
      <c r="L30" s="7">
        <v>1</v>
      </c>
      <c r="M30" s="7">
        <v>1</v>
      </c>
      <c r="N30" s="7">
        <v>3</v>
      </c>
      <c r="O30" s="29">
        <f t="shared" si="0"/>
        <v>15</v>
      </c>
      <c r="P30" s="31">
        <v>5</v>
      </c>
    </row>
    <row r="31" spans="1:16" ht="19.5">
      <c r="A31" s="5" t="s">
        <v>198</v>
      </c>
      <c r="B31" s="5" t="s">
        <v>75</v>
      </c>
      <c r="C31" s="5" t="s">
        <v>65</v>
      </c>
      <c r="D31" s="5" t="s">
        <v>22</v>
      </c>
      <c r="E31" s="6" t="s">
        <v>192</v>
      </c>
      <c r="F31" s="7"/>
      <c r="G31" s="7"/>
      <c r="H31" s="7"/>
      <c r="I31" s="7"/>
      <c r="J31" s="7"/>
      <c r="K31" s="7"/>
      <c r="L31" s="7"/>
      <c r="M31" s="7"/>
      <c r="N31" s="7"/>
      <c r="O31" s="29">
        <f t="shared" si="0"/>
        <v>0</v>
      </c>
      <c r="P31" s="31">
        <v>6</v>
      </c>
    </row>
    <row r="32" spans="1:16" ht="19.5">
      <c r="A32" s="9" t="s">
        <v>83</v>
      </c>
      <c r="B32" s="9" t="s">
        <v>84</v>
      </c>
      <c r="C32" s="9" t="s">
        <v>77</v>
      </c>
      <c r="D32" s="9" t="s">
        <v>22</v>
      </c>
      <c r="E32" s="10" t="s">
        <v>182</v>
      </c>
      <c r="F32" s="11">
        <v>3</v>
      </c>
      <c r="G32" s="11">
        <v>2</v>
      </c>
      <c r="H32" s="11">
        <v>4</v>
      </c>
      <c r="I32" s="11">
        <v>3</v>
      </c>
      <c r="J32" s="11">
        <v>1</v>
      </c>
      <c r="K32" s="11">
        <v>4</v>
      </c>
      <c r="L32" s="11">
        <v>5</v>
      </c>
      <c r="M32" s="11">
        <v>1</v>
      </c>
      <c r="N32" s="11">
        <v>5</v>
      </c>
      <c r="O32" s="32">
        <f t="shared" si="0"/>
        <v>28</v>
      </c>
      <c r="P32" s="33">
        <v>1</v>
      </c>
    </row>
    <row r="33" spans="1:16" ht="19.5">
      <c r="A33" s="9" t="s">
        <v>88</v>
      </c>
      <c r="B33" s="9" t="s">
        <v>89</v>
      </c>
      <c r="C33" s="9" t="s">
        <v>77</v>
      </c>
      <c r="D33" s="9" t="s">
        <v>22</v>
      </c>
      <c r="E33" s="10" t="s">
        <v>184</v>
      </c>
      <c r="F33" s="11">
        <v>4</v>
      </c>
      <c r="G33" s="11">
        <v>5</v>
      </c>
      <c r="H33" s="11">
        <v>1</v>
      </c>
      <c r="I33" s="11">
        <v>0</v>
      </c>
      <c r="J33" s="11">
        <v>2</v>
      </c>
      <c r="K33" s="11">
        <v>4</v>
      </c>
      <c r="L33" s="11">
        <v>1</v>
      </c>
      <c r="M33" s="11">
        <v>2</v>
      </c>
      <c r="N33" s="11">
        <v>0</v>
      </c>
      <c r="O33" s="32">
        <f t="shared" si="0"/>
        <v>19</v>
      </c>
      <c r="P33" s="33">
        <v>2</v>
      </c>
    </row>
    <row r="34" spans="1:16" ht="19.5">
      <c r="A34" s="9" t="s">
        <v>87</v>
      </c>
      <c r="B34" s="9" t="s">
        <v>145</v>
      </c>
      <c r="C34" s="9" t="s">
        <v>77</v>
      </c>
      <c r="D34" s="9" t="s">
        <v>22</v>
      </c>
      <c r="E34" s="10" t="s">
        <v>184</v>
      </c>
      <c r="F34" s="11">
        <v>1</v>
      </c>
      <c r="G34" s="11">
        <v>2</v>
      </c>
      <c r="H34" s="11">
        <v>0</v>
      </c>
      <c r="I34" s="11">
        <v>0</v>
      </c>
      <c r="J34" s="11">
        <v>3</v>
      </c>
      <c r="K34" s="11">
        <v>3</v>
      </c>
      <c r="L34" s="11">
        <v>3</v>
      </c>
      <c r="M34" s="11">
        <v>2</v>
      </c>
      <c r="N34" s="11">
        <v>4</v>
      </c>
      <c r="O34" s="32">
        <f t="shared" si="0"/>
        <v>18</v>
      </c>
      <c r="P34" s="33">
        <v>3</v>
      </c>
    </row>
    <row r="35" spans="1:16" ht="19.5">
      <c r="A35" s="9" t="s">
        <v>79</v>
      </c>
      <c r="B35" s="9" t="s">
        <v>80</v>
      </c>
      <c r="C35" s="9" t="s">
        <v>77</v>
      </c>
      <c r="D35" s="9" t="s">
        <v>22</v>
      </c>
      <c r="E35" s="10" t="s">
        <v>184</v>
      </c>
      <c r="F35" s="11">
        <v>2</v>
      </c>
      <c r="G35" s="11">
        <v>0</v>
      </c>
      <c r="H35" s="11">
        <v>1</v>
      </c>
      <c r="I35" s="11">
        <v>2</v>
      </c>
      <c r="J35" s="11">
        <v>1</v>
      </c>
      <c r="K35" s="11">
        <v>0</v>
      </c>
      <c r="L35" s="11">
        <v>3</v>
      </c>
      <c r="M35" s="11">
        <v>3</v>
      </c>
      <c r="N35" s="11">
        <v>4</v>
      </c>
      <c r="O35" s="32">
        <f t="shared" si="0"/>
        <v>16</v>
      </c>
      <c r="P35" s="33">
        <v>4</v>
      </c>
    </row>
    <row r="36" spans="1:16" ht="19.5">
      <c r="A36" s="9" t="s">
        <v>76</v>
      </c>
      <c r="B36" s="9" t="s">
        <v>78</v>
      </c>
      <c r="C36" s="9" t="s">
        <v>77</v>
      </c>
      <c r="D36" s="9" t="s">
        <v>22</v>
      </c>
      <c r="E36" s="10" t="s">
        <v>184</v>
      </c>
      <c r="F36" s="11">
        <v>0</v>
      </c>
      <c r="G36" s="11">
        <v>5</v>
      </c>
      <c r="H36" s="11">
        <v>3</v>
      </c>
      <c r="I36" s="11">
        <v>2</v>
      </c>
      <c r="J36" s="11">
        <v>0</v>
      </c>
      <c r="K36" s="11">
        <v>1</v>
      </c>
      <c r="L36" s="11">
        <v>2</v>
      </c>
      <c r="M36" s="11">
        <v>2</v>
      </c>
      <c r="N36" s="11">
        <v>1</v>
      </c>
      <c r="O36" s="32">
        <f t="shared" si="0"/>
        <v>16</v>
      </c>
      <c r="P36" s="33">
        <v>4</v>
      </c>
    </row>
    <row r="37" spans="1:16" ht="19.5">
      <c r="A37" s="9" t="s">
        <v>81</v>
      </c>
      <c r="B37" s="9" t="s">
        <v>82</v>
      </c>
      <c r="C37" s="9" t="s">
        <v>77</v>
      </c>
      <c r="D37" s="9" t="s">
        <v>22</v>
      </c>
      <c r="E37" s="10" t="s">
        <v>184</v>
      </c>
      <c r="F37" s="11">
        <v>1</v>
      </c>
      <c r="G37" s="11">
        <v>1</v>
      </c>
      <c r="H37" s="11">
        <v>0</v>
      </c>
      <c r="I37" s="11">
        <v>0</v>
      </c>
      <c r="J37" s="11">
        <v>1</v>
      </c>
      <c r="K37" s="11">
        <v>0</v>
      </c>
      <c r="L37" s="11">
        <v>1</v>
      </c>
      <c r="M37" s="11">
        <v>4</v>
      </c>
      <c r="N37" s="11">
        <v>5</v>
      </c>
      <c r="O37" s="32">
        <f t="shared" si="0"/>
        <v>13</v>
      </c>
      <c r="P37" s="33">
        <v>6</v>
      </c>
    </row>
    <row r="38" spans="1:16" ht="19.5">
      <c r="A38" s="9" t="s">
        <v>85</v>
      </c>
      <c r="B38" s="9" t="s">
        <v>86</v>
      </c>
      <c r="C38" s="9" t="s">
        <v>77</v>
      </c>
      <c r="D38" s="9" t="s">
        <v>22</v>
      </c>
      <c r="E38" s="10" t="s">
        <v>184</v>
      </c>
      <c r="F38" s="11">
        <v>0</v>
      </c>
      <c r="G38" s="11">
        <v>1</v>
      </c>
      <c r="H38" s="11">
        <v>0</v>
      </c>
      <c r="I38" s="11">
        <v>1</v>
      </c>
      <c r="J38" s="11">
        <v>3</v>
      </c>
      <c r="K38" s="11">
        <v>0</v>
      </c>
      <c r="L38" s="11">
        <v>1</v>
      </c>
      <c r="M38" s="11">
        <v>1</v>
      </c>
      <c r="N38" s="11">
        <v>0</v>
      </c>
      <c r="O38" s="32">
        <f t="shared" si="0"/>
        <v>7</v>
      </c>
      <c r="P38" s="33">
        <v>7</v>
      </c>
    </row>
    <row r="39" spans="1:16" ht="19.5">
      <c r="A39" s="5" t="s">
        <v>90</v>
      </c>
      <c r="B39" s="5" t="s">
        <v>92</v>
      </c>
      <c r="C39" s="5" t="s">
        <v>91</v>
      </c>
      <c r="D39" s="5" t="s">
        <v>22</v>
      </c>
      <c r="E39" s="6" t="s">
        <v>185</v>
      </c>
      <c r="F39" s="7">
        <v>1</v>
      </c>
      <c r="G39" s="7">
        <v>1</v>
      </c>
      <c r="H39" s="7">
        <v>1</v>
      </c>
      <c r="I39" s="7">
        <v>2</v>
      </c>
      <c r="J39" s="7">
        <v>3</v>
      </c>
      <c r="K39" s="7">
        <v>4</v>
      </c>
      <c r="L39" s="7">
        <v>5</v>
      </c>
      <c r="M39" s="7">
        <v>4</v>
      </c>
      <c r="N39" s="7">
        <v>4</v>
      </c>
      <c r="O39" s="29">
        <f t="shared" si="0"/>
        <v>25</v>
      </c>
      <c r="P39" s="31">
        <v>1</v>
      </c>
    </row>
    <row r="40" spans="1:16" ht="19.5">
      <c r="A40" s="5" t="s">
        <v>95</v>
      </c>
      <c r="B40" s="5" t="s">
        <v>96</v>
      </c>
      <c r="C40" s="5" t="s">
        <v>91</v>
      </c>
      <c r="D40" s="5" t="s">
        <v>22</v>
      </c>
      <c r="E40" s="6" t="s">
        <v>187</v>
      </c>
      <c r="F40" s="7">
        <v>2</v>
      </c>
      <c r="G40" s="7">
        <v>1</v>
      </c>
      <c r="H40" s="7">
        <v>0</v>
      </c>
      <c r="I40" s="7">
        <v>4</v>
      </c>
      <c r="J40" s="7">
        <v>3</v>
      </c>
      <c r="K40" s="7">
        <v>1</v>
      </c>
      <c r="L40" s="7">
        <v>3</v>
      </c>
      <c r="M40" s="7">
        <v>4</v>
      </c>
      <c r="N40" s="7">
        <v>4</v>
      </c>
      <c r="O40" s="29">
        <f t="shared" si="0"/>
        <v>22</v>
      </c>
      <c r="P40" s="31">
        <v>2</v>
      </c>
    </row>
    <row r="41" spans="1:16" ht="19.5">
      <c r="A41" s="5" t="s">
        <v>93</v>
      </c>
      <c r="B41" s="5" t="s">
        <v>94</v>
      </c>
      <c r="C41" s="5" t="s">
        <v>91</v>
      </c>
      <c r="D41" s="5" t="s">
        <v>22</v>
      </c>
      <c r="E41" s="6" t="s">
        <v>186</v>
      </c>
      <c r="F41" s="7">
        <v>1</v>
      </c>
      <c r="G41" s="7">
        <v>3</v>
      </c>
      <c r="H41" s="7">
        <v>1</v>
      </c>
      <c r="I41" s="7">
        <v>3</v>
      </c>
      <c r="J41" s="7">
        <v>3</v>
      </c>
      <c r="K41" s="7">
        <v>1</v>
      </c>
      <c r="L41" s="7">
        <v>4</v>
      </c>
      <c r="M41" s="7">
        <v>1</v>
      </c>
      <c r="N41" s="7">
        <v>4</v>
      </c>
      <c r="O41" s="29">
        <f t="shared" si="0"/>
        <v>21</v>
      </c>
      <c r="P41" s="31">
        <v>3</v>
      </c>
    </row>
    <row r="42" spans="1:16" ht="19.5">
      <c r="A42" s="5" t="s">
        <v>199</v>
      </c>
      <c r="B42" s="5" t="s">
        <v>97</v>
      </c>
      <c r="C42" s="5" t="s">
        <v>91</v>
      </c>
      <c r="D42" s="5" t="s">
        <v>22</v>
      </c>
      <c r="E42" s="6" t="s">
        <v>192</v>
      </c>
      <c r="F42" s="7"/>
      <c r="G42" s="7"/>
      <c r="H42" s="7"/>
      <c r="I42" s="7"/>
      <c r="J42" s="7"/>
      <c r="K42" s="7"/>
      <c r="L42" s="7"/>
      <c r="M42" s="7"/>
      <c r="N42" s="7"/>
      <c r="O42" s="29">
        <f t="shared" si="0"/>
        <v>0</v>
      </c>
      <c r="P42" s="31">
        <v>4</v>
      </c>
    </row>
    <row r="43" spans="1:16" ht="19.5">
      <c r="A43" s="9" t="s">
        <v>113</v>
      </c>
      <c r="B43" s="9" t="s">
        <v>114</v>
      </c>
      <c r="C43" s="9" t="s">
        <v>99</v>
      </c>
      <c r="D43" s="9" t="s">
        <v>22</v>
      </c>
      <c r="E43" s="10" t="s">
        <v>185</v>
      </c>
      <c r="F43" s="11">
        <v>0</v>
      </c>
      <c r="G43" s="11">
        <v>4</v>
      </c>
      <c r="H43" s="11">
        <v>4</v>
      </c>
      <c r="I43" s="11">
        <v>1</v>
      </c>
      <c r="J43" s="11">
        <v>2</v>
      </c>
      <c r="K43" s="11">
        <v>5</v>
      </c>
      <c r="L43" s="11">
        <v>4</v>
      </c>
      <c r="M43" s="11">
        <v>4</v>
      </c>
      <c r="N43" s="11">
        <v>5</v>
      </c>
      <c r="O43" s="32">
        <f t="shared" si="0"/>
        <v>29</v>
      </c>
      <c r="P43" s="33">
        <v>1</v>
      </c>
    </row>
    <row r="44" spans="1:16" ht="19.5">
      <c r="A44" s="9" t="s">
        <v>101</v>
      </c>
      <c r="B44" s="9" t="s">
        <v>102</v>
      </c>
      <c r="C44" s="9" t="s">
        <v>99</v>
      </c>
      <c r="D44" s="9" t="s">
        <v>22</v>
      </c>
      <c r="E44" s="10" t="s">
        <v>186</v>
      </c>
      <c r="F44" s="11">
        <v>0</v>
      </c>
      <c r="G44" s="11">
        <v>1</v>
      </c>
      <c r="H44" s="11">
        <v>4</v>
      </c>
      <c r="I44" s="11">
        <v>4</v>
      </c>
      <c r="J44" s="11">
        <v>4</v>
      </c>
      <c r="K44" s="11">
        <v>2</v>
      </c>
      <c r="L44" s="11">
        <v>4</v>
      </c>
      <c r="M44" s="11">
        <v>4</v>
      </c>
      <c r="N44" s="11">
        <v>5</v>
      </c>
      <c r="O44" s="32">
        <f t="shared" si="0"/>
        <v>28</v>
      </c>
      <c r="P44" s="33">
        <v>2</v>
      </c>
    </row>
    <row r="45" spans="1:16" ht="19.5">
      <c r="A45" s="9" t="s">
        <v>111</v>
      </c>
      <c r="B45" s="9" t="s">
        <v>112</v>
      </c>
      <c r="C45" s="9" t="s">
        <v>99</v>
      </c>
      <c r="D45" s="9" t="s">
        <v>22</v>
      </c>
      <c r="E45" s="10" t="s">
        <v>186</v>
      </c>
      <c r="F45" s="11">
        <v>3</v>
      </c>
      <c r="G45" s="11">
        <v>4</v>
      </c>
      <c r="H45" s="11">
        <v>1</v>
      </c>
      <c r="I45" s="11">
        <v>4</v>
      </c>
      <c r="J45" s="11">
        <v>3</v>
      </c>
      <c r="K45" s="11">
        <v>3</v>
      </c>
      <c r="L45" s="11">
        <v>3</v>
      </c>
      <c r="M45" s="11">
        <v>1</v>
      </c>
      <c r="N45" s="11">
        <v>4</v>
      </c>
      <c r="O45" s="32">
        <f t="shared" si="0"/>
        <v>26</v>
      </c>
      <c r="P45" s="33">
        <v>3</v>
      </c>
    </row>
    <row r="46" spans="1:16" ht="19.5">
      <c r="A46" s="9" t="s">
        <v>107</v>
      </c>
      <c r="B46" s="9" t="s">
        <v>108</v>
      </c>
      <c r="C46" s="9" t="s">
        <v>99</v>
      </c>
      <c r="D46" s="9" t="s">
        <v>22</v>
      </c>
      <c r="E46" s="10" t="s">
        <v>185</v>
      </c>
      <c r="F46" s="11">
        <v>4</v>
      </c>
      <c r="G46" s="11">
        <v>1</v>
      </c>
      <c r="H46" s="11">
        <v>2</v>
      </c>
      <c r="I46" s="11">
        <v>3</v>
      </c>
      <c r="J46" s="11">
        <v>4</v>
      </c>
      <c r="K46" s="11">
        <v>3</v>
      </c>
      <c r="L46" s="11">
        <v>3</v>
      </c>
      <c r="M46" s="11">
        <v>3</v>
      </c>
      <c r="N46" s="11">
        <v>3</v>
      </c>
      <c r="O46" s="32">
        <f t="shared" si="0"/>
        <v>26</v>
      </c>
      <c r="P46" s="33">
        <v>3</v>
      </c>
    </row>
    <row r="47" spans="1:16" ht="19.5">
      <c r="A47" s="9" t="s">
        <v>109</v>
      </c>
      <c r="B47" s="9" t="s">
        <v>110</v>
      </c>
      <c r="C47" s="9" t="s">
        <v>99</v>
      </c>
      <c r="D47" s="9" t="s">
        <v>22</v>
      </c>
      <c r="E47" s="10" t="s">
        <v>187</v>
      </c>
      <c r="F47" s="11">
        <v>1</v>
      </c>
      <c r="G47" s="11">
        <v>1</v>
      </c>
      <c r="H47" s="11">
        <v>3</v>
      </c>
      <c r="I47" s="11">
        <v>3</v>
      </c>
      <c r="J47" s="11">
        <v>1</v>
      </c>
      <c r="K47" s="11">
        <v>3</v>
      </c>
      <c r="L47" s="11">
        <v>4</v>
      </c>
      <c r="M47" s="11">
        <v>4</v>
      </c>
      <c r="N47" s="11">
        <v>4</v>
      </c>
      <c r="O47" s="32">
        <f t="shared" si="0"/>
        <v>24</v>
      </c>
      <c r="P47" s="33">
        <v>5</v>
      </c>
    </row>
    <row r="48" spans="1:16" ht="19.5">
      <c r="A48" s="9" t="s">
        <v>115</v>
      </c>
      <c r="B48" s="9" t="s">
        <v>116</v>
      </c>
      <c r="C48" s="9" t="s">
        <v>99</v>
      </c>
      <c r="D48" s="9" t="s">
        <v>22</v>
      </c>
      <c r="E48" s="10" t="s">
        <v>186</v>
      </c>
      <c r="F48" s="11">
        <v>1</v>
      </c>
      <c r="G48" s="11">
        <v>3</v>
      </c>
      <c r="H48" s="11">
        <v>4</v>
      </c>
      <c r="I48" s="11">
        <v>3</v>
      </c>
      <c r="J48" s="11">
        <v>1</v>
      </c>
      <c r="K48" s="11">
        <v>2</v>
      </c>
      <c r="L48" s="11">
        <v>2</v>
      </c>
      <c r="M48" s="11">
        <v>3</v>
      </c>
      <c r="N48" s="11">
        <v>3</v>
      </c>
      <c r="O48" s="32">
        <f t="shared" si="0"/>
        <v>22</v>
      </c>
      <c r="P48" s="33">
        <v>6</v>
      </c>
    </row>
    <row r="49" spans="1:16" ht="19.5">
      <c r="A49" s="9" t="s">
        <v>105</v>
      </c>
      <c r="B49" s="9" t="s">
        <v>106</v>
      </c>
      <c r="C49" s="9" t="s">
        <v>99</v>
      </c>
      <c r="D49" s="9" t="s">
        <v>22</v>
      </c>
      <c r="E49" s="10" t="s">
        <v>186</v>
      </c>
      <c r="F49" s="11">
        <v>1</v>
      </c>
      <c r="G49" s="11">
        <v>2</v>
      </c>
      <c r="H49" s="11">
        <v>2</v>
      </c>
      <c r="I49" s="11">
        <v>1</v>
      </c>
      <c r="J49" s="11">
        <v>2</v>
      </c>
      <c r="K49" s="11">
        <v>4</v>
      </c>
      <c r="L49" s="11">
        <v>4</v>
      </c>
      <c r="M49" s="11">
        <v>3</v>
      </c>
      <c r="N49" s="11">
        <v>1</v>
      </c>
      <c r="O49" s="32">
        <f t="shared" si="0"/>
        <v>20</v>
      </c>
      <c r="P49" s="33">
        <v>7</v>
      </c>
    </row>
    <row r="50" spans="1:16" ht="19.5">
      <c r="A50" s="9" t="s">
        <v>98</v>
      </c>
      <c r="B50" s="9" t="s">
        <v>100</v>
      </c>
      <c r="C50" s="9" t="s">
        <v>99</v>
      </c>
      <c r="D50" s="9" t="s">
        <v>22</v>
      </c>
      <c r="E50" s="10" t="s">
        <v>188</v>
      </c>
      <c r="F50" s="11"/>
      <c r="G50" s="11"/>
      <c r="H50" s="11"/>
      <c r="I50" s="11"/>
      <c r="J50" s="11"/>
      <c r="K50" s="11"/>
      <c r="L50" s="11"/>
      <c r="M50" s="11"/>
      <c r="N50" s="11"/>
      <c r="O50" s="32">
        <v>0</v>
      </c>
      <c r="P50" s="33">
        <v>8</v>
      </c>
    </row>
    <row r="51" spans="1:16" ht="19.5">
      <c r="A51" s="9" t="s">
        <v>103</v>
      </c>
      <c r="B51" s="9" t="s">
        <v>104</v>
      </c>
      <c r="C51" s="9" t="s">
        <v>99</v>
      </c>
      <c r="D51" s="9" t="s">
        <v>22</v>
      </c>
      <c r="E51" s="10" t="s">
        <v>186</v>
      </c>
      <c r="F51" s="11"/>
      <c r="G51" s="11"/>
      <c r="H51" s="11"/>
      <c r="I51" s="11"/>
      <c r="J51" s="11"/>
      <c r="K51" s="11"/>
      <c r="L51" s="11"/>
      <c r="M51" s="11"/>
      <c r="N51" s="11"/>
      <c r="O51" s="32">
        <v>0</v>
      </c>
      <c r="P51" s="33">
        <v>8</v>
      </c>
    </row>
    <row r="52" spans="1:16" ht="19.5">
      <c r="A52" s="5" t="s">
        <v>122</v>
      </c>
      <c r="B52" s="5" t="s">
        <v>123</v>
      </c>
      <c r="C52" s="5" t="s">
        <v>118</v>
      </c>
      <c r="D52" s="5" t="s">
        <v>22</v>
      </c>
      <c r="E52" s="6" t="s">
        <v>186</v>
      </c>
      <c r="F52" s="7">
        <v>2</v>
      </c>
      <c r="G52" s="7">
        <v>0</v>
      </c>
      <c r="H52" s="7">
        <v>2</v>
      </c>
      <c r="I52" s="7">
        <v>4</v>
      </c>
      <c r="J52" s="7">
        <v>3</v>
      </c>
      <c r="K52" s="7">
        <v>2</v>
      </c>
      <c r="L52" s="7">
        <v>4</v>
      </c>
      <c r="M52" s="7">
        <v>5</v>
      </c>
      <c r="N52" s="7">
        <v>3</v>
      </c>
      <c r="O52" s="29">
        <f t="shared" ref="O52:O62" si="1">SUM(F52:N52)</f>
        <v>25</v>
      </c>
      <c r="P52" s="31">
        <v>1</v>
      </c>
    </row>
    <row r="53" spans="1:16" ht="19.5">
      <c r="A53" s="5" t="s">
        <v>124</v>
      </c>
      <c r="B53" s="5" t="s">
        <v>125</v>
      </c>
      <c r="C53" s="5" t="s">
        <v>118</v>
      </c>
      <c r="D53" s="5" t="s">
        <v>22</v>
      </c>
      <c r="E53" s="6" t="s">
        <v>186</v>
      </c>
      <c r="F53" s="7">
        <v>1</v>
      </c>
      <c r="G53" s="7">
        <v>1</v>
      </c>
      <c r="H53" s="7">
        <v>0</v>
      </c>
      <c r="I53" s="7">
        <v>1</v>
      </c>
      <c r="J53" s="7">
        <v>2</v>
      </c>
      <c r="K53" s="7">
        <v>3</v>
      </c>
      <c r="L53" s="7">
        <v>3</v>
      </c>
      <c r="M53" s="7">
        <v>4</v>
      </c>
      <c r="N53" s="7">
        <v>3</v>
      </c>
      <c r="O53" s="29">
        <f t="shared" si="1"/>
        <v>18</v>
      </c>
      <c r="P53" s="31">
        <v>2</v>
      </c>
    </row>
    <row r="54" spans="1:16" ht="19.5">
      <c r="A54" s="5" t="s">
        <v>117</v>
      </c>
      <c r="B54" s="5" t="s">
        <v>119</v>
      </c>
      <c r="C54" s="5" t="s">
        <v>118</v>
      </c>
      <c r="D54" s="5" t="s">
        <v>22</v>
      </c>
      <c r="E54" s="6" t="s">
        <v>186</v>
      </c>
      <c r="F54" s="7">
        <v>4</v>
      </c>
      <c r="G54" s="7">
        <v>1</v>
      </c>
      <c r="H54" s="7">
        <v>3</v>
      </c>
      <c r="I54" s="7">
        <v>0</v>
      </c>
      <c r="J54" s="7">
        <v>0</v>
      </c>
      <c r="K54" s="7">
        <v>0</v>
      </c>
      <c r="L54" s="7">
        <v>1</v>
      </c>
      <c r="M54" s="7">
        <v>3</v>
      </c>
      <c r="N54" s="7">
        <v>3</v>
      </c>
      <c r="O54" s="29">
        <f t="shared" si="1"/>
        <v>15</v>
      </c>
      <c r="P54" s="31">
        <v>3</v>
      </c>
    </row>
    <row r="55" spans="1:16" ht="19.5">
      <c r="A55" s="5" t="s">
        <v>120</v>
      </c>
      <c r="B55" s="5" t="s">
        <v>121</v>
      </c>
      <c r="C55" s="5" t="s">
        <v>118</v>
      </c>
      <c r="D55" s="5" t="s">
        <v>22</v>
      </c>
      <c r="E55" s="6" t="s">
        <v>186</v>
      </c>
      <c r="F55" s="7">
        <v>0</v>
      </c>
      <c r="G55" s="7">
        <v>0</v>
      </c>
      <c r="H55" s="7">
        <v>1</v>
      </c>
      <c r="I55" s="7">
        <v>3</v>
      </c>
      <c r="J55" s="7">
        <v>1</v>
      </c>
      <c r="K55" s="7">
        <v>0</v>
      </c>
      <c r="L55" s="7">
        <v>2</v>
      </c>
      <c r="M55" s="7">
        <v>5</v>
      </c>
      <c r="N55" s="7">
        <v>3</v>
      </c>
      <c r="O55" s="29">
        <f t="shared" si="1"/>
        <v>15</v>
      </c>
      <c r="P55" s="31">
        <v>3</v>
      </c>
    </row>
    <row r="56" spans="1:16" ht="19.5">
      <c r="A56" s="9" t="s">
        <v>126</v>
      </c>
      <c r="B56" s="9" t="s">
        <v>146</v>
      </c>
      <c r="C56" s="9" t="s">
        <v>127</v>
      </c>
      <c r="D56" s="9" t="s">
        <v>128</v>
      </c>
      <c r="E56" s="10" t="s">
        <v>189</v>
      </c>
      <c r="F56" s="11">
        <v>2</v>
      </c>
      <c r="G56" s="11">
        <v>3</v>
      </c>
      <c r="H56" s="11">
        <v>2</v>
      </c>
      <c r="I56" s="11">
        <v>0</v>
      </c>
      <c r="J56" s="11">
        <v>2</v>
      </c>
      <c r="K56" s="11">
        <v>3</v>
      </c>
      <c r="L56" s="11">
        <v>4</v>
      </c>
      <c r="M56" s="11">
        <v>4</v>
      </c>
      <c r="N56" s="11">
        <v>4</v>
      </c>
      <c r="O56" s="32">
        <f t="shared" si="1"/>
        <v>24</v>
      </c>
      <c r="P56" s="33">
        <v>1</v>
      </c>
    </row>
    <row r="57" spans="1:16" ht="19.5">
      <c r="A57" s="9" t="s">
        <v>131</v>
      </c>
      <c r="B57" s="9" t="s">
        <v>132</v>
      </c>
      <c r="C57" s="9" t="s">
        <v>127</v>
      </c>
      <c r="D57" s="9" t="s">
        <v>22</v>
      </c>
      <c r="E57" s="10" t="s">
        <v>186</v>
      </c>
      <c r="F57" s="11">
        <v>3</v>
      </c>
      <c r="G57" s="11">
        <v>3</v>
      </c>
      <c r="H57" s="11">
        <v>2</v>
      </c>
      <c r="I57" s="11">
        <v>0</v>
      </c>
      <c r="J57" s="11">
        <v>2</v>
      </c>
      <c r="K57" s="11">
        <v>4</v>
      </c>
      <c r="L57" s="11">
        <v>3</v>
      </c>
      <c r="M57" s="11">
        <v>5</v>
      </c>
      <c r="N57" s="11">
        <v>0</v>
      </c>
      <c r="O57" s="32">
        <f t="shared" si="1"/>
        <v>22</v>
      </c>
      <c r="P57" s="33">
        <v>2</v>
      </c>
    </row>
    <row r="58" spans="1:16" ht="19.5">
      <c r="A58" s="9" t="s">
        <v>129</v>
      </c>
      <c r="B58" s="9" t="s">
        <v>130</v>
      </c>
      <c r="C58" s="9" t="s">
        <v>127</v>
      </c>
      <c r="D58" s="9" t="s">
        <v>22</v>
      </c>
      <c r="E58" s="10" t="s">
        <v>190</v>
      </c>
      <c r="F58" s="11">
        <v>0</v>
      </c>
      <c r="G58" s="11">
        <v>1</v>
      </c>
      <c r="H58" s="11">
        <v>1</v>
      </c>
      <c r="I58" s="11">
        <v>3</v>
      </c>
      <c r="J58" s="11">
        <v>3</v>
      </c>
      <c r="K58" s="11">
        <v>3</v>
      </c>
      <c r="L58" s="11">
        <v>3</v>
      </c>
      <c r="M58" s="11">
        <v>3</v>
      </c>
      <c r="N58" s="11">
        <v>3</v>
      </c>
      <c r="O58" s="32">
        <f t="shared" si="1"/>
        <v>20</v>
      </c>
      <c r="P58" s="33">
        <v>3</v>
      </c>
    </row>
    <row r="59" spans="1:16" ht="19.5">
      <c r="A59" s="9" t="s">
        <v>139</v>
      </c>
      <c r="B59" s="9" t="s">
        <v>140</v>
      </c>
      <c r="C59" s="9" t="s">
        <v>127</v>
      </c>
      <c r="D59" s="9" t="s">
        <v>22</v>
      </c>
      <c r="E59" s="10" t="s">
        <v>186</v>
      </c>
      <c r="F59" s="11">
        <v>1</v>
      </c>
      <c r="G59" s="11">
        <v>0</v>
      </c>
      <c r="H59" s="11">
        <v>0</v>
      </c>
      <c r="I59" s="11">
        <v>3</v>
      </c>
      <c r="J59" s="11">
        <v>3</v>
      </c>
      <c r="K59" s="11">
        <v>3</v>
      </c>
      <c r="L59" s="11">
        <v>4</v>
      </c>
      <c r="M59" s="11">
        <v>3</v>
      </c>
      <c r="N59" s="11">
        <v>2</v>
      </c>
      <c r="O59" s="32">
        <f t="shared" si="1"/>
        <v>19</v>
      </c>
      <c r="P59" s="33">
        <v>4</v>
      </c>
    </row>
    <row r="60" spans="1:16" ht="19.5">
      <c r="A60" s="9" t="s">
        <v>135</v>
      </c>
      <c r="B60" s="9" t="s">
        <v>136</v>
      </c>
      <c r="C60" s="9" t="s">
        <v>127</v>
      </c>
      <c r="D60" s="9" t="s">
        <v>22</v>
      </c>
      <c r="E60" s="10" t="s">
        <v>191</v>
      </c>
      <c r="F60" s="11">
        <v>0</v>
      </c>
      <c r="G60" s="11">
        <v>4</v>
      </c>
      <c r="H60" s="11">
        <v>3</v>
      </c>
      <c r="I60" s="11">
        <v>0</v>
      </c>
      <c r="J60" s="11">
        <v>1</v>
      </c>
      <c r="K60" s="11">
        <v>3</v>
      </c>
      <c r="L60" s="11">
        <v>3</v>
      </c>
      <c r="M60" s="11">
        <v>0</v>
      </c>
      <c r="N60" s="11">
        <v>0</v>
      </c>
      <c r="O60" s="32">
        <f t="shared" si="1"/>
        <v>14</v>
      </c>
      <c r="P60" s="33">
        <v>5</v>
      </c>
    </row>
    <row r="61" spans="1:16" ht="19.5">
      <c r="A61" s="9" t="s">
        <v>137</v>
      </c>
      <c r="B61" s="9" t="s">
        <v>138</v>
      </c>
      <c r="C61" s="9" t="s">
        <v>127</v>
      </c>
      <c r="D61" s="9" t="s">
        <v>22</v>
      </c>
      <c r="E61" s="10" t="s">
        <v>186</v>
      </c>
      <c r="F61" s="11">
        <v>0</v>
      </c>
      <c r="G61" s="11">
        <v>0</v>
      </c>
      <c r="H61" s="11">
        <v>1</v>
      </c>
      <c r="I61" s="11">
        <v>0</v>
      </c>
      <c r="J61" s="11">
        <v>5</v>
      </c>
      <c r="K61" s="11">
        <v>3</v>
      </c>
      <c r="L61" s="11">
        <v>4</v>
      </c>
      <c r="M61" s="11">
        <v>0</v>
      </c>
      <c r="N61" s="11">
        <v>0</v>
      </c>
      <c r="O61" s="32">
        <f t="shared" si="1"/>
        <v>13</v>
      </c>
      <c r="P61" s="33">
        <v>6</v>
      </c>
    </row>
    <row r="62" spans="1:16" ht="19.5">
      <c r="A62" s="9" t="s">
        <v>133</v>
      </c>
      <c r="B62" s="9" t="s">
        <v>134</v>
      </c>
      <c r="C62" s="9" t="s">
        <v>127</v>
      </c>
      <c r="D62" s="9" t="s">
        <v>22</v>
      </c>
      <c r="E62" s="10" t="s">
        <v>186</v>
      </c>
      <c r="F62" s="11">
        <v>0</v>
      </c>
      <c r="G62" s="11">
        <v>0</v>
      </c>
      <c r="H62" s="11">
        <v>1</v>
      </c>
      <c r="I62" s="11">
        <v>1</v>
      </c>
      <c r="J62" s="11">
        <v>1</v>
      </c>
      <c r="K62" s="11">
        <v>0</v>
      </c>
      <c r="L62" s="11">
        <v>0</v>
      </c>
      <c r="M62" s="11">
        <v>2</v>
      </c>
      <c r="N62" s="11">
        <v>3</v>
      </c>
      <c r="O62" s="32">
        <f t="shared" si="1"/>
        <v>8</v>
      </c>
      <c r="P62" s="33">
        <v>7</v>
      </c>
    </row>
  </sheetData>
  <sortState ref="A4:P62">
    <sortCondition ref="C4:C62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O4:O62"/>
  </sortState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7.5" bestFit="1" customWidth="1"/>
    <col min="2" max="2" width="9.625" bestFit="1" customWidth="1"/>
    <col min="3" max="3" width="14" bestFit="1" customWidth="1"/>
    <col min="4" max="4" width="9.625" bestFit="1" customWidth="1"/>
    <col min="5" max="5" width="19.25" customWidth="1"/>
    <col min="6" max="11" width="9.125" bestFit="1" customWidth="1"/>
    <col min="12" max="12" width="11.375" bestFit="1" customWidth="1"/>
    <col min="13" max="13" width="11.375" style="21" bestFit="1" customWidth="1"/>
    <col min="14" max="14" width="10.5" bestFit="1" customWidth="1"/>
  </cols>
  <sheetData>
    <row r="1" spans="1:14" ht="27.75">
      <c r="A1" s="22" t="s">
        <v>195</v>
      </c>
      <c r="B1" s="22"/>
      <c r="C1" s="22"/>
      <c r="D1" s="22"/>
      <c r="E1" s="23"/>
      <c r="F1" s="22"/>
      <c r="G1" s="22"/>
      <c r="H1" s="22"/>
      <c r="I1" s="22"/>
      <c r="J1" s="22"/>
      <c r="K1" s="22"/>
      <c r="L1" s="22"/>
      <c r="M1" s="22"/>
    </row>
    <row r="2" spans="1:14" ht="19.5">
      <c r="A2" s="1" t="s">
        <v>0</v>
      </c>
      <c r="B2" s="1" t="s">
        <v>2</v>
      </c>
      <c r="C2" s="1" t="s">
        <v>1</v>
      </c>
      <c r="D2" s="1" t="s">
        <v>3</v>
      </c>
      <c r="E2" s="15" t="s">
        <v>200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147</v>
      </c>
      <c r="L2" s="2" t="s">
        <v>141</v>
      </c>
      <c r="M2" s="2" t="s">
        <v>142</v>
      </c>
    </row>
    <row r="3" spans="1:14" ht="19.5">
      <c r="A3" s="3"/>
      <c r="B3" s="3"/>
      <c r="C3" s="3"/>
      <c r="D3" s="3"/>
      <c r="E3" s="15"/>
      <c r="F3" s="4">
        <v>15</v>
      </c>
      <c r="G3" s="4">
        <v>15</v>
      </c>
      <c r="H3" s="4">
        <v>15</v>
      </c>
      <c r="I3" s="4">
        <v>10</v>
      </c>
      <c r="J3" s="4">
        <v>10</v>
      </c>
      <c r="K3" s="4">
        <v>10</v>
      </c>
      <c r="L3" s="3"/>
      <c r="M3" s="3"/>
    </row>
    <row r="4" spans="1:14" ht="19.5">
      <c r="A4" s="5" t="s">
        <v>18</v>
      </c>
      <c r="B4" s="5" t="s">
        <v>19</v>
      </c>
      <c r="C4" s="5" t="s">
        <v>15</v>
      </c>
      <c r="D4" s="5" t="s">
        <v>17</v>
      </c>
      <c r="E4" s="6" t="s">
        <v>177</v>
      </c>
      <c r="F4" s="13">
        <v>1</v>
      </c>
      <c r="G4" s="13">
        <v>0</v>
      </c>
      <c r="H4" s="13">
        <v>0</v>
      </c>
      <c r="I4" s="13">
        <v>0</v>
      </c>
      <c r="J4" s="13">
        <v>0</v>
      </c>
      <c r="K4" s="13">
        <v>4</v>
      </c>
      <c r="L4" s="24">
        <f t="shared" ref="L4:L35" si="0">SUM(F4:K4)</f>
        <v>5</v>
      </c>
      <c r="M4" s="24">
        <v>1</v>
      </c>
      <c r="N4" t="s">
        <v>197</v>
      </c>
    </row>
    <row r="5" spans="1:14" ht="19.5">
      <c r="A5" s="5" t="s">
        <v>23</v>
      </c>
      <c r="B5" s="5" t="s">
        <v>24</v>
      </c>
      <c r="C5" s="5" t="s">
        <v>15</v>
      </c>
      <c r="D5" s="5" t="s">
        <v>22</v>
      </c>
      <c r="E5" s="6" t="s">
        <v>178</v>
      </c>
      <c r="F5" s="13">
        <v>0</v>
      </c>
      <c r="G5" s="13">
        <v>0</v>
      </c>
      <c r="H5" s="13">
        <v>0</v>
      </c>
      <c r="I5" s="13">
        <v>0</v>
      </c>
      <c r="J5" s="13">
        <v>3</v>
      </c>
      <c r="K5" s="13">
        <v>0</v>
      </c>
      <c r="L5" s="24">
        <f t="shared" si="0"/>
        <v>3</v>
      </c>
      <c r="M5" s="24">
        <v>2</v>
      </c>
    </row>
    <row r="6" spans="1:14" ht="19.5">
      <c r="A6" s="5" t="s">
        <v>20</v>
      </c>
      <c r="B6" s="5" t="s">
        <v>21</v>
      </c>
      <c r="C6" s="5" t="s">
        <v>15</v>
      </c>
      <c r="D6" s="5" t="s">
        <v>22</v>
      </c>
      <c r="E6" s="6" t="s">
        <v>178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1</v>
      </c>
      <c r="L6" s="24">
        <f t="shared" si="0"/>
        <v>2</v>
      </c>
      <c r="M6" s="24">
        <v>3</v>
      </c>
    </row>
    <row r="7" spans="1:14" ht="19.5">
      <c r="A7" s="5" t="s">
        <v>25</v>
      </c>
      <c r="B7" s="5" t="s">
        <v>143</v>
      </c>
      <c r="C7" s="5" t="s">
        <v>15</v>
      </c>
      <c r="D7" s="5" t="s">
        <v>22</v>
      </c>
      <c r="E7" s="6" t="s">
        <v>178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24">
        <f t="shared" si="0"/>
        <v>1</v>
      </c>
      <c r="M7" s="24">
        <v>4</v>
      </c>
    </row>
    <row r="8" spans="1:14" ht="19.5">
      <c r="A8" s="5" t="s">
        <v>14</v>
      </c>
      <c r="B8" s="5" t="s">
        <v>16</v>
      </c>
      <c r="C8" s="5" t="s">
        <v>15</v>
      </c>
      <c r="D8" s="5" t="s">
        <v>17</v>
      </c>
      <c r="E8" s="6" t="s">
        <v>177</v>
      </c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24">
        <f t="shared" si="0"/>
        <v>1</v>
      </c>
      <c r="M8" s="24">
        <v>4</v>
      </c>
    </row>
    <row r="9" spans="1:14" ht="19.5">
      <c r="A9" s="9" t="s">
        <v>27</v>
      </c>
      <c r="B9" s="10" t="s">
        <v>29</v>
      </c>
      <c r="C9" s="9" t="s">
        <v>28</v>
      </c>
      <c r="D9" s="9" t="s">
        <v>22</v>
      </c>
      <c r="E9" s="10" t="s">
        <v>178</v>
      </c>
      <c r="F9" s="14">
        <v>0</v>
      </c>
      <c r="G9" s="14">
        <v>0</v>
      </c>
      <c r="H9" s="14">
        <v>2</v>
      </c>
      <c r="I9" s="14">
        <v>0</v>
      </c>
      <c r="J9" s="14">
        <v>0</v>
      </c>
      <c r="K9" s="14">
        <v>1</v>
      </c>
      <c r="L9" s="25">
        <f t="shared" si="0"/>
        <v>3</v>
      </c>
      <c r="M9" s="25">
        <v>1</v>
      </c>
      <c r="N9" t="s">
        <v>197</v>
      </c>
    </row>
    <row r="10" spans="1:14" ht="19.5">
      <c r="A10" s="9" t="s">
        <v>30</v>
      </c>
      <c r="B10" s="9" t="s">
        <v>31</v>
      </c>
      <c r="C10" s="9" t="s">
        <v>28</v>
      </c>
      <c r="D10" s="9" t="s">
        <v>22</v>
      </c>
      <c r="E10" s="10" t="s">
        <v>178</v>
      </c>
      <c r="F10" s="14">
        <v>0</v>
      </c>
      <c r="G10" s="14"/>
      <c r="H10" s="14">
        <v>0</v>
      </c>
      <c r="I10" s="14">
        <v>0</v>
      </c>
      <c r="J10" s="14">
        <v>0</v>
      </c>
      <c r="K10" s="14">
        <v>0</v>
      </c>
      <c r="L10" s="25">
        <f t="shared" si="0"/>
        <v>0</v>
      </c>
      <c r="M10" s="25">
        <v>2</v>
      </c>
    </row>
    <row r="11" spans="1:14" ht="19.5">
      <c r="A11" s="5" t="s">
        <v>41</v>
      </c>
      <c r="B11" s="5" t="s">
        <v>42</v>
      </c>
      <c r="C11" s="5" t="s">
        <v>33</v>
      </c>
      <c r="D11" s="5" t="s">
        <v>22</v>
      </c>
      <c r="E11" s="6" t="s">
        <v>179</v>
      </c>
      <c r="F11" s="13">
        <v>0</v>
      </c>
      <c r="G11" s="13">
        <v>1</v>
      </c>
      <c r="H11" s="13">
        <v>1</v>
      </c>
      <c r="I11" s="13">
        <v>0</v>
      </c>
      <c r="J11" s="13">
        <v>1</v>
      </c>
      <c r="K11" s="13">
        <v>1</v>
      </c>
      <c r="L11" s="24">
        <f t="shared" si="0"/>
        <v>4</v>
      </c>
      <c r="M11" s="24">
        <v>1</v>
      </c>
      <c r="N11" t="s">
        <v>197</v>
      </c>
    </row>
    <row r="12" spans="1:14" ht="19.5">
      <c r="A12" s="5" t="s">
        <v>39</v>
      </c>
      <c r="B12" s="5" t="s">
        <v>40</v>
      </c>
      <c r="C12" s="5" t="s">
        <v>33</v>
      </c>
      <c r="D12" s="5" t="s">
        <v>22</v>
      </c>
      <c r="E12" s="6" t="s">
        <v>181</v>
      </c>
      <c r="F12" s="13">
        <v>0</v>
      </c>
      <c r="G12" s="13">
        <v>0</v>
      </c>
      <c r="H12" s="13">
        <v>0</v>
      </c>
      <c r="I12" s="13">
        <v>1</v>
      </c>
      <c r="J12" s="13">
        <v>1</v>
      </c>
      <c r="K12" s="13">
        <v>1</v>
      </c>
      <c r="L12" s="24">
        <f t="shared" si="0"/>
        <v>3</v>
      </c>
      <c r="M12" s="24">
        <v>2</v>
      </c>
    </row>
    <row r="13" spans="1:14" ht="19.5">
      <c r="A13" s="5" t="s">
        <v>43</v>
      </c>
      <c r="B13" s="5" t="s">
        <v>44</v>
      </c>
      <c r="C13" s="5" t="s">
        <v>33</v>
      </c>
      <c r="D13" s="5" t="s">
        <v>22</v>
      </c>
      <c r="E13" s="6" t="s">
        <v>181</v>
      </c>
      <c r="F13" s="13">
        <v>0</v>
      </c>
      <c r="G13" s="13">
        <v>0</v>
      </c>
      <c r="H13" s="13">
        <v>0</v>
      </c>
      <c r="I13" s="13">
        <v>0</v>
      </c>
      <c r="J13" s="13">
        <v>3</v>
      </c>
      <c r="K13" s="13">
        <v>0</v>
      </c>
      <c r="L13" s="24">
        <f t="shared" si="0"/>
        <v>3</v>
      </c>
      <c r="M13" s="24">
        <v>2</v>
      </c>
    </row>
    <row r="14" spans="1:14" ht="19.5">
      <c r="A14" s="5" t="s">
        <v>35</v>
      </c>
      <c r="B14" s="5" t="s">
        <v>36</v>
      </c>
      <c r="C14" s="5" t="s">
        <v>33</v>
      </c>
      <c r="D14" s="5" t="s">
        <v>22</v>
      </c>
      <c r="E14" s="6" t="s">
        <v>180</v>
      </c>
      <c r="F14" s="13">
        <v>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24">
        <f t="shared" si="0"/>
        <v>3</v>
      </c>
      <c r="M14" s="24">
        <v>2</v>
      </c>
    </row>
    <row r="15" spans="1:14" ht="19.5">
      <c r="A15" s="5" t="s">
        <v>37</v>
      </c>
      <c r="B15" s="5" t="s">
        <v>38</v>
      </c>
      <c r="C15" s="5" t="s">
        <v>33</v>
      </c>
      <c r="D15" s="5" t="s">
        <v>22</v>
      </c>
      <c r="E15" s="6" t="s">
        <v>179</v>
      </c>
      <c r="F15" s="13">
        <v>3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24">
        <f t="shared" si="0"/>
        <v>3</v>
      </c>
      <c r="M15" s="24">
        <v>2</v>
      </c>
    </row>
    <row r="16" spans="1:14" ht="19.5">
      <c r="A16" s="5" t="s">
        <v>32</v>
      </c>
      <c r="B16" s="5" t="s">
        <v>34</v>
      </c>
      <c r="C16" s="5" t="s">
        <v>33</v>
      </c>
      <c r="D16" s="5" t="s">
        <v>22</v>
      </c>
      <c r="E16" s="6" t="s">
        <v>179</v>
      </c>
      <c r="F16" s="13">
        <v>1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24">
        <f t="shared" si="0"/>
        <v>2</v>
      </c>
      <c r="M16" s="24">
        <v>6</v>
      </c>
    </row>
    <row r="17" spans="1:14" ht="19.5">
      <c r="A17" s="5" t="s">
        <v>45</v>
      </c>
      <c r="B17" s="5" t="s">
        <v>46</v>
      </c>
      <c r="C17" s="5" t="s">
        <v>33</v>
      </c>
      <c r="D17" s="5" t="s">
        <v>22</v>
      </c>
      <c r="E17" s="6" t="s">
        <v>179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24">
        <f t="shared" si="0"/>
        <v>0</v>
      </c>
      <c r="M17" s="24">
        <v>7</v>
      </c>
    </row>
    <row r="18" spans="1:14" ht="19.5">
      <c r="A18" s="5" t="s">
        <v>49</v>
      </c>
      <c r="B18" s="6" t="s">
        <v>50</v>
      </c>
      <c r="C18" s="5" t="s">
        <v>33</v>
      </c>
      <c r="D18" s="5" t="s">
        <v>22</v>
      </c>
      <c r="E18" s="6" t="s">
        <v>180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24">
        <f t="shared" si="0"/>
        <v>0</v>
      </c>
      <c r="M18" s="24">
        <v>7</v>
      </c>
    </row>
    <row r="19" spans="1:14" ht="19.5">
      <c r="A19" s="5" t="s">
        <v>51</v>
      </c>
      <c r="B19" s="5" t="s">
        <v>52</v>
      </c>
      <c r="C19" s="5" t="s">
        <v>33</v>
      </c>
      <c r="D19" s="5" t="s">
        <v>22</v>
      </c>
      <c r="E19" s="6" t="s">
        <v>180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24">
        <f t="shared" si="0"/>
        <v>0</v>
      </c>
      <c r="M19" s="24">
        <v>7</v>
      </c>
    </row>
    <row r="20" spans="1:14" ht="19.5">
      <c r="A20" s="5" t="s">
        <v>47</v>
      </c>
      <c r="B20" s="5" t="s">
        <v>48</v>
      </c>
      <c r="C20" s="5" t="s">
        <v>33</v>
      </c>
      <c r="D20" s="5" t="s">
        <v>22</v>
      </c>
      <c r="E20" s="6" t="s">
        <v>179</v>
      </c>
      <c r="F20" s="13"/>
      <c r="G20" s="13"/>
      <c r="H20" s="13"/>
      <c r="I20" s="13"/>
      <c r="J20" s="13"/>
      <c r="K20" s="13"/>
      <c r="L20" s="24">
        <f t="shared" si="0"/>
        <v>0</v>
      </c>
      <c r="M20" s="24">
        <v>7</v>
      </c>
    </row>
    <row r="21" spans="1:14" ht="19.5">
      <c r="A21" s="9" t="s">
        <v>56</v>
      </c>
      <c r="B21" s="9" t="s">
        <v>144</v>
      </c>
      <c r="C21" s="9" t="s">
        <v>54</v>
      </c>
      <c r="D21" s="9" t="s">
        <v>22</v>
      </c>
      <c r="E21" s="10" t="s">
        <v>180</v>
      </c>
      <c r="F21" s="14">
        <v>0</v>
      </c>
      <c r="G21" s="14">
        <v>2</v>
      </c>
      <c r="H21" s="14">
        <v>0</v>
      </c>
      <c r="I21" s="14">
        <v>0</v>
      </c>
      <c r="J21" s="14">
        <v>0</v>
      </c>
      <c r="K21" s="14">
        <v>0</v>
      </c>
      <c r="L21" s="25">
        <f t="shared" si="0"/>
        <v>2</v>
      </c>
      <c r="M21" s="25">
        <v>1</v>
      </c>
      <c r="N21" t="s">
        <v>197</v>
      </c>
    </row>
    <row r="22" spans="1:14" ht="19.5">
      <c r="A22" s="9" t="s">
        <v>58</v>
      </c>
      <c r="B22" s="9" t="s">
        <v>59</v>
      </c>
      <c r="C22" s="9" t="s">
        <v>54</v>
      </c>
      <c r="D22" s="9" t="s">
        <v>22</v>
      </c>
      <c r="E22" s="10" t="s">
        <v>180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25">
        <f t="shared" si="0"/>
        <v>1</v>
      </c>
      <c r="M22" s="25">
        <v>2</v>
      </c>
    </row>
    <row r="23" spans="1:14" ht="19.5">
      <c r="A23" s="9" t="s">
        <v>53</v>
      </c>
      <c r="B23" s="9" t="s">
        <v>55</v>
      </c>
      <c r="C23" s="9" t="s">
        <v>54</v>
      </c>
      <c r="D23" s="9" t="s">
        <v>22</v>
      </c>
      <c r="E23" s="10" t="s">
        <v>179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25">
        <f t="shared" si="0"/>
        <v>0</v>
      </c>
      <c r="M23" s="25">
        <v>3</v>
      </c>
    </row>
    <row r="24" spans="1:14" ht="19.5">
      <c r="A24" s="9" t="s">
        <v>60</v>
      </c>
      <c r="B24" s="9" t="s">
        <v>61</v>
      </c>
      <c r="C24" s="9" t="s">
        <v>54</v>
      </c>
      <c r="D24" s="9" t="s">
        <v>22</v>
      </c>
      <c r="E24" s="10" t="s">
        <v>180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25">
        <f t="shared" si="0"/>
        <v>0</v>
      </c>
      <c r="M24" s="25">
        <v>3</v>
      </c>
    </row>
    <row r="25" spans="1:14" ht="19.5">
      <c r="A25" s="9" t="s">
        <v>62</v>
      </c>
      <c r="B25" s="9" t="s">
        <v>63</v>
      </c>
      <c r="C25" s="9" t="s">
        <v>54</v>
      </c>
      <c r="D25" s="9" t="s">
        <v>22</v>
      </c>
      <c r="E25" s="10" t="s">
        <v>179</v>
      </c>
      <c r="F25" s="14"/>
      <c r="G25" s="14"/>
      <c r="H25" s="14"/>
      <c r="I25" s="14"/>
      <c r="J25" s="14"/>
      <c r="K25" s="14"/>
      <c r="L25" s="25">
        <f t="shared" si="0"/>
        <v>0</v>
      </c>
      <c r="M25" s="25">
        <v>3</v>
      </c>
    </row>
    <row r="26" spans="1:14" ht="19.5">
      <c r="A26" s="5" t="s">
        <v>67</v>
      </c>
      <c r="B26" s="5" t="s">
        <v>68</v>
      </c>
      <c r="C26" s="5" t="s">
        <v>65</v>
      </c>
      <c r="D26" s="5" t="s">
        <v>22</v>
      </c>
      <c r="E26" s="6" t="s">
        <v>183</v>
      </c>
      <c r="F26" s="13">
        <v>0</v>
      </c>
      <c r="G26" s="13">
        <v>0</v>
      </c>
      <c r="H26" s="13">
        <v>0</v>
      </c>
      <c r="I26" s="13">
        <v>0</v>
      </c>
      <c r="J26" s="13">
        <v>4</v>
      </c>
      <c r="K26" s="13">
        <v>0</v>
      </c>
      <c r="L26" s="24">
        <f t="shared" si="0"/>
        <v>4</v>
      </c>
      <c r="M26" s="24">
        <v>1</v>
      </c>
      <c r="N26" t="s">
        <v>197</v>
      </c>
    </row>
    <row r="27" spans="1:14" ht="19.5">
      <c r="A27" s="5" t="s">
        <v>64</v>
      </c>
      <c r="B27" s="5" t="s">
        <v>66</v>
      </c>
      <c r="C27" s="5" t="s">
        <v>65</v>
      </c>
      <c r="D27" s="5" t="s">
        <v>22</v>
      </c>
      <c r="E27" s="6" t="s">
        <v>182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</v>
      </c>
      <c r="L27" s="24">
        <f t="shared" si="0"/>
        <v>1</v>
      </c>
      <c r="M27" s="24">
        <v>2</v>
      </c>
    </row>
    <row r="28" spans="1:14" ht="19.5">
      <c r="A28" s="5" t="s">
        <v>69</v>
      </c>
      <c r="B28" s="5" t="s">
        <v>70</v>
      </c>
      <c r="C28" s="5" t="s">
        <v>65</v>
      </c>
      <c r="D28" s="5" t="s">
        <v>22</v>
      </c>
      <c r="E28" s="6" t="s">
        <v>182</v>
      </c>
      <c r="F28" s="13">
        <v>0</v>
      </c>
      <c r="G28" s="13">
        <v>0</v>
      </c>
      <c r="H28" s="13"/>
      <c r="I28" s="13">
        <v>0</v>
      </c>
      <c r="J28" s="13">
        <v>0</v>
      </c>
      <c r="K28" s="13">
        <v>0</v>
      </c>
      <c r="L28" s="24">
        <f t="shared" si="0"/>
        <v>0</v>
      </c>
      <c r="M28" s="24">
        <v>3</v>
      </c>
    </row>
    <row r="29" spans="1:14" ht="19.5">
      <c r="A29" s="5" t="s">
        <v>73</v>
      </c>
      <c r="B29" s="5" t="s">
        <v>74</v>
      </c>
      <c r="C29" s="5" t="s">
        <v>65</v>
      </c>
      <c r="D29" s="5" t="s">
        <v>22</v>
      </c>
      <c r="E29" s="6" t="s">
        <v>183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24">
        <f t="shared" si="0"/>
        <v>0</v>
      </c>
      <c r="M29" s="24">
        <v>3</v>
      </c>
    </row>
    <row r="30" spans="1:14" ht="19.5">
      <c r="A30" s="5" t="s">
        <v>198</v>
      </c>
      <c r="B30" s="5" t="s">
        <v>75</v>
      </c>
      <c r="C30" s="5" t="s">
        <v>65</v>
      </c>
      <c r="D30" s="5" t="s">
        <v>22</v>
      </c>
      <c r="E30" s="6" t="s">
        <v>192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24">
        <f t="shared" si="0"/>
        <v>0</v>
      </c>
      <c r="M30" s="24">
        <v>3</v>
      </c>
    </row>
    <row r="31" spans="1:14" ht="19.5">
      <c r="A31" s="5" t="s">
        <v>71</v>
      </c>
      <c r="B31" s="6" t="s">
        <v>72</v>
      </c>
      <c r="C31" s="5" t="s">
        <v>65</v>
      </c>
      <c r="D31" s="5" t="s">
        <v>22</v>
      </c>
      <c r="E31" s="6" t="s">
        <v>182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/>
      <c r="L31" s="24">
        <f t="shared" si="0"/>
        <v>0</v>
      </c>
      <c r="M31" s="24">
        <v>3</v>
      </c>
    </row>
    <row r="32" spans="1:14" ht="19.5">
      <c r="A32" s="9" t="s">
        <v>79</v>
      </c>
      <c r="B32" s="9" t="s">
        <v>80</v>
      </c>
      <c r="C32" s="9" t="s">
        <v>77</v>
      </c>
      <c r="D32" s="9" t="s">
        <v>22</v>
      </c>
      <c r="E32" s="10" t="s">
        <v>184</v>
      </c>
      <c r="F32" s="14">
        <v>0</v>
      </c>
      <c r="G32" s="14">
        <v>0</v>
      </c>
      <c r="H32" s="14">
        <v>0</v>
      </c>
      <c r="I32" s="14">
        <v>4</v>
      </c>
      <c r="J32" s="14">
        <v>0</v>
      </c>
      <c r="K32" s="14">
        <v>0</v>
      </c>
      <c r="L32" s="25">
        <f t="shared" si="0"/>
        <v>4</v>
      </c>
      <c r="M32" s="25">
        <v>1</v>
      </c>
      <c r="N32" t="s">
        <v>197</v>
      </c>
    </row>
    <row r="33" spans="1:14" ht="19.5">
      <c r="A33" s="9" t="s">
        <v>76</v>
      </c>
      <c r="B33" s="9" t="s">
        <v>78</v>
      </c>
      <c r="C33" s="9" t="s">
        <v>77</v>
      </c>
      <c r="D33" s="9" t="s">
        <v>22</v>
      </c>
      <c r="E33" s="10" t="s">
        <v>184</v>
      </c>
      <c r="F33" s="14">
        <v>0</v>
      </c>
      <c r="G33" s="14">
        <v>0</v>
      </c>
      <c r="H33" s="14">
        <v>1</v>
      </c>
      <c r="I33" s="14">
        <v>0</v>
      </c>
      <c r="J33" s="14">
        <v>0</v>
      </c>
      <c r="K33" s="14">
        <v>1</v>
      </c>
      <c r="L33" s="25">
        <f t="shared" si="0"/>
        <v>2</v>
      </c>
      <c r="M33" s="25">
        <v>2</v>
      </c>
    </row>
    <row r="34" spans="1:14" ht="19.5">
      <c r="A34" s="9" t="s">
        <v>83</v>
      </c>
      <c r="B34" s="9" t="s">
        <v>84</v>
      </c>
      <c r="C34" s="9" t="s">
        <v>77</v>
      </c>
      <c r="D34" s="9" t="s">
        <v>22</v>
      </c>
      <c r="E34" s="10" t="s">
        <v>182</v>
      </c>
      <c r="F34" s="14">
        <v>0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25">
        <f t="shared" si="0"/>
        <v>2</v>
      </c>
      <c r="M34" s="25">
        <v>2</v>
      </c>
    </row>
    <row r="35" spans="1:14" ht="19.5">
      <c r="A35" s="9" t="s">
        <v>81</v>
      </c>
      <c r="B35" s="9" t="s">
        <v>82</v>
      </c>
      <c r="C35" s="9" t="s">
        <v>77</v>
      </c>
      <c r="D35" s="9" t="s">
        <v>22</v>
      </c>
      <c r="E35" s="10" t="s">
        <v>184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25">
        <f t="shared" si="0"/>
        <v>0</v>
      </c>
      <c r="M35" s="25">
        <v>4</v>
      </c>
    </row>
    <row r="36" spans="1:14" ht="19.5">
      <c r="A36" s="9" t="s">
        <v>85</v>
      </c>
      <c r="B36" s="9" t="s">
        <v>86</v>
      </c>
      <c r="C36" s="9" t="s">
        <v>77</v>
      </c>
      <c r="D36" s="9" t="s">
        <v>22</v>
      </c>
      <c r="E36" s="10" t="s">
        <v>184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25">
        <f t="shared" ref="L36:L67" si="1">SUM(F36:K36)</f>
        <v>0</v>
      </c>
      <c r="M36" s="25">
        <v>4</v>
      </c>
    </row>
    <row r="37" spans="1:14" ht="19.5">
      <c r="A37" s="9" t="s">
        <v>87</v>
      </c>
      <c r="B37" s="9" t="s">
        <v>145</v>
      </c>
      <c r="C37" s="9" t="s">
        <v>77</v>
      </c>
      <c r="D37" s="9" t="s">
        <v>22</v>
      </c>
      <c r="E37" s="10" t="s">
        <v>184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25">
        <f t="shared" si="1"/>
        <v>0</v>
      </c>
      <c r="M37" s="25">
        <v>4</v>
      </c>
    </row>
    <row r="38" spans="1:14" ht="19.5">
      <c r="A38" s="9" t="s">
        <v>88</v>
      </c>
      <c r="B38" s="9" t="s">
        <v>89</v>
      </c>
      <c r="C38" s="9" t="s">
        <v>77</v>
      </c>
      <c r="D38" s="9" t="s">
        <v>22</v>
      </c>
      <c r="E38" s="10" t="s">
        <v>184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25">
        <f t="shared" si="1"/>
        <v>0</v>
      </c>
      <c r="M38" s="25">
        <v>4</v>
      </c>
    </row>
    <row r="39" spans="1:14" ht="19.5">
      <c r="A39" s="5" t="s">
        <v>199</v>
      </c>
      <c r="B39" s="5" t="s">
        <v>97</v>
      </c>
      <c r="C39" s="5" t="s">
        <v>91</v>
      </c>
      <c r="D39" s="5" t="s">
        <v>22</v>
      </c>
      <c r="E39" s="6" t="s">
        <v>192</v>
      </c>
      <c r="F39" s="13">
        <v>0</v>
      </c>
      <c r="G39" s="13">
        <v>3</v>
      </c>
      <c r="H39" s="13">
        <v>0</v>
      </c>
      <c r="I39" s="13">
        <v>0</v>
      </c>
      <c r="J39" s="13">
        <v>0</v>
      </c>
      <c r="K39" s="13">
        <v>0</v>
      </c>
      <c r="L39" s="24">
        <f t="shared" si="1"/>
        <v>3</v>
      </c>
      <c r="M39" s="24">
        <v>1</v>
      </c>
      <c r="N39" t="s">
        <v>197</v>
      </c>
    </row>
    <row r="40" spans="1:14" ht="19.5">
      <c r="A40" s="5" t="s">
        <v>90</v>
      </c>
      <c r="B40" s="5" t="s">
        <v>92</v>
      </c>
      <c r="C40" s="5" t="s">
        <v>91</v>
      </c>
      <c r="D40" s="5" t="s">
        <v>22</v>
      </c>
      <c r="E40" s="6" t="s">
        <v>185</v>
      </c>
      <c r="F40" s="13">
        <v>1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24">
        <f t="shared" si="1"/>
        <v>1</v>
      </c>
      <c r="M40" s="24">
        <v>2</v>
      </c>
    </row>
    <row r="41" spans="1:14" ht="19.5">
      <c r="A41" s="5" t="s">
        <v>93</v>
      </c>
      <c r="B41" s="5" t="s">
        <v>94</v>
      </c>
      <c r="C41" s="5" t="s">
        <v>91</v>
      </c>
      <c r="D41" s="5" t="s">
        <v>22</v>
      </c>
      <c r="E41" s="6" t="s">
        <v>186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24">
        <f t="shared" si="1"/>
        <v>1</v>
      </c>
      <c r="M41" s="24">
        <v>2</v>
      </c>
    </row>
    <row r="42" spans="1:14" ht="19.5">
      <c r="A42" s="5" t="s">
        <v>95</v>
      </c>
      <c r="B42" s="5" t="s">
        <v>96</v>
      </c>
      <c r="C42" s="5" t="s">
        <v>91</v>
      </c>
      <c r="D42" s="5" t="s">
        <v>22</v>
      </c>
      <c r="E42" s="6" t="s">
        <v>187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24">
        <f t="shared" si="1"/>
        <v>0</v>
      </c>
      <c r="M42" s="24">
        <v>4</v>
      </c>
    </row>
    <row r="43" spans="1:14" ht="19.5">
      <c r="A43" s="9" t="s">
        <v>105</v>
      </c>
      <c r="B43" s="9" t="s">
        <v>106</v>
      </c>
      <c r="C43" s="9" t="s">
        <v>99</v>
      </c>
      <c r="D43" s="9" t="s">
        <v>22</v>
      </c>
      <c r="E43" s="10" t="s">
        <v>186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2</v>
      </c>
      <c r="L43" s="25">
        <f t="shared" si="1"/>
        <v>2</v>
      </c>
      <c r="M43" s="25">
        <v>1</v>
      </c>
      <c r="N43" t="s">
        <v>197</v>
      </c>
    </row>
    <row r="44" spans="1:14" ht="19.5">
      <c r="A44" s="9" t="s">
        <v>109</v>
      </c>
      <c r="B44" s="9" t="s">
        <v>110</v>
      </c>
      <c r="C44" s="9" t="s">
        <v>99</v>
      </c>
      <c r="D44" s="9" t="s">
        <v>22</v>
      </c>
      <c r="E44" s="10" t="s">
        <v>187</v>
      </c>
      <c r="F44" s="14">
        <v>0</v>
      </c>
      <c r="G44" s="14">
        <v>0</v>
      </c>
      <c r="H44" s="14">
        <v>0</v>
      </c>
      <c r="I44" s="14">
        <v>2</v>
      </c>
      <c r="J44" s="14">
        <v>0</v>
      </c>
      <c r="K44" s="14">
        <v>0</v>
      </c>
      <c r="L44" s="25">
        <f t="shared" si="1"/>
        <v>2</v>
      </c>
      <c r="M44" s="25">
        <v>1</v>
      </c>
    </row>
    <row r="45" spans="1:14" ht="19.5">
      <c r="A45" s="9" t="s">
        <v>98</v>
      </c>
      <c r="B45" s="9" t="s">
        <v>100</v>
      </c>
      <c r="C45" s="9" t="s">
        <v>99</v>
      </c>
      <c r="D45" s="9" t="s">
        <v>22</v>
      </c>
      <c r="E45" s="10" t="s">
        <v>188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25">
        <f t="shared" si="1"/>
        <v>0</v>
      </c>
      <c r="M45" s="25">
        <v>3</v>
      </c>
    </row>
    <row r="46" spans="1:14" ht="19.5">
      <c r="A46" s="9" t="s">
        <v>101</v>
      </c>
      <c r="B46" s="9" t="s">
        <v>102</v>
      </c>
      <c r="C46" s="9" t="s">
        <v>99</v>
      </c>
      <c r="D46" s="9" t="s">
        <v>22</v>
      </c>
      <c r="E46" s="10" t="s">
        <v>186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25">
        <f t="shared" si="1"/>
        <v>0</v>
      </c>
      <c r="M46" s="25">
        <v>3</v>
      </c>
    </row>
    <row r="47" spans="1:14" ht="19.5">
      <c r="A47" s="9" t="s">
        <v>107</v>
      </c>
      <c r="B47" s="9" t="s">
        <v>108</v>
      </c>
      <c r="C47" s="9" t="s">
        <v>99</v>
      </c>
      <c r="D47" s="9" t="s">
        <v>22</v>
      </c>
      <c r="E47" s="10" t="s">
        <v>185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25">
        <f t="shared" si="1"/>
        <v>0</v>
      </c>
      <c r="M47" s="25">
        <v>3</v>
      </c>
    </row>
    <row r="48" spans="1:14" ht="19.5">
      <c r="A48" s="9" t="s">
        <v>111</v>
      </c>
      <c r="B48" s="9" t="s">
        <v>112</v>
      </c>
      <c r="C48" s="9" t="s">
        <v>99</v>
      </c>
      <c r="D48" s="9" t="s">
        <v>22</v>
      </c>
      <c r="E48" s="10" t="s">
        <v>186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25">
        <f t="shared" si="1"/>
        <v>0</v>
      </c>
      <c r="M48" s="25">
        <v>3</v>
      </c>
    </row>
    <row r="49" spans="1:14" ht="19.5">
      <c r="A49" s="9" t="s">
        <v>113</v>
      </c>
      <c r="B49" s="9" t="s">
        <v>114</v>
      </c>
      <c r="C49" s="9" t="s">
        <v>99</v>
      </c>
      <c r="D49" s="9" t="s">
        <v>22</v>
      </c>
      <c r="E49" s="10" t="s">
        <v>185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25">
        <f t="shared" si="1"/>
        <v>0</v>
      </c>
      <c r="M49" s="25">
        <v>3</v>
      </c>
    </row>
    <row r="50" spans="1:14" ht="19.5">
      <c r="A50" s="9" t="s">
        <v>115</v>
      </c>
      <c r="B50" s="9" t="s">
        <v>116</v>
      </c>
      <c r="C50" s="9" t="s">
        <v>99</v>
      </c>
      <c r="D50" s="9" t="s">
        <v>22</v>
      </c>
      <c r="E50" s="10" t="s">
        <v>186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25">
        <f t="shared" si="1"/>
        <v>0</v>
      </c>
      <c r="M50" s="25">
        <v>3</v>
      </c>
    </row>
    <row r="51" spans="1:14" ht="19.5">
      <c r="A51" s="9" t="s">
        <v>103</v>
      </c>
      <c r="B51" s="9" t="s">
        <v>104</v>
      </c>
      <c r="C51" s="9" t="s">
        <v>99</v>
      </c>
      <c r="D51" s="9" t="s">
        <v>22</v>
      </c>
      <c r="E51" s="10" t="s">
        <v>186</v>
      </c>
      <c r="F51" s="14"/>
      <c r="G51" s="14"/>
      <c r="H51" s="14"/>
      <c r="I51" s="14"/>
      <c r="J51" s="14"/>
      <c r="K51" s="14"/>
      <c r="L51" s="25">
        <f t="shared" si="1"/>
        <v>0</v>
      </c>
      <c r="M51" s="25">
        <v>3</v>
      </c>
    </row>
    <row r="52" spans="1:14" ht="19.5">
      <c r="A52" s="5" t="s">
        <v>124</v>
      </c>
      <c r="B52" s="5" t="s">
        <v>125</v>
      </c>
      <c r="C52" s="5" t="s">
        <v>118</v>
      </c>
      <c r="D52" s="5" t="s">
        <v>22</v>
      </c>
      <c r="E52" s="6" t="s">
        <v>186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3</v>
      </c>
      <c r="L52" s="24">
        <f t="shared" si="1"/>
        <v>3</v>
      </c>
      <c r="M52" s="24">
        <v>1</v>
      </c>
      <c r="N52" t="s">
        <v>197</v>
      </c>
    </row>
    <row r="53" spans="1:14" ht="19.5">
      <c r="A53" s="5" t="s">
        <v>122</v>
      </c>
      <c r="B53" s="5" t="s">
        <v>123</v>
      </c>
      <c r="C53" s="5" t="s">
        <v>118</v>
      </c>
      <c r="D53" s="5" t="s">
        <v>22</v>
      </c>
      <c r="E53" s="6" t="s">
        <v>186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1</v>
      </c>
      <c r="L53" s="24">
        <f t="shared" si="1"/>
        <v>1</v>
      </c>
      <c r="M53" s="24">
        <v>2</v>
      </c>
    </row>
    <row r="54" spans="1:14" ht="19.5">
      <c r="A54" s="5" t="s">
        <v>117</v>
      </c>
      <c r="B54" s="5" t="s">
        <v>119</v>
      </c>
      <c r="C54" s="5" t="s">
        <v>118</v>
      </c>
      <c r="D54" s="5" t="s">
        <v>22</v>
      </c>
      <c r="E54" s="6" t="s">
        <v>186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24">
        <f t="shared" si="1"/>
        <v>0</v>
      </c>
      <c r="M54" s="24">
        <v>3</v>
      </c>
    </row>
    <row r="55" spans="1:14" ht="19.5">
      <c r="A55" s="5" t="s">
        <v>120</v>
      </c>
      <c r="B55" s="5" t="s">
        <v>121</v>
      </c>
      <c r="C55" s="5" t="s">
        <v>118</v>
      </c>
      <c r="D55" s="5" t="s">
        <v>22</v>
      </c>
      <c r="E55" s="6" t="s">
        <v>186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4">
        <f t="shared" si="1"/>
        <v>0</v>
      </c>
      <c r="M55" s="24">
        <v>3</v>
      </c>
    </row>
    <row r="56" spans="1:14" ht="19.5">
      <c r="A56" s="9" t="s">
        <v>126</v>
      </c>
      <c r="B56" s="9" t="s">
        <v>146</v>
      </c>
      <c r="C56" s="9" t="s">
        <v>127</v>
      </c>
      <c r="D56" s="9" t="s">
        <v>128</v>
      </c>
      <c r="E56" s="10" t="s">
        <v>189</v>
      </c>
      <c r="F56" s="14">
        <v>1</v>
      </c>
      <c r="G56" s="14">
        <v>0</v>
      </c>
      <c r="H56" s="14">
        <v>0</v>
      </c>
      <c r="I56" s="14">
        <v>0</v>
      </c>
      <c r="J56" s="14">
        <v>0</v>
      </c>
      <c r="K56" s="14">
        <v>1</v>
      </c>
      <c r="L56" s="25">
        <f t="shared" si="1"/>
        <v>2</v>
      </c>
      <c r="M56" s="25">
        <v>1</v>
      </c>
      <c r="N56" t="s">
        <v>197</v>
      </c>
    </row>
    <row r="57" spans="1:14" ht="19.5">
      <c r="A57" s="9" t="s">
        <v>129</v>
      </c>
      <c r="B57" s="9" t="s">
        <v>130</v>
      </c>
      <c r="C57" s="9" t="s">
        <v>127</v>
      </c>
      <c r="D57" s="9" t="s">
        <v>22</v>
      </c>
      <c r="E57" s="10" t="s">
        <v>190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25">
        <f t="shared" si="1"/>
        <v>0</v>
      </c>
      <c r="M57" s="25">
        <v>2</v>
      </c>
    </row>
    <row r="58" spans="1:14" ht="19.5">
      <c r="A58" s="9" t="s">
        <v>131</v>
      </c>
      <c r="B58" s="9" t="s">
        <v>132</v>
      </c>
      <c r="C58" s="9" t="s">
        <v>127</v>
      </c>
      <c r="D58" s="9" t="s">
        <v>22</v>
      </c>
      <c r="E58" s="10" t="s">
        <v>186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25">
        <f t="shared" si="1"/>
        <v>0</v>
      </c>
      <c r="M58" s="25">
        <v>2</v>
      </c>
    </row>
    <row r="59" spans="1:14" ht="19.5">
      <c r="A59" s="9" t="s">
        <v>133</v>
      </c>
      <c r="B59" s="9" t="s">
        <v>134</v>
      </c>
      <c r="C59" s="9" t="s">
        <v>127</v>
      </c>
      <c r="D59" s="9" t="s">
        <v>22</v>
      </c>
      <c r="E59" s="10" t="s">
        <v>186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25">
        <f t="shared" si="1"/>
        <v>0</v>
      </c>
      <c r="M59" s="25">
        <v>2</v>
      </c>
    </row>
    <row r="60" spans="1:14" ht="19.5">
      <c r="A60" s="9" t="s">
        <v>135</v>
      </c>
      <c r="B60" s="9" t="s">
        <v>136</v>
      </c>
      <c r="C60" s="9" t="s">
        <v>127</v>
      </c>
      <c r="D60" s="9" t="s">
        <v>22</v>
      </c>
      <c r="E60" s="10" t="s">
        <v>191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25">
        <f t="shared" si="1"/>
        <v>0</v>
      </c>
      <c r="M60" s="25">
        <v>2</v>
      </c>
    </row>
    <row r="61" spans="1:14" ht="19.5">
      <c r="A61" s="9" t="s">
        <v>137</v>
      </c>
      <c r="B61" s="9" t="s">
        <v>138</v>
      </c>
      <c r="C61" s="9" t="s">
        <v>127</v>
      </c>
      <c r="D61" s="9" t="s">
        <v>22</v>
      </c>
      <c r="E61" s="10" t="s">
        <v>186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25">
        <f t="shared" si="1"/>
        <v>0</v>
      </c>
      <c r="M61" s="25">
        <v>2</v>
      </c>
    </row>
    <row r="62" spans="1:14" ht="19.5">
      <c r="A62" s="9" t="s">
        <v>139</v>
      </c>
      <c r="B62" s="9" t="s">
        <v>140</v>
      </c>
      <c r="C62" s="9" t="s">
        <v>127</v>
      </c>
      <c r="D62" s="9" t="s">
        <v>22</v>
      </c>
      <c r="E62" s="10" t="s">
        <v>186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25">
        <f t="shared" si="1"/>
        <v>0</v>
      </c>
      <c r="M62" s="25">
        <v>2</v>
      </c>
    </row>
  </sheetData>
  <sortState ref="A4:N62">
    <sortCondition ref="C4:C62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L4:L62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pane ySplit="2" topLeftCell="A3" activePane="bottomLeft" state="frozen"/>
      <selection pane="bottomLeft" activeCell="A3" sqref="A3"/>
    </sheetView>
  </sheetViews>
  <sheetFormatPr defaultRowHeight="16.5"/>
  <cols>
    <col min="1" max="1" width="7.5" bestFit="1" customWidth="1"/>
    <col min="2" max="2" width="8.875" bestFit="1" customWidth="1"/>
    <col min="3" max="3" width="14" bestFit="1" customWidth="1"/>
    <col min="4" max="4" width="8.875" customWidth="1"/>
    <col min="5" max="5" width="19.25" customWidth="1"/>
    <col min="6" max="10" width="13.375" customWidth="1"/>
    <col min="11" max="11" width="9" style="30" customWidth="1"/>
    <col min="12" max="12" width="11.375" style="21" customWidth="1"/>
    <col min="13" max="14" width="11.375" hidden="1" customWidth="1"/>
    <col min="15" max="15" width="9" hidden="1" customWidth="1"/>
    <col min="16" max="16" width="11.375" hidden="1" customWidth="1"/>
    <col min="17" max="17" width="10.5" bestFit="1" customWidth="1"/>
  </cols>
  <sheetData>
    <row r="1" spans="1:17" ht="27.75">
      <c r="A1" s="22" t="s">
        <v>196</v>
      </c>
      <c r="B1" s="23"/>
      <c r="C1" s="23"/>
      <c r="D1" s="23"/>
      <c r="E1" s="23"/>
      <c r="F1" s="23"/>
      <c r="G1" s="23"/>
      <c r="H1" s="23"/>
      <c r="I1" s="23"/>
      <c r="J1" s="23"/>
      <c r="K1" s="26"/>
      <c r="L1" s="23"/>
      <c r="M1" s="23"/>
      <c r="N1" s="23"/>
      <c r="O1" s="23"/>
      <c r="P1" s="23"/>
    </row>
    <row r="2" spans="1:17" ht="19.5">
      <c r="A2" s="15" t="s">
        <v>0</v>
      </c>
      <c r="B2" s="15" t="s">
        <v>2</v>
      </c>
      <c r="C2" s="15" t="s">
        <v>1</v>
      </c>
      <c r="D2" s="15" t="s">
        <v>3</v>
      </c>
      <c r="E2" s="15" t="s">
        <v>200</v>
      </c>
      <c r="F2" s="15" t="s">
        <v>148</v>
      </c>
      <c r="G2" s="15" t="s">
        <v>149</v>
      </c>
      <c r="H2" s="15" t="s">
        <v>150</v>
      </c>
      <c r="I2" s="15" t="s">
        <v>151</v>
      </c>
      <c r="J2" s="15" t="s">
        <v>152</v>
      </c>
      <c r="K2" s="34" t="s">
        <v>153</v>
      </c>
      <c r="L2" s="15" t="s">
        <v>154</v>
      </c>
      <c r="M2" s="15" t="s">
        <v>142</v>
      </c>
      <c r="N2" s="15" t="s">
        <v>155</v>
      </c>
      <c r="O2" s="15" t="s">
        <v>156</v>
      </c>
      <c r="P2" s="15" t="s">
        <v>157</v>
      </c>
    </row>
    <row r="3" spans="1:17" ht="19.5">
      <c r="A3" s="6" t="s">
        <v>14</v>
      </c>
      <c r="B3" s="6" t="s">
        <v>16</v>
      </c>
      <c r="C3" s="6" t="s">
        <v>15</v>
      </c>
      <c r="D3" s="6" t="s">
        <v>17</v>
      </c>
      <c r="E3" s="6" t="s">
        <v>177</v>
      </c>
      <c r="F3" s="16">
        <v>248</v>
      </c>
      <c r="G3" s="16">
        <v>282</v>
      </c>
      <c r="H3" s="16">
        <v>0</v>
      </c>
      <c r="I3" s="16">
        <v>0</v>
      </c>
      <c r="J3" s="16">
        <v>277</v>
      </c>
      <c r="K3" s="29">
        <f t="shared" ref="K3:K34" si="0">MAX(F3:J3)</f>
        <v>282</v>
      </c>
      <c r="L3" s="35">
        <v>1</v>
      </c>
      <c r="M3" s="8">
        <v>1</v>
      </c>
      <c r="N3" s="8">
        <v>4</v>
      </c>
      <c r="O3" s="8">
        <v>6</v>
      </c>
      <c r="P3" s="8">
        <v>2</v>
      </c>
      <c r="Q3" t="s">
        <v>197</v>
      </c>
    </row>
    <row r="4" spans="1:17" ht="19.5">
      <c r="A4" s="6" t="s">
        <v>18</v>
      </c>
      <c r="B4" s="6" t="s">
        <v>19</v>
      </c>
      <c r="C4" s="6" t="s">
        <v>15</v>
      </c>
      <c r="D4" s="6" t="s">
        <v>17</v>
      </c>
      <c r="E4" s="6" t="s">
        <v>177</v>
      </c>
      <c r="F4" s="16">
        <v>0</v>
      </c>
      <c r="G4" s="16">
        <v>0</v>
      </c>
      <c r="H4" s="16">
        <v>0</v>
      </c>
      <c r="I4" s="16">
        <v>0</v>
      </c>
      <c r="J4" s="16">
        <v>259</v>
      </c>
      <c r="K4" s="29">
        <f t="shared" si="0"/>
        <v>259</v>
      </c>
      <c r="L4" s="35">
        <v>2</v>
      </c>
      <c r="M4" s="8">
        <v>2</v>
      </c>
      <c r="N4" s="8">
        <v>1</v>
      </c>
      <c r="O4" s="8">
        <v>5</v>
      </c>
      <c r="P4" s="8">
        <v>1</v>
      </c>
    </row>
    <row r="5" spans="1:17" ht="19.5">
      <c r="A5" s="6" t="s">
        <v>23</v>
      </c>
      <c r="B5" s="5" t="s">
        <v>24</v>
      </c>
      <c r="C5" s="6" t="s">
        <v>15</v>
      </c>
      <c r="D5" s="6" t="s">
        <v>22</v>
      </c>
      <c r="E5" s="6" t="s">
        <v>178</v>
      </c>
      <c r="F5" s="16">
        <v>0</v>
      </c>
      <c r="G5" s="16">
        <v>191</v>
      </c>
      <c r="H5" s="16">
        <v>0</v>
      </c>
      <c r="I5" s="16">
        <v>0</v>
      </c>
      <c r="J5" s="16">
        <v>256</v>
      </c>
      <c r="K5" s="29">
        <f t="shared" si="0"/>
        <v>256</v>
      </c>
      <c r="L5" s="35">
        <v>3</v>
      </c>
      <c r="M5" s="8">
        <v>2</v>
      </c>
      <c r="N5" s="8">
        <v>2</v>
      </c>
      <c r="O5" s="8">
        <v>7</v>
      </c>
      <c r="P5" s="8"/>
    </row>
    <row r="6" spans="1:17" ht="19.5">
      <c r="A6" s="6" t="s">
        <v>20</v>
      </c>
      <c r="B6" s="5" t="s">
        <v>21</v>
      </c>
      <c r="C6" s="6" t="s">
        <v>15</v>
      </c>
      <c r="D6" s="6" t="s">
        <v>22</v>
      </c>
      <c r="E6" s="6" t="s">
        <v>178</v>
      </c>
      <c r="F6" s="16">
        <v>0</v>
      </c>
      <c r="G6" s="16">
        <v>0</v>
      </c>
      <c r="H6" s="16">
        <v>238</v>
      </c>
      <c r="I6" s="16">
        <v>230</v>
      </c>
      <c r="J6" s="16">
        <v>0</v>
      </c>
      <c r="K6" s="29">
        <f t="shared" si="0"/>
        <v>238</v>
      </c>
      <c r="L6" s="35">
        <v>4</v>
      </c>
      <c r="M6" s="8">
        <v>4</v>
      </c>
      <c r="N6" s="8">
        <v>3</v>
      </c>
      <c r="O6" s="8">
        <v>11</v>
      </c>
      <c r="P6" s="8"/>
    </row>
    <row r="7" spans="1:17" ht="19.5">
      <c r="A7" s="6" t="s">
        <v>25</v>
      </c>
      <c r="B7" s="6" t="s">
        <v>26</v>
      </c>
      <c r="C7" s="6" t="s">
        <v>15</v>
      </c>
      <c r="D7" s="6" t="s">
        <v>22</v>
      </c>
      <c r="E7" s="6" t="s">
        <v>178</v>
      </c>
      <c r="F7" s="16">
        <v>0</v>
      </c>
      <c r="G7" s="16">
        <v>0</v>
      </c>
      <c r="H7" s="16">
        <v>0</v>
      </c>
      <c r="I7" s="16">
        <v>0</v>
      </c>
      <c r="J7" s="16">
        <v>204</v>
      </c>
      <c r="K7" s="29">
        <f t="shared" si="0"/>
        <v>204</v>
      </c>
      <c r="L7" s="35">
        <v>5</v>
      </c>
      <c r="M7" s="8">
        <v>4</v>
      </c>
      <c r="N7" s="8">
        <v>4</v>
      </c>
      <c r="O7" s="8">
        <v>13</v>
      </c>
      <c r="P7" s="8"/>
    </row>
    <row r="8" spans="1:17" ht="19.5">
      <c r="A8" s="10" t="s">
        <v>30</v>
      </c>
      <c r="B8" s="10" t="s">
        <v>31</v>
      </c>
      <c r="C8" s="10" t="s">
        <v>28</v>
      </c>
      <c r="D8" s="10" t="s">
        <v>22</v>
      </c>
      <c r="E8" s="10" t="s">
        <v>178</v>
      </c>
      <c r="F8" s="17">
        <v>109</v>
      </c>
      <c r="G8" s="17">
        <v>178</v>
      </c>
      <c r="H8" s="17">
        <v>183</v>
      </c>
      <c r="I8" s="17">
        <v>188</v>
      </c>
      <c r="J8" s="17">
        <v>192</v>
      </c>
      <c r="K8" s="32">
        <f t="shared" si="0"/>
        <v>192</v>
      </c>
      <c r="L8" s="36">
        <v>1</v>
      </c>
      <c r="M8" s="12">
        <v>2</v>
      </c>
      <c r="N8" s="12">
        <v>2</v>
      </c>
      <c r="O8" s="12">
        <v>5</v>
      </c>
      <c r="P8" s="12"/>
      <c r="Q8" t="s">
        <v>197</v>
      </c>
    </row>
    <row r="9" spans="1:17" ht="19.5">
      <c r="A9" s="10" t="s">
        <v>27</v>
      </c>
      <c r="B9" s="10" t="s">
        <v>158</v>
      </c>
      <c r="C9" s="10" t="s">
        <v>28</v>
      </c>
      <c r="D9" s="10" t="s">
        <v>22</v>
      </c>
      <c r="E9" s="10" t="s">
        <v>178</v>
      </c>
      <c r="F9" s="17">
        <v>140</v>
      </c>
      <c r="G9" s="17">
        <v>167</v>
      </c>
      <c r="H9" s="17">
        <v>0</v>
      </c>
      <c r="I9" s="17">
        <v>0</v>
      </c>
      <c r="J9" s="17">
        <v>0</v>
      </c>
      <c r="K9" s="32">
        <f t="shared" si="0"/>
        <v>167</v>
      </c>
      <c r="L9" s="36">
        <v>2</v>
      </c>
      <c r="M9" s="12">
        <v>1</v>
      </c>
      <c r="N9" s="12">
        <v>1</v>
      </c>
      <c r="O9" s="12">
        <v>4</v>
      </c>
      <c r="P9" s="12">
        <v>1</v>
      </c>
    </row>
    <row r="10" spans="1:17" ht="19.5">
      <c r="A10" s="6" t="s">
        <v>39</v>
      </c>
      <c r="B10" s="6" t="s">
        <v>160</v>
      </c>
      <c r="C10" s="6" t="s">
        <v>33</v>
      </c>
      <c r="D10" s="6" t="s">
        <v>22</v>
      </c>
      <c r="E10" s="6" t="s">
        <v>181</v>
      </c>
      <c r="F10" s="16">
        <v>0</v>
      </c>
      <c r="G10" s="16">
        <v>241</v>
      </c>
      <c r="H10" s="16">
        <v>236</v>
      </c>
      <c r="I10" s="16">
        <v>240</v>
      </c>
      <c r="J10" s="16">
        <v>0</v>
      </c>
      <c r="K10" s="29">
        <f t="shared" si="0"/>
        <v>241</v>
      </c>
      <c r="L10" s="35">
        <v>1</v>
      </c>
      <c r="M10" s="8">
        <v>1</v>
      </c>
      <c r="N10" s="8">
        <v>2</v>
      </c>
      <c r="O10" s="8">
        <v>4</v>
      </c>
      <c r="P10" s="8">
        <v>1</v>
      </c>
      <c r="Q10" t="s">
        <v>197</v>
      </c>
    </row>
    <row r="11" spans="1:17" ht="19.5">
      <c r="A11" s="6" t="s">
        <v>51</v>
      </c>
      <c r="B11" s="6" t="s">
        <v>52</v>
      </c>
      <c r="C11" s="6" t="s">
        <v>33</v>
      </c>
      <c r="D11" s="6" t="s">
        <v>22</v>
      </c>
      <c r="E11" s="6" t="s">
        <v>180</v>
      </c>
      <c r="F11" s="16">
        <v>0</v>
      </c>
      <c r="G11" s="16">
        <v>0</v>
      </c>
      <c r="H11" s="16">
        <v>204</v>
      </c>
      <c r="I11" s="16">
        <v>80</v>
      </c>
      <c r="J11" s="16">
        <v>0</v>
      </c>
      <c r="K11" s="29">
        <f t="shared" si="0"/>
        <v>204</v>
      </c>
      <c r="L11" s="35">
        <v>2</v>
      </c>
      <c r="M11" s="8">
        <v>8</v>
      </c>
      <c r="N11" s="8">
        <v>7</v>
      </c>
      <c r="O11" s="8">
        <v>17</v>
      </c>
      <c r="P11" s="8"/>
    </row>
    <row r="12" spans="1:17" ht="19.5">
      <c r="A12" s="6" t="s">
        <v>35</v>
      </c>
      <c r="B12" s="6" t="s">
        <v>159</v>
      </c>
      <c r="C12" s="6" t="s">
        <v>33</v>
      </c>
      <c r="D12" s="6" t="s">
        <v>22</v>
      </c>
      <c r="E12" s="6" t="s">
        <v>180</v>
      </c>
      <c r="F12" s="16">
        <v>0</v>
      </c>
      <c r="G12" s="16">
        <v>0</v>
      </c>
      <c r="H12" s="16">
        <v>178</v>
      </c>
      <c r="I12" s="16">
        <v>0</v>
      </c>
      <c r="J12" s="16">
        <v>162</v>
      </c>
      <c r="K12" s="29">
        <f t="shared" si="0"/>
        <v>178</v>
      </c>
      <c r="L12" s="35">
        <v>3</v>
      </c>
      <c r="M12" s="8">
        <v>5</v>
      </c>
      <c r="N12" s="8">
        <v>2</v>
      </c>
      <c r="O12" s="8">
        <v>10</v>
      </c>
      <c r="P12" s="8">
        <v>3</v>
      </c>
    </row>
    <row r="13" spans="1:17" ht="19.5">
      <c r="A13" s="6" t="s">
        <v>43</v>
      </c>
      <c r="B13" s="6" t="s">
        <v>44</v>
      </c>
      <c r="C13" s="6" t="s">
        <v>33</v>
      </c>
      <c r="D13" s="6" t="s">
        <v>22</v>
      </c>
      <c r="E13" s="6" t="s">
        <v>181</v>
      </c>
      <c r="F13" s="16">
        <v>0</v>
      </c>
      <c r="G13" s="16">
        <v>0</v>
      </c>
      <c r="H13" s="16">
        <v>101</v>
      </c>
      <c r="I13" s="16">
        <v>162</v>
      </c>
      <c r="J13" s="16">
        <v>153</v>
      </c>
      <c r="K13" s="29">
        <f t="shared" si="0"/>
        <v>162</v>
      </c>
      <c r="L13" s="35">
        <v>4</v>
      </c>
      <c r="M13" s="8">
        <v>2</v>
      </c>
      <c r="N13" s="8">
        <v>2</v>
      </c>
      <c r="O13" s="8">
        <v>8</v>
      </c>
      <c r="P13" s="8">
        <v>2</v>
      </c>
    </row>
    <row r="14" spans="1:17" ht="19.5">
      <c r="A14" s="6" t="s">
        <v>49</v>
      </c>
      <c r="B14" s="6" t="s">
        <v>50</v>
      </c>
      <c r="C14" s="6" t="s">
        <v>33</v>
      </c>
      <c r="D14" s="6" t="s">
        <v>22</v>
      </c>
      <c r="E14" s="6" t="s">
        <v>180</v>
      </c>
      <c r="F14" s="16">
        <v>0</v>
      </c>
      <c r="G14" s="16">
        <v>150</v>
      </c>
      <c r="H14" s="16">
        <v>50</v>
      </c>
      <c r="I14" s="16">
        <v>0</v>
      </c>
      <c r="J14" s="16">
        <v>142</v>
      </c>
      <c r="K14" s="29">
        <f t="shared" si="0"/>
        <v>150</v>
      </c>
      <c r="L14" s="35">
        <v>5</v>
      </c>
      <c r="M14" s="8">
        <v>9</v>
      </c>
      <c r="N14" s="8">
        <v>7</v>
      </c>
      <c r="O14" s="8">
        <v>21</v>
      </c>
      <c r="P14" s="8"/>
    </row>
    <row r="15" spans="1:17" ht="19.5">
      <c r="A15" s="6" t="s">
        <v>37</v>
      </c>
      <c r="B15" s="6" t="s">
        <v>38</v>
      </c>
      <c r="C15" s="6" t="s">
        <v>33</v>
      </c>
      <c r="D15" s="6" t="s">
        <v>22</v>
      </c>
      <c r="E15" s="6" t="s">
        <v>179</v>
      </c>
      <c r="F15" s="16">
        <v>0</v>
      </c>
      <c r="G15" s="16">
        <v>108</v>
      </c>
      <c r="H15" s="16">
        <v>0</v>
      </c>
      <c r="I15" s="16">
        <v>131</v>
      </c>
      <c r="J15" s="16">
        <v>0</v>
      </c>
      <c r="K15" s="29">
        <f t="shared" si="0"/>
        <v>131</v>
      </c>
      <c r="L15" s="35">
        <v>6</v>
      </c>
      <c r="M15" s="8">
        <v>6</v>
      </c>
      <c r="N15" s="8">
        <v>2</v>
      </c>
      <c r="O15" s="8">
        <v>14</v>
      </c>
      <c r="P15" s="8">
        <v>5</v>
      </c>
    </row>
    <row r="16" spans="1:17" ht="19.5">
      <c r="A16" s="6" t="s">
        <v>41</v>
      </c>
      <c r="B16" s="6" t="s">
        <v>42</v>
      </c>
      <c r="C16" s="6" t="s">
        <v>33</v>
      </c>
      <c r="D16" s="6" t="s">
        <v>22</v>
      </c>
      <c r="E16" s="6" t="s">
        <v>179</v>
      </c>
      <c r="F16" s="16">
        <v>0</v>
      </c>
      <c r="G16" s="16">
        <v>0</v>
      </c>
      <c r="H16" s="16">
        <v>131</v>
      </c>
      <c r="I16" s="16">
        <v>0</v>
      </c>
      <c r="J16" s="16">
        <v>0</v>
      </c>
      <c r="K16" s="29">
        <f t="shared" si="0"/>
        <v>131</v>
      </c>
      <c r="L16" s="35">
        <v>6</v>
      </c>
      <c r="M16" s="8">
        <v>4</v>
      </c>
      <c r="N16" s="8">
        <v>1</v>
      </c>
      <c r="O16" s="8">
        <v>11</v>
      </c>
      <c r="P16" s="8">
        <v>4</v>
      </c>
    </row>
    <row r="17" spans="1:17" ht="19.5">
      <c r="A17" s="6" t="s">
        <v>32</v>
      </c>
      <c r="B17" s="6" t="s">
        <v>34</v>
      </c>
      <c r="C17" s="6" t="s">
        <v>33</v>
      </c>
      <c r="D17" s="6" t="s">
        <v>22</v>
      </c>
      <c r="E17" s="6" t="s">
        <v>179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29">
        <f t="shared" si="0"/>
        <v>0</v>
      </c>
      <c r="L17" s="35">
        <v>8</v>
      </c>
      <c r="M17" s="8">
        <v>3</v>
      </c>
      <c r="N17" s="8">
        <v>6</v>
      </c>
      <c r="O17" s="8">
        <v>17</v>
      </c>
      <c r="P17" s="8"/>
    </row>
    <row r="18" spans="1:17" ht="19.5">
      <c r="A18" s="6" t="s">
        <v>45</v>
      </c>
      <c r="B18" s="6" t="s">
        <v>46</v>
      </c>
      <c r="C18" s="6" t="s">
        <v>33</v>
      </c>
      <c r="D18" s="6" t="s">
        <v>22</v>
      </c>
      <c r="E18" s="6" t="s">
        <v>179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29">
        <f t="shared" si="0"/>
        <v>0</v>
      </c>
      <c r="L18" s="35">
        <v>8</v>
      </c>
      <c r="M18" s="8">
        <v>6</v>
      </c>
      <c r="N18" s="8">
        <v>7</v>
      </c>
      <c r="O18" s="8">
        <v>21</v>
      </c>
      <c r="P18" s="8"/>
    </row>
    <row r="19" spans="1:17" ht="19.5">
      <c r="A19" s="6" t="s">
        <v>47</v>
      </c>
      <c r="B19" s="6" t="s">
        <v>48</v>
      </c>
      <c r="C19" s="6" t="s">
        <v>33</v>
      </c>
      <c r="D19" s="6" t="s">
        <v>22</v>
      </c>
      <c r="E19" s="6" t="s">
        <v>179</v>
      </c>
      <c r="F19" s="16"/>
      <c r="G19" s="16"/>
      <c r="H19" s="16"/>
      <c r="I19" s="16"/>
      <c r="J19" s="16"/>
      <c r="K19" s="29">
        <f t="shared" si="0"/>
        <v>0</v>
      </c>
      <c r="L19" s="35">
        <v>8</v>
      </c>
      <c r="M19" s="8">
        <v>10</v>
      </c>
      <c r="N19" s="8">
        <v>7</v>
      </c>
      <c r="O19" s="8">
        <v>25</v>
      </c>
      <c r="P19" s="8"/>
    </row>
    <row r="20" spans="1:17" ht="19.5">
      <c r="A20" s="10" t="s">
        <v>58</v>
      </c>
      <c r="B20" s="10" t="s">
        <v>161</v>
      </c>
      <c r="C20" s="10" t="s">
        <v>54</v>
      </c>
      <c r="D20" s="10" t="s">
        <v>22</v>
      </c>
      <c r="E20" s="10" t="s">
        <v>180</v>
      </c>
      <c r="F20" s="17">
        <v>232</v>
      </c>
      <c r="G20" s="17">
        <v>223</v>
      </c>
      <c r="H20" s="17">
        <v>100</v>
      </c>
      <c r="I20" s="17">
        <v>236</v>
      </c>
      <c r="J20" s="17">
        <v>203</v>
      </c>
      <c r="K20" s="32">
        <f t="shared" si="0"/>
        <v>236</v>
      </c>
      <c r="L20" s="36">
        <v>1</v>
      </c>
      <c r="M20" s="12">
        <v>2</v>
      </c>
      <c r="N20" s="12">
        <v>2</v>
      </c>
      <c r="O20" s="12">
        <v>5</v>
      </c>
      <c r="P20" s="12">
        <v>1</v>
      </c>
      <c r="Q20" t="s">
        <v>197</v>
      </c>
    </row>
    <row r="21" spans="1:17" ht="19.5">
      <c r="A21" s="10" t="s">
        <v>53</v>
      </c>
      <c r="B21" s="10" t="s">
        <v>55</v>
      </c>
      <c r="C21" s="10" t="s">
        <v>54</v>
      </c>
      <c r="D21" s="10" t="s">
        <v>22</v>
      </c>
      <c r="E21" s="10" t="s">
        <v>179</v>
      </c>
      <c r="F21" s="17">
        <v>112</v>
      </c>
      <c r="G21" s="17">
        <v>160</v>
      </c>
      <c r="H21" s="17">
        <v>203</v>
      </c>
      <c r="I21" s="17">
        <v>134</v>
      </c>
      <c r="J21" s="17">
        <v>139</v>
      </c>
      <c r="K21" s="32">
        <f t="shared" si="0"/>
        <v>203</v>
      </c>
      <c r="L21" s="36">
        <v>2</v>
      </c>
      <c r="M21" s="12">
        <v>1</v>
      </c>
      <c r="N21" s="12">
        <v>3</v>
      </c>
      <c r="O21" s="12">
        <v>6</v>
      </c>
      <c r="P21" s="12">
        <v>2</v>
      </c>
    </row>
    <row r="22" spans="1:17" ht="19.5">
      <c r="A22" s="10" t="s">
        <v>56</v>
      </c>
      <c r="B22" s="10" t="s">
        <v>57</v>
      </c>
      <c r="C22" s="10" t="s">
        <v>54</v>
      </c>
      <c r="D22" s="10" t="s">
        <v>22</v>
      </c>
      <c r="E22" s="10" t="s">
        <v>180</v>
      </c>
      <c r="F22" s="17">
        <v>0</v>
      </c>
      <c r="G22" s="17">
        <v>160</v>
      </c>
      <c r="H22" s="17">
        <v>30</v>
      </c>
      <c r="I22" s="17">
        <v>142</v>
      </c>
      <c r="J22" s="17">
        <v>127</v>
      </c>
      <c r="K22" s="32">
        <f t="shared" si="0"/>
        <v>160</v>
      </c>
      <c r="L22" s="36">
        <v>3</v>
      </c>
      <c r="M22" s="12">
        <v>3</v>
      </c>
      <c r="N22" s="12">
        <v>1</v>
      </c>
      <c r="O22" s="12">
        <v>7</v>
      </c>
      <c r="P22" s="12"/>
    </row>
    <row r="23" spans="1:17" ht="19.5">
      <c r="A23" s="10" t="s">
        <v>60</v>
      </c>
      <c r="B23" s="10" t="s">
        <v>61</v>
      </c>
      <c r="C23" s="10" t="s">
        <v>54</v>
      </c>
      <c r="D23" s="10" t="s">
        <v>22</v>
      </c>
      <c r="E23" s="10" t="s">
        <v>180</v>
      </c>
      <c r="F23" s="17">
        <v>117</v>
      </c>
      <c r="G23" s="17">
        <v>50</v>
      </c>
      <c r="H23" s="17">
        <v>111</v>
      </c>
      <c r="I23" s="17">
        <v>122</v>
      </c>
      <c r="J23" s="17">
        <v>11</v>
      </c>
      <c r="K23" s="32">
        <f t="shared" si="0"/>
        <v>122</v>
      </c>
      <c r="L23" s="36">
        <v>4</v>
      </c>
      <c r="M23" s="12">
        <v>4</v>
      </c>
      <c r="N23" s="12">
        <v>3</v>
      </c>
      <c r="O23" s="12">
        <v>11</v>
      </c>
      <c r="P23" s="12"/>
    </row>
    <row r="24" spans="1:17" ht="19.5">
      <c r="A24" s="10" t="s">
        <v>62</v>
      </c>
      <c r="B24" s="10" t="s">
        <v>63</v>
      </c>
      <c r="C24" s="10" t="s">
        <v>54</v>
      </c>
      <c r="D24" s="10" t="s">
        <v>22</v>
      </c>
      <c r="E24" s="10" t="s">
        <v>179</v>
      </c>
      <c r="F24" s="17"/>
      <c r="G24" s="17"/>
      <c r="H24" s="17"/>
      <c r="I24" s="17"/>
      <c r="J24" s="17"/>
      <c r="K24" s="32">
        <f t="shared" si="0"/>
        <v>0</v>
      </c>
      <c r="L24" s="36">
        <v>5</v>
      </c>
      <c r="M24" s="12">
        <v>5</v>
      </c>
      <c r="N24" s="12">
        <v>3</v>
      </c>
      <c r="O24" s="12">
        <v>13</v>
      </c>
      <c r="P24" s="12"/>
    </row>
    <row r="25" spans="1:17" ht="19.5">
      <c r="A25" s="6" t="s">
        <v>64</v>
      </c>
      <c r="B25" s="6" t="s">
        <v>162</v>
      </c>
      <c r="C25" s="6" t="s">
        <v>65</v>
      </c>
      <c r="D25" s="6" t="s">
        <v>22</v>
      </c>
      <c r="E25" s="6" t="s">
        <v>182</v>
      </c>
      <c r="F25" s="16">
        <v>140</v>
      </c>
      <c r="G25" s="16">
        <v>194</v>
      </c>
      <c r="H25" s="16">
        <v>0</v>
      </c>
      <c r="I25" s="16">
        <v>192</v>
      </c>
      <c r="J25" s="16">
        <v>194</v>
      </c>
      <c r="K25" s="29">
        <f t="shared" si="0"/>
        <v>194</v>
      </c>
      <c r="L25" s="35">
        <v>1</v>
      </c>
      <c r="M25" s="8">
        <v>1</v>
      </c>
      <c r="N25" s="8">
        <v>2</v>
      </c>
      <c r="O25" s="8">
        <v>4</v>
      </c>
      <c r="P25" s="8">
        <v>1</v>
      </c>
      <c r="Q25" t="s">
        <v>197</v>
      </c>
    </row>
    <row r="26" spans="1:17" ht="19.5">
      <c r="A26" s="6" t="s">
        <v>71</v>
      </c>
      <c r="B26" s="6" t="s">
        <v>164</v>
      </c>
      <c r="C26" s="6" t="s">
        <v>65</v>
      </c>
      <c r="D26" s="6" t="s">
        <v>22</v>
      </c>
      <c r="E26" s="6" t="s">
        <v>182</v>
      </c>
      <c r="F26" s="16">
        <v>0</v>
      </c>
      <c r="G26" s="16">
        <v>0</v>
      </c>
      <c r="H26" s="16">
        <v>0</v>
      </c>
      <c r="I26" s="16">
        <v>178</v>
      </c>
      <c r="J26" s="16">
        <v>0</v>
      </c>
      <c r="K26" s="29">
        <f t="shared" si="0"/>
        <v>178</v>
      </c>
      <c r="L26" s="35">
        <v>2</v>
      </c>
      <c r="M26" s="8">
        <v>2</v>
      </c>
      <c r="N26" s="8">
        <v>3</v>
      </c>
      <c r="O26" s="8">
        <v>7</v>
      </c>
      <c r="P26" s="8">
        <v>2</v>
      </c>
    </row>
    <row r="27" spans="1:17" ht="19.5">
      <c r="A27" s="6" t="s">
        <v>69</v>
      </c>
      <c r="B27" s="6" t="s">
        <v>163</v>
      </c>
      <c r="C27" s="6" t="s">
        <v>65</v>
      </c>
      <c r="D27" s="6" t="s">
        <v>22</v>
      </c>
      <c r="E27" s="6" t="s">
        <v>182</v>
      </c>
      <c r="F27" s="16">
        <v>0</v>
      </c>
      <c r="G27" s="16">
        <v>0</v>
      </c>
      <c r="H27" s="16">
        <v>157</v>
      </c>
      <c r="I27" s="16">
        <v>169</v>
      </c>
      <c r="J27" s="16">
        <v>153</v>
      </c>
      <c r="K27" s="29">
        <f t="shared" si="0"/>
        <v>169</v>
      </c>
      <c r="L27" s="35">
        <v>3</v>
      </c>
      <c r="M27" s="8">
        <v>3</v>
      </c>
      <c r="N27" s="8">
        <v>3</v>
      </c>
      <c r="O27" s="8">
        <v>9</v>
      </c>
      <c r="P27" s="8">
        <v>3</v>
      </c>
    </row>
    <row r="28" spans="1:17" ht="19.5">
      <c r="A28" s="6" t="s">
        <v>73</v>
      </c>
      <c r="B28" s="6" t="s">
        <v>74</v>
      </c>
      <c r="C28" s="6" t="s">
        <v>65</v>
      </c>
      <c r="D28" s="6" t="s">
        <v>22</v>
      </c>
      <c r="E28" s="6" t="s">
        <v>183</v>
      </c>
      <c r="F28" s="16">
        <v>101</v>
      </c>
      <c r="G28" s="16">
        <v>83</v>
      </c>
      <c r="H28" s="16">
        <v>0</v>
      </c>
      <c r="I28" s="16">
        <v>0</v>
      </c>
      <c r="J28" s="16">
        <v>0</v>
      </c>
      <c r="K28" s="29">
        <f t="shared" si="0"/>
        <v>101</v>
      </c>
      <c r="L28" s="35">
        <v>4</v>
      </c>
      <c r="M28" s="8">
        <v>5</v>
      </c>
      <c r="N28" s="8">
        <v>3</v>
      </c>
      <c r="O28" s="8">
        <v>12</v>
      </c>
      <c r="P28" s="8"/>
    </row>
    <row r="29" spans="1:17" ht="19.5">
      <c r="A29" s="6" t="s">
        <v>67</v>
      </c>
      <c r="B29" s="6" t="s">
        <v>68</v>
      </c>
      <c r="C29" s="6" t="s">
        <v>65</v>
      </c>
      <c r="D29" s="6" t="s">
        <v>22</v>
      </c>
      <c r="E29" s="6" t="s">
        <v>183</v>
      </c>
      <c r="F29" s="16">
        <v>0</v>
      </c>
      <c r="G29" s="16">
        <v>0</v>
      </c>
      <c r="H29" s="16">
        <v>0</v>
      </c>
      <c r="I29" s="16">
        <v>1</v>
      </c>
      <c r="J29" s="16"/>
      <c r="K29" s="29">
        <f t="shared" si="0"/>
        <v>1</v>
      </c>
      <c r="L29" s="35">
        <v>5</v>
      </c>
      <c r="M29" s="8">
        <v>4</v>
      </c>
      <c r="N29" s="8">
        <v>1</v>
      </c>
      <c r="O29" s="8">
        <v>10</v>
      </c>
      <c r="P29" s="8"/>
    </row>
    <row r="30" spans="1:17" ht="19.5">
      <c r="A30" s="6" t="s">
        <v>198</v>
      </c>
      <c r="B30" s="6" t="s">
        <v>75</v>
      </c>
      <c r="C30" s="6" t="s">
        <v>65</v>
      </c>
      <c r="D30" s="6" t="s">
        <v>22</v>
      </c>
      <c r="E30" s="6" t="s">
        <v>192</v>
      </c>
      <c r="F30" s="16"/>
      <c r="G30" s="16"/>
      <c r="H30" s="16"/>
      <c r="I30" s="16"/>
      <c r="J30" s="16"/>
      <c r="K30" s="29">
        <f t="shared" si="0"/>
        <v>0</v>
      </c>
      <c r="L30" s="35">
        <v>6</v>
      </c>
      <c r="M30" s="8">
        <v>6</v>
      </c>
      <c r="N30" s="8">
        <v>3</v>
      </c>
      <c r="O30" s="8">
        <v>15</v>
      </c>
      <c r="P30" s="8"/>
    </row>
    <row r="31" spans="1:17" ht="19.5">
      <c r="A31" s="10" t="s">
        <v>79</v>
      </c>
      <c r="B31" s="10" t="s">
        <v>165</v>
      </c>
      <c r="C31" s="10" t="s">
        <v>77</v>
      </c>
      <c r="D31" s="10" t="s">
        <v>22</v>
      </c>
      <c r="E31" s="10" t="s">
        <v>184</v>
      </c>
      <c r="F31" s="17">
        <v>92</v>
      </c>
      <c r="G31" s="17">
        <v>103</v>
      </c>
      <c r="H31" s="17">
        <v>0</v>
      </c>
      <c r="I31" s="17">
        <v>143</v>
      </c>
      <c r="J31" s="17">
        <v>144</v>
      </c>
      <c r="K31" s="32">
        <f t="shared" si="0"/>
        <v>144</v>
      </c>
      <c r="L31" s="36">
        <v>1</v>
      </c>
      <c r="M31" s="12">
        <v>4</v>
      </c>
      <c r="N31" s="12">
        <v>1</v>
      </c>
      <c r="O31" s="12">
        <v>6</v>
      </c>
      <c r="P31" s="12">
        <v>1</v>
      </c>
      <c r="Q31" t="s">
        <v>197</v>
      </c>
    </row>
    <row r="32" spans="1:17" ht="19.5">
      <c r="A32" s="10" t="s">
        <v>87</v>
      </c>
      <c r="B32" s="10" t="s">
        <v>145</v>
      </c>
      <c r="C32" s="10" t="s">
        <v>77</v>
      </c>
      <c r="D32" s="10" t="s">
        <v>22</v>
      </c>
      <c r="E32" s="10" t="s">
        <v>184</v>
      </c>
      <c r="F32" s="17">
        <v>0</v>
      </c>
      <c r="G32" s="17">
        <v>0</v>
      </c>
      <c r="H32" s="17">
        <v>114</v>
      </c>
      <c r="I32" s="17">
        <v>108</v>
      </c>
      <c r="J32" s="17">
        <v>135</v>
      </c>
      <c r="K32" s="32">
        <f t="shared" si="0"/>
        <v>135</v>
      </c>
      <c r="L32" s="36">
        <v>2</v>
      </c>
      <c r="M32" s="12">
        <v>3</v>
      </c>
      <c r="N32" s="12">
        <v>4</v>
      </c>
      <c r="O32" s="12">
        <v>9</v>
      </c>
      <c r="P32" s="12">
        <v>3</v>
      </c>
    </row>
    <row r="33" spans="1:17" ht="19.5">
      <c r="A33" s="10" t="s">
        <v>83</v>
      </c>
      <c r="B33" s="10" t="s">
        <v>166</v>
      </c>
      <c r="C33" s="10" t="s">
        <v>77</v>
      </c>
      <c r="D33" s="10" t="s">
        <v>22</v>
      </c>
      <c r="E33" s="10" t="s">
        <v>182</v>
      </c>
      <c r="F33" s="17">
        <v>119</v>
      </c>
      <c r="G33" s="17">
        <v>128</v>
      </c>
      <c r="H33" s="17">
        <v>0</v>
      </c>
      <c r="I33" s="17">
        <v>131</v>
      </c>
      <c r="J33" s="17">
        <v>131</v>
      </c>
      <c r="K33" s="32">
        <f t="shared" si="0"/>
        <v>131</v>
      </c>
      <c r="L33" s="36">
        <v>3</v>
      </c>
      <c r="M33" s="12">
        <v>1</v>
      </c>
      <c r="N33" s="12">
        <v>2</v>
      </c>
      <c r="O33" s="12">
        <v>6</v>
      </c>
      <c r="P33" s="12">
        <v>2</v>
      </c>
    </row>
    <row r="34" spans="1:17" ht="19.5">
      <c r="A34" s="10" t="s">
        <v>76</v>
      </c>
      <c r="B34" s="10" t="s">
        <v>78</v>
      </c>
      <c r="C34" s="10" t="s">
        <v>77</v>
      </c>
      <c r="D34" s="10" t="s">
        <v>22</v>
      </c>
      <c r="E34" s="10" t="s">
        <v>184</v>
      </c>
      <c r="F34" s="17">
        <v>0</v>
      </c>
      <c r="G34" s="17">
        <v>116</v>
      </c>
      <c r="H34" s="17">
        <v>0</v>
      </c>
      <c r="I34" s="17">
        <v>122</v>
      </c>
      <c r="J34" s="17">
        <v>127</v>
      </c>
      <c r="K34" s="32">
        <f t="shared" si="0"/>
        <v>127</v>
      </c>
      <c r="L34" s="36">
        <v>4</v>
      </c>
      <c r="M34" s="12">
        <v>4</v>
      </c>
      <c r="N34" s="12">
        <v>2</v>
      </c>
      <c r="O34" s="12">
        <v>10</v>
      </c>
      <c r="P34" s="12"/>
    </row>
    <row r="35" spans="1:17" ht="19.5">
      <c r="A35" s="10" t="s">
        <v>85</v>
      </c>
      <c r="B35" s="10" t="s">
        <v>86</v>
      </c>
      <c r="C35" s="10" t="s">
        <v>77</v>
      </c>
      <c r="D35" s="10" t="s">
        <v>22</v>
      </c>
      <c r="E35" s="10" t="s">
        <v>184</v>
      </c>
      <c r="F35" s="17">
        <v>0</v>
      </c>
      <c r="G35" s="17">
        <v>0</v>
      </c>
      <c r="H35" s="17">
        <v>0</v>
      </c>
      <c r="I35" s="17">
        <v>112</v>
      </c>
      <c r="J35" s="17">
        <v>0</v>
      </c>
      <c r="K35" s="32">
        <f t="shared" ref="K35:K66" si="1">MAX(F35:J35)</f>
        <v>112</v>
      </c>
      <c r="L35" s="36">
        <v>5</v>
      </c>
      <c r="M35" s="12">
        <v>7</v>
      </c>
      <c r="N35" s="12">
        <v>4</v>
      </c>
      <c r="O35" s="12">
        <v>16</v>
      </c>
      <c r="P35" s="12"/>
    </row>
    <row r="36" spans="1:17" ht="19.5">
      <c r="A36" s="10" t="s">
        <v>81</v>
      </c>
      <c r="B36" s="10" t="s">
        <v>82</v>
      </c>
      <c r="C36" s="10" t="s">
        <v>77</v>
      </c>
      <c r="D36" s="10" t="s">
        <v>22</v>
      </c>
      <c r="E36" s="10" t="s">
        <v>184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32">
        <f t="shared" si="1"/>
        <v>0</v>
      </c>
      <c r="L36" s="36">
        <v>6</v>
      </c>
      <c r="M36" s="12">
        <v>6</v>
      </c>
      <c r="N36" s="12">
        <v>4</v>
      </c>
      <c r="O36" s="12">
        <v>16</v>
      </c>
      <c r="P36" s="12"/>
    </row>
    <row r="37" spans="1:17" ht="19.5">
      <c r="A37" s="10" t="s">
        <v>88</v>
      </c>
      <c r="B37" s="10" t="s">
        <v>89</v>
      </c>
      <c r="C37" s="10" t="s">
        <v>77</v>
      </c>
      <c r="D37" s="10" t="s">
        <v>22</v>
      </c>
      <c r="E37" s="10" t="s">
        <v>184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32">
        <f t="shared" si="1"/>
        <v>0</v>
      </c>
      <c r="L37" s="36">
        <v>6</v>
      </c>
      <c r="M37" s="12">
        <v>2</v>
      </c>
      <c r="N37" s="12">
        <v>4</v>
      </c>
      <c r="O37" s="12">
        <v>12</v>
      </c>
      <c r="P37" s="12"/>
    </row>
    <row r="38" spans="1:17" ht="19.5">
      <c r="A38" s="6" t="s">
        <v>90</v>
      </c>
      <c r="B38" s="6" t="s">
        <v>167</v>
      </c>
      <c r="C38" s="6" t="s">
        <v>91</v>
      </c>
      <c r="D38" s="6" t="s">
        <v>22</v>
      </c>
      <c r="E38" s="6" t="s">
        <v>185</v>
      </c>
      <c r="F38" s="16">
        <v>139</v>
      </c>
      <c r="G38" s="16">
        <v>0</v>
      </c>
      <c r="H38" s="16">
        <v>0</v>
      </c>
      <c r="I38" s="16">
        <v>111</v>
      </c>
      <c r="J38" s="16">
        <v>109</v>
      </c>
      <c r="K38" s="29">
        <f t="shared" si="1"/>
        <v>139</v>
      </c>
      <c r="L38" s="35">
        <v>1</v>
      </c>
      <c r="M38" s="8">
        <v>1</v>
      </c>
      <c r="N38" s="8">
        <v>2</v>
      </c>
      <c r="O38" s="8">
        <v>4</v>
      </c>
      <c r="P38" s="8">
        <v>1</v>
      </c>
      <c r="Q38" t="s">
        <v>197</v>
      </c>
    </row>
    <row r="39" spans="1:17" ht="19.5">
      <c r="A39" s="6" t="s">
        <v>93</v>
      </c>
      <c r="B39" s="6" t="s">
        <v>168</v>
      </c>
      <c r="C39" s="6" t="s">
        <v>91</v>
      </c>
      <c r="D39" s="6" t="s">
        <v>22</v>
      </c>
      <c r="E39" s="6" t="s">
        <v>186</v>
      </c>
      <c r="F39" s="16">
        <v>0</v>
      </c>
      <c r="G39" s="16">
        <v>0</v>
      </c>
      <c r="H39" s="16">
        <v>0</v>
      </c>
      <c r="I39" s="16">
        <v>108</v>
      </c>
      <c r="J39" s="16">
        <v>139</v>
      </c>
      <c r="K39" s="29">
        <f t="shared" si="1"/>
        <v>139</v>
      </c>
      <c r="L39" s="35">
        <v>2</v>
      </c>
      <c r="M39" s="8">
        <v>3</v>
      </c>
      <c r="N39" s="8">
        <v>2</v>
      </c>
      <c r="O39" s="8">
        <v>7</v>
      </c>
      <c r="P39" s="8">
        <v>2</v>
      </c>
    </row>
    <row r="40" spans="1:17" ht="19.5">
      <c r="A40" s="6" t="s">
        <v>95</v>
      </c>
      <c r="B40" s="6" t="s">
        <v>96</v>
      </c>
      <c r="C40" s="6" t="s">
        <v>91</v>
      </c>
      <c r="D40" s="6" t="s">
        <v>22</v>
      </c>
      <c r="E40" s="6" t="s">
        <v>187</v>
      </c>
      <c r="F40" s="16">
        <v>0</v>
      </c>
      <c r="G40" s="16">
        <v>0</v>
      </c>
      <c r="H40" s="16">
        <v>0</v>
      </c>
      <c r="I40" s="16">
        <v>0</v>
      </c>
      <c r="J40" s="16">
        <v>125</v>
      </c>
      <c r="K40" s="29">
        <f t="shared" si="1"/>
        <v>125</v>
      </c>
      <c r="L40" s="35">
        <v>3</v>
      </c>
      <c r="M40" s="8">
        <v>2</v>
      </c>
      <c r="N40" s="8">
        <v>4</v>
      </c>
      <c r="O40" s="8">
        <v>9</v>
      </c>
      <c r="P40" s="8"/>
    </row>
    <row r="41" spans="1:17" ht="19.5">
      <c r="A41" s="6" t="s">
        <v>199</v>
      </c>
      <c r="B41" s="6" t="s">
        <v>97</v>
      </c>
      <c r="C41" s="6" t="s">
        <v>91</v>
      </c>
      <c r="D41" s="6" t="s">
        <v>22</v>
      </c>
      <c r="E41" s="6" t="s">
        <v>192</v>
      </c>
      <c r="F41" s="16">
        <v>88</v>
      </c>
      <c r="G41" s="16">
        <v>0</v>
      </c>
      <c r="H41" s="16">
        <v>44</v>
      </c>
      <c r="I41" s="16">
        <v>51</v>
      </c>
      <c r="J41" s="16">
        <v>62</v>
      </c>
      <c r="K41" s="29">
        <f t="shared" si="1"/>
        <v>88</v>
      </c>
      <c r="L41" s="35">
        <v>4</v>
      </c>
      <c r="M41" s="8">
        <v>4</v>
      </c>
      <c r="N41" s="8">
        <v>1</v>
      </c>
      <c r="O41" s="8">
        <v>9</v>
      </c>
      <c r="P41" s="8"/>
    </row>
    <row r="42" spans="1:17" ht="19.5">
      <c r="A42" s="10" t="s">
        <v>101</v>
      </c>
      <c r="B42" s="10" t="s">
        <v>169</v>
      </c>
      <c r="C42" s="10" t="s">
        <v>99</v>
      </c>
      <c r="D42" s="10" t="s">
        <v>22</v>
      </c>
      <c r="E42" s="10" t="s">
        <v>186</v>
      </c>
      <c r="F42" s="17">
        <v>0</v>
      </c>
      <c r="G42" s="17">
        <v>86</v>
      </c>
      <c r="H42" s="17">
        <v>0</v>
      </c>
      <c r="I42" s="17">
        <v>0</v>
      </c>
      <c r="J42" s="17">
        <v>135</v>
      </c>
      <c r="K42" s="32">
        <f t="shared" si="1"/>
        <v>135</v>
      </c>
      <c r="L42" s="36">
        <v>1</v>
      </c>
      <c r="M42" s="10">
        <v>2</v>
      </c>
      <c r="N42" s="10">
        <v>3</v>
      </c>
      <c r="O42" s="12">
        <v>6</v>
      </c>
      <c r="P42" s="10">
        <v>1</v>
      </c>
      <c r="Q42" t="s">
        <v>197</v>
      </c>
    </row>
    <row r="43" spans="1:17" ht="19.5">
      <c r="A43" s="10" t="s">
        <v>105</v>
      </c>
      <c r="B43" s="10" t="s">
        <v>170</v>
      </c>
      <c r="C43" s="10" t="s">
        <v>99</v>
      </c>
      <c r="D43" s="10" t="s">
        <v>22</v>
      </c>
      <c r="E43" s="10" t="s">
        <v>186</v>
      </c>
      <c r="F43" s="17">
        <v>103</v>
      </c>
      <c r="G43" s="17">
        <v>0</v>
      </c>
      <c r="H43" s="17">
        <v>0</v>
      </c>
      <c r="I43" s="17">
        <v>119</v>
      </c>
      <c r="J43" s="17">
        <v>122</v>
      </c>
      <c r="K43" s="32">
        <f t="shared" si="1"/>
        <v>122</v>
      </c>
      <c r="L43" s="36">
        <v>2</v>
      </c>
      <c r="M43" s="10">
        <v>7</v>
      </c>
      <c r="N43" s="10">
        <v>1</v>
      </c>
      <c r="O43" s="12">
        <v>10</v>
      </c>
      <c r="P43" s="10">
        <v>3</v>
      </c>
    </row>
    <row r="44" spans="1:17" ht="19.5">
      <c r="A44" s="10" t="s">
        <v>113</v>
      </c>
      <c r="B44" s="10" t="s">
        <v>172</v>
      </c>
      <c r="C44" s="10" t="s">
        <v>99</v>
      </c>
      <c r="D44" s="10" t="s">
        <v>22</v>
      </c>
      <c r="E44" s="10" t="s">
        <v>185</v>
      </c>
      <c r="F44" s="17">
        <v>92</v>
      </c>
      <c r="G44" s="17">
        <v>0</v>
      </c>
      <c r="H44" s="17">
        <v>0</v>
      </c>
      <c r="I44" s="17">
        <v>0</v>
      </c>
      <c r="J44" s="17">
        <v>116</v>
      </c>
      <c r="K44" s="32">
        <f t="shared" si="1"/>
        <v>116</v>
      </c>
      <c r="L44" s="36">
        <v>3</v>
      </c>
      <c r="M44" s="10">
        <v>1</v>
      </c>
      <c r="N44" s="10">
        <v>3</v>
      </c>
      <c r="O44" s="12">
        <v>7</v>
      </c>
      <c r="P44" s="10">
        <v>2</v>
      </c>
    </row>
    <row r="45" spans="1:17" ht="19.5">
      <c r="A45" s="10" t="s">
        <v>107</v>
      </c>
      <c r="B45" s="10" t="s">
        <v>171</v>
      </c>
      <c r="C45" s="10" t="s">
        <v>99</v>
      </c>
      <c r="D45" s="10" t="s">
        <v>22</v>
      </c>
      <c r="E45" s="10" t="s">
        <v>185</v>
      </c>
      <c r="F45" s="17">
        <v>108</v>
      </c>
      <c r="G45" s="17">
        <v>109</v>
      </c>
      <c r="H45" s="17">
        <v>0</v>
      </c>
      <c r="I45" s="17">
        <v>0</v>
      </c>
      <c r="J45" s="17">
        <v>114</v>
      </c>
      <c r="K45" s="32">
        <f t="shared" si="1"/>
        <v>114</v>
      </c>
      <c r="L45" s="36">
        <v>4</v>
      </c>
      <c r="M45" s="10">
        <v>3</v>
      </c>
      <c r="N45" s="10">
        <v>3</v>
      </c>
      <c r="O45" s="12">
        <v>10</v>
      </c>
      <c r="P45" s="10">
        <v>4</v>
      </c>
    </row>
    <row r="46" spans="1:17" ht="19.5">
      <c r="A46" s="10" t="s">
        <v>115</v>
      </c>
      <c r="B46" s="10" t="s">
        <v>116</v>
      </c>
      <c r="C46" s="10" t="s">
        <v>99</v>
      </c>
      <c r="D46" s="10" t="s">
        <v>22</v>
      </c>
      <c r="E46" s="10" t="s">
        <v>186</v>
      </c>
      <c r="F46" s="17">
        <v>94</v>
      </c>
      <c r="G46" s="17">
        <v>111</v>
      </c>
      <c r="H46" s="17">
        <v>0</v>
      </c>
      <c r="I46" s="17">
        <v>96</v>
      </c>
      <c r="J46" s="17">
        <v>0</v>
      </c>
      <c r="K46" s="32">
        <f t="shared" si="1"/>
        <v>111</v>
      </c>
      <c r="L46" s="36">
        <v>5</v>
      </c>
      <c r="M46" s="10">
        <v>6</v>
      </c>
      <c r="N46" s="10">
        <v>3</v>
      </c>
      <c r="O46" s="12">
        <v>14</v>
      </c>
      <c r="P46" s="10"/>
    </row>
    <row r="47" spans="1:17" ht="19.5">
      <c r="A47" s="10" t="s">
        <v>111</v>
      </c>
      <c r="B47" s="10" t="s">
        <v>112</v>
      </c>
      <c r="C47" s="10" t="s">
        <v>99</v>
      </c>
      <c r="D47" s="10" t="s">
        <v>22</v>
      </c>
      <c r="E47" s="10" t="s">
        <v>186</v>
      </c>
      <c r="F47" s="17">
        <v>4</v>
      </c>
      <c r="G47" s="17">
        <v>0</v>
      </c>
      <c r="H47" s="17">
        <v>81</v>
      </c>
      <c r="I47" s="17">
        <v>0</v>
      </c>
      <c r="J47" s="17">
        <v>91</v>
      </c>
      <c r="K47" s="32">
        <f t="shared" si="1"/>
        <v>91</v>
      </c>
      <c r="L47" s="36">
        <v>6</v>
      </c>
      <c r="M47" s="10">
        <v>3</v>
      </c>
      <c r="N47" s="10">
        <v>3</v>
      </c>
      <c r="O47" s="12">
        <v>12</v>
      </c>
      <c r="P47" s="10"/>
    </row>
    <row r="48" spans="1:17" ht="19.5">
      <c r="A48" s="10" t="s">
        <v>109</v>
      </c>
      <c r="B48" s="10" t="s">
        <v>110</v>
      </c>
      <c r="C48" s="10" t="s">
        <v>99</v>
      </c>
      <c r="D48" s="10" t="s">
        <v>22</v>
      </c>
      <c r="E48" s="10" t="s">
        <v>187</v>
      </c>
      <c r="F48" s="17">
        <v>0</v>
      </c>
      <c r="G48" s="17">
        <v>0</v>
      </c>
      <c r="H48" s="17">
        <v>59</v>
      </c>
      <c r="I48" s="17">
        <v>0</v>
      </c>
      <c r="J48" s="17">
        <v>0</v>
      </c>
      <c r="K48" s="32">
        <f t="shared" si="1"/>
        <v>59</v>
      </c>
      <c r="L48" s="36">
        <v>7</v>
      </c>
      <c r="M48" s="10">
        <v>5</v>
      </c>
      <c r="N48" s="10">
        <v>1</v>
      </c>
      <c r="O48" s="12">
        <v>13</v>
      </c>
      <c r="P48" s="10"/>
    </row>
    <row r="49" spans="1:17" ht="19.5">
      <c r="A49" s="10" t="s">
        <v>98</v>
      </c>
      <c r="B49" s="10" t="s">
        <v>100</v>
      </c>
      <c r="C49" s="10" t="s">
        <v>99</v>
      </c>
      <c r="D49" s="10" t="s">
        <v>22</v>
      </c>
      <c r="E49" s="10" t="s">
        <v>188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32">
        <f t="shared" si="1"/>
        <v>0</v>
      </c>
      <c r="L49" s="36">
        <v>8</v>
      </c>
      <c r="M49" s="12">
        <v>8</v>
      </c>
      <c r="N49" s="12">
        <v>3</v>
      </c>
      <c r="O49" s="12">
        <v>19</v>
      </c>
      <c r="P49" s="12"/>
    </row>
    <row r="50" spans="1:17" ht="19.5">
      <c r="A50" s="10" t="s">
        <v>103</v>
      </c>
      <c r="B50" s="10" t="s">
        <v>104</v>
      </c>
      <c r="C50" s="10" t="s">
        <v>99</v>
      </c>
      <c r="D50" s="10" t="s">
        <v>22</v>
      </c>
      <c r="E50" s="10" t="s">
        <v>186</v>
      </c>
      <c r="F50" s="17"/>
      <c r="G50" s="17"/>
      <c r="H50" s="17"/>
      <c r="I50" s="17"/>
      <c r="J50" s="17"/>
      <c r="K50" s="32">
        <f t="shared" si="1"/>
        <v>0</v>
      </c>
      <c r="L50" s="36">
        <v>8</v>
      </c>
      <c r="M50" s="10">
        <v>8</v>
      </c>
      <c r="N50" s="10">
        <v>3</v>
      </c>
      <c r="O50" s="12">
        <v>19</v>
      </c>
      <c r="P50" s="10"/>
    </row>
    <row r="51" spans="1:17" ht="19.5">
      <c r="A51" s="6" t="s">
        <v>122</v>
      </c>
      <c r="B51" s="6" t="s">
        <v>173</v>
      </c>
      <c r="C51" s="6" t="s">
        <v>118</v>
      </c>
      <c r="D51" s="6" t="s">
        <v>22</v>
      </c>
      <c r="E51" s="6" t="s">
        <v>186</v>
      </c>
      <c r="F51" s="16">
        <v>0</v>
      </c>
      <c r="G51" s="16">
        <v>160</v>
      </c>
      <c r="H51" s="16">
        <v>150</v>
      </c>
      <c r="I51" s="16">
        <v>145</v>
      </c>
      <c r="J51" s="16">
        <v>142</v>
      </c>
      <c r="K51" s="29">
        <f t="shared" si="1"/>
        <v>160</v>
      </c>
      <c r="L51" s="35">
        <v>1</v>
      </c>
      <c r="M51" s="6">
        <v>1</v>
      </c>
      <c r="N51" s="6">
        <v>2</v>
      </c>
      <c r="O51" s="8">
        <v>4</v>
      </c>
      <c r="P51" s="6">
        <v>1</v>
      </c>
      <c r="Q51" t="s">
        <v>197</v>
      </c>
    </row>
    <row r="52" spans="1:17" ht="19.5">
      <c r="A52" s="6" t="s">
        <v>120</v>
      </c>
      <c r="B52" s="6" t="s">
        <v>121</v>
      </c>
      <c r="C52" s="6" t="s">
        <v>118</v>
      </c>
      <c r="D52" s="6" t="s">
        <v>22</v>
      </c>
      <c r="E52" s="6" t="s">
        <v>186</v>
      </c>
      <c r="F52" s="16">
        <v>120</v>
      </c>
      <c r="G52" s="16">
        <v>0</v>
      </c>
      <c r="H52" s="16">
        <v>0</v>
      </c>
      <c r="I52" s="16">
        <v>0</v>
      </c>
      <c r="J52" s="16">
        <v>128</v>
      </c>
      <c r="K52" s="29">
        <f t="shared" si="1"/>
        <v>128</v>
      </c>
      <c r="L52" s="35">
        <v>2</v>
      </c>
      <c r="M52" s="6">
        <v>4</v>
      </c>
      <c r="N52" s="6">
        <v>3</v>
      </c>
      <c r="O52" s="8">
        <v>9</v>
      </c>
      <c r="P52" s="6"/>
    </row>
    <row r="53" spans="1:17" ht="19.5">
      <c r="A53" s="6" t="s">
        <v>124</v>
      </c>
      <c r="B53" s="6" t="s">
        <v>174</v>
      </c>
      <c r="C53" s="6" t="s">
        <v>118</v>
      </c>
      <c r="D53" s="6" t="s">
        <v>22</v>
      </c>
      <c r="E53" s="6" t="s">
        <v>186</v>
      </c>
      <c r="F53" s="16">
        <v>116</v>
      </c>
      <c r="G53" s="16">
        <v>111</v>
      </c>
      <c r="H53" s="16">
        <v>112</v>
      </c>
      <c r="I53" s="16">
        <v>0</v>
      </c>
      <c r="J53" s="16">
        <v>0</v>
      </c>
      <c r="K53" s="29">
        <f t="shared" si="1"/>
        <v>116</v>
      </c>
      <c r="L53" s="35">
        <v>3</v>
      </c>
      <c r="M53" s="6">
        <v>4</v>
      </c>
      <c r="N53" s="6">
        <v>1</v>
      </c>
      <c r="O53" s="8">
        <v>8</v>
      </c>
      <c r="P53" s="6">
        <v>2</v>
      </c>
    </row>
    <row r="54" spans="1:17" ht="19.5">
      <c r="A54" s="6" t="s">
        <v>117</v>
      </c>
      <c r="B54" s="6" t="s">
        <v>119</v>
      </c>
      <c r="C54" s="6" t="s">
        <v>118</v>
      </c>
      <c r="D54" s="6" t="s">
        <v>22</v>
      </c>
      <c r="E54" s="6" t="s">
        <v>186</v>
      </c>
      <c r="F54" s="16">
        <v>0</v>
      </c>
      <c r="G54" s="16">
        <v>48</v>
      </c>
      <c r="H54" s="16">
        <v>81</v>
      </c>
      <c r="I54" s="16">
        <v>0</v>
      </c>
      <c r="J54" s="16">
        <v>0</v>
      </c>
      <c r="K54" s="29">
        <f t="shared" si="1"/>
        <v>81</v>
      </c>
      <c r="L54" s="35">
        <v>4</v>
      </c>
      <c r="M54" s="6">
        <v>3</v>
      </c>
      <c r="N54" s="6">
        <v>3</v>
      </c>
      <c r="O54" s="8">
        <v>10</v>
      </c>
      <c r="P54" s="6"/>
    </row>
    <row r="55" spans="1:17" ht="19.5">
      <c r="A55" s="10" t="s">
        <v>126</v>
      </c>
      <c r="B55" s="10" t="s">
        <v>146</v>
      </c>
      <c r="C55" s="10" t="s">
        <v>127</v>
      </c>
      <c r="D55" s="10" t="s">
        <v>128</v>
      </c>
      <c r="E55" s="10" t="s">
        <v>189</v>
      </c>
      <c r="F55" s="17">
        <v>183</v>
      </c>
      <c r="G55" s="17">
        <v>179</v>
      </c>
      <c r="H55" s="17">
        <v>179</v>
      </c>
      <c r="I55" s="17">
        <v>182</v>
      </c>
      <c r="J55" s="17">
        <v>0</v>
      </c>
      <c r="K55" s="32">
        <f t="shared" si="1"/>
        <v>183</v>
      </c>
      <c r="L55" s="36">
        <v>1</v>
      </c>
      <c r="M55" s="10">
        <v>1</v>
      </c>
      <c r="N55" s="10">
        <v>1</v>
      </c>
      <c r="O55" s="12">
        <v>3</v>
      </c>
      <c r="P55" s="10">
        <v>1</v>
      </c>
      <c r="Q55" t="s">
        <v>197</v>
      </c>
    </row>
    <row r="56" spans="1:17" ht="19.5">
      <c r="A56" s="10" t="s">
        <v>139</v>
      </c>
      <c r="B56" s="10" t="s">
        <v>176</v>
      </c>
      <c r="C56" s="10" t="s">
        <v>127</v>
      </c>
      <c r="D56" s="10" t="s">
        <v>22</v>
      </c>
      <c r="E56" s="10" t="s">
        <v>186</v>
      </c>
      <c r="F56" s="17">
        <v>114</v>
      </c>
      <c r="G56" s="17">
        <v>96</v>
      </c>
      <c r="H56" s="17">
        <v>64</v>
      </c>
      <c r="I56" s="17">
        <v>112</v>
      </c>
      <c r="J56" s="17">
        <v>112</v>
      </c>
      <c r="K56" s="32">
        <f t="shared" si="1"/>
        <v>114</v>
      </c>
      <c r="L56" s="36">
        <v>2</v>
      </c>
      <c r="M56" s="10">
        <v>4</v>
      </c>
      <c r="N56" s="10">
        <v>2</v>
      </c>
      <c r="O56" s="12">
        <v>8</v>
      </c>
      <c r="P56" s="10">
        <v>3</v>
      </c>
    </row>
    <row r="57" spans="1:17" ht="19.5">
      <c r="A57" s="10" t="s">
        <v>131</v>
      </c>
      <c r="B57" s="10" t="s">
        <v>175</v>
      </c>
      <c r="C57" s="10" t="s">
        <v>127</v>
      </c>
      <c r="D57" s="10" t="s">
        <v>22</v>
      </c>
      <c r="E57" s="10" t="s">
        <v>186</v>
      </c>
      <c r="F57" s="17">
        <v>66</v>
      </c>
      <c r="G57" s="17">
        <v>58</v>
      </c>
      <c r="H57" s="17">
        <v>69</v>
      </c>
      <c r="I57" s="17">
        <v>88</v>
      </c>
      <c r="J57" s="17">
        <v>0</v>
      </c>
      <c r="K57" s="32">
        <f t="shared" si="1"/>
        <v>88</v>
      </c>
      <c r="L57" s="36">
        <v>3</v>
      </c>
      <c r="M57" s="10">
        <v>2</v>
      </c>
      <c r="N57" s="10">
        <v>2</v>
      </c>
      <c r="O57" s="12">
        <v>7</v>
      </c>
      <c r="P57" s="10">
        <v>2</v>
      </c>
    </row>
    <row r="58" spans="1:17" ht="19.5">
      <c r="A58" s="10" t="s">
        <v>137</v>
      </c>
      <c r="B58" s="10" t="s">
        <v>138</v>
      </c>
      <c r="C58" s="10" t="s">
        <v>127</v>
      </c>
      <c r="D58" s="10" t="s">
        <v>22</v>
      </c>
      <c r="E58" s="10" t="s">
        <v>186</v>
      </c>
      <c r="F58" s="17">
        <v>0</v>
      </c>
      <c r="G58" s="17">
        <v>66</v>
      </c>
      <c r="H58" s="17">
        <v>0</v>
      </c>
      <c r="I58" s="17">
        <v>0</v>
      </c>
      <c r="J58" s="17">
        <v>84</v>
      </c>
      <c r="K58" s="32">
        <f t="shared" si="1"/>
        <v>84</v>
      </c>
      <c r="L58" s="36">
        <v>4</v>
      </c>
      <c r="M58" s="10">
        <v>6</v>
      </c>
      <c r="N58" s="10">
        <v>2</v>
      </c>
      <c r="O58" s="12">
        <v>12</v>
      </c>
      <c r="P58" s="10"/>
    </row>
    <row r="59" spans="1:17" ht="19.5">
      <c r="A59" s="10" t="s">
        <v>135</v>
      </c>
      <c r="B59" s="10" t="s">
        <v>136</v>
      </c>
      <c r="C59" s="10" t="s">
        <v>127</v>
      </c>
      <c r="D59" s="10" t="s">
        <v>22</v>
      </c>
      <c r="E59" s="10" t="s">
        <v>191</v>
      </c>
      <c r="F59" s="17">
        <v>9</v>
      </c>
      <c r="G59" s="17">
        <v>20</v>
      </c>
      <c r="H59" s="17">
        <v>39</v>
      </c>
      <c r="I59" s="17">
        <v>47</v>
      </c>
      <c r="J59" s="17">
        <v>43</v>
      </c>
      <c r="K59" s="32">
        <f t="shared" si="1"/>
        <v>47</v>
      </c>
      <c r="L59" s="36">
        <v>5</v>
      </c>
      <c r="M59" s="10">
        <v>5</v>
      </c>
      <c r="N59" s="10">
        <v>2</v>
      </c>
      <c r="O59" s="12">
        <v>12</v>
      </c>
      <c r="P59" s="10"/>
    </row>
    <row r="60" spans="1:17" ht="19.5">
      <c r="A60" s="10" t="s">
        <v>129</v>
      </c>
      <c r="B60" s="10" t="s">
        <v>130</v>
      </c>
      <c r="C60" s="10" t="s">
        <v>127</v>
      </c>
      <c r="D60" s="10" t="s">
        <v>22</v>
      </c>
      <c r="E60" s="10" t="s">
        <v>190</v>
      </c>
      <c r="F60" s="17">
        <v>38</v>
      </c>
      <c r="G60" s="17">
        <v>43</v>
      </c>
      <c r="H60" s="17">
        <v>0</v>
      </c>
      <c r="I60" s="17">
        <v>40</v>
      </c>
      <c r="J60" s="17">
        <v>0</v>
      </c>
      <c r="K60" s="32">
        <f t="shared" si="1"/>
        <v>43</v>
      </c>
      <c r="L60" s="36">
        <v>6</v>
      </c>
      <c r="M60" s="10">
        <v>3</v>
      </c>
      <c r="N60" s="10">
        <v>2</v>
      </c>
      <c r="O60" s="12">
        <v>11</v>
      </c>
      <c r="P60" s="10"/>
    </row>
    <row r="61" spans="1:17" ht="19.5">
      <c r="A61" s="10" t="s">
        <v>133</v>
      </c>
      <c r="B61" s="10" t="s">
        <v>134</v>
      </c>
      <c r="C61" s="10" t="s">
        <v>127</v>
      </c>
      <c r="D61" s="10" t="s">
        <v>22</v>
      </c>
      <c r="E61" s="10" t="s">
        <v>186</v>
      </c>
      <c r="F61" s="17">
        <v>11</v>
      </c>
      <c r="G61" s="17">
        <v>11</v>
      </c>
      <c r="H61" s="17">
        <v>15</v>
      </c>
      <c r="I61" s="17">
        <v>30</v>
      </c>
      <c r="J61" s="17">
        <v>15</v>
      </c>
      <c r="K61" s="32">
        <f t="shared" si="1"/>
        <v>30</v>
      </c>
      <c r="L61" s="36">
        <v>7</v>
      </c>
      <c r="M61" s="10">
        <v>7</v>
      </c>
      <c r="N61" s="10">
        <v>2</v>
      </c>
      <c r="O61" s="12">
        <v>16</v>
      </c>
      <c r="P61" s="10"/>
    </row>
  </sheetData>
  <sortState ref="A3:Q61">
    <sortCondition ref="C3:C61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K3:K61"/>
  </sortState>
  <phoneticPr fontId="2" type="noConversion"/>
  <conditionalFormatting sqref="M34:N39 P34:P39 P3:P14 M3:N14">
    <cfRule type="cellIs" dxfId="8" priority="3" operator="lessThanOrEqual">
      <formula>3</formula>
    </cfRule>
  </conditionalFormatting>
  <conditionalFormatting sqref="M17:N21 M25:N30 P17:P21 P25:P30">
    <cfRule type="cellIs" dxfId="7" priority="2" operator="lessThanOrEqual">
      <formula>2</formula>
    </cfRule>
  </conditionalFormatting>
  <conditionalFormatting sqref="M22:N24 M31:N33 M40:N42 P22:P24 P31:P33 P40:P42">
    <cfRule type="cellIs" dxfId="6" priority="1" operator="lessThanOr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26" sqref="I26"/>
    </sheetView>
  </sheetViews>
  <sheetFormatPr defaultRowHeight="16.5"/>
  <cols>
    <col min="1" max="1" width="11.625" bestFit="1" customWidth="1"/>
    <col min="2" max="2" width="8.875" bestFit="1" customWidth="1"/>
    <col min="3" max="3" width="14" bestFit="1" customWidth="1"/>
    <col min="4" max="4" width="8.875" bestFit="1" customWidth="1"/>
    <col min="5" max="5" width="21.875" style="21" bestFit="1" customWidth="1"/>
  </cols>
  <sheetData>
    <row r="1" spans="1:11" ht="19.5">
      <c r="A1" s="15" t="s">
        <v>0</v>
      </c>
      <c r="B1" s="15" t="s">
        <v>2</v>
      </c>
      <c r="C1" s="15" t="s">
        <v>1</v>
      </c>
      <c r="D1" s="15" t="s">
        <v>3</v>
      </c>
      <c r="E1" s="15" t="s">
        <v>4</v>
      </c>
      <c r="F1" s="34" t="s">
        <v>153</v>
      </c>
      <c r="G1" s="15" t="s">
        <v>205</v>
      </c>
      <c r="H1" s="15" t="s">
        <v>204</v>
      </c>
      <c r="I1" s="15" t="s">
        <v>155</v>
      </c>
      <c r="J1" s="15" t="s">
        <v>156</v>
      </c>
      <c r="K1" s="15" t="s">
        <v>157</v>
      </c>
    </row>
    <row r="2" spans="1:11" ht="19.5">
      <c r="A2" s="6" t="s">
        <v>18</v>
      </c>
      <c r="B2" s="6" t="s">
        <v>19</v>
      </c>
      <c r="C2" s="6" t="s">
        <v>15</v>
      </c>
      <c r="D2" s="6" t="s">
        <v>17</v>
      </c>
      <c r="E2" s="6" t="s">
        <v>177</v>
      </c>
      <c r="F2" s="29">
        <v>259</v>
      </c>
      <c r="G2" s="18">
        <v>2</v>
      </c>
      <c r="H2" s="18">
        <v>2</v>
      </c>
      <c r="I2" s="18">
        <v>1</v>
      </c>
      <c r="J2" s="18">
        <v>5</v>
      </c>
      <c r="K2" s="18">
        <v>1</v>
      </c>
    </row>
    <row r="3" spans="1:11" ht="19.5">
      <c r="A3" s="10" t="s">
        <v>27</v>
      </c>
      <c r="B3" s="10" t="s">
        <v>158</v>
      </c>
      <c r="C3" s="10" t="s">
        <v>28</v>
      </c>
      <c r="D3" s="10" t="s">
        <v>22</v>
      </c>
      <c r="E3" s="10" t="s">
        <v>178</v>
      </c>
      <c r="F3" s="32">
        <v>167</v>
      </c>
      <c r="G3" s="19">
        <v>2</v>
      </c>
      <c r="H3" s="19">
        <v>1</v>
      </c>
      <c r="I3" s="19">
        <v>1</v>
      </c>
      <c r="J3" s="19">
        <v>4</v>
      </c>
      <c r="K3" s="19">
        <v>1</v>
      </c>
    </row>
    <row r="4" spans="1:11" ht="19.5">
      <c r="A4" s="6" t="s">
        <v>39</v>
      </c>
      <c r="B4" s="6" t="s">
        <v>160</v>
      </c>
      <c r="C4" s="6" t="s">
        <v>33</v>
      </c>
      <c r="D4" s="6" t="s">
        <v>22</v>
      </c>
      <c r="E4" s="6" t="s">
        <v>181</v>
      </c>
      <c r="F4" s="29">
        <v>241</v>
      </c>
      <c r="G4" s="18">
        <v>1</v>
      </c>
      <c r="H4" s="18">
        <v>1</v>
      </c>
      <c r="I4" s="18">
        <v>2</v>
      </c>
      <c r="J4" s="18">
        <v>4</v>
      </c>
      <c r="K4" s="18">
        <v>1</v>
      </c>
    </row>
    <row r="5" spans="1:11" ht="19.5">
      <c r="A5" s="10" t="s">
        <v>58</v>
      </c>
      <c r="B5" s="10" t="s">
        <v>161</v>
      </c>
      <c r="C5" s="10" t="s">
        <v>54</v>
      </c>
      <c r="D5" s="10" t="s">
        <v>22</v>
      </c>
      <c r="E5" s="10" t="s">
        <v>180</v>
      </c>
      <c r="F5" s="32">
        <v>236</v>
      </c>
      <c r="G5" s="19">
        <v>1</v>
      </c>
      <c r="H5" s="19">
        <v>2</v>
      </c>
      <c r="I5" s="19">
        <v>2</v>
      </c>
      <c r="J5" s="19">
        <v>5</v>
      </c>
      <c r="K5" s="19">
        <v>1</v>
      </c>
    </row>
    <row r="6" spans="1:11" ht="19.5">
      <c r="A6" s="6" t="s">
        <v>64</v>
      </c>
      <c r="B6" s="6" t="s">
        <v>162</v>
      </c>
      <c r="C6" s="6" t="s">
        <v>65</v>
      </c>
      <c r="D6" s="6" t="s">
        <v>22</v>
      </c>
      <c r="E6" s="6" t="s">
        <v>182</v>
      </c>
      <c r="F6" s="29">
        <v>194</v>
      </c>
      <c r="G6" s="18">
        <v>1</v>
      </c>
      <c r="H6" s="18">
        <v>1</v>
      </c>
      <c r="I6" s="18">
        <v>2</v>
      </c>
      <c r="J6" s="18">
        <v>4</v>
      </c>
      <c r="K6" s="18">
        <v>1</v>
      </c>
    </row>
    <row r="7" spans="1:11" ht="19.5">
      <c r="A7" s="10" t="s">
        <v>79</v>
      </c>
      <c r="B7" s="10" t="s">
        <v>165</v>
      </c>
      <c r="C7" s="10" t="s">
        <v>77</v>
      </c>
      <c r="D7" s="10" t="s">
        <v>22</v>
      </c>
      <c r="E7" s="10" t="s">
        <v>184</v>
      </c>
      <c r="F7" s="32">
        <v>144</v>
      </c>
      <c r="G7" s="19">
        <v>1</v>
      </c>
      <c r="H7" s="19">
        <v>4</v>
      </c>
      <c r="I7" s="19">
        <v>1</v>
      </c>
      <c r="J7" s="19">
        <v>6</v>
      </c>
      <c r="K7" s="19">
        <v>1</v>
      </c>
    </row>
    <row r="8" spans="1:11" ht="19.5">
      <c r="A8" s="6" t="s">
        <v>90</v>
      </c>
      <c r="B8" s="6" t="s">
        <v>167</v>
      </c>
      <c r="C8" s="6" t="s">
        <v>91</v>
      </c>
      <c r="D8" s="6" t="s">
        <v>22</v>
      </c>
      <c r="E8" s="6" t="s">
        <v>185</v>
      </c>
      <c r="F8" s="29">
        <v>139</v>
      </c>
      <c r="G8" s="18">
        <v>1</v>
      </c>
      <c r="H8" s="18">
        <v>1</v>
      </c>
      <c r="I8" s="18">
        <v>2</v>
      </c>
      <c r="J8" s="18">
        <v>4</v>
      </c>
      <c r="K8" s="18">
        <v>1</v>
      </c>
    </row>
    <row r="9" spans="1:11" ht="19.5">
      <c r="A9" s="10" t="s">
        <v>101</v>
      </c>
      <c r="B9" s="10" t="s">
        <v>169</v>
      </c>
      <c r="C9" s="10" t="s">
        <v>99</v>
      </c>
      <c r="D9" s="10" t="s">
        <v>22</v>
      </c>
      <c r="E9" s="10" t="s">
        <v>186</v>
      </c>
      <c r="F9" s="32">
        <v>135</v>
      </c>
      <c r="G9" s="19">
        <v>1</v>
      </c>
      <c r="H9" s="19">
        <v>2</v>
      </c>
      <c r="I9" s="19">
        <v>3</v>
      </c>
      <c r="J9" s="19">
        <v>6</v>
      </c>
      <c r="K9" s="20">
        <v>1</v>
      </c>
    </row>
    <row r="10" spans="1:11" ht="19.5">
      <c r="A10" s="6" t="s">
        <v>122</v>
      </c>
      <c r="B10" s="6" t="s">
        <v>173</v>
      </c>
      <c r="C10" s="6" t="s">
        <v>118</v>
      </c>
      <c r="D10" s="6" t="s">
        <v>22</v>
      </c>
      <c r="E10" s="6" t="s">
        <v>186</v>
      </c>
      <c r="F10" s="29">
        <v>160</v>
      </c>
      <c r="G10" s="18">
        <v>1</v>
      </c>
      <c r="H10" s="18">
        <v>1</v>
      </c>
      <c r="I10" s="18">
        <v>2</v>
      </c>
      <c r="J10" s="18">
        <v>4</v>
      </c>
      <c r="K10" s="15">
        <v>1</v>
      </c>
    </row>
    <row r="11" spans="1:11" ht="19.5">
      <c r="A11" s="10" t="s">
        <v>126</v>
      </c>
      <c r="B11" s="10" t="s">
        <v>146</v>
      </c>
      <c r="C11" s="10" t="s">
        <v>127</v>
      </c>
      <c r="D11" s="10" t="s">
        <v>128</v>
      </c>
      <c r="E11" s="10" t="s">
        <v>189</v>
      </c>
      <c r="F11" s="32">
        <v>183</v>
      </c>
      <c r="G11" s="19">
        <v>1</v>
      </c>
      <c r="H11" s="19">
        <v>1</v>
      </c>
      <c r="I11" s="19">
        <v>1</v>
      </c>
      <c r="J11" s="19">
        <v>3</v>
      </c>
      <c r="K11" s="20">
        <v>1</v>
      </c>
    </row>
  </sheetData>
  <phoneticPr fontId="2" type="noConversion"/>
  <conditionalFormatting sqref="K8 G2:I11 K2:K4">
    <cfRule type="cellIs" dxfId="5" priority="3" operator="lessThanOrEqual">
      <formula>3</formula>
    </cfRule>
  </conditionalFormatting>
  <conditionalFormatting sqref="K5:K6">
    <cfRule type="cellIs" dxfId="4" priority="2" operator="lessThanOrEqual">
      <formula>2</formula>
    </cfRule>
  </conditionalFormatting>
  <conditionalFormatting sqref="K9 K7">
    <cfRule type="cellIs" dxfId="3" priority="1" operator="less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各組排名</vt:lpstr>
      <vt:lpstr>推球排名</vt:lpstr>
      <vt:lpstr>切球排名</vt:lpstr>
      <vt:lpstr>開球排名</vt:lpstr>
      <vt:lpstr>各組第一名</vt:lpstr>
      <vt:lpstr>各組排名!Print_Titles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2017-04-24T01:21:16Z</cp:lastPrinted>
  <dcterms:created xsi:type="dcterms:W3CDTF">2017-04-15T09:56:57Z</dcterms:created>
  <dcterms:modified xsi:type="dcterms:W3CDTF">2017-04-24T04:32:10Z</dcterms:modified>
</cp:coreProperties>
</file>