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80" windowWidth="19200" windowHeight="7305"/>
  </bookViews>
  <sheets>
    <sheet name="更新總排名" sheetId="5" r:id="rId1"/>
    <sheet name="原總排名" sheetId="4" state="hidden" r:id="rId2"/>
    <sheet name="推球排名" sheetId="1" r:id="rId3"/>
    <sheet name="切球排名" sheetId="2" r:id="rId4"/>
    <sheet name="開球排名" sheetId="3" r:id="rId5"/>
    <sheet name="各組第一名" sheetId="6" r:id="rId6"/>
  </sheets>
  <definedNames>
    <definedName name="_xlnm._FilterDatabase" localSheetId="0" hidden="1">更新總排名!$A$2:$P$81</definedName>
    <definedName name="_xlnm._FilterDatabase" localSheetId="1" hidden="1">原總排名!$A$2:$P$81</definedName>
    <definedName name="_xlnm._FilterDatabase" localSheetId="4" hidden="1">開球排名!$A$2:$P$81</definedName>
    <definedName name="_xlnm.Print_Titles" localSheetId="0">更新總排名!$1:$2</definedName>
  </definedNames>
  <calcPr calcId="144525"/>
</workbook>
</file>

<file path=xl/calcChain.xml><?xml version="1.0" encoding="utf-8"?>
<calcChain xmlns="http://schemas.openxmlformats.org/spreadsheetml/2006/main">
  <c r="K4" i="5" l="1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3" i="5"/>
  <c r="K4" i="3" l="1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3" i="3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4" i="2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4" i="1"/>
  <c r="N3" i="5" l="1"/>
  <c r="N5" i="5"/>
  <c r="N7" i="5"/>
  <c r="N6" i="5"/>
  <c r="N8" i="5"/>
  <c r="N9" i="5"/>
  <c r="N11" i="5"/>
  <c r="N13" i="5"/>
  <c r="N10" i="5"/>
  <c r="N12" i="5"/>
  <c r="N15" i="5"/>
  <c r="N16" i="5"/>
  <c r="N14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8" i="5"/>
  <c r="N37" i="5"/>
  <c r="N39" i="5"/>
  <c r="N40" i="5"/>
  <c r="N41" i="5"/>
  <c r="N42" i="5"/>
  <c r="N43" i="5"/>
  <c r="N44" i="5"/>
  <c r="N45" i="5"/>
  <c r="N46" i="5"/>
  <c r="N47" i="5"/>
  <c r="N49" i="5"/>
  <c r="N48" i="5"/>
  <c r="N51" i="5"/>
  <c r="N53" i="5"/>
  <c r="N50" i="5"/>
  <c r="N52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3" i="5"/>
  <c r="N72" i="5"/>
  <c r="N74" i="5"/>
  <c r="N75" i="5"/>
  <c r="N77" i="5"/>
  <c r="N76" i="5"/>
  <c r="N79" i="5"/>
  <c r="N78" i="5"/>
  <c r="N80" i="5"/>
  <c r="N81" i="5"/>
  <c r="N4" i="5"/>
  <c r="M3" i="5"/>
  <c r="M5" i="5"/>
  <c r="M7" i="5"/>
  <c r="M6" i="5"/>
  <c r="M8" i="5"/>
  <c r="M9" i="5"/>
  <c r="M11" i="5"/>
  <c r="M13" i="5"/>
  <c r="M10" i="5"/>
  <c r="M12" i="5"/>
  <c r="M15" i="5"/>
  <c r="M16" i="5"/>
  <c r="M14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8" i="5"/>
  <c r="M37" i="5"/>
  <c r="M39" i="5"/>
  <c r="M40" i="5"/>
  <c r="M41" i="5"/>
  <c r="M42" i="5"/>
  <c r="M43" i="5"/>
  <c r="M44" i="5"/>
  <c r="M45" i="5"/>
  <c r="M46" i="5"/>
  <c r="M47" i="5"/>
  <c r="M49" i="5"/>
  <c r="M48" i="5"/>
  <c r="M51" i="5"/>
  <c r="M53" i="5"/>
  <c r="M50" i="5"/>
  <c r="M52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3" i="5"/>
  <c r="M72" i="5"/>
  <c r="M74" i="5"/>
  <c r="M75" i="5"/>
  <c r="M77" i="5"/>
  <c r="M76" i="5"/>
  <c r="M79" i="5"/>
  <c r="M78" i="5"/>
  <c r="M80" i="5"/>
  <c r="M81" i="5"/>
  <c r="M4" i="5"/>
  <c r="L3" i="5"/>
  <c r="L5" i="5"/>
  <c r="L7" i="5"/>
  <c r="L6" i="5"/>
  <c r="L8" i="5"/>
  <c r="L9" i="5"/>
  <c r="L11" i="5"/>
  <c r="L13" i="5"/>
  <c r="L10" i="5"/>
  <c r="L12" i="5"/>
  <c r="L15" i="5"/>
  <c r="L16" i="5"/>
  <c r="L14" i="5"/>
  <c r="L17" i="5"/>
  <c r="L18" i="5"/>
  <c r="O18" i="5" s="1"/>
  <c r="L19" i="5"/>
  <c r="L20" i="5"/>
  <c r="L21" i="5"/>
  <c r="O21" i="5" s="1"/>
  <c r="L22" i="5"/>
  <c r="L23" i="5"/>
  <c r="L24" i="5"/>
  <c r="L25" i="5"/>
  <c r="L26" i="5"/>
  <c r="O26" i="5" s="1"/>
  <c r="L27" i="5"/>
  <c r="L28" i="5"/>
  <c r="L29" i="5"/>
  <c r="O29" i="5" s="1"/>
  <c r="L30" i="5"/>
  <c r="L31" i="5"/>
  <c r="L32" i="5"/>
  <c r="L33" i="5"/>
  <c r="L34" i="5"/>
  <c r="O34" i="5" s="1"/>
  <c r="L35" i="5"/>
  <c r="L36" i="5"/>
  <c r="L38" i="5"/>
  <c r="O38" i="5" s="1"/>
  <c r="L37" i="5"/>
  <c r="L39" i="5"/>
  <c r="L40" i="5"/>
  <c r="L41" i="5"/>
  <c r="L42" i="5"/>
  <c r="L43" i="5"/>
  <c r="L44" i="5"/>
  <c r="L45" i="5"/>
  <c r="O45" i="5" s="1"/>
  <c r="L46" i="5"/>
  <c r="L47" i="5"/>
  <c r="L49" i="5"/>
  <c r="L48" i="5"/>
  <c r="L51" i="5"/>
  <c r="L53" i="5"/>
  <c r="L50" i="5"/>
  <c r="L52" i="5"/>
  <c r="O52" i="5" s="1"/>
  <c r="L54" i="5"/>
  <c r="L55" i="5"/>
  <c r="L56" i="5"/>
  <c r="L57" i="5"/>
  <c r="L58" i="5"/>
  <c r="L59" i="5"/>
  <c r="L60" i="5"/>
  <c r="L61" i="5"/>
  <c r="O61" i="5" s="1"/>
  <c r="L62" i="5"/>
  <c r="L63" i="5"/>
  <c r="L64" i="5"/>
  <c r="L65" i="5"/>
  <c r="L66" i="5"/>
  <c r="L67" i="5"/>
  <c r="L68" i="5"/>
  <c r="L69" i="5"/>
  <c r="O69" i="5" s="1"/>
  <c r="L70" i="5"/>
  <c r="L71" i="5"/>
  <c r="L73" i="5"/>
  <c r="L72" i="5"/>
  <c r="L74" i="5"/>
  <c r="L75" i="5"/>
  <c r="L77" i="5"/>
  <c r="L76" i="5"/>
  <c r="L79" i="5"/>
  <c r="L78" i="5"/>
  <c r="L80" i="5"/>
  <c r="L81" i="5"/>
  <c r="L4" i="5"/>
  <c r="O75" i="5" l="1"/>
  <c r="O67" i="5"/>
  <c r="O59" i="5"/>
  <c r="O53" i="5"/>
  <c r="O43" i="5"/>
  <c r="O35" i="5"/>
  <c r="O27" i="5"/>
  <c r="O19" i="5"/>
  <c r="O13" i="5"/>
  <c r="O72" i="5"/>
  <c r="O65" i="5"/>
  <c r="O57" i="5"/>
  <c r="O48" i="5"/>
  <c r="O41" i="5"/>
  <c r="O33" i="5"/>
  <c r="O25" i="5"/>
  <c r="O17" i="5"/>
  <c r="O78" i="5"/>
  <c r="O71" i="5"/>
  <c r="O63" i="5"/>
  <c r="O55" i="5"/>
  <c r="O47" i="5"/>
  <c r="O39" i="5"/>
  <c r="O31" i="5"/>
  <c r="O23" i="5"/>
  <c r="O16" i="5"/>
  <c r="O6" i="5"/>
  <c r="O37" i="5"/>
  <c r="O30" i="5"/>
  <c r="O22" i="5"/>
  <c r="O76" i="5"/>
  <c r="O70" i="5"/>
  <c r="O66" i="5"/>
  <c r="O62" i="5"/>
  <c r="O58" i="5"/>
  <c r="O54" i="5"/>
  <c r="O51" i="5"/>
  <c r="O42" i="5"/>
  <c r="O74" i="5"/>
  <c r="O46" i="5"/>
  <c r="O79" i="5"/>
  <c r="O77" i="5"/>
  <c r="O73" i="5"/>
  <c r="O68" i="5"/>
  <c r="O64" i="5"/>
  <c r="O60" i="5"/>
  <c r="O56" i="5"/>
  <c r="O50" i="5"/>
  <c r="O49" i="5"/>
  <c r="O44" i="5"/>
  <c r="O40" i="5"/>
  <c r="O36" i="5"/>
  <c r="O32" i="5"/>
  <c r="O28" i="5"/>
  <c r="O24" i="5"/>
  <c r="O20" i="5"/>
  <c r="O14" i="5"/>
  <c r="O8" i="5"/>
  <c r="O81" i="5"/>
  <c r="O80" i="5"/>
  <c r="O10" i="5"/>
  <c r="O12" i="5"/>
  <c r="O9" i="5"/>
  <c r="O15" i="5"/>
  <c r="O11" i="5"/>
  <c r="O7" i="5"/>
  <c r="O5" i="5"/>
  <c r="O4" i="5"/>
  <c r="O3" i="5"/>
</calcChain>
</file>

<file path=xl/sharedStrings.xml><?xml version="1.0" encoding="utf-8"?>
<sst xmlns="http://schemas.openxmlformats.org/spreadsheetml/2006/main" count="2128" uniqueCount="240">
  <si>
    <t>編號</t>
  </si>
  <si>
    <t>組別</t>
  </si>
  <si>
    <t>姓　名</t>
  </si>
  <si>
    <t>縣市</t>
  </si>
  <si>
    <t>成績-1</t>
  </si>
  <si>
    <t>成績-2</t>
  </si>
  <si>
    <t>成績-3</t>
  </si>
  <si>
    <t>成績-4</t>
  </si>
  <si>
    <t>成績-5</t>
  </si>
  <si>
    <t>成績-6</t>
  </si>
  <si>
    <t>成績-7</t>
  </si>
  <si>
    <t>成績-8</t>
  </si>
  <si>
    <t>成績-9</t>
  </si>
  <si>
    <t>中001</t>
  </si>
  <si>
    <t>白庚生</t>
  </si>
  <si>
    <t>高男社團組</t>
  </si>
  <si>
    <t>台中市</t>
  </si>
  <si>
    <t>台中市葳格高中</t>
  </si>
  <si>
    <t>中002</t>
  </si>
  <si>
    <t>李瀚陞</t>
  </si>
  <si>
    <t>台中二中</t>
  </si>
  <si>
    <t>中003</t>
  </si>
  <si>
    <t>郭嘉偉</t>
  </si>
  <si>
    <t>台中市光華高工</t>
  </si>
  <si>
    <t>中004</t>
  </si>
  <si>
    <t>黃至謙</t>
  </si>
  <si>
    <t>台中市東山高中</t>
  </si>
  <si>
    <t>中005</t>
  </si>
  <si>
    <t>廖峰澂</t>
  </si>
  <si>
    <t>中006</t>
  </si>
  <si>
    <t>李璟蕓</t>
  </si>
  <si>
    <t>高女社團組</t>
  </si>
  <si>
    <t>台中市女子高中</t>
  </si>
  <si>
    <t>中007</t>
  </si>
  <si>
    <t>張兆薰</t>
  </si>
  <si>
    <t>國男社團組</t>
  </si>
  <si>
    <t>台中市新民高中國中部</t>
  </si>
  <si>
    <t>中008</t>
  </si>
  <si>
    <t>羅譜澄</t>
  </si>
  <si>
    <t>台中市東山高中國中部</t>
  </si>
  <si>
    <t>中009</t>
  </si>
  <si>
    <t>余宗倫</t>
  </si>
  <si>
    <t>南投縣</t>
  </si>
  <si>
    <t>南投縣鳳鳴中學</t>
  </si>
  <si>
    <t>中010</t>
  </si>
  <si>
    <t>施俊賢</t>
  </si>
  <si>
    <t>中011</t>
  </si>
  <si>
    <t>柯竣元</t>
  </si>
  <si>
    <t>中012</t>
  </si>
  <si>
    <t>胡凱鈞</t>
  </si>
  <si>
    <t>中013</t>
  </si>
  <si>
    <t>許俊舜</t>
  </si>
  <si>
    <t>中014</t>
  </si>
  <si>
    <t>陳建華</t>
  </si>
  <si>
    <t>中015</t>
  </si>
  <si>
    <t>石瑋岑</t>
  </si>
  <si>
    <t>國女社團組</t>
  </si>
  <si>
    <t>中016</t>
  </si>
  <si>
    <t>林亮慈</t>
  </si>
  <si>
    <t>中017</t>
  </si>
  <si>
    <t>黃怡蓁</t>
  </si>
  <si>
    <t>中018</t>
  </si>
  <si>
    <t>劉蕙如</t>
  </si>
  <si>
    <t>中019</t>
  </si>
  <si>
    <t>朱　傑</t>
  </si>
  <si>
    <t>國小高男組</t>
  </si>
  <si>
    <t>台中教育大學附設小學</t>
  </si>
  <si>
    <t>中020</t>
  </si>
  <si>
    <t>江咏哲</t>
  </si>
  <si>
    <t>台中市頭汴國小</t>
  </si>
  <si>
    <t>中021</t>
  </si>
  <si>
    <t>沈鈺坣</t>
  </si>
  <si>
    <t>中022</t>
  </si>
  <si>
    <t>林崇文</t>
  </si>
  <si>
    <t>中023</t>
  </si>
  <si>
    <t>張智凱</t>
  </si>
  <si>
    <t>中024</t>
  </si>
  <si>
    <t>詹翊正</t>
  </si>
  <si>
    <t>台中市建功國小</t>
  </si>
  <si>
    <t>中025</t>
  </si>
  <si>
    <t>陳以諾</t>
  </si>
  <si>
    <t>南投縣營盤國小</t>
  </si>
  <si>
    <t>中026</t>
  </si>
  <si>
    <t>洪佑瑋</t>
  </si>
  <si>
    <t>雲林縣</t>
  </si>
  <si>
    <t>雲林縣文興國小</t>
  </si>
  <si>
    <t>中027</t>
  </si>
  <si>
    <t>鍾秉諺</t>
  </si>
  <si>
    <t>中028</t>
  </si>
  <si>
    <t>林大翔</t>
  </si>
  <si>
    <t>彰化縣</t>
  </si>
  <si>
    <t>彰化縣南郭國小</t>
  </si>
  <si>
    <t>中029</t>
  </si>
  <si>
    <t>林妘珊</t>
  </si>
  <si>
    <t>國小高女組</t>
  </si>
  <si>
    <t>中030</t>
  </si>
  <si>
    <t>胡雅芯</t>
  </si>
  <si>
    <t>台中市烏日國小</t>
  </si>
  <si>
    <t>中031</t>
  </si>
  <si>
    <t>張瑜倢</t>
  </si>
  <si>
    <t>中032</t>
  </si>
  <si>
    <t>張慶宇</t>
  </si>
  <si>
    <t>中033</t>
  </si>
  <si>
    <t>游景文</t>
  </si>
  <si>
    <t>中034</t>
  </si>
  <si>
    <t>朱怡禎</t>
  </si>
  <si>
    <t>南投縣炎峰國小</t>
  </si>
  <si>
    <t>中035</t>
  </si>
  <si>
    <t>吳旻軒</t>
  </si>
  <si>
    <t>中036</t>
  </si>
  <si>
    <t>洪瑜縵</t>
  </si>
  <si>
    <t>中037</t>
  </si>
  <si>
    <t>王詩媛</t>
  </si>
  <si>
    <t>中038</t>
  </si>
  <si>
    <t>吳覲后</t>
  </si>
  <si>
    <t>中039</t>
  </si>
  <si>
    <t>吳欣璇</t>
  </si>
  <si>
    <t>中040</t>
  </si>
  <si>
    <t>黃乙婷</t>
  </si>
  <si>
    <t>中041</t>
  </si>
  <si>
    <t>石少閎</t>
  </si>
  <si>
    <t>國小中男組</t>
  </si>
  <si>
    <t>中042</t>
  </si>
  <si>
    <t>周恩帆</t>
  </si>
  <si>
    <t>台中市大鵬國小</t>
  </si>
  <si>
    <t>中043</t>
  </si>
  <si>
    <t>張兆霖</t>
  </si>
  <si>
    <t>台中市育仁國小</t>
  </si>
  <si>
    <t>中044</t>
  </si>
  <si>
    <t>張言鴻</t>
  </si>
  <si>
    <t>中045</t>
  </si>
  <si>
    <t>許友亮</t>
  </si>
  <si>
    <t>中046</t>
  </si>
  <si>
    <t>陳宥學</t>
  </si>
  <si>
    <t>中047</t>
  </si>
  <si>
    <t>陳浩洋</t>
  </si>
  <si>
    <t>中048</t>
  </si>
  <si>
    <t>蔡奕圻</t>
  </si>
  <si>
    <t>中049</t>
  </si>
  <si>
    <t>于子傑</t>
  </si>
  <si>
    <t>中050</t>
  </si>
  <si>
    <t>朱浚丞</t>
  </si>
  <si>
    <t>中051</t>
  </si>
  <si>
    <t>吳承恩</t>
  </si>
  <si>
    <t>中052</t>
  </si>
  <si>
    <t>吳欣勝</t>
  </si>
  <si>
    <t>彰化縣民生國小</t>
  </si>
  <si>
    <t>中053</t>
  </si>
  <si>
    <t>吳欣源</t>
  </si>
  <si>
    <t>中054</t>
  </si>
  <si>
    <t>林佑宇</t>
  </si>
  <si>
    <t>中055</t>
  </si>
  <si>
    <t>林宏法</t>
  </si>
  <si>
    <t>中056</t>
  </si>
  <si>
    <t>魏上程</t>
  </si>
  <si>
    <t>中057</t>
  </si>
  <si>
    <t>林奕琁</t>
  </si>
  <si>
    <t>國小中女組</t>
  </si>
  <si>
    <t>中058</t>
  </si>
  <si>
    <t>陳羿綺</t>
  </si>
  <si>
    <t>台中市育仁小學</t>
  </si>
  <si>
    <t>中059</t>
  </si>
  <si>
    <t>鄭嘉盈</t>
  </si>
  <si>
    <t>中060</t>
  </si>
  <si>
    <t>薛琪加</t>
  </si>
  <si>
    <t>中061</t>
  </si>
  <si>
    <t>洪子芸</t>
  </si>
  <si>
    <t>中062</t>
  </si>
  <si>
    <t>陳思頤</t>
  </si>
  <si>
    <t>中063</t>
  </si>
  <si>
    <t>黃于倢</t>
  </si>
  <si>
    <t>中064</t>
  </si>
  <si>
    <t>葉子寧</t>
  </si>
  <si>
    <t>中065</t>
  </si>
  <si>
    <t>白庚弘</t>
  </si>
  <si>
    <t>國小低男組</t>
  </si>
  <si>
    <t>中066</t>
  </si>
  <si>
    <t>林穎浩</t>
  </si>
  <si>
    <t>台中市立大雅國小</t>
  </si>
  <si>
    <t>中067</t>
  </si>
  <si>
    <t>徐元斌</t>
  </si>
  <si>
    <t>中068</t>
  </si>
  <si>
    <t>謝博丞</t>
  </si>
  <si>
    <t>中069</t>
  </si>
  <si>
    <t>王御呈</t>
  </si>
  <si>
    <t>中070</t>
  </si>
  <si>
    <t>吳金麟</t>
  </si>
  <si>
    <t>中071</t>
  </si>
  <si>
    <t>曾貫維</t>
  </si>
  <si>
    <t>中072</t>
  </si>
  <si>
    <t>黃柏睿</t>
  </si>
  <si>
    <t>中073</t>
  </si>
  <si>
    <t>艾曉彤</t>
  </si>
  <si>
    <t>國小低女組</t>
  </si>
  <si>
    <t>中074</t>
  </si>
  <si>
    <t>林季軒</t>
  </si>
  <si>
    <t>中075</t>
  </si>
  <si>
    <t>葉詩紜</t>
  </si>
  <si>
    <t>中076</t>
  </si>
  <si>
    <t>詹培薇</t>
  </si>
  <si>
    <t>中077</t>
  </si>
  <si>
    <t>鄒沛芷</t>
  </si>
  <si>
    <t>中078</t>
  </si>
  <si>
    <t>施養念</t>
  </si>
  <si>
    <t>中079</t>
  </si>
  <si>
    <t>葉子齊</t>
  </si>
  <si>
    <t>總分</t>
    <phoneticPr fontId="2" type="noConversion"/>
  </si>
  <si>
    <t>擊準排名</t>
    <phoneticPr fontId="2" type="noConversion"/>
  </si>
  <si>
    <t>朱　傑</t>
    <phoneticPr fontId="2" type="noConversion"/>
  </si>
  <si>
    <t>成績-6</t>
    <phoneticPr fontId="2" type="noConversion"/>
  </si>
  <si>
    <t>擊遠成績-1</t>
  </si>
  <si>
    <t>擊遠成績-2</t>
  </si>
  <si>
    <t>擊遠成績-3</t>
  </si>
  <si>
    <t>擊遠成績-4</t>
  </si>
  <si>
    <t>擊遠成績-5</t>
  </si>
  <si>
    <t>最遠</t>
    <phoneticPr fontId="2" type="noConversion"/>
  </si>
  <si>
    <t>切球排名</t>
    <phoneticPr fontId="2" type="noConversion"/>
  </si>
  <si>
    <t>全能</t>
    <phoneticPr fontId="2" type="noConversion"/>
  </si>
  <si>
    <t>全能排名</t>
    <phoneticPr fontId="2" type="noConversion"/>
  </si>
  <si>
    <t>教育部106年基層扎根高爾夫擊遠擊準大賽-中區總排名成績表</t>
    <phoneticPr fontId="2" type="noConversion"/>
  </si>
  <si>
    <t>開球排名</t>
    <phoneticPr fontId="2" type="noConversion"/>
  </si>
  <si>
    <t>推球排名</t>
    <phoneticPr fontId="2" type="noConversion"/>
  </si>
  <si>
    <t>名次加總</t>
    <phoneticPr fontId="2" type="noConversion"/>
  </si>
  <si>
    <t>總排名</t>
    <phoneticPr fontId="2" type="noConversion"/>
  </si>
  <si>
    <t>所屬學校</t>
    <phoneticPr fontId="2" type="noConversion"/>
  </si>
  <si>
    <t>成績-1</t>
    <phoneticPr fontId="2" type="noConversion"/>
  </si>
  <si>
    <t>姓　名</t>
    <phoneticPr fontId="2" type="noConversion"/>
  </si>
  <si>
    <t>姓　名</t>
    <phoneticPr fontId="2" type="noConversion"/>
  </si>
  <si>
    <t>組　別</t>
    <phoneticPr fontId="2" type="noConversion"/>
  </si>
  <si>
    <t>組　別</t>
    <phoneticPr fontId="2" type="noConversion"/>
  </si>
  <si>
    <t>所屬學校</t>
    <phoneticPr fontId="2" type="noConversion"/>
  </si>
  <si>
    <t>開球排名</t>
    <phoneticPr fontId="2" type="noConversion"/>
  </si>
  <si>
    <t>推球排名</t>
    <phoneticPr fontId="2" type="noConversion"/>
  </si>
  <si>
    <t>教育部106年基層扎根學校高爾夫社團擊遠擊準競賽-中區推球擊準成績表</t>
    <phoneticPr fontId="2" type="noConversion"/>
  </si>
  <si>
    <t>教育部106年基層扎根學校高爾夫社團擊遠擊準競賽-中區切球擊準成績表</t>
    <phoneticPr fontId="2" type="noConversion"/>
  </si>
  <si>
    <t>切球排名</t>
    <phoneticPr fontId="2" type="noConversion"/>
  </si>
  <si>
    <t>教育部106年基層扎根學校高爾夫社團擊遠擊準競賽-中區開球擊遠成績表</t>
    <phoneticPr fontId="2" type="noConversion"/>
  </si>
  <si>
    <t>所屬學校</t>
    <phoneticPr fontId="2" type="noConversion"/>
  </si>
  <si>
    <t>中區第1名</t>
    <phoneticPr fontId="2" type="noConversion"/>
  </si>
  <si>
    <t>教育部106年基層扎根高爾夫擊遠擊準大賽-中區總排名成績表-陳連淦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</si>
</sst>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&quot; Y&quot;"/>
    <numFmt numFmtId="177" formatCode="0_ "/>
  </numFmts>
  <fonts count="4" x14ac:knownFonts="1">
    <font>
      <sz val="12"/>
      <color theme="1"/>
      <name val="新細明體"/>
      <family val="2"/>
      <charset val="136"/>
      <scheme val="minor"/>
    </font>
    <font>
      <sz val="2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>
      <alignment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>
      <alignment vertical="center"/>
    </xf>
    <xf numFmtId="0" fontId="3" fillId="3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6.5" x14ac:dyDescent="0.25"/>
  <cols>
    <col min="1" max="1" width="7.5" customWidth="1"/>
    <col min="2" max="2" width="11.375" customWidth="1"/>
    <col min="3" max="3" width="14" customWidth="1"/>
    <col min="4" max="4" width="8.875" customWidth="1"/>
    <col min="5" max="5" width="28.5" bestFit="1" customWidth="1"/>
    <col min="6" max="10" width="13.375" hidden="1" customWidth="1"/>
    <col min="11" max="11" width="9" customWidth="1"/>
    <col min="12" max="14" width="11.375" customWidth="1"/>
    <col min="15" max="15" width="11.375" style="15" customWidth="1"/>
    <col min="16" max="16" width="11.875" style="15" customWidth="1"/>
    <col min="17" max="17" width="10.5" bestFit="1" customWidth="1"/>
  </cols>
  <sheetData>
    <row r="1" spans="1:17" ht="27.75" x14ac:dyDescent="0.25">
      <c r="A1" s="16" t="s">
        <v>239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7" ht="19.5" x14ac:dyDescent="0.25">
      <c r="A2" s="5" t="s">
        <v>0</v>
      </c>
      <c r="B2" s="1" t="s">
        <v>227</v>
      </c>
      <c r="C2" s="1" t="s">
        <v>229</v>
      </c>
      <c r="D2" s="5" t="s">
        <v>3</v>
      </c>
      <c r="E2" s="14" t="s">
        <v>230</v>
      </c>
      <c r="F2" s="5" t="s">
        <v>210</v>
      </c>
      <c r="G2" s="5" t="s">
        <v>211</v>
      </c>
      <c r="H2" s="5" t="s">
        <v>212</v>
      </c>
      <c r="I2" s="5" t="s">
        <v>213</v>
      </c>
      <c r="J2" s="5" t="s">
        <v>214</v>
      </c>
      <c r="K2" s="5" t="s">
        <v>215</v>
      </c>
      <c r="L2" s="5" t="s">
        <v>220</v>
      </c>
      <c r="M2" s="5" t="s">
        <v>221</v>
      </c>
      <c r="N2" s="5" t="s">
        <v>216</v>
      </c>
      <c r="O2" s="5" t="s">
        <v>222</v>
      </c>
      <c r="P2" s="5" t="s">
        <v>223</v>
      </c>
    </row>
    <row r="3" spans="1:17" ht="19.5" x14ac:dyDescent="0.25">
      <c r="A3" s="5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11">
        <v>300</v>
      </c>
      <c r="G3" s="11">
        <v>0</v>
      </c>
      <c r="H3" s="11">
        <v>293</v>
      </c>
      <c r="I3" s="11">
        <v>292</v>
      </c>
      <c r="J3" s="11">
        <v>290</v>
      </c>
      <c r="K3" s="6">
        <f>VLOOKUP(B3,開球排名!$B$3:$L$81,10,0)</f>
        <v>300</v>
      </c>
      <c r="L3" s="11">
        <f>VLOOKUP(B3,開球排名!$B$3:$L$81,11,0)</f>
        <v>1</v>
      </c>
      <c r="M3" s="11">
        <f>VLOOKUP(B3,推球排名!$B$3:$P$82,15,0)</f>
        <v>2</v>
      </c>
      <c r="N3" s="11">
        <f>VLOOKUP(B3,切球排名!$B$4:$M$82,12,0)</f>
        <v>2</v>
      </c>
      <c r="O3" s="6">
        <f>SUM(L3:N3)</f>
        <v>5</v>
      </c>
      <c r="P3" s="11">
        <v>1</v>
      </c>
      <c r="Q3" t="s">
        <v>238</v>
      </c>
    </row>
    <row r="4" spans="1:17" ht="19.5" x14ac:dyDescent="0.25">
      <c r="A4" s="5" t="s">
        <v>24</v>
      </c>
      <c r="B4" s="4" t="s">
        <v>25</v>
      </c>
      <c r="C4" s="4" t="s">
        <v>15</v>
      </c>
      <c r="D4" s="4" t="s">
        <v>16</v>
      </c>
      <c r="E4" s="4" t="s">
        <v>26</v>
      </c>
      <c r="F4" s="11">
        <v>270</v>
      </c>
      <c r="G4" s="11">
        <v>277</v>
      </c>
      <c r="H4" s="11">
        <v>282</v>
      </c>
      <c r="I4" s="11">
        <v>0</v>
      </c>
      <c r="J4" s="11">
        <v>280</v>
      </c>
      <c r="K4" s="6">
        <f>VLOOKUP(B4,開球排名!$B$3:$L$81,10,0)</f>
        <v>282</v>
      </c>
      <c r="L4" s="11">
        <f>VLOOKUP(B4,開球排名!$B$3:$L$81,11,0)</f>
        <v>3</v>
      </c>
      <c r="M4" s="11">
        <f>VLOOKUP(B4,推球排名!$B$3:$P$82,15,0)</f>
        <v>1</v>
      </c>
      <c r="N4" s="11">
        <f>VLOOKUP(B4,切球排名!$B$4:$M$82,12,0)</f>
        <v>1</v>
      </c>
      <c r="O4" s="6">
        <f>SUM(L4:N4)</f>
        <v>5</v>
      </c>
      <c r="P4" s="11">
        <v>2</v>
      </c>
    </row>
    <row r="5" spans="1:17" ht="19.5" x14ac:dyDescent="0.25">
      <c r="A5" s="5" t="s">
        <v>21</v>
      </c>
      <c r="B5" s="4" t="s">
        <v>22</v>
      </c>
      <c r="C5" s="4" t="s">
        <v>15</v>
      </c>
      <c r="D5" s="4" t="s">
        <v>16</v>
      </c>
      <c r="E5" s="4" t="s">
        <v>23</v>
      </c>
      <c r="F5" s="11">
        <v>0</v>
      </c>
      <c r="G5" s="11">
        <v>244</v>
      </c>
      <c r="H5" s="11">
        <v>274</v>
      </c>
      <c r="I5" s="11">
        <v>267</v>
      </c>
      <c r="J5" s="11">
        <v>285</v>
      </c>
      <c r="K5" s="6">
        <f>VLOOKUP(B5,開球排名!$B$3:$L$81,10,0)</f>
        <v>285</v>
      </c>
      <c r="L5" s="11">
        <f>VLOOKUP(B5,開球排名!$B$3:$L$81,11,0)</f>
        <v>2</v>
      </c>
      <c r="M5" s="11">
        <f>VLOOKUP(B5,推球排名!$B$3:$P$82,15,0)</f>
        <v>5</v>
      </c>
      <c r="N5" s="11">
        <f>VLOOKUP(B5,切球排名!$B$4:$M$82,12,0)</f>
        <v>3</v>
      </c>
      <c r="O5" s="6">
        <f>SUM(L5:N5)</f>
        <v>10</v>
      </c>
      <c r="P5" s="11">
        <v>3</v>
      </c>
    </row>
    <row r="6" spans="1:17" ht="19.5" x14ac:dyDescent="0.25">
      <c r="A6" s="5" t="s">
        <v>27</v>
      </c>
      <c r="B6" s="4" t="s">
        <v>28</v>
      </c>
      <c r="C6" s="4" t="s">
        <v>15</v>
      </c>
      <c r="D6" s="4" t="s">
        <v>16</v>
      </c>
      <c r="E6" s="4" t="s">
        <v>23</v>
      </c>
      <c r="F6" s="11">
        <v>204</v>
      </c>
      <c r="G6" s="11">
        <v>242</v>
      </c>
      <c r="H6" s="11">
        <v>254</v>
      </c>
      <c r="I6" s="11">
        <v>251</v>
      </c>
      <c r="J6" s="11">
        <v>247</v>
      </c>
      <c r="K6" s="6">
        <f>VLOOKUP(B6,開球排名!$B$3:$L$81,10,0)</f>
        <v>254</v>
      </c>
      <c r="L6" s="11">
        <f>VLOOKUP(B6,開球排名!$B$3:$L$81,11,0)</f>
        <v>4</v>
      </c>
      <c r="M6" s="11">
        <f>VLOOKUP(B6,推球排名!$B$3:$P$82,15,0)</f>
        <v>2</v>
      </c>
      <c r="N6" s="11">
        <f>VLOOKUP(B6,切球排名!$B$4:$M$82,12,0)</f>
        <v>4</v>
      </c>
      <c r="O6" s="6">
        <f>SUM(L6:N6)</f>
        <v>10</v>
      </c>
      <c r="P6" s="11">
        <v>3</v>
      </c>
    </row>
    <row r="7" spans="1:17" ht="19.5" x14ac:dyDescent="0.25">
      <c r="A7" s="5" t="s">
        <v>18</v>
      </c>
      <c r="B7" s="4" t="s">
        <v>19</v>
      </c>
      <c r="C7" s="4" t="s">
        <v>15</v>
      </c>
      <c r="D7" s="4" t="s">
        <v>16</v>
      </c>
      <c r="E7" s="4" t="s">
        <v>20</v>
      </c>
      <c r="F7" s="11">
        <v>0</v>
      </c>
      <c r="G7" s="11">
        <v>144</v>
      </c>
      <c r="H7" s="11">
        <v>0</v>
      </c>
      <c r="I7" s="11">
        <v>216</v>
      </c>
      <c r="J7" s="11">
        <v>141</v>
      </c>
      <c r="K7" s="6">
        <f>VLOOKUP(B7,開球排名!$B$3:$L$81,10,0)</f>
        <v>216</v>
      </c>
      <c r="L7" s="11">
        <f>VLOOKUP(B7,開球排名!$B$3:$L$81,11,0)</f>
        <v>5</v>
      </c>
      <c r="M7" s="11">
        <f>VLOOKUP(B7,推球排名!$B$3:$P$82,15,0)</f>
        <v>2</v>
      </c>
      <c r="N7" s="11">
        <f>VLOOKUP(B7,切球排名!$B$4:$M$82,12,0)</f>
        <v>4</v>
      </c>
      <c r="O7" s="6">
        <f>SUM(L7:N7)</f>
        <v>11</v>
      </c>
      <c r="P7" s="11">
        <v>5</v>
      </c>
    </row>
    <row r="8" spans="1:17" ht="19.5" x14ac:dyDescent="0.25">
      <c r="A8" s="8" t="s">
        <v>29</v>
      </c>
      <c r="B8" s="7" t="s">
        <v>30</v>
      </c>
      <c r="C8" s="7" t="s">
        <v>31</v>
      </c>
      <c r="D8" s="7" t="s">
        <v>16</v>
      </c>
      <c r="E8" s="7" t="s">
        <v>32</v>
      </c>
      <c r="F8" s="13">
        <v>163</v>
      </c>
      <c r="G8" s="13">
        <v>145</v>
      </c>
      <c r="H8" s="13">
        <v>107</v>
      </c>
      <c r="I8" s="13">
        <v>129</v>
      </c>
      <c r="J8" s="13">
        <v>134</v>
      </c>
      <c r="K8" s="9">
        <f>VLOOKUP(B8,開球排名!$B$3:$L$81,10,0)</f>
        <v>163</v>
      </c>
      <c r="L8" s="13">
        <f>VLOOKUP(B8,開球排名!$B$3:$L$81,11,0)</f>
        <v>1</v>
      </c>
      <c r="M8" s="13">
        <f>VLOOKUP(B8,推球排名!$B$3:$P$82,15,0)</f>
        <v>1</v>
      </c>
      <c r="N8" s="13">
        <f>VLOOKUP(B8,切球排名!$B$4:$M$82,12,0)</f>
        <v>1</v>
      </c>
      <c r="O8" s="9">
        <f>SUM(L8:N8)</f>
        <v>3</v>
      </c>
      <c r="P8" s="13">
        <v>1</v>
      </c>
      <c r="Q8" t="s">
        <v>238</v>
      </c>
    </row>
    <row r="9" spans="1:17" ht="19.5" x14ac:dyDescent="0.25">
      <c r="A9" s="5" t="s">
        <v>33</v>
      </c>
      <c r="B9" s="4" t="s">
        <v>34</v>
      </c>
      <c r="C9" s="4" t="s">
        <v>35</v>
      </c>
      <c r="D9" s="4" t="s">
        <v>16</v>
      </c>
      <c r="E9" s="4" t="s">
        <v>36</v>
      </c>
      <c r="F9" s="11">
        <v>242</v>
      </c>
      <c r="G9" s="11">
        <v>0</v>
      </c>
      <c r="H9" s="11">
        <v>231</v>
      </c>
      <c r="I9" s="11">
        <v>219</v>
      </c>
      <c r="J9" s="11">
        <v>207</v>
      </c>
      <c r="K9" s="6">
        <f>VLOOKUP(B9,開球排名!$B$3:$L$81,10,0)</f>
        <v>242</v>
      </c>
      <c r="L9" s="11">
        <f>VLOOKUP(B9,開球排名!$B$3:$L$81,11,0)</f>
        <v>1</v>
      </c>
      <c r="M9" s="11">
        <f>VLOOKUP(B9,推球排名!$B$3:$P$82,15,0)</f>
        <v>2</v>
      </c>
      <c r="N9" s="11">
        <f>VLOOKUP(B9,切球排名!$B$4:$M$82,12,0)</f>
        <v>4</v>
      </c>
      <c r="O9" s="6">
        <f>SUM(L9:N9)</f>
        <v>7</v>
      </c>
      <c r="P9" s="11">
        <v>1</v>
      </c>
      <c r="Q9" t="s">
        <v>238</v>
      </c>
    </row>
    <row r="10" spans="1:17" ht="19.5" x14ac:dyDescent="0.25">
      <c r="A10" s="5" t="s">
        <v>37</v>
      </c>
      <c r="B10" s="4" t="s">
        <v>38</v>
      </c>
      <c r="C10" s="4" t="s">
        <v>35</v>
      </c>
      <c r="D10" s="4" t="s">
        <v>16</v>
      </c>
      <c r="E10" s="4" t="s">
        <v>39</v>
      </c>
      <c r="F10" s="11">
        <v>0</v>
      </c>
      <c r="G10" s="11">
        <v>0</v>
      </c>
      <c r="H10" s="11">
        <v>173</v>
      </c>
      <c r="I10" s="11">
        <v>145</v>
      </c>
      <c r="J10" s="11">
        <v>176</v>
      </c>
      <c r="K10" s="6">
        <f>VLOOKUP(B10,開球排名!$B$3:$L$81,10,0)</f>
        <v>176</v>
      </c>
      <c r="L10" s="11">
        <f>VLOOKUP(B10,開球排名!$B$3:$L$81,11,0)</f>
        <v>6</v>
      </c>
      <c r="M10" s="11">
        <f>VLOOKUP(B10,推球排名!$B$3:$P$82,15,0)</f>
        <v>1</v>
      </c>
      <c r="N10" s="11">
        <f>VLOOKUP(B10,切球排名!$B$4:$M$82,12,0)</f>
        <v>1</v>
      </c>
      <c r="O10" s="6">
        <f>SUM(L10:N10)</f>
        <v>8</v>
      </c>
      <c r="P10" s="11">
        <v>2</v>
      </c>
    </row>
    <row r="11" spans="1:17" ht="19.5" x14ac:dyDescent="0.25">
      <c r="A11" s="5" t="s">
        <v>50</v>
      </c>
      <c r="B11" s="4" t="s">
        <v>51</v>
      </c>
      <c r="C11" s="4" t="s">
        <v>35</v>
      </c>
      <c r="D11" s="4" t="s">
        <v>42</v>
      </c>
      <c r="E11" s="4" t="s">
        <v>43</v>
      </c>
      <c r="F11" s="11">
        <v>0</v>
      </c>
      <c r="G11" s="11">
        <v>234</v>
      </c>
      <c r="H11" s="11">
        <v>238</v>
      </c>
      <c r="I11" s="11">
        <v>0</v>
      </c>
      <c r="J11" s="11">
        <v>241</v>
      </c>
      <c r="K11" s="6">
        <f>VLOOKUP(B11,開球排名!$B$3:$L$81,10,0)</f>
        <v>241</v>
      </c>
      <c r="L11" s="11">
        <f>VLOOKUP(B11,開球排名!$B$3:$L$81,11,0)</f>
        <v>2</v>
      </c>
      <c r="M11" s="11">
        <f>VLOOKUP(B11,推球排名!$B$3:$P$82,15,0)</f>
        <v>5</v>
      </c>
      <c r="N11" s="11">
        <f>VLOOKUP(B11,切球排名!$B$4:$M$82,12,0)</f>
        <v>2</v>
      </c>
      <c r="O11" s="6">
        <f>SUM(L11:N11)</f>
        <v>9</v>
      </c>
      <c r="P11" s="11">
        <v>3</v>
      </c>
    </row>
    <row r="12" spans="1:17" ht="19.5" x14ac:dyDescent="0.25">
      <c r="A12" s="5" t="s">
        <v>46</v>
      </c>
      <c r="B12" s="4" t="s">
        <v>47</v>
      </c>
      <c r="C12" s="4" t="s">
        <v>35</v>
      </c>
      <c r="D12" s="4" t="s">
        <v>42</v>
      </c>
      <c r="E12" s="4" t="s">
        <v>43</v>
      </c>
      <c r="F12" s="11">
        <v>0</v>
      </c>
      <c r="G12" s="11">
        <v>0</v>
      </c>
      <c r="H12" s="11">
        <v>0</v>
      </c>
      <c r="I12" s="11">
        <v>142</v>
      </c>
      <c r="J12" s="11">
        <v>186</v>
      </c>
      <c r="K12" s="6">
        <f>VLOOKUP(B12,開球排名!$B$3:$L$81,10,0)</f>
        <v>186</v>
      </c>
      <c r="L12" s="11">
        <f>VLOOKUP(B12,開球排名!$B$3:$L$81,11,0)</f>
        <v>5</v>
      </c>
      <c r="M12" s="11">
        <f>VLOOKUP(B12,推球排名!$B$3:$P$82,15,0)</f>
        <v>4</v>
      </c>
      <c r="N12" s="11">
        <f>VLOOKUP(B12,切球排名!$B$4:$M$82,12,0)</f>
        <v>2</v>
      </c>
      <c r="O12" s="6">
        <f>SUM(L12:N12)</f>
        <v>11</v>
      </c>
      <c r="P12" s="11">
        <v>4</v>
      </c>
    </row>
    <row r="13" spans="1:17" ht="19.5" x14ac:dyDescent="0.25">
      <c r="A13" s="5" t="s">
        <v>40</v>
      </c>
      <c r="B13" s="4" t="s">
        <v>41</v>
      </c>
      <c r="C13" s="4" t="s">
        <v>35</v>
      </c>
      <c r="D13" s="4" t="s">
        <v>42</v>
      </c>
      <c r="E13" s="4" t="s">
        <v>43</v>
      </c>
      <c r="F13" s="11">
        <v>90</v>
      </c>
      <c r="G13" s="11">
        <v>214</v>
      </c>
      <c r="H13" s="11">
        <v>0</v>
      </c>
      <c r="I13" s="11">
        <v>207</v>
      </c>
      <c r="J13" s="11">
        <v>201</v>
      </c>
      <c r="K13" s="6">
        <f>VLOOKUP(B13,開球排名!$B$3:$L$81,10,0)</f>
        <v>214</v>
      </c>
      <c r="L13" s="11">
        <f>VLOOKUP(B13,開球排名!$B$3:$L$81,11,0)</f>
        <v>3</v>
      </c>
      <c r="M13" s="11">
        <f>VLOOKUP(B13,推球排名!$B$3:$P$82,15,0)</f>
        <v>3</v>
      </c>
      <c r="N13" s="11">
        <f>VLOOKUP(B13,切球排名!$B$4:$M$82,12,0)</f>
        <v>8</v>
      </c>
      <c r="O13" s="6">
        <f>SUM(L13:N13)</f>
        <v>14</v>
      </c>
      <c r="P13" s="11">
        <v>5</v>
      </c>
    </row>
    <row r="14" spans="1:17" ht="19.5" x14ac:dyDescent="0.25">
      <c r="A14" s="5" t="s">
        <v>48</v>
      </c>
      <c r="B14" s="4" t="s">
        <v>49</v>
      </c>
      <c r="C14" s="4" t="s">
        <v>35</v>
      </c>
      <c r="D14" s="4" t="s">
        <v>42</v>
      </c>
      <c r="E14" s="4" t="s">
        <v>43</v>
      </c>
      <c r="F14" s="11">
        <v>0</v>
      </c>
      <c r="G14" s="11">
        <v>0</v>
      </c>
      <c r="H14" s="11">
        <v>0</v>
      </c>
      <c r="I14" s="11">
        <v>162</v>
      </c>
      <c r="J14" s="11">
        <v>169</v>
      </c>
      <c r="K14" s="6">
        <f>VLOOKUP(B14,開球排名!$B$3:$L$81,10,0)</f>
        <v>169</v>
      </c>
      <c r="L14" s="11">
        <f>VLOOKUP(B14,開球排名!$B$3:$L$81,11,0)</f>
        <v>7</v>
      </c>
      <c r="M14" s="11">
        <f>VLOOKUP(B14,推球排名!$B$3:$P$82,15,0)</f>
        <v>5</v>
      </c>
      <c r="N14" s="11">
        <f>VLOOKUP(B14,切球排名!$B$4:$M$82,12,0)</f>
        <v>4</v>
      </c>
      <c r="O14" s="6">
        <f>SUM(L14:N14)</f>
        <v>16</v>
      </c>
      <c r="P14" s="11">
        <v>6</v>
      </c>
    </row>
    <row r="15" spans="1:17" ht="19.5" x14ac:dyDescent="0.25">
      <c r="A15" s="5" t="s">
        <v>44</v>
      </c>
      <c r="B15" s="4" t="s">
        <v>45</v>
      </c>
      <c r="C15" s="4" t="s">
        <v>35</v>
      </c>
      <c r="D15" s="4" t="s">
        <v>42</v>
      </c>
      <c r="E15" s="4" t="s">
        <v>43</v>
      </c>
      <c r="F15" s="11">
        <v>119</v>
      </c>
      <c r="G15" s="11">
        <v>147</v>
      </c>
      <c r="H15" s="11">
        <v>179</v>
      </c>
      <c r="I15" s="11">
        <v>195</v>
      </c>
      <c r="J15" s="11">
        <v>0</v>
      </c>
      <c r="K15" s="6">
        <f>VLOOKUP(B15,開球排名!$B$3:$L$81,10,0)</f>
        <v>195</v>
      </c>
      <c r="L15" s="11">
        <f>VLOOKUP(B15,開球排名!$B$3:$L$81,11,0)</f>
        <v>4</v>
      </c>
      <c r="M15" s="11">
        <f>VLOOKUP(B15,推球排名!$B$3:$P$82,15,0)</f>
        <v>7</v>
      </c>
      <c r="N15" s="11">
        <f>VLOOKUP(B15,切球排名!$B$4:$M$82,12,0)</f>
        <v>6</v>
      </c>
      <c r="O15" s="6">
        <f>SUM(L15:N15)</f>
        <v>17</v>
      </c>
      <c r="P15" s="11">
        <v>7</v>
      </c>
    </row>
    <row r="16" spans="1:17" ht="19.5" x14ac:dyDescent="0.25">
      <c r="A16" s="5" t="s">
        <v>52</v>
      </c>
      <c r="B16" s="4" t="s">
        <v>53</v>
      </c>
      <c r="C16" s="4" t="s">
        <v>35</v>
      </c>
      <c r="D16" s="4" t="s">
        <v>42</v>
      </c>
      <c r="E16" s="4" t="s">
        <v>43</v>
      </c>
      <c r="F16" s="11">
        <v>111</v>
      </c>
      <c r="G16" s="11">
        <v>139</v>
      </c>
      <c r="H16" s="11">
        <v>0</v>
      </c>
      <c r="I16" s="11">
        <v>134</v>
      </c>
      <c r="J16" s="11">
        <v>147</v>
      </c>
      <c r="K16" s="6">
        <f>VLOOKUP(B16,開球排名!$B$3:$L$81,10,0)</f>
        <v>147</v>
      </c>
      <c r="L16" s="11">
        <f>VLOOKUP(B16,開球排名!$B$3:$L$81,11,0)</f>
        <v>8</v>
      </c>
      <c r="M16" s="11">
        <f>VLOOKUP(B16,推球排名!$B$3:$P$82,15,0)</f>
        <v>8</v>
      </c>
      <c r="N16" s="11">
        <f>VLOOKUP(B16,切球排名!$B$4:$M$82,12,0)</f>
        <v>6</v>
      </c>
      <c r="O16" s="6">
        <f>SUM(L16:N16)</f>
        <v>22</v>
      </c>
      <c r="P16" s="11">
        <v>8</v>
      </c>
    </row>
    <row r="17" spans="1:17" ht="19.5" x14ac:dyDescent="0.25">
      <c r="A17" s="8" t="s">
        <v>61</v>
      </c>
      <c r="B17" s="7" t="s">
        <v>62</v>
      </c>
      <c r="C17" s="7" t="s">
        <v>56</v>
      </c>
      <c r="D17" s="7" t="s">
        <v>42</v>
      </c>
      <c r="E17" s="7" t="s">
        <v>43</v>
      </c>
      <c r="F17" s="13">
        <v>82</v>
      </c>
      <c r="G17" s="13">
        <v>80</v>
      </c>
      <c r="H17" s="13">
        <v>80</v>
      </c>
      <c r="I17" s="13">
        <v>93</v>
      </c>
      <c r="J17" s="13">
        <v>89</v>
      </c>
      <c r="K17" s="9">
        <f>VLOOKUP(B17,開球排名!$B$3:$L$81,10,0)</f>
        <v>93</v>
      </c>
      <c r="L17" s="13">
        <f>VLOOKUP(B17,開球排名!$B$3:$L$81,11,0)</f>
        <v>1</v>
      </c>
      <c r="M17" s="13">
        <f>VLOOKUP(B17,推球排名!$B$3:$P$82,15,0)</f>
        <v>1</v>
      </c>
      <c r="N17" s="13">
        <f>VLOOKUP(B17,切球排名!$B$4:$M$82,12,0)</f>
        <v>1</v>
      </c>
      <c r="O17" s="9">
        <f>SUM(L17:N17)</f>
        <v>3</v>
      </c>
      <c r="P17" s="13">
        <v>1</v>
      </c>
      <c r="Q17" t="s">
        <v>238</v>
      </c>
    </row>
    <row r="18" spans="1:17" ht="19.5" x14ac:dyDescent="0.25">
      <c r="A18" s="8" t="s">
        <v>59</v>
      </c>
      <c r="B18" s="7" t="s">
        <v>60</v>
      </c>
      <c r="C18" s="7" t="s">
        <v>56</v>
      </c>
      <c r="D18" s="7" t="s">
        <v>42</v>
      </c>
      <c r="E18" s="7" t="s">
        <v>43</v>
      </c>
      <c r="F18" s="13">
        <v>77</v>
      </c>
      <c r="G18" s="13">
        <v>72</v>
      </c>
      <c r="H18" s="13">
        <v>0</v>
      </c>
      <c r="I18" s="13">
        <v>76</v>
      </c>
      <c r="J18" s="13">
        <v>65</v>
      </c>
      <c r="K18" s="9">
        <f>VLOOKUP(B18,開球排名!$B$3:$L$81,10,0)</f>
        <v>77</v>
      </c>
      <c r="L18" s="13">
        <f>VLOOKUP(B18,開球排名!$B$3:$L$81,11,0)</f>
        <v>2</v>
      </c>
      <c r="M18" s="13">
        <f>VLOOKUP(B18,推球排名!$B$3:$P$82,15,0)</f>
        <v>2</v>
      </c>
      <c r="N18" s="13">
        <f>VLOOKUP(B18,切球排名!$B$4:$M$82,12,0)</f>
        <v>2</v>
      </c>
      <c r="O18" s="9">
        <f>SUM(L18:N18)</f>
        <v>6</v>
      </c>
      <c r="P18" s="13">
        <v>2</v>
      </c>
    </row>
    <row r="19" spans="1:17" ht="19.5" x14ac:dyDescent="0.25">
      <c r="A19" s="8" t="s">
        <v>57</v>
      </c>
      <c r="B19" s="7" t="s">
        <v>58</v>
      </c>
      <c r="C19" s="7" t="s">
        <v>56</v>
      </c>
      <c r="D19" s="7" t="s">
        <v>42</v>
      </c>
      <c r="E19" s="7" t="s">
        <v>43</v>
      </c>
      <c r="F19" s="13">
        <v>75</v>
      </c>
      <c r="G19" s="13">
        <v>0</v>
      </c>
      <c r="H19" s="13">
        <v>0</v>
      </c>
      <c r="I19" s="13">
        <v>32</v>
      </c>
      <c r="J19" s="13">
        <v>73</v>
      </c>
      <c r="K19" s="9">
        <f>VLOOKUP(B19,開球排名!$B$3:$L$81,10,0)</f>
        <v>75</v>
      </c>
      <c r="L19" s="13">
        <f>VLOOKUP(B19,開球排名!$B$3:$L$81,11,0)</f>
        <v>3</v>
      </c>
      <c r="M19" s="13">
        <f>VLOOKUP(B19,推球排名!$B$3:$P$82,15,0)</f>
        <v>3</v>
      </c>
      <c r="N19" s="13">
        <f>VLOOKUP(B19,切球排名!$B$4:$M$82,12,0)</f>
        <v>3</v>
      </c>
      <c r="O19" s="9">
        <f>SUM(L19:N19)</f>
        <v>9</v>
      </c>
      <c r="P19" s="13">
        <v>3</v>
      </c>
    </row>
    <row r="20" spans="1:17" ht="19.5" x14ac:dyDescent="0.25">
      <c r="A20" s="8" t="s">
        <v>54</v>
      </c>
      <c r="B20" s="7" t="s">
        <v>55</v>
      </c>
      <c r="C20" s="7" t="s">
        <v>56</v>
      </c>
      <c r="D20" s="7" t="s">
        <v>16</v>
      </c>
      <c r="E20" s="7" t="s">
        <v>39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9">
        <f>VLOOKUP(B20,開球排名!$B$3:$L$81,10,0)</f>
        <v>0</v>
      </c>
      <c r="L20" s="13">
        <f>VLOOKUP(B20,開球排名!$B$3:$L$81,11,0)</f>
        <v>4</v>
      </c>
      <c r="M20" s="13">
        <f>VLOOKUP(B20,推球排名!$B$3:$P$82,15,0)</f>
        <v>4</v>
      </c>
      <c r="N20" s="13">
        <f>VLOOKUP(B20,切球排名!$B$4:$M$82,12,0)</f>
        <v>3</v>
      </c>
      <c r="O20" s="9">
        <f>SUM(L20:N20)</f>
        <v>11</v>
      </c>
      <c r="P20" s="13">
        <v>4</v>
      </c>
    </row>
    <row r="21" spans="1:17" ht="19.5" x14ac:dyDescent="0.25">
      <c r="A21" s="5" t="s">
        <v>88</v>
      </c>
      <c r="B21" s="4" t="s">
        <v>89</v>
      </c>
      <c r="C21" s="4" t="s">
        <v>65</v>
      </c>
      <c r="D21" s="4" t="s">
        <v>90</v>
      </c>
      <c r="E21" s="4" t="s">
        <v>91</v>
      </c>
      <c r="F21" s="11">
        <v>201</v>
      </c>
      <c r="G21" s="11">
        <v>144</v>
      </c>
      <c r="H21" s="11">
        <v>0</v>
      </c>
      <c r="I21" s="11">
        <v>172</v>
      </c>
      <c r="J21" s="11">
        <v>208</v>
      </c>
      <c r="K21" s="6">
        <f>VLOOKUP(B21,開球排名!$B$3:$L$81,10,0)</f>
        <v>208</v>
      </c>
      <c r="L21" s="11">
        <f>VLOOKUP(B21,開球排名!$B$3:$L$81,11,0)</f>
        <v>1</v>
      </c>
      <c r="M21" s="11">
        <f>VLOOKUP(B21,推球排名!$B$3:$P$82,15,0)</f>
        <v>3</v>
      </c>
      <c r="N21" s="11">
        <f>VLOOKUP(B21,切球排名!$B$4:$M$82,12,0)</f>
        <v>3</v>
      </c>
      <c r="O21" s="6">
        <f>SUM(L21:N21)</f>
        <v>7</v>
      </c>
      <c r="P21" s="11">
        <v>1</v>
      </c>
      <c r="Q21" t="s">
        <v>238</v>
      </c>
    </row>
    <row r="22" spans="1:17" ht="19.5" x14ac:dyDescent="0.25">
      <c r="A22" s="5" t="s">
        <v>82</v>
      </c>
      <c r="B22" s="4" t="s">
        <v>83</v>
      </c>
      <c r="C22" s="4" t="s">
        <v>65</v>
      </c>
      <c r="D22" s="4" t="s">
        <v>84</v>
      </c>
      <c r="E22" s="4" t="s">
        <v>85</v>
      </c>
      <c r="F22" s="11">
        <v>195</v>
      </c>
      <c r="G22" s="11">
        <v>194</v>
      </c>
      <c r="H22" s="11">
        <v>127</v>
      </c>
      <c r="I22" s="11">
        <v>188</v>
      </c>
      <c r="J22" s="11">
        <v>198</v>
      </c>
      <c r="K22" s="6">
        <f>VLOOKUP(B22,開球排名!$B$3:$L$81,10,0)</f>
        <v>198</v>
      </c>
      <c r="L22" s="11">
        <f>VLOOKUP(B22,開球排名!$B$3:$L$81,11,0)</f>
        <v>2</v>
      </c>
      <c r="M22" s="11">
        <f>VLOOKUP(B22,推球排名!$B$3:$P$82,15,0)</f>
        <v>8</v>
      </c>
      <c r="N22" s="11">
        <f>VLOOKUP(B22,切球排名!$B$4:$M$82,12,0)</f>
        <v>2</v>
      </c>
      <c r="O22" s="6">
        <f>SUM(L22:N22)</f>
        <v>12</v>
      </c>
      <c r="P22" s="11">
        <v>2</v>
      </c>
    </row>
    <row r="23" spans="1:17" ht="19.5" x14ac:dyDescent="0.25">
      <c r="A23" s="5" t="s">
        <v>70</v>
      </c>
      <c r="B23" s="4" t="s">
        <v>71</v>
      </c>
      <c r="C23" s="4" t="s">
        <v>65</v>
      </c>
      <c r="D23" s="4" t="s">
        <v>16</v>
      </c>
      <c r="E23" s="4" t="s">
        <v>66</v>
      </c>
      <c r="F23" s="11">
        <v>194</v>
      </c>
      <c r="G23" s="11">
        <v>188</v>
      </c>
      <c r="H23" s="11">
        <v>191</v>
      </c>
      <c r="I23" s="11">
        <v>173</v>
      </c>
      <c r="J23" s="11">
        <v>93</v>
      </c>
      <c r="K23" s="6">
        <f>VLOOKUP(B23,開球排名!$B$3:$L$81,10,0)</f>
        <v>194</v>
      </c>
      <c r="L23" s="11">
        <f>VLOOKUP(B23,開球排名!$B$3:$L$81,11,0)</f>
        <v>3</v>
      </c>
      <c r="M23" s="11">
        <f>VLOOKUP(B23,推球排名!$B$3:$P$82,15,0)</f>
        <v>1</v>
      </c>
      <c r="N23" s="11">
        <f>VLOOKUP(B23,切球排名!$B$4:$M$82,12,0)</f>
        <v>8</v>
      </c>
      <c r="O23" s="6">
        <f>SUM(L23:N23)</f>
        <v>12</v>
      </c>
      <c r="P23" s="11">
        <v>2</v>
      </c>
    </row>
    <row r="24" spans="1:17" ht="19.5" x14ac:dyDescent="0.25">
      <c r="A24" s="5" t="s">
        <v>74</v>
      </c>
      <c r="B24" s="4" t="s">
        <v>75</v>
      </c>
      <c r="C24" s="4" t="s">
        <v>65</v>
      </c>
      <c r="D24" s="4" t="s">
        <v>16</v>
      </c>
      <c r="E24" s="4" t="s">
        <v>66</v>
      </c>
      <c r="F24" s="11">
        <v>122</v>
      </c>
      <c r="G24" s="11">
        <v>179</v>
      </c>
      <c r="H24" s="11">
        <v>170</v>
      </c>
      <c r="I24" s="11">
        <v>88</v>
      </c>
      <c r="J24" s="11">
        <v>179</v>
      </c>
      <c r="K24" s="6">
        <f>VLOOKUP(B24,開球排名!$B$3:$L$81,10,0)</f>
        <v>179</v>
      </c>
      <c r="L24" s="11">
        <f>VLOOKUP(B24,開球排名!$B$3:$L$81,11,0)</f>
        <v>4</v>
      </c>
      <c r="M24" s="11">
        <f>VLOOKUP(B24,推球排名!$B$3:$P$82,15,0)</f>
        <v>7</v>
      </c>
      <c r="N24" s="11">
        <f>VLOOKUP(B24,切球排名!$B$4:$M$82,12,0)</f>
        <v>1</v>
      </c>
      <c r="O24" s="6">
        <f>SUM(L24:N24)</f>
        <v>12</v>
      </c>
      <c r="P24" s="11">
        <v>2</v>
      </c>
    </row>
    <row r="25" spans="1:17" ht="19.5" x14ac:dyDescent="0.25">
      <c r="A25" s="5" t="s">
        <v>76</v>
      </c>
      <c r="B25" s="4" t="s">
        <v>77</v>
      </c>
      <c r="C25" s="4" t="s">
        <v>65</v>
      </c>
      <c r="D25" s="4" t="s">
        <v>16</v>
      </c>
      <c r="E25" s="4" t="s">
        <v>78</v>
      </c>
      <c r="F25" s="11">
        <v>165</v>
      </c>
      <c r="G25" s="11">
        <v>170</v>
      </c>
      <c r="H25" s="11">
        <v>167</v>
      </c>
      <c r="I25" s="11">
        <v>170</v>
      </c>
      <c r="J25" s="11">
        <v>165</v>
      </c>
      <c r="K25" s="6">
        <f>VLOOKUP(B25,開球排名!$B$3:$L$81,10,0)</f>
        <v>170</v>
      </c>
      <c r="L25" s="11">
        <f>VLOOKUP(B25,開球排名!$B$3:$L$81,11,0)</f>
        <v>5</v>
      </c>
      <c r="M25" s="11">
        <f>VLOOKUP(B25,推球排名!$B$3:$P$82,15,0)</f>
        <v>2</v>
      </c>
      <c r="N25" s="11">
        <f>VLOOKUP(B25,切球排名!$B$4:$M$82,12,0)</f>
        <v>8</v>
      </c>
      <c r="O25" s="6">
        <f>SUM(L25:N25)</f>
        <v>15</v>
      </c>
      <c r="P25" s="11">
        <v>5</v>
      </c>
    </row>
    <row r="26" spans="1:17" ht="19.5" x14ac:dyDescent="0.25">
      <c r="A26" s="5" t="s">
        <v>63</v>
      </c>
      <c r="B26" s="4" t="s">
        <v>64</v>
      </c>
      <c r="C26" s="4" t="s">
        <v>65</v>
      </c>
      <c r="D26" s="4" t="s">
        <v>16</v>
      </c>
      <c r="E26" s="4" t="s">
        <v>66</v>
      </c>
      <c r="F26" s="11">
        <v>165</v>
      </c>
      <c r="G26" s="11">
        <v>156</v>
      </c>
      <c r="H26" s="11">
        <v>163</v>
      </c>
      <c r="I26" s="11">
        <v>150</v>
      </c>
      <c r="J26" s="11">
        <v>156</v>
      </c>
      <c r="K26" s="6">
        <f>VLOOKUP(B26,開球排名!$B$3:$L$81,10,0)</f>
        <v>165</v>
      </c>
      <c r="L26" s="11">
        <f>VLOOKUP(B26,開球排名!$B$3:$L$81,11,0)</f>
        <v>7</v>
      </c>
      <c r="M26" s="11">
        <f>VLOOKUP(B26,推球排名!$B$3:$P$82,15,0)</f>
        <v>5</v>
      </c>
      <c r="N26" s="11">
        <f>VLOOKUP(B26,切球排名!$B$4:$M$82,12,0)</f>
        <v>4</v>
      </c>
      <c r="O26" s="6">
        <f>SUM(L26:N26)</f>
        <v>16</v>
      </c>
      <c r="P26" s="11">
        <v>6</v>
      </c>
    </row>
    <row r="27" spans="1:17" ht="19.5" x14ac:dyDescent="0.25">
      <c r="A27" s="5" t="s">
        <v>86</v>
      </c>
      <c r="B27" s="4" t="s">
        <v>87</v>
      </c>
      <c r="C27" s="4" t="s">
        <v>65</v>
      </c>
      <c r="D27" s="4" t="s">
        <v>84</v>
      </c>
      <c r="E27" s="4" t="s">
        <v>85</v>
      </c>
      <c r="F27" s="11">
        <v>155</v>
      </c>
      <c r="G27" s="11">
        <v>0</v>
      </c>
      <c r="H27" s="11">
        <v>145</v>
      </c>
      <c r="I27" s="11">
        <v>145</v>
      </c>
      <c r="J27" s="11">
        <v>58</v>
      </c>
      <c r="K27" s="6">
        <f>VLOOKUP(B27,開球排名!$B$3:$L$81,10,0)</f>
        <v>155</v>
      </c>
      <c r="L27" s="11">
        <f>VLOOKUP(B27,開球排名!$B$3:$L$81,11,0)</f>
        <v>8</v>
      </c>
      <c r="M27" s="11">
        <f>VLOOKUP(B27,推球排名!$B$3:$P$82,15,0)</f>
        <v>6</v>
      </c>
      <c r="N27" s="11">
        <f>VLOOKUP(B27,切球排名!$B$4:$M$82,12,0)</f>
        <v>4</v>
      </c>
      <c r="O27" s="6">
        <f>SUM(L27:N27)</f>
        <v>18</v>
      </c>
      <c r="P27" s="11">
        <v>7</v>
      </c>
    </row>
    <row r="28" spans="1:17" ht="19.5" x14ac:dyDescent="0.25">
      <c r="A28" s="5" t="s">
        <v>67</v>
      </c>
      <c r="B28" s="4" t="s">
        <v>68</v>
      </c>
      <c r="C28" s="4" t="s">
        <v>65</v>
      </c>
      <c r="D28" s="4" t="s">
        <v>16</v>
      </c>
      <c r="E28" s="4" t="s">
        <v>69</v>
      </c>
      <c r="F28" s="11">
        <v>56</v>
      </c>
      <c r="G28" s="11">
        <v>0</v>
      </c>
      <c r="H28" s="11">
        <v>0</v>
      </c>
      <c r="I28" s="11">
        <v>0</v>
      </c>
      <c r="J28" s="11">
        <v>53</v>
      </c>
      <c r="K28" s="6">
        <f>VLOOKUP(B28,開球排名!$B$3:$L$81,10,0)</f>
        <v>56</v>
      </c>
      <c r="L28" s="11">
        <f>VLOOKUP(B28,開球排名!$B$3:$L$81,11,0)</f>
        <v>10</v>
      </c>
      <c r="M28" s="11">
        <f>VLOOKUP(B28,推球排名!$B$3:$P$82,15,0)</f>
        <v>4</v>
      </c>
      <c r="N28" s="11">
        <f>VLOOKUP(B28,切球排名!$B$4:$M$82,12,0)</f>
        <v>4</v>
      </c>
      <c r="O28" s="6">
        <f>SUM(L28:N28)</f>
        <v>18</v>
      </c>
      <c r="P28" s="11">
        <v>7</v>
      </c>
    </row>
    <row r="29" spans="1:17" ht="19.5" x14ac:dyDescent="0.25">
      <c r="A29" s="5" t="s">
        <v>72</v>
      </c>
      <c r="B29" s="4" t="s">
        <v>73</v>
      </c>
      <c r="C29" s="4" t="s">
        <v>65</v>
      </c>
      <c r="D29" s="4" t="s">
        <v>16</v>
      </c>
      <c r="E29" s="4" t="s">
        <v>69</v>
      </c>
      <c r="F29" s="11">
        <v>98</v>
      </c>
      <c r="G29" s="11">
        <v>0</v>
      </c>
      <c r="H29" s="11">
        <v>165</v>
      </c>
      <c r="I29" s="11">
        <v>167</v>
      </c>
      <c r="J29" s="11">
        <v>160</v>
      </c>
      <c r="K29" s="6">
        <f>VLOOKUP(B29,開球排名!$B$3:$L$81,10,0)</f>
        <v>167</v>
      </c>
      <c r="L29" s="11">
        <f>VLOOKUP(B29,開球排名!$B$3:$L$81,11,0)</f>
        <v>6</v>
      </c>
      <c r="M29" s="11">
        <f>VLOOKUP(B29,推球排名!$B$3:$P$82,15,0)</f>
        <v>9</v>
      </c>
      <c r="N29" s="11">
        <f>VLOOKUP(B29,切球排名!$B$4:$M$82,12,0)</f>
        <v>4</v>
      </c>
      <c r="O29" s="6">
        <f>SUM(L29:N29)</f>
        <v>19</v>
      </c>
      <c r="P29" s="11">
        <v>9</v>
      </c>
    </row>
    <row r="30" spans="1:17" ht="19.5" x14ac:dyDescent="0.25">
      <c r="A30" s="5" t="s">
        <v>79</v>
      </c>
      <c r="B30" s="4" t="s">
        <v>80</v>
      </c>
      <c r="C30" s="4" t="s">
        <v>65</v>
      </c>
      <c r="D30" s="4" t="s">
        <v>42</v>
      </c>
      <c r="E30" s="4" t="s">
        <v>81</v>
      </c>
      <c r="F30" s="11">
        <v>90</v>
      </c>
      <c r="G30" s="11">
        <v>95</v>
      </c>
      <c r="H30" s="11">
        <v>0</v>
      </c>
      <c r="I30" s="11">
        <v>95</v>
      </c>
      <c r="J30" s="11">
        <v>88</v>
      </c>
      <c r="K30" s="6">
        <f>VLOOKUP(B30,開球排名!$B$3:$L$81,10,0)</f>
        <v>95</v>
      </c>
      <c r="L30" s="11">
        <f>VLOOKUP(B30,開球排名!$B$3:$L$81,11,0)</f>
        <v>9</v>
      </c>
      <c r="M30" s="11">
        <f>VLOOKUP(B30,推球排名!$B$3:$P$82,15,0)</f>
        <v>10</v>
      </c>
      <c r="N30" s="11">
        <f>VLOOKUP(B30,切球排名!$B$4:$M$82,12,0)</f>
        <v>8</v>
      </c>
      <c r="O30" s="6">
        <f>SUM(L30:N30)</f>
        <v>27</v>
      </c>
      <c r="P30" s="11">
        <v>10</v>
      </c>
    </row>
    <row r="31" spans="1:17" ht="19.5" x14ac:dyDescent="0.25">
      <c r="A31" s="8" t="s">
        <v>115</v>
      </c>
      <c r="B31" s="7" t="s">
        <v>116</v>
      </c>
      <c r="C31" s="7" t="s">
        <v>94</v>
      </c>
      <c r="D31" s="7" t="s">
        <v>90</v>
      </c>
      <c r="E31" s="7" t="s">
        <v>91</v>
      </c>
      <c r="F31" s="13">
        <v>179</v>
      </c>
      <c r="G31" s="13">
        <v>169</v>
      </c>
      <c r="H31" s="13">
        <v>173</v>
      </c>
      <c r="I31" s="13">
        <v>176</v>
      </c>
      <c r="J31" s="13">
        <v>185</v>
      </c>
      <c r="K31" s="9">
        <f>VLOOKUP(B31,開球排名!$B$3:$L$81,10,0)</f>
        <v>185</v>
      </c>
      <c r="L31" s="13">
        <f>VLOOKUP(B31,開球排名!$B$3:$L$81,11,0)</f>
        <v>2</v>
      </c>
      <c r="M31" s="13">
        <f>VLOOKUP(B31,推球排名!$B$3:$P$82,15,0)</f>
        <v>1</v>
      </c>
      <c r="N31" s="13">
        <f>VLOOKUP(B31,切球排名!$B$4:$M$82,12,0)</f>
        <v>3</v>
      </c>
      <c r="O31" s="9">
        <f>SUM(L31:N31)</f>
        <v>6</v>
      </c>
      <c r="P31" s="13">
        <v>1</v>
      </c>
      <c r="Q31" t="s">
        <v>238</v>
      </c>
    </row>
    <row r="32" spans="1:17" ht="19.5" x14ac:dyDescent="0.25">
      <c r="A32" s="8" t="s">
        <v>100</v>
      </c>
      <c r="B32" s="7" t="s">
        <v>101</v>
      </c>
      <c r="C32" s="7" t="s">
        <v>94</v>
      </c>
      <c r="D32" s="7" t="s">
        <v>16</v>
      </c>
      <c r="E32" s="7" t="s">
        <v>66</v>
      </c>
      <c r="F32" s="13">
        <v>150</v>
      </c>
      <c r="G32" s="13">
        <v>141</v>
      </c>
      <c r="H32" s="13">
        <v>182</v>
      </c>
      <c r="I32" s="13">
        <v>160</v>
      </c>
      <c r="J32" s="13">
        <v>160</v>
      </c>
      <c r="K32" s="9">
        <f>VLOOKUP(B32,開球排名!$B$3:$L$81,10,0)</f>
        <v>182</v>
      </c>
      <c r="L32" s="13">
        <f>VLOOKUP(B32,開球排名!$B$3:$L$81,11,0)</f>
        <v>3</v>
      </c>
      <c r="M32" s="13">
        <f>VLOOKUP(B32,推球排名!$B$3:$P$82,15,0)</f>
        <v>5</v>
      </c>
      <c r="N32" s="13">
        <f>VLOOKUP(B32,切球排名!$B$4:$M$82,12,0)</f>
        <v>1</v>
      </c>
      <c r="O32" s="9">
        <f>SUM(L32:N32)</f>
        <v>9</v>
      </c>
      <c r="P32" s="13">
        <v>2</v>
      </c>
    </row>
    <row r="33" spans="1:17" ht="19.5" x14ac:dyDescent="0.25">
      <c r="A33" s="8" t="s">
        <v>113</v>
      </c>
      <c r="B33" s="7" t="s">
        <v>114</v>
      </c>
      <c r="C33" s="7" t="s">
        <v>94</v>
      </c>
      <c r="D33" s="7" t="s">
        <v>84</v>
      </c>
      <c r="E33" s="7" t="s">
        <v>85</v>
      </c>
      <c r="F33" s="13">
        <v>0</v>
      </c>
      <c r="G33" s="13">
        <v>195</v>
      </c>
      <c r="H33" s="13">
        <v>217</v>
      </c>
      <c r="I33" s="13">
        <v>0</v>
      </c>
      <c r="J33" s="13">
        <v>222</v>
      </c>
      <c r="K33" s="9">
        <f>VLOOKUP(B33,開球排名!$B$3:$L$81,10,0)</f>
        <v>222</v>
      </c>
      <c r="L33" s="13">
        <f>VLOOKUP(B33,開球排名!$B$3:$L$81,11,0)</f>
        <v>1</v>
      </c>
      <c r="M33" s="13">
        <f>VLOOKUP(B33,推球排名!$B$3:$P$82,15,0)</f>
        <v>11</v>
      </c>
      <c r="N33" s="13">
        <f>VLOOKUP(B33,切球排名!$B$4:$M$82,12,0)</f>
        <v>2</v>
      </c>
      <c r="O33" s="9">
        <f>SUM(L33:N33)</f>
        <v>14</v>
      </c>
      <c r="P33" s="13">
        <v>3</v>
      </c>
    </row>
    <row r="34" spans="1:17" ht="19.5" x14ac:dyDescent="0.25">
      <c r="A34" s="8" t="s">
        <v>107</v>
      </c>
      <c r="B34" s="7" t="s">
        <v>108</v>
      </c>
      <c r="C34" s="7" t="s">
        <v>94</v>
      </c>
      <c r="D34" s="7" t="s">
        <v>42</v>
      </c>
      <c r="E34" s="7" t="s">
        <v>81</v>
      </c>
      <c r="F34" s="13">
        <v>142</v>
      </c>
      <c r="G34" s="13">
        <v>0</v>
      </c>
      <c r="H34" s="13">
        <v>0</v>
      </c>
      <c r="I34" s="13">
        <v>0</v>
      </c>
      <c r="J34" s="13">
        <v>0</v>
      </c>
      <c r="K34" s="9">
        <f>VLOOKUP(B34,開球排名!$B$3:$L$81,10,0)</f>
        <v>142</v>
      </c>
      <c r="L34" s="13">
        <f>VLOOKUP(B34,開球排名!$B$3:$L$81,11,0)</f>
        <v>6</v>
      </c>
      <c r="M34" s="13">
        <f>VLOOKUP(B34,推球排名!$B$3:$P$82,15,0)</f>
        <v>7</v>
      </c>
      <c r="N34" s="13">
        <f>VLOOKUP(B34,切球排名!$B$4:$M$82,12,0)</f>
        <v>3</v>
      </c>
      <c r="O34" s="9">
        <f>SUM(L34:N34)</f>
        <v>16</v>
      </c>
      <c r="P34" s="13">
        <v>4</v>
      </c>
    </row>
    <row r="35" spans="1:17" ht="19.5" x14ac:dyDescent="0.25">
      <c r="A35" s="8" t="s">
        <v>117</v>
      </c>
      <c r="B35" s="7" t="s">
        <v>118</v>
      </c>
      <c r="C35" s="7" t="s">
        <v>94</v>
      </c>
      <c r="D35" s="7" t="s">
        <v>90</v>
      </c>
      <c r="E35" s="7" t="s">
        <v>91</v>
      </c>
      <c r="F35" s="13">
        <v>114</v>
      </c>
      <c r="G35" s="13">
        <v>111</v>
      </c>
      <c r="H35" s="13">
        <v>122</v>
      </c>
      <c r="I35" s="13">
        <v>127</v>
      </c>
      <c r="J35" s="13">
        <v>0</v>
      </c>
      <c r="K35" s="9">
        <f>VLOOKUP(B35,開球排名!$B$3:$L$81,10,0)</f>
        <v>127</v>
      </c>
      <c r="L35" s="13">
        <f>VLOOKUP(B35,開球排名!$B$3:$L$81,11,0)</f>
        <v>7</v>
      </c>
      <c r="M35" s="13">
        <f>VLOOKUP(B35,推球排名!$B$3:$P$82,15,0)</f>
        <v>3</v>
      </c>
      <c r="N35" s="13">
        <f>VLOOKUP(B35,切球排名!$B$4:$M$82,12,0)</f>
        <v>6</v>
      </c>
      <c r="O35" s="9">
        <f>SUM(L35:N35)</f>
        <v>16</v>
      </c>
      <c r="P35" s="13">
        <v>4</v>
      </c>
    </row>
    <row r="36" spans="1:17" ht="19.5" x14ac:dyDescent="0.25">
      <c r="A36" s="8" t="s">
        <v>98</v>
      </c>
      <c r="B36" s="7" t="s">
        <v>99</v>
      </c>
      <c r="C36" s="7" t="s">
        <v>94</v>
      </c>
      <c r="D36" s="7" t="s">
        <v>16</v>
      </c>
      <c r="E36" s="7" t="s">
        <v>69</v>
      </c>
      <c r="F36" s="13">
        <v>0</v>
      </c>
      <c r="G36" s="13">
        <v>0</v>
      </c>
      <c r="H36" s="13">
        <v>0</v>
      </c>
      <c r="I36" s="13">
        <v>127</v>
      </c>
      <c r="J36" s="13">
        <v>105</v>
      </c>
      <c r="K36" s="9">
        <f>VLOOKUP(B36,開球排名!$B$3:$L$81,10,0)</f>
        <v>127</v>
      </c>
      <c r="L36" s="13">
        <f>VLOOKUP(B36,開球排名!$B$3:$L$81,11,0)</f>
        <v>7</v>
      </c>
      <c r="M36" s="13">
        <f>VLOOKUP(B36,推球排名!$B$3:$P$82,15,0)</f>
        <v>4</v>
      </c>
      <c r="N36" s="13">
        <f>VLOOKUP(B36,切球排名!$B$4:$M$82,12,0)</f>
        <v>6</v>
      </c>
      <c r="O36" s="9">
        <f>SUM(L36:N36)</f>
        <v>17</v>
      </c>
      <c r="P36" s="13">
        <v>6</v>
      </c>
    </row>
    <row r="37" spans="1:17" ht="19.5" x14ac:dyDescent="0.25">
      <c r="A37" s="8" t="s">
        <v>111</v>
      </c>
      <c r="B37" s="7" t="s">
        <v>112</v>
      </c>
      <c r="C37" s="7" t="s">
        <v>94</v>
      </c>
      <c r="D37" s="7" t="s">
        <v>84</v>
      </c>
      <c r="E37" s="7" t="s">
        <v>85</v>
      </c>
      <c r="F37" s="13">
        <v>156</v>
      </c>
      <c r="G37" s="13">
        <v>137</v>
      </c>
      <c r="H37" s="13">
        <v>0</v>
      </c>
      <c r="I37" s="13">
        <v>142</v>
      </c>
      <c r="J37" s="13">
        <v>0</v>
      </c>
      <c r="K37" s="9">
        <f>VLOOKUP(B37,開球排名!$B$3:$L$81,10,0)</f>
        <v>156</v>
      </c>
      <c r="L37" s="13">
        <f>VLOOKUP(B37,開球排名!$B$3:$L$81,11,0)</f>
        <v>4</v>
      </c>
      <c r="M37" s="13">
        <f>VLOOKUP(B37,推球排名!$B$3:$P$82,15,0)</f>
        <v>8</v>
      </c>
      <c r="N37" s="13">
        <f>VLOOKUP(B37,切球排名!$B$4:$M$82,12,0)</f>
        <v>6</v>
      </c>
      <c r="O37" s="9">
        <f>SUM(L37:N37)</f>
        <v>18</v>
      </c>
      <c r="P37" s="13">
        <v>7</v>
      </c>
    </row>
    <row r="38" spans="1:17" ht="19.5" x14ac:dyDescent="0.25">
      <c r="A38" s="8" t="s">
        <v>92</v>
      </c>
      <c r="B38" s="7" t="s">
        <v>93</v>
      </c>
      <c r="C38" s="7" t="s">
        <v>94</v>
      </c>
      <c r="D38" s="7" t="s">
        <v>16</v>
      </c>
      <c r="E38" s="7" t="s">
        <v>69</v>
      </c>
      <c r="F38" s="13">
        <v>0</v>
      </c>
      <c r="G38" s="13">
        <v>69</v>
      </c>
      <c r="H38" s="13">
        <v>102</v>
      </c>
      <c r="I38" s="13">
        <v>102</v>
      </c>
      <c r="J38" s="13">
        <v>0</v>
      </c>
      <c r="K38" s="9">
        <f>VLOOKUP(B38,開球排名!$B$3:$L$81,10,0)</f>
        <v>102</v>
      </c>
      <c r="L38" s="13">
        <f>VLOOKUP(B38,開球排名!$B$3:$L$81,11,0)</f>
        <v>10</v>
      </c>
      <c r="M38" s="13">
        <f>VLOOKUP(B38,推球排名!$B$3:$P$82,15,0)</f>
        <v>2</v>
      </c>
      <c r="N38" s="13">
        <f>VLOOKUP(B38,切球排名!$B$4:$M$82,12,0)</f>
        <v>6</v>
      </c>
      <c r="O38" s="9">
        <f>SUM(L38:N38)</f>
        <v>18</v>
      </c>
      <c r="P38" s="13">
        <v>7</v>
      </c>
    </row>
    <row r="39" spans="1:17" ht="19.5" x14ac:dyDescent="0.25">
      <c r="A39" s="8" t="s">
        <v>104</v>
      </c>
      <c r="B39" s="7" t="s">
        <v>105</v>
      </c>
      <c r="C39" s="7" t="s">
        <v>94</v>
      </c>
      <c r="D39" s="7" t="s">
        <v>42</v>
      </c>
      <c r="E39" s="7" t="s">
        <v>106</v>
      </c>
      <c r="F39" s="13">
        <v>0</v>
      </c>
      <c r="G39" s="13">
        <v>72</v>
      </c>
      <c r="H39" s="13">
        <v>150</v>
      </c>
      <c r="I39" s="13">
        <v>87</v>
      </c>
      <c r="J39" s="13">
        <v>118</v>
      </c>
      <c r="K39" s="9">
        <f>VLOOKUP(B39,開球排名!$B$3:$L$81,10,0)</f>
        <v>150</v>
      </c>
      <c r="L39" s="13">
        <f>VLOOKUP(B39,開球排名!$B$3:$L$81,11,0)</f>
        <v>5</v>
      </c>
      <c r="M39" s="13">
        <f>VLOOKUP(B39,推球排名!$B$3:$P$82,15,0)</f>
        <v>8</v>
      </c>
      <c r="N39" s="13">
        <f>VLOOKUP(B39,切球排名!$B$4:$M$82,12,0)</f>
        <v>6</v>
      </c>
      <c r="O39" s="9">
        <f>SUM(L39:N39)</f>
        <v>19</v>
      </c>
      <c r="P39" s="13">
        <v>9</v>
      </c>
    </row>
    <row r="40" spans="1:17" ht="19.5" x14ac:dyDescent="0.25">
      <c r="A40" s="8" t="s">
        <v>109</v>
      </c>
      <c r="B40" s="7" t="s">
        <v>110</v>
      </c>
      <c r="C40" s="7" t="s">
        <v>94</v>
      </c>
      <c r="D40" s="7" t="s">
        <v>42</v>
      </c>
      <c r="E40" s="7" t="s">
        <v>106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9">
        <f>VLOOKUP(B40,開球排名!$B$3:$L$81,10,0)</f>
        <v>0</v>
      </c>
      <c r="L40" s="13">
        <f>VLOOKUP(B40,開球排名!$B$3:$L$81,11,0)</f>
        <v>11</v>
      </c>
      <c r="M40" s="13">
        <f>VLOOKUP(B40,推球排名!$B$3:$P$82,15,0)</f>
        <v>5</v>
      </c>
      <c r="N40" s="13">
        <f>VLOOKUP(B40,切球排名!$B$4:$M$82,12,0)</f>
        <v>5</v>
      </c>
      <c r="O40" s="9">
        <f>SUM(L40:N40)</f>
        <v>21</v>
      </c>
      <c r="P40" s="13">
        <v>10</v>
      </c>
    </row>
    <row r="41" spans="1:17" ht="19.5" x14ac:dyDescent="0.25">
      <c r="A41" s="8" t="s">
        <v>102</v>
      </c>
      <c r="B41" s="7" t="s">
        <v>103</v>
      </c>
      <c r="C41" s="7" t="s">
        <v>94</v>
      </c>
      <c r="D41" s="7" t="s">
        <v>16</v>
      </c>
      <c r="E41" s="7" t="s">
        <v>69</v>
      </c>
      <c r="F41" s="13">
        <v>93</v>
      </c>
      <c r="G41" s="13">
        <v>124</v>
      </c>
      <c r="H41" s="13">
        <v>102</v>
      </c>
      <c r="I41" s="13">
        <v>81</v>
      </c>
      <c r="J41" s="13">
        <v>124</v>
      </c>
      <c r="K41" s="9">
        <f>VLOOKUP(B41,開球排名!$B$3:$L$81,10,0)</f>
        <v>124</v>
      </c>
      <c r="L41" s="13">
        <f>VLOOKUP(B41,開球排名!$B$3:$L$81,11,0)</f>
        <v>9</v>
      </c>
      <c r="M41" s="13">
        <f>VLOOKUP(B41,推球排名!$B$3:$P$82,15,0)</f>
        <v>8</v>
      </c>
      <c r="N41" s="13">
        <f>VLOOKUP(B41,切球排名!$B$4:$M$82,12,0)</f>
        <v>6</v>
      </c>
      <c r="O41" s="9">
        <f>SUM(L41:N41)</f>
        <v>23</v>
      </c>
      <c r="P41" s="13">
        <v>11</v>
      </c>
    </row>
    <row r="42" spans="1:17" ht="19.5" x14ac:dyDescent="0.25">
      <c r="A42" s="8" t="s">
        <v>95</v>
      </c>
      <c r="B42" s="7" t="s">
        <v>96</v>
      </c>
      <c r="C42" s="7" t="s">
        <v>94</v>
      </c>
      <c r="D42" s="7" t="s">
        <v>16</v>
      </c>
      <c r="E42" s="7" t="s">
        <v>97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9">
        <f>VLOOKUP(B42,開球排名!$B$3:$L$81,10,0)</f>
        <v>0</v>
      </c>
      <c r="L42" s="13">
        <f>VLOOKUP(B42,開球排名!$B$3:$L$81,11,0)</f>
        <v>11</v>
      </c>
      <c r="M42" s="13">
        <f>VLOOKUP(B42,推球排名!$B$3:$P$82,15,0)</f>
        <v>12</v>
      </c>
      <c r="N42" s="13">
        <f>VLOOKUP(B42,切球排名!$B$4:$M$82,12,0)</f>
        <v>6</v>
      </c>
      <c r="O42" s="9">
        <f>SUM(L42:N42)</f>
        <v>29</v>
      </c>
      <c r="P42" s="13">
        <v>12</v>
      </c>
    </row>
    <row r="43" spans="1:17" ht="19.5" x14ac:dyDescent="0.25">
      <c r="A43" s="5" t="s">
        <v>132</v>
      </c>
      <c r="B43" s="4" t="s">
        <v>133</v>
      </c>
      <c r="C43" s="4" t="s">
        <v>121</v>
      </c>
      <c r="D43" s="4" t="s">
        <v>16</v>
      </c>
      <c r="E43" s="4" t="s">
        <v>66</v>
      </c>
      <c r="F43" s="11">
        <v>169</v>
      </c>
      <c r="G43" s="11">
        <v>165</v>
      </c>
      <c r="H43" s="11">
        <v>169</v>
      </c>
      <c r="I43" s="11">
        <v>109</v>
      </c>
      <c r="J43" s="11">
        <v>167</v>
      </c>
      <c r="K43" s="6">
        <f>VLOOKUP(B43,開球排名!$B$3:$L$81,10,0)</f>
        <v>169</v>
      </c>
      <c r="L43" s="11">
        <f>VLOOKUP(B43,開球排名!$B$3:$L$81,11,0)</f>
        <v>3</v>
      </c>
      <c r="M43" s="11">
        <f>VLOOKUP(B43,推球排名!$B$3:$P$82,15,0)</f>
        <v>2</v>
      </c>
      <c r="N43" s="11">
        <f>VLOOKUP(B43,切球排名!$B$4:$M$82,12,0)</f>
        <v>3</v>
      </c>
      <c r="O43" s="6">
        <f>SUM(L43:N43)</f>
        <v>8</v>
      </c>
      <c r="P43" s="11">
        <v>1</v>
      </c>
      <c r="Q43" t="s">
        <v>238</v>
      </c>
    </row>
    <row r="44" spans="1:17" ht="19.5" x14ac:dyDescent="0.25">
      <c r="A44" s="5" t="s">
        <v>134</v>
      </c>
      <c r="B44" s="4" t="s">
        <v>135</v>
      </c>
      <c r="C44" s="4" t="s">
        <v>121</v>
      </c>
      <c r="D44" s="4" t="s">
        <v>42</v>
      </c>
      <c r="E44" s="4" t="s">
        <v>106</v>
      </c>
      <c r="F44" s="11">
        <v>0</v>
      </c>
      <c r="G44" s="11">
        <v>169</v>
      </c>
      <c r="H44" s="11">
        <v>169</v>
      </c>
      <c r="I44" s="11">
        <v>0</v>
      </c>
      <c r="J44" s="11">
        <v>162</v>
      </c>
      <c r="K44" s="6">
        <f>VLOOKUP(B44,開球排名!$B$3:$L$81,10,0)</f>
        <v>169</v>
      </c>
      <c r="L44" s="11">
        <f>VLOOKUP(B44,開球排名!$B$3:$L$81,11,0)</f>
        <v>3</v>
      </c>
      <c r="M44" s="11">
        <f>VLOOKUP(B44,推球排名!$B$3:$P$82,15,0)</f>
        <v>6</v>
      </c>
      <c r="N44" s="11">
        <f>VLOOKUP(B44,切球排名!$B$4:$M$82,12,0)</f>
        <v>1</v>
      </c>
      <c r="O44" s="6">
        <f>SUM(L44:N44)</f>
        <v>10</v>
      </c>
      <c r="P44" s="11">
        <v>2</v>
      </c>
    </row>
    <row r="45" spans="1:17" ht="19.5" x14ac:dyDescent="0.25">
      <c r="A45" s="5" t="s">
        <v>147</v>
      </c>
      <c r="B45" s="4" t="s">
        <v>148</v>
      </c>
      <c r="C45" s="4" t="s">
        <v>121</v>
      </c>
      <c r="D45" s="4" t="s">
        <v>90</v>
      </c>
      <c r="E45" s="4" t="s">
        <v>91</v>
      </c>
      <c r="F45" s="11">
        <v>134</v>
      </c>
      <c r="G45" s="11">
        <v>143</v>
      </c>
      <c r="H45" s="11">
        <v>143</v>
      </c>
      <c r="I45" s="11">
        <v>159</v>
      </c>
      <c r="J45" s="11">
        <v>156</v>
      </c>
      <c r="K45" s="6">
        <f>VLOOKUP(B45,開球排名!$B$3:$L$81,10,0)</f>
        <v>159</v>
      </c>
      <c r="L45" s="11">
        <f>VLOOKUP(B45,開球排名!$B$3:$L$81,11,0)</f>
        <v>5</v>
      </c>
      <c r="M45" s="11">
        <f>VLOOKUP(B45,推球排名!$B$3:$P$82,15,0)</f>
        <v>4</v>
      </c>
      <c r="N45" s="11">
        <f>VLOOKUP(B45,切球排名!$B$4:$M$82,12,0)</f>
        <v>3</v>
      </c>
      <c r="O45" s="6">
        <f>SUM(L45:N45)</f>
        <v>12</v>
      </c>
      <c r="P45" s="11">
        <v>3</v>
      </c>
    </row>
    <row r="46" spans="1:17" ht="19.5" x14ac:dyDescent="0.25">
      <c r="A46" s="5" t="s">
        <v>144</v>
      </c>
      <c r="B46" s="4" t="s">
        <v>145</v>
      </c>
      <c r="C46" s="4" t="s">
        <v>121</v>
      </c>
      <c r="D46" s="4" t="s">
        <v>90</v>
      </c>
      <c r="E46" s="4" t="s">
        <v>146</v>
      </c>
      <c r="F46" s="11">
        <v>140</v>
      </c>
      <c r="G46" s="11">
        <v>135</v>
      </c>
      <c r="H46" s="11">
        <v>117</v>
      </c>
      <c r="I46" s="11">
        <v>132</v>
      </c>
      <c r="J46" s="11">
        <v>137</v>
      </c>
      <c r="K46" s="6">
        <f>VLOOKUP(B46,開球排名!$B$3:$L$81,10,0)</f>
        <v>140</v>
      </c>
      <c r="L46" s="11">
        <f>VLOOKUP(B46,開球排名!$B$3:$L$81,11,0)</f>
        <v>14</v>
      </c>
      <c r="M46" s="11">
        <f>VLOOKUP(B46,推球排名!$B$3:$P$82,15,0)</f>
        <v>1</v>
      </c>
      <c r="N46" s="11">
        <f>VLOOKUP(B46,切球排名!$B$4:$M$82,12,0)</f>
        <v>2</v>
      </c>
      <c r="O46" s="6">
        <f>SUM(L46:N46)</f>
        <v>17</v>
      </c>
      <c r="P46" s="11">
        <v>4</v>
      </c>
    </row>
    <row r="47" spans="1:17" ht="19.5" x14ac:dyDescent="0.25">
      <c r="A47" s="5" t="s">
        <v>136</v>
      </c>
      <c r="B47" s="4" t="s">
        <v>137</v>
      </c>
      <c r="C47" s="4" t="s">
        <v>121</v>
      </c>
      <c r="D47" s="4" t="s">
        <v>42</v>
      </c>
      <c r="E47" s="4" t="s">
        <v>81</v>
      </c>
      <c r="F47" s="11">
        <v>145</v>
      </c>
      <c r="G47" s="11">
        <v>0</v>
      </c>
      <c r="H47" s="11">
        <v>142</v>
      </c>
      <c r="I47" s="11">
        <v>134</v>
      </c>
      <c r="J47" s="11">
        <v>142</v>
      </c>
      <c r="K47" s="6">
        <f>VLOOKUP(B47,開球排名!$B$3:$L$81,10,0)</f>
        <v>145</v>
      </c>
      <c r="L47" s="11">
        <f>VLOOKUP(B47,開球排名!$B$3:$L$81,11,0)</f>
        <v>8</v>
      </c>
      <c r="M47" s="11">
        <f>VLOOKUP(B47,推球排名!$B$3:$P$82,15,0)</f>
        <v>2</v>
      </c>
      <c r="N47" s="11">
        <f>VLOOKUP(B47,切球排名!$B$4:$M$82,12,0)</f>
        <v>8</v>
      </c>
      <c r="O47" s="6">
        <f>SUM(L47:N47)</f>
        <v>18</v>
      </c>
      <c r="P47" s="11">
        <v>5</v>
      </c>
    </row>
    <row r="48" spans="1:17" ht="19.5" x14ac:dyDescent="0.25">
      <c r="A48" s="5" t="s">
        <v>119</v>
      </c>
      <c r="B48" s="4" t="s">
        <v>120</v>
      </c>
      <c r="C48" s="4" t="s">
        <v>121</v>
      </c>
      <c r="D48" s="4" t="s">
        <v>16</v>
      </c>
      <c r="E48" s="4" t="s">
        <v>66</v>
      </c>
      <c r="F48" s="11">
        <v>156</v>
      </c>
      <c r="G48" s="11">
        <v>0</v>
      </c>
      <c r="H48" s="11">
        <v>156</v>
      </c>
      <c r="I48" s="11">
        <v>141</v>
      </c>
      <c r="J48" s="11">
        <v>155</v>
      </c>
      <c r="K48" s="6">
        <f>VLOOKUP(B48,開球排名!$B$3:$L$81,10,0)</f>
        <v>156</v>
      </c>
      <c r="L48" s="11">
        <f>VLOOKUP(B48,開球排名!$B$3:$L$81,11,0)</f>
        <v>6</v>
      </c>
      <c r="M48" s="11">
        <f>VLOOKUP(B48,推球排名!$B$3:$P$82,15,0)</f>
        <v>10</v>
      </c>
      <c r="N48" s="11">
        <f>VLOOKUP(B48,切球排名!$B$4:$M$82,12,0)</f>
        <v>3</v>
      </c>
      <c r="O48" s="6">
        <f>SUM(L48:N48)</f>
        <v>19</v>
      </c>
      <c r="P48" s="11">
        <v>6</v>
      </c>
    </row>
    <row r="49" spans="1:17" ht="19.5" x14ac:dyDescent="0.25">
      <c r="A49" s="5" t="s">
        <v>130</v>
      </c>
      <c r="B49" s="4" t="s">
        <v>131</v>
      </c>
      <c r="C49" s="4" t="s">
        <v>121</v>
      </c>
      <c r="D49" s="4" t="s">
        <v>16</v>
      </c>
      <c r="E49" s="4" t="s">
        <v>66</v>
      </c>
      <c r="F49" s="11">
        <v>0</v>
      </c>
      <c r="G49" s="11">
        <v>1743</v>
      </c>
      <c r="H49" s="11">
        <v>160</v>
      </c>
      <c r="I49" s="11">
        <v>160</v>
      </c>
      <c r="J49" s="11">
        <v>176</v>
      </c>
      <c r="K49" s="6">
        <f>VLOOKUP(B49,開球排名!$B$3:$L$81,10,0)</f>
        <v>176</v>
      </c>
      <c r="L49" s="11">
        <f>VLOOKUP(B49,開球排名!$B$3:$L$81,11,0)</f>
        <v>2</v>
      </c>
      <c r="M49" s="11">
        <f>VLOOKUP(B49,推球排名!$B$3:$P$82,15,0)</f>
        <v>9</v>
      </c>
      <c r="N49" s="11">
        <f>VLOOKUP(B49,切球排名!$B$4:$M$82,12,0)</f>
        <v>10</v>
      </c>
      <c r="O49" s="6">
        <f>SUM(L49:N49)</f>
        <v>21</v>
      </c>
      <c r="P49" s="11">
        <v>7</v>
      </c>
    </row>
    <row r="50" spans="1:17" ht="19.5" x14ac:dyDescent="0.25">
      <c r="A50" s="5" t="s">
        <v>122</v>
      </c>
      <c r="B50" s="4" t="s">
        <v>123</v>
      </c>
      <c r="C50" s="4" t="s">
        <v>121</v>
      </c>
      <c r="D50" s="4" t="s">
        <v>16</v>
      </c>
      <c r="E50" s="4" t="s">
        <v>124</v>
      </c>
      <c r="F50" s="11">
        <v>192</v>
      </c>
      <c r="G50" s="11">
        <v>234</v>
      </c>
      <c r="H50" s="11">
        <v>114</v>
      </c>
      <c r="I50" s="11">
        <v>197</v>
      </c>
      <c r="J50" s="11">
        <v>210</v>
      </c>
      <c r="K50" s="6">
        <f>VLOOKUP(B50,開球排名!$B$3:$L$81,10,0)</f>
        <v>234</v>
      </c>
      <c r="L50" s="11">
        <f>VLOOKUP(B50,開球排名!$B$3:$L$81,11,0)</f>
        <v>1</v>
      </c>
      <c r="M50" s="11">
        <f>VLOOKUP(B50,推球排名!$B$3:$P$82,15,0)</f>
        <v>14</v>
      </c>
      <c r="N50" s="11">
        <f>VLOOKUP(B50,切球排名!$B$4:$M$82,12,0)</f>
        <v>8</v>
      </c>
      <c r="O50" s="6">
        <f>SUM(L50:N50)</f>
        <v>23</v>
      </c>
      <c r="P50" s="11">
        <v>8</v>
      </c>
    </row>
    <row r="51" spans="1:17" ht="19.5" x14ac:dyDescent="0.25">
      <c r="A51" s="5" t="s">
        <v>125</v>
      </c>
      <c r="B51" s="4" t="s">
        <v>126</v>
      </c>
      <c r="C51" s="4" t="s">
        <v>121</v>
      </c>
      <c r="D51" s="4" t="s">
        <v>16</v>
      </c>
      <c r="E51" s="4" t="s">
        <v>127</v>
      </c>
      <c r="F51" s="11">
        <v>102</v>
      </c>
      <c r="G51" s="11">
        <v>145</v>
      </c>
      <c r="H51" s="11">
        <v>0</v>
      </c>
      <c r="I51" s="11">
        <v>144</v>
      </c>
      <c r="J51" s="11">
        <v>150</v>
      </c>
      <c r="K51" s="6">
        <f>VLOOKUP(B51,開球排名!$B$3:$L$81,10,0)</f>
        <v>150</v>
      </c>
      <c r="L51" s="11">
        <f>VLOOKUP(B51,開球排名!$B$3:$L$81,11,0)</f>
        <v>7</v>
      </c>
      <c r="M51" s="11">
        <f>VLOOKUP(B51,推球排名!$B$3:$P$82,15,0)</f>
        <v>6</v>
      </c>
      <c r="N51" s="11">
        <f>VLOOKUP(B51,切球排名!$B$4:$M$82,12,0)</f>
        <v>10</v>
      </c>
      <c r="O51" s="6">
        <f>SUM(L51:N51)</f>
        <v>23</v>
      </c>
      <c r="P51" s="11">
        <v>8</v>
      </c>
    </row>
    <row r="52" spans="1:17" ht="19.5" x14ac:dyDescent="0.25">
      <c r="A52" s="5" t="s">
        <v>128</v>
      </c>
      <c r="B52" s="4" t="s">
        <v>129</v>
      </c>
      <c r="C52" s="4" t="s">
        <v>121</v>
      </c>
      <c r="D52" s="4" t="s">
        <v>16</v>
      </c>
      <c r="E52" s="4" t="s">
        <v>69</v>
      </c>
      <c r="F52" s="11">
        <v>77</v>
      </c>
      <c r="G52" s="11">
        <v>129</v>
      </c>
      <c r="H52" s="11">
        <v>137</v>
      </c>
      <c r="I52" s="11">
        <v>111</v>
      </c>
      <c r="J52" s="11">
        <v>143</v>
      </c>
      <c r="K52" s="6">
        <f>VLOOKUP(B52,開球排名!$B$3:$L$81,10,0)</f>
        <v>143</v>
      </c>
      <c r="L52" s="11">
        <f>VLOOKUP(B52,開球排名!$B$3:$L$81,11,0)</f>
        <v>9</v>
      </c>
      <c r="M52" s="11">
        <f>VLOOKUP(B52,推球排名!$B$3:$P$82,15,0)</f>
        <v>11</v>
      </c>
      <c r="N52" s="11">
        <f>VLOOKUP(B52,切球排名!$B$4:$M$82,12,0)</f>
        <v>3</v>
      </c>
      <c r="O52" s="6">
        <f>SUM(L52:N52)</f>
        <v>23</v>
      </c>
      <c r="P52" s="11">
        <v>8</v>
      </c>
    </row>
    <row r="53" spans="1:17" ht="19.5" x14ac:dyDescent="0.25">
      <c r="A53" s="5" t="s">
        <v>142</v>
      </c>
      <c r="B53" s="4" t="s">
        <v>143</v>
      </c>
      <c r="C53" s="4" t="s">
        <v>121</v>
      </c>
      <c r="D53" s="4" t="s">
        <v>90</v>
      </c>
      <c r="E53" s="4" t="s">
        <v>91</v>
      </c>
      <c r="F53" s="11">
        <v>137</v>
      </c>
      <c r="G53" s="11">
        <v>114</v>
      </c>
      <c r="H53" s="11">
        <v>142</v>
      </c>
      <c r="I53" s="11">
        <v>131</v>
      </c>
      <c r="J53" s="11">
        <v>122</v>
      </c>
      <c r="K53" s="6">
        <f>VLOOKUP(B53,開球排名!$B$3:$L$81,10,0)</f>
        <v>142</v>
      </c>
      <c r="L53" s="11">
        <f>VLOOKUP(B53,開球排名!$B$3:$L$81,11,0)</f>
        <v>10</v>
      </c>
      <c r="M53" s="11">
        <f>VLOOKUP(B53,推球排名!$B$3:$P$82,15,0)</f>
        <v>4</v>
      </c>
      <c r="N53" s="11">
        <f>VLOOKUP(B53,切球排名!$B$4:$M$82,12,0)</f>
        <v>10</v>
      </c>
      <c r="O53" s="6">
        <f>SUM(L53:N53)</f>
        <v>24</v>
      </c>
      <c r="P53" s="11">
        <v>11</v>
      </c>
    </row>
    <row r="54" spans="1:17" ht="19.5" x14ac:dyDescent="0.25">
      <c r="A54" s="5" t="s">
        <v>138</v>
      </c>
      <c r="B54" s="4" t="s">
        <v>139</v>
      </c>
      <c r="C54" s="4" t="s">
        <v>121</v>
      </c>
      <c r="D54" s="4" t="s">
        <v>90</v>
      </c>
      <c r="E54" s="4" t="s">
        <v>91</v>
      </c>
      <c r="F54" s="11">
        <v>106</v>
      </c>
      <c r="G54" s="11">
        <v>119</v>
      </c>
      <c r="H54" s="11">
        <v>120</v>
      </c>
      <c r="I54" s="11">
        <v>116</v>
      </c>
      <c r="J54" s="11">
        <v>116</v>
      </c>
      <c r="K54" s="6">
        <f>VLOOKUP(B54,開球排名!$B$3:$L$81,10,0)</f>
        <v>120</v>
      </c>
      <c r="L54" s="11">
        <f>VLOOKUP(B54,開球排名!$B$3:$L$81,11,0)</f>
        <v>16</v>
      </c>
      <c r="M54" s="11">
        <f>VLOOKUP(B54,推球排名!$B$3:$P$82,15,0)</f>
        <v>8</v>
      </c>
      <c r="N54" s="11">
        <f>VLOOKUP(B54,切球排名!$B$4:$M$82,12,0)</f>
        <v>3</v>
      </c>
      <c r="O54" s="6">
        <f>SUM(L54:N54)</f>
        <v>27</v>
      </c>
      <c r="P54" s="11">
        <v>12</v>
      </c>
    </row>
    <row r="55" spans="1:17" ht="19.5" x14ac:dyDescent="0.25">
      <c r="A55" s="5" t="s">
        <v>140</v>
      </c>
      <c r="B55" s="4" t="s">
        <v>141</v>
      </c>
      <c r="C55" s="4" t="s">
        <v>121</v>
      </c>
      <c r="D55" s="4" t="s">
        <v>90</v>
      </c>
      <c r="E55" s="4" t="s">
        <v>91</v>
      </c>
      <c r="F55" s="11">
        <v>142</v>
      </c>
      <c r="G55" s="11">
        <v>0</v>
      </c>
      <c r="H55" s="11">
        <v>137</v>
      </c>
      <c r="I55" s="11">
        <v>95</v>
      </c>
      <c r="J55" s="11">
        <v>131</v>
      </c>
      <c r="K55" s="6">
        <f>VLOOKUP(B55,開球排名!$B$3:$L$81,10,0)</f>
        <v>142</v>
      </c>
      <c r="L55" s="11">
        <f>VLOOKUP(B55,開球排名!$B$3:$L$81,11,0)</f>
        <v>10</v>
      </c>
      <c r="M55" s="11">
        <f>VLOOKUP(B55,推球排名!$B$3:$P$82,15,0)</f>
        <v>11</v>
      </c>
      <c r="N55" s="11">
        <f>VLOOKUP(B55,切球排名!$B$4:$M$82,12,0)</f>
        <v>10</v>
      </c>
      <c r="O55" s="6">
        <f>SUM(L55:N55)</f>
        <v>31</v>
      </c>
      <c r="P55" s="11">
        <v>13</v>
      </c>
    </row>
    <row r="56" spans="1:17" ht="19.5" x14ac:dyDescent="0.25">
      <c r="A56" s="5" t="s">
        <v>153</v>
      </c>
      <c r="B56" s="4" t="s">
        <v>154</v>
      </c>
      <c r="C56" s="4" t="s">
        <v>121</v>
      </c>
      <c r="D56" s="4" t="s">
        <v>90</v>
      </c>
      <c r="E56" s="4" t="s">
        <v>91</v>
      </c>
      <c r="F56" s="11">
        <v>0</v>
      </c>
      <c r="G56" s="11">
        <v>80</v>
      </c>
      <c r="H56" s="11">
        <v>33</v>
      </c>
      <c r="I56" s="11">
        <v>78</v>
      </c>
      <c r="J56" s="11">
        <v>142</v>
      </c>
      <c r="K56" s="6">
        <f>VLOOKUP(B56,開球排名!$B$3:$L$81,10,0)</f>
        <v>142</v>
      </c>
      <c r="L56" s="11">
        <f>VLOOKUP(B56,開球排名!$B$3:$L$81,11,0)</f>
        <v>10</v>
      </c>
      <c r="M56" s="11">
        <f>VLOOKUP(B56,推球排名!$B$3:$P$82,15,0)</f>
        <v>11</v>
      </c>
      <c r="N56" s="11">
        <f>VLOOKUP(B56,切球排名!$B$4:$M$82,12,0)</f>
        <v>10</v>
      </c>
      <c r="O56" s="6">
        <f>SUM(L56:N56)</f>
        <v>31</v>
      </c>
      <c r="P56" s="11">
        <v>13</v>
      </c>
    </row>
    <row r="57" spans="1:17" ht="19.5" x14ac:dyDescent="0.25">
      <c r="A57" s="5" t="s">
        <v>151</v>
      </c>
      <c r="B57" s="4" t="s">
        <v>152</v>
      </c>
      <c r="C57" s="4" t="s">
        <v>121</v>
      </c>
      <c r="D57" s="4" t="s">
        <v>90</v>
      </c>
      <c r="E57" s="4" t="s">
        <v>91</v>
      </c>
      <c r="F57" s="11">
        <v>0</v>
      </c>
      <c r="G57" s="11">
        <v>0</v>
      </c>
      <c r="H57" s="11">
        <v>89</v>
      </c>
      <c r="I57" s="11">
        <v>140</v>
      </c>
      <c r="J57" s="11">
        <v>142</v>
      </c>
      <c r="K57" s="6">
        <f>VLOOKUP(B57,開球排名!$B$3:$L$81,10,0)</f>
        <v>142</v>
      </c>
      <c r="L57" s="11">
        <f>VLOOKUP(B57,開球排名!$B$3:$L$81,11,0)</f>
        <v>10</v>
      </c>
      <c r="M57" s="11">
        <f>VLOOKUP(B57,推球排名!$B$3:$P$82,15,0)</f>
        <v>14</v>
      </c>
      <c r="N57" s="11">
        <f>VLOOKUP(B57,切球排名!$B$4:$M$82,12,0)</f>
        <v>10</v>
      </c>
      <c r="O57" s="6">
        <f>SUM(L57:N57)</f>
        <v>34</v>
      </c>
      <c r="P57" s="11">
        <v>15</v>
      </c>
    </row>
    <row r="58" spans="1:17" ht="20.25" customHeight="1" x14ac:dyDescent="0.25">
      <c r="A58" s="5" t="s">
        <v>149</v>
      </c>
      <c r="B58" s="4" t="s">
        <v>150</v>
      </c>
      <c r="C58" s="4" t="s">
        <v>121</v>
      </c>
      <c r="D58" s="4" t="s">
        <v>90</v>
      </c>
      <c r="E58" s="4" t="s">
        <v>91</v>
      </c>
      <c r="F58" s="11">
        <v>119</v>
      </c>
      <c r="G58" s="11">
        <v>89</v>
      </c>
      <c r="H58" s="11">
        <v>134</v>
      </c>
      <c r="I58" s="11">
        <v>140</v>
      </c>
      <c r="J58" s="11">
        <v>116</v>
      </c>
      <c r="K58" s="6">
        <f>VLOOKUP(B58,開球排名!$B$3:$L$81,10,0)</f>
        <v>140</v>
      </c>
      <c r="L58" s="11">
        <f>VLOOKUP(B58,開球排名!$B$3:$L$81,11,0)</f>
        <v>14</v>
      </c>
      <c r="M58" s="11">
        <f>VLOOKUP(B58,推球排名!$B$3:$P$82,15,0)</f>
        <v>14</v>
      </c>
      <c r="N58" s="11">
        <f>VLOOKUP(B58,切球排名!$B$4:$M$82,12,0)</f>
        <v>10</v>
      </c>
      <c r="O58" s="6">
        <f>SUM(L58:N58)</f>
        <v>38</v>
      </c>
      <c r="P58" s="11">
        <v>16</v>
      </c>
    </row>
    <row r="59" spans="1:17" ht="19.5" x14ac:dyDescent="0.25">
      <c r="A59" s="8" t="s">
        <v>158</v>
      </c>
      <c r="B59" s="7" t="s">
        <v>159</v>
      </c>
      <c r="C59" s="7" t="s">
        <v>157</v>
      </c>
      <c r="D59" s="7" t="s">
        <v>16</v>
      </c>
      <c r="E59" s="7" t="s">
        <v>160</v>
      </c>
      <c r="F59" s="13">
        <v>157</v>
      </c>
      <c r="G59" s="13">
        <v>191</v>
      </c>
      <c r="H59" s="13">
        <v>178</v>
      </c>
      <c r="I59" s="13">
        <v>156</v>
      </c>
      <c r="J59" s="13">
        <v>176</v>
      </c>
      <c r="K59" s="9">
        <f>VLOOKUP(B59,開球排名!$B$3:$L$81,10,0)</f>
        <v>191</v>
      </c>
      <c r="L59" s="13">
        <f>VLOOKUP(B59,開球排名!$B$3:$L$81,11,0)</f>
        <v>1</v>
      </c>
      <c r="M59" s="13">
        <f>VLOOKUP(B59,推球排名!$B$3:$P$82,15,0)</f>
        <v>1</v>
      </c>
      <c r="N59" s="13">
        <f>VLOOKUP(B59,切球排名!$B$4:$M$82,12,0)</f>
        <v>4</v>
      </c>
      <c r="O59" s="9">
        <f>SUM(L59:N59)</f>
        <v>6</v>
      </c>
      <c r="P59" s="13">
        <v>1</v>
      </c>
      <c r="Q59" t="s">
        <v>238</v>
      </c>
    </row>
    <row r="60" spans="1:17" ht="19.5" x14ac:dyDescent="0.25">
      <c r="A60" s="8" t="s">
        <v>167</v>
      </c>
      <c r="B60" s="7" t="s">
        <v>168</v>
      </c>
      <c r="C60" s="7" t="s">
        <v>157</v>
      </c>
      <c r="D60" s="7" t="s">
        <v>90</v>
      </c>
      <c r="E60" s="7" t="s">
        <v>91</v>
      </c>
      <c r="F60" s="13">
        <v>96</v>
      </c>
      <c r="G60" s="13">
        <v>142</v>
      </c>
      <c r="H60" s="13">
        <v>145</v>
      </c>
      <c r="I60" s="13">
        <v>134</v>
      </c>
      <c r="J60" s="13">
        <v>0</v>
      </c>
      <c r="K60" s="9">
        <f>VLOOKUP(B60,開球排名!$B$3:$L$81,10,0)</f>
        <v>145</v>
      </c>
      <c r="L60" s="13">
        <f>VLOOKUP(B60,開球排名!$B$3:$L$81,11,0)</f>
        <v>2</v>
      </c>
      <c r="M60" s="13">
        <f>VLOOKUP(B60,推球排名!$B$3:$P$82,15,0)</f>
        <v>2</v>
      </c>
      <c r="N60" s="13">
        <f>VLOOKUP(B60,切球排名!$B$4:$M$82,12,0)</f>
        <v>3</v>
      </c>
      <c r="O60" s="9">
        <f>SUM(L60:N60)</f>
        <v>7</v>
      </c>
      <c r="P60" s="13">
        <v>2</v>
      </c>
    </row>
    <row r="61" spans="1:17" ht="19.5" x14ac:dyDescent="0.25">
      <c r="A61" s="8" t="s">
        <v>165</v>
      </c>
      <c r="B61" s="7" t="s">
        <v>166</v>
      </c>
      <c r="C61" s="7" t="s">
        <v>157</v>
      </c>
      <c r="D61" s="7" t="s">
        <v>90</v>
      </c>
      <c r="E61" s="7" t="s">
        <v>91</v>
      </c>
      <c r="F61" s="13">
        <v>80</v>
      </c>
      <c r="G61" s="13">
        <v>108</v>
      </c>
      <c r="H61" s="13">
        <v>101</v>
      </c>
      <c r="I61" s="13">
        <v>30</v>
      </c>
      <c r="J61" s="13">
        <v>137</v>
      </c>
      <c r="K61" s="9">
        <f>VLOOKUP(B61,開球排名!$B$3:$L$81,10,0)</f>
        <v>137</v>
      </c>
      <c r="L61" s="13">
        <f>VLOOKUP(B61,開球排名!$B$3:$L$81,11,0)</f>
        <v>3</v>
      </c>
      <c r="M61" s="13">
        <f>VLOOKUP(B61,推球排名!$B$3:$P$82,15,0)</f>
        <v>3</v>
      </c>
      <c r="N61" s="13">
        <f>VLOOKUP(B61,切球排名!$B$4:$M$82,12,0)</f>
        <v>4</v>
      </c>
      <c r="O61" s="9">
        <f>SUM(L61:N61)</f>
        <v>10</v>
      </c>
      <c r="P61" s="13">
        <v>3</v>
      </c>
    </row>
    <row r="62" spans="1:17" ht="19.5" x14ac:dyDescent="0.25">
      <c r="A62" s="8" t="s">
        <v>171</v>
      </c>
      <c r="B62" s="7" t="s">
        <v>172</v>
      </c>
      <c r="C62" s="7" t="s">
        <v>157</v>
      </c>
      <c r="D62" s="7" t="s">
        <v>90</v>
      </c>
      <c r="E62" s="7" t="s">
        <v>91</v>
      </c>
      <c r="F62" s="13">
        <v>0</v>
      </c>
      <c r="G62" s="13">
        <v>120</v>
      </c>
      <c r="H62" s="13">
        <v>93</v>
      </c>
      <c r="I62" s="13">
        <v>125</v>
      </c>
      <c r="J62" s="13">
        <v>131</v>
      </c>
      <c r="K62" s="9">
        <f>VLOOKUP(B62,開球排名!$B$3:$L$81,10,0)</f>
        <v>131</v>
      </c>
      <c r="L62" s="13">
        <f>VLOOKUP(B62,開球排名!$B$3:$L$81,11,0)</f>
        <v>4</v>
      </c>
      <c r="M62" s="13">
        <f>VLOOKUP(B62,推球排名!$B$3:$P$82,15,0)</f>
        <v>3</v>
      </c>
      <c r="N62" s="13">
        <f>VLOOKUP(B62,切球排名!$B$4:$M$82,12,0)</f>
        <v>4</v>
      </c>
      <c r="O62" s="9">
        <f>SUM(L62:N62)</f>
        <v>11</v>
      </c>
      <c r="P62" s="13">
        <v>4</v>
      </c>
    </row>
    <row r="63" spans="1:17" ht="19.5" x14ac:dyDescent="0.25">
      <c r="A63" s="8" t="s">
        <v>163</v>
      </c>
      <c r="B63" s="7" t="s">
        <v>164</v>
      </c>
      <c r="C63" s="7" t="s">
        <v>157</v>
      </c>
      <c r="D63" s="7" t="s">
        <v>16</v>
      </c>
      <c r="E63" s="7" t="s">
        <v>69</v>
      </c>
      <c r="F63" s="13">
        <v>116</v>
      </c>
      <c r="G63" s="13">
        <v>83</v>
      </c>
      <c r="H63" s="13">
        <v>0</v>
      </c>
      <c r="I63" s="13">
        <v>73</v>
      </c>
      <c r="J63" s="13">
        <v>0</v>
      </c>
      <c r="K63" s="9">
        <f>VLOOKUP(B63,開球排名!$B$3:$L$81,10,0)</f>
        <v>116</v>
      </c>
      <c r="L63" s="13">
        <f>VLOOKUP(B63,開球排名!$B$3:$L$81,11,0)</f>
        <v>5</v>
      </c>
      <c r="M63" s="13">
        <f>VLOOKUP(B63,推球排名!$B$3:$P$82,15,0)</f>
        <v>7</v>
      </c>
      <c r="N63" s="13">
        <f>VLOOKUP(B63,切球排名!$B$4:$M$82,12,0)</f>
        <v>2</v>
      </c>
      <c r="O63" s="9">
        <f>SUM(L63:N63)</f>
        <v>14</v>
      </c>
      <c r="P63" s="13">
        <v>5</v>
      </c>
    </row>
    <row r="64" spans="1:17" ht="19.5" x14ac:dyDescent="0.25">
      <c r="A64" s="8" t="s">
        <v>155</v>
      </c>
      <c r="B64" s="7" t="s">
        <v>156</v>
      </c>
      <c r="C64" s="7" t="s">
        <v>157</v>
      </c>
      <c r="D64" s="7" t="s">
        <v>16</v>
      </c>
      <c r="E64" s="7" t="s">
        <v>69</v>
      </c>
      <c r="F64" s="13">
        <v>0</v>
      </c>
      <c r="G64" s="13">
        <v>78</v>
      </c>
      <c r="H64" s="13">
        <v>33</v>
      </c>
      <c r="I64" s="13">
        <v>78</v>
      </c>
      <c r="J64" s="13">
        <v>0</v>
      </c>
      <c r="K64" s="9">
        <f>VLOOKUP(B64,開球排名!$B$3:$L$81,10,0)</f>
        <v>78</v>
      </c>
      <c r="L64" s="13">
        <f>VLOOKUP(B64,開球排名!$B$3:$L$81,11,0)</f>
        <v>8</v>
      </c>
      <c r="M64" s="13">
        <f>VLOOKUP(B64,推球排名!$B$3:$P$82,15,0)</f>
        <v>5</v>
      </c>
      <c r="N64" s="13">
        <f>VLOOKUP(B64,切球排名!$B$4:$M$82,12,0)</f>
        <v>1</v>
      </c>
      <c r="O64" s="9">
        <f>SUM(L64:N64)</f>
        <v>14</v>
      </c>
      <c r="P64" s="13">
        <v>5</v>
      </c>
    </row>
    <row r="65" spans="1:17" ht="19.5" x14ac:dyDescent="0.25">
      <c r="A65" s="8" t="s">
        <v>161</v>
      </c>
      <c r="B65" s="7" t="s">
        <v>162</v>
      </c>
      <c r="C65" s="7" t="s">
        <v>157</v>
      </c>
      <c r="D65" s="7" t="s">
        <v>16</v>
      </c>
      <c r="E65" s="7" t="s">
        <v>69</v>
      </c>
      <c r="F65" s="13">
        <v>95</v>
      </c>
      <c r="G65" s="13">
        <v>106</v>
      </c>
      <c r="H65" s="13">
        <v>106</v>
      </c>
      <c r="I65" s="13">
        <v>116</v>
      </c>
      <c r="J65" s="13">
        <v>100</v>
      </c>
      <c r="K65" s="9">
        <f>VLOOKUP(B65,開球排名!$B$3:$L$81,10,0)</f>
        <v>116</v>
      </c>
      <c r="L65" s="13">
        <f>VLOOKUP(B65,開球排名!$B$3:$L$81,11,0)</f>
        <v>5</v>
      </c>
      <c r="M65" s="13">
        <f>VLOOKUP(B65,推球排名!$B$3:$P$82,15,0)</f>
        <v>8</v>
      </c>
      <c r="N65" s="13">
        <f>VLOOKUP(B65,切球排名!$B$4:$M$82,12,0)</f>
        <v>4</v>
      </c>
      <c r="O65" s="9">
        <f>SUM(L65:N65)</f>
        <v>17</v>
      </c>
      <c r="P65" s="13">
        <v>7</v>
      </c>
    </row>
    <row r="66" spans="1:17" ht="19.5" x14ac:dyDescent="0.25">
      <c r="A66" s="8" t="s">
        <v>169</v>
      </c>
      <c r="B66" s="7" t="s">
        <v>170</v>
      </c>
      <c r="C66" s="7" t="s">
        <v>157</v>
      </c>
      <c r="D66" s="7" t="s">
        <v>90</v>
      </c>
      <c r="E66" s="7" t="s">
        <v>91</v>
      </c>
      <c r="F66" s="13">
        <v>30</v>
      </c>
      <c r="G66" s="13">
        <v>73</v>
      </c>
      <c r="H66" s="13">
        <v>114</v>
      </c>
      <c r="I66" s="13">
        <v>0</v>
      </c>
      <c r="J66" s="13">
        <v>84</v>
      </c>
      <c r="K66" s="9">
        <f>VLOOKUP(B66,開球排名!$B$3:$L$81,10,0)</f>
        <v>114</v>
      </c>
      <c r="L66" s="13">
        <f>VLOOKUP(B66,開球排名!$B$3:$L$81,11,0)</f>
        <v>7</v>
      </c>
      <c r="M66" s="13">
        <f>VLOOKUP(B66,推球排名!$B$3:$P$82,15,0)</f>
        <v>6</v>
      </c>
      <c r="N66" s="13">
        <f>VLOOKUP(B66,切球排名!$B$4:$M$82,12,0)</f>
        <v>4</v>
      </c>
      <c r="O66" s="9">
        <f>SUM(L66:N66)</f>
        <v>17</v>
      </c>
      <c r="P66" s="13">
        <v>8</v>
      </c>
    </row>
    <row r="67" spans="1:17" ht="19.5" x14ac:dyDescent="0.25">
      <c r="A67" s="5" t="s">
        <v>179</v>
      </c>
      <c r="B67" s="4" t="s">
        <v>180</v>
      </c>
      <c r="C67" s="4" t="s">
        <v>175</v>
      </c>
      <c r="D67" s="4" t="s">
        <v>16</v>
      </c>
      <c r="E67" s="4" t="s">
        <v>69</v>
      </c>
      <c r="F67" s="11">
        <v>137</v>
      </c>
      <c r="G67" s="11">
        <v>152</v>
      </c>
      <c r="H67" s="11">
        <v>147</v>
      </c>
      <c r="I67" s="11">
        <v>0</v>
      </c>
      <c r="J67" s="11">
        <v>143</v>
      </c>
      <c r="K67" s="6">
        <f>VLOOKUP(B67,開球排名!$B$3:$L$81,10,0)</f>
        <v>152</v>
      </c>
      <c r="L67" s="11">
        <f>VLOOKUP(B67,開球排名!$B$3:$L$81,11,0)</f>
        <v>2</v>
      </c>
      <c r="M67" s="11">
        <f>VLOOKUP(B67,推球排名!$B$3:$P$82,15,0)</f>
        <v>2</v>
      </c>
      <c r="N67" s="11">
        <f>VLOOKUP(B67,切球排名!$B$4:$M$82,12,0)</f>
        <v>1</v>
      </c>
      <c r="O67" s="6">
        <f>SUM(L67:N67)</f>
        <v>5</v>
      </c>
      <c r="P67" s="11">
        <v>1</v>
      </c>
      <c r="Q67" t="s">
        <v>238</v>
      </c>
    </row>
    <row r="68" spans="1:17" ht="19.5" x14ac:dyDescent="0.25">
      <c r="A68" s="5" t="s">
        <v>183</v>
      </c>
      <c r="B68" s="4" t="s">
        <v>184</v>
      </c>
      <c r="C68" s="4" t="s">
        <v>175</v>
      </c>
      <c r="D68" s="4" t="s">
        <v>90</v>
      </c>
      <c r="E68" s="4" t="s">
        <v>146</v>
      </c>
      <c r="F68" s="11">
        <v>131</v>
      </c>
      <c r="G68" s="11">
        <v>125</v>
      </c>
      <c r="H68" s="11">
        <v>127</v>
      </c>
      <c r="I68" s="11">
        <v>127</v>
      </c>
      <c r="J68" s="11">
        <v>116</v>
      </c>
      <c r="K68" s="6">
        <f>VLOOKUP(B68,開球排名!$B$3:$L$81,10,0)</f>
        <v>131</v>
      </c>
      <c r="L68" s="11">
        <f>VLOOKUP(B68,開球排名!$B$3:$L$81,11,0)</f>
        <v>4</v>
      </c>
      <c r="M68" s="11">
        <f>VLOOKUP(B68,推球排名!$B$3:$P$82,15,0)</f>
        <v>1</v>
      </c>
      <c r="N68" s="11">
        <f>VLOOKUP(B68,切球排名!$B$4:$M$82,12,0)</f>
        <v>2</v>
      </c>
      <c r="O68" s="6">
        <f>SUM(L68:N68)</f>
        <v>7</v>
      </c>
      <c r="P68" s="11">
        <v>2</v>
      </c>
    </row>
    <row r="69" spans="1:17" ht="19.5" x14ac:dyDescent="0.25">
      <c r="A69" s="5" t="s">
        <v>185</v>
      </c>
      <c r="B69" s="4" t="s">
        <v>186</v>
      </c>
      <c r="C69" s="4" t="s">
        <v>175</v>
      </c>
      <c r="D69" s="4" t="s">
        <v>90</v>
      </c>
      <c r="E69" s="4" t="s">
        <v>91</v>
      </c>
      <c r="F69" s="11">
        <v>145</v>
      </c>
      <c r="G69" s="11">
        <v>0</v>
      </c>
      <c r="H69" s="11">
        <v>137</v>
      </c>
      <c r="I69" s="11">
        <v>43</v>
      </c>
      <c r="J69" s="11">
        <v>29</v>
      </c>
      <c r="K69" s="6">
        <f>VLOOKUP(B69,開球排名!$B$3:$L$81,10,0)</f>
        <v>145</v>
      </c>
      <c r="L69" s="11">
        <f>VLOOKUP(B69,開球排名!$B$3:$L$81,11,0)</f>
        <v>3</v>
      </c>
      <c r="M69" s="11">
        <f>VLOOKUP(B69,推球排名!$B$3:$P$82,15,0)</f>
        <v>3</v>
      </c>
      <c r="N69" s="11">
        <f>VLOOKUP(B69,切球排名!$B$4:$M$82,12,0)</f>
        <v>2</v>
      </c>
      <c r="O69" s="6">
        <f>SUM(L69:N69)</f>
        <v>8</v>
      </c>
      <c r="P69" s="11">
        <v>3</v>
      </c>
    </row>
    <row r="70" spans="1:17" ht="19.5" x14ac:dyDescent="0.25">
      <c r="A70" s="5" t="s">
        <v>173</v>
      </c>
      <c r="B70" s="4" t="s">
        <v>174</v>
      </c>
      <c r="C70" s="4" t="s">
        <v>175</v>
      </c>
      <c r="D70" s="4" t="s">
        <v>16</v>
      </c>
      <c r="E70" s="4" t="s">
        <v>66</v>
      </c>
      <c r="F70" s="11">
        <v>164</v>
      </c>
      <c r="G70" s="11">
        <v>145</v>
      </c>
      <c r="H70" s="11">
        <v>58</v>
      </c>
      <c r="I70" s="11">
        <v>0</v>
      </c>
      <c r="J70" s="11">
        <v>157</v>
      </c>
      <c r="K70" s="6">
        <f>VLOOKUP(B70,開球排名!$B$3:$L$81,10,0)</f>
        <v>164</v>
      </c>
      <c r="L70" s="11">
        <f>VLOOKUP(B70,開球排名!$B$3:$L$81,11,0)</f>
        <v>1</v>
      </c>
      <c r="M70" s="11">
        <f>VLOOKUP(B70,推球排名!$B$3:$P$82,15,0)</f>
        <v>6</v>
      </c>
      <c r="N70" s="11">
        <f>VLOOKUP(B70,切球排名!$B$4:$M$82,12,0)</f>
        <v>2</v>
      </c>
      <c r="O70" s="6">
        <f>SUM(L70:N70)</f>
        <v>9</v>
      </c>
      <c r="P70" s="11">
        <v>4</v>
      </c>
    </row>
    <row r="71" spans="1:17" ht="19.5" x14ac:dyDescent="0.25">
      <c r="A71" s="5" t="s">
        <v>181</v>
      </c>
      <c r="B71" s="4" t="s">
        <v>182</v>
      </c>
      <c r="C71" s="4" t="s">
        <v>175</v>
      </c>
      <c r="D71" s="4" t="s">
        <v>16</v>
      </c>
      <c r="E71" s="4" t="s">
        <v>66</v>
      </c>
      <c r="F71" s="11">
        <v>66</v>
      </c>
      <c r="G71" s="11">
        <v>58</v>
      </c>
      <c r="H71" s="11">
        <v>108</v>
      </c>
      <c r="I71" s="11">
        <v>108</v>
      </c>
      <c r="J71" s="11">
        <v>69</v>
      </c>
      <c r="K71" s="6">
        <f>VLOOKUP(B71,開球排名!$B$3:$L$81,10,0)</f>
        <v>108</v>
      </c>
      <c r="L71" s="11">
        <f>VLOOKUP(B71,開球排名!$B$3:$L$81,11,0)</f>
        <v>6</v>
      </c>
      <c r="M71" s="11">
        <f>VLOOKUP(B71,推球排名!$B$3:$P$82,15,0)</f>
        <v>4</v>
      </c>
      <c r="N71" s="11">
        <f>VLOOKUP(B71,切球排名!$B$4:$M$82,12,0)</f>
        <v>2</v>
      </c>
      <c r="O71" s="6">
        <f>SUM(L71:N71)</f>
        <v>12</v>
      </c>
      <c r="P71" s="11">
        <v>5</v>
      </c>
    </row>
    <row r="72" spans="1:17" ht="19.5" x14ac:dyDescent="0.25">
      <c r="A72" s="5" t="s">
        <v>189</v>
      </c>
      <c r="B72" s="4" t="s">
        <v>190</v>
      </c>
      <c r="C72" s="4" t="s">
        <v>175</v>
      </c>
      <c r="D72" s="4" t="s">
        <v>90</v>
      </c>
      <c r="E72" s="4" t="s">
        <v>91</v>
      </c>
      <c r="F72" s="11">
        <v>0</v>
      </c>
      <c r="G72" s="11">
        <v>42</v>
      </c>
      <c r="H72" s="11">
        <v>0</v>
      </c>
      <c r="I72" s="11">
        <v>92</v>
      </c>
      <c r="J72" s="11">
        <v>71</v>
      </c>
      <c r="K72" s="6">
        <f>VLOOKUP(B72,開球排名!$B$3:$L$81,10,0)</f>
        <v>92</v>
      </c>
      <c r="L72" s="11">
        <f>VLOOKUP(B72,開球排名!$B$3:$L$81,11,0)</f>
        <v>7</v>
      </c>
      <c r="M72" s="11">
        <f>VLOOKUP(B72,推球排名!$B$3:$P$82,15,0)</f>
        <v>4</v>
      </c>
      <c r="N72" s="11">
        <f>VLOOKUP(B72,切球排名!$B$4:$M$82,12,0)</f>
        <v>2</v>
      </c>
      <c r="O72" s="6">
        <f>SUM(L72:N72)</f>
        <v>13</v>
      </c>
      <c r="P72" s="11">
        <v>6</v>
      </c>
    </row>
    <row r="73" spans="1:17" ht="19.5" x14ac:dyDescent="0.25">
      <c r="A73" s="5" t="s">
        <v>176</v>
      </c>
      <c r="B73" s="4" t="s">
        <v>177</v>
      </c>
      <c r="C73" s="4" t="s">
        <v>175</v>
      </c>
      <c r="D73" s="4" t="s">
        <v>16</v>
      </c>
      <c r="E73" s="4" t="s">
        <v>178</v>
      </c>
      <c r="F73" s="11">
        <v>108</v>
      </c>
      <c r="G73" s="11">
        <v>101</v>
      </c>
      <c r="H73" s="11">
        <v>0</v>
      </c>
      <c r="I73" s="11">
        <v>0</v>
      </c>
      <c r="J73" s="11">
        <v>109</v>
      </c>
      <c r="K73" s="6">
        <f>VLOOKUP(B73,開球排名!$B$3:$L$81,10,0)</f>
        <v>109</v>
      </c>
      <c r="L73" s="11">
        <f>VLOOKUP(B73,開球排名!$B$3:$L$81,11,0)</f>
        <v>5</v>
      </c>
      <c r="M73" s="11">
        <f>VLOOKUP(B73,推球排名!$B$3:$P$82,15,0)</f>
        <v>7</v>
      </c>
      <c r="N73" s="11">
        <f>VLOOKUP(B73,切球排名!$B$4:$M$82,12,0)</f>
        <v>2</v>
      </c>
      <c r="O73" s="6">
        <f>SUM(L73:N73)</f>
        <v>14</v>
      </c>
      <c r="P73" s="11">
        <v>7</v>
      </c>
    </row>
    <row r="74" spans="1:17" ht="19.5" x14ac:dyDescent="0.25">
      <c r="A74" s="5" t="s">
        <v>187</v>
      </c>
      <c r="B74" s="4" t="s">
        <v>188</v>
      </c>
      <c r="C74" s="4" t="s">
        <v>175</v>
      </c>
      <c r="D74" s="4" t="s">
        <v>90</v>
      </c>
      <c r="E74" s="4" t="s">
        <v>91</v>
      </c>
      <c r="F74" s="11">
        <v>45</v>
      </c>
      <c r="G74" s="11">
        <v>20</v>
      </c>
      <c r="H74" s="11">
        <v>0</v>
      </c>
      <c r="I74" s="11">
        <v>0</v>
      </c>
      <c r="J74" s="11">
        <v>83</v>
      </c>
      <c r="K74" s="6">
        <f>VLOOKUP(B74,開球排名!$B$3:$L$81,10,0)</f>
        <v>83</v>
      </c>
      <c r="L74" s="11">
        <f>VLOOKUP(B74,開球排名!$B$3:$L$81,11,0)</f>
        <v>8</v>
      </c>
      <c r="M74" s="11">
        <f>VLOOKUP(B74,推球排名!$B$3:$P$82,15,0)</f>
        <v>8</v>
      </c>
      <c r="N74" s="11">
        <f>VLOOKUP(B74,切球排名!$B$4:$M$82,12,0)</f>
        <v>2</v>
      </c>
      <c r="O74" s="6">
        <f>SUM(L74:N74)</f>
        <v>18</v>
      </c>
      <c r="P74" s="11">
        <v>8</v>
      </c>
    </row>
    <row r="75" spans="1:17" ht="19.5" x14ac:dyDescent="0.25">
      <c r="A75" s="8" t="s">
        <v>198</v>
      </c>
      <c r="B75" s="7" t="s">
        <v>199</v>
      </c>
      <c r="C75" s="7" t="s">
        <v>193</v>
      </c>
      <c r="D75" s="7" t="s">
        <v>16</v>
      </c>
      <c r="E75" s="7" t="s">
        <v>78</v>
      </c>
      <c r="F75" s="13">
        <v>131</v>
      </c>
      <c r="G75" s="13">
        <v>134</v>
      </c>
      <c r="H75" s="13">
        <v>147</v>
      </c>
      <c r="I75" s="13">
        <v>139</v>
      </c>
      <c r="J75" s="13">
        <v>137</v>
      </c>
      <c r="K75" s="9">
        <f>VLOOKUP(B75,開球排名!$B$3:$L$81,10,0)</f>
        <v>147</v>
      </c>
      <c r="L75" s="13">
        <f>VLOOKUP(B75,開球排名!$B$3:$L$81,11,0)</f>
        <v>1</v>
      </c>
      <c r="M75" s="13">
        <f>VLOOKUP(B75,推球排名!$B$3:$P$82,15,0)</f>
        <v>2</v>
      </c>
      <c r="N75" s="13">
        <f>VLOOKUP(B75,切球排名!$B$4:$M$82,12,0)</f>
        <v>4</v>
      </c>
      <c r="O75" s="9">
        <f>SUM(L75:N75)</f>
        <v>7</v>
      </c>
      <c r="P75" s="13">
        <v>1</v>
      </c>
      <c r="Q75" t="s">
        <v>238</v>
      </c>
    </row>
    <row r="76" spans="1:17" ht="19.5" x14ac:dyDescent="0.25">
      <c r="A76" s="8" t="s">
        <v>204</v>
      </c>
      <c r="B76" s="7" t="s">
        <v>205</v>
      </c>
      <c r="C76" s="7" t="s">
        <v>193</v>
      </c>
      <c r="D76" s="7" t="s">
        <v>90</v>
      </c>
      <c r="E76" s="7" t="s">
        <v>91</v>
      </c>
      <c r="F76" s="13">
        <v>94</v>
      </c>
      <c r="G76" s="13">
        <v>100</v>
      </c>
      <c r="H76" s="13">
        <v>120</v>
      </c>
      <c r="I76" s="13">
        <v>119</v>
      </c>
      <c r="J76" s="13">
        <v>116</v>
      </c>
      <c r="K76" s="9">
        <f>VLOOKUP(B76,開球排名!$B$3:$L$81,10,0)</f>
        <v>120</v>
      </c>
      <c r="L76" s="13">
        <f>VLOOKUP(B76,開球排名!$B$3:$L$81,11,0)</f>
        <v>3</v>
      </c>
      <c r="M76" s="13">
        <f>VLOOKUP(B76,推球排名!$B$3:$P$82,15,0)</f>
        <v>4</v>
      </c>
      <c r="N76" s="13">
        <f>VLOOKUP(B76,切球排名!$B$4:$M$82,12,0)</f>
        <v>1</v>
      </c>
      <c r="O76" s="9">
        <f>SUM(L76:N76)</f>
        <v>8</v>
      </c>
      <c r="P76" s="13">
        <v>2</v>
      </c>
    </row>
    <row r="77" spans="1:17" ht="19.5" x14ac:dyDescent="0.25">
      <c r="A77" s="8" t="s">
        <v>196</v>
      </c>
      <c r="B77" s="7" t="s">
        <v>197</v>
      </c>
      <c r="C77" s="7" t="s">
        <v>193</v>
      </c>
      <c r="D77" s="7" t="s">
        <v>16</v>
      </c>
      <c r="E77" s="7" t="s">
        <v>69</v>
      </c>
      <c r="F77" s="13">
        <v>131</v>
      </c>
      <c r="G77" s="13">
        <v>33</v>
      </c>
      <c r="H77" s="13">
        <v>33</v>
      </c>
      <c r="I77" s="13">
        <v>35</v>
      </c>
      <c r="J77" s="13">
        <v>117</v>
      </c>
      <c r="K77" s="9">
        <f>VLOOKUP(B77,開球排名!$B$3:$L$81,10,0)</f>
        <v>131</v>
      </c>
      <c r="L77" s="13">
        <f>VLOOKUP(B77,開球排名!$B$3:$L$81,11,0)</f>
        <v>2</v>
      </c>
      <c r="M77" s="13">
        <f>VLOOKUP(B77,推球排名!$B$3:$P$82,15,0)</f>
        <v>3</v>
      </c>
      <c r="N77" s="13">
        <f>VLOOKUP(B77,切球排名!$B$4:$M$82,12,0)</f>
        <v>4</v>
      </c>
      <c r="O77" s="9">
        <f>SUM(L77:N77)</f>
        <v>9</v>
      </c>
      <c r="P77" s="13">
        <v>3</v>
      </c>
    </row>
    <row r="78" spans="1:17" ht="19.5" x14ac:dyDescent="0.25">
      <c r="A78" s="8" t="s">
        <v>191</v>
      </c>
      <c r="B78" s="7" t="s">
        <v>192</v>
      </c>
      <c r="C78" s="7" t="s">
        <v>193</v>
      </c>
      <c r="D78" s="7" t="s">
        <v>16</v>
      </c>
      <c r="E78" s="7" t="s">
        <v>69</v>
      </c>
      <c r="F78" s="13">
        <v>73</v>
      </c>
      <c r="G78" s="13">
        <v>59</v>
      </c>
      <c r="H78" s="13">
        <v>0</v>
      </c>
      <c r="I78" s="13">
        <v>117</v>
      </c>
      <c r="J78" s="13">
        <v>0</v>
      </c>
      <c r="K78" s="9">
        <f>VLOOKUP(B78,開球排名!$B$3:$L$81,10,0)</f>
        <v>117</v>
      </c>
      <c r="L78" s="13">
        <f>VLOOKUP(B78,開球排名!$B$3:$L$81,11,0)</f>
        <v>4</v>
      </c>
      <c r="M78" s="13">
        <f>VLOOKUP(B78,推球排名!$B$3:$P$82,15,0)</f>
        <v>5</v>
      </c>
      <c r="N78" s="13">
        <f>VLOOKUP(B78,切球排名!$B$4:$M$82,12,0)</f>
        <v>1</v>
      </c>
      <c r="O78" s="9">
        <f>SUM(L78:N78)</f>
        <v>10</v>
      </c>
      <c r="P78" s="13">
        <v>4</v>
      </c>
    </row>
    <row r="79" spans="1:17" ht="19.5" x14ac:dyDescent="0.25">
      <c r="A79" s="8" t="s">
        <v>202</v>
      </c>
      <c r="B79" s="7" t="s">
        <v>203</v>
      </c>
      <c r="C79" s="7" t="s">
        <v>193</v>
      </c>
      <c r="D79" s="7" t="s">
        <v>90</v>
      </c>
      <c r="E79" s="7" t="s">
        <v>91</v>
      </c>
      <c r="F79" s="13">
        <v>92</v>
      </c>
      <c r="G79" s="13">
        <v>0</v>
      </c>
      <c r="H79" s="13">
        <v>89</v>
      </c>
      <c r="I79" s="13">
        <v>0</v>
      </c>
      <c r="J79" s="13">
        <v>25</v>
      </c>
      <c r="K79" s="9">
        <f>VLOOKUP(B79,開球排名!$B$3:$L$81,10,0)</f>
        <v>92</v>
      </c>
      <c r="L79" s="13">
        <f>VLOOKUP(B79,開球排名!$B$3:$L$81,11,0)</f>
        <v>5</v>
      </c>
      <c r="M79" s="13">
        <f>VLOOKUP(B79,推球排名!$B$3:$P$82,15,0)</f>
        <v>1</v>
      </c>
      <c r="N79" s="13">
        <f>VLOOKUP(B79,切球排名!$B$4:$M$82,12,0)</f>
        <v>4</v>
      </c>
      <c r="O79" s="9">
        <f>SUM(L79:N79)</f>
        <v>10</v>
      </c>
      <c r="P79" s="13">
        <v>4</v>
      </c>
    </row>
    <row r="80" spans="1:17" ht="19.5" x14ac:dyDescent="0.25">
      <c r="A80" s="8" t="s">
        <v>194</v>
      </c>
      <c r="B80" s="7" t="s">
        <v>195</v>
      </c>
      <c r="C80" s="7" t="s">
        <v>193</v>
      </c>
      <c r="D80" s="7" t="s">
        <v>16</v>
      </c>
      <c r="E80" s="7" t="s">
        <v>66</v>
      </c>
      <c r="F80" s="13">
        <v>0</v>
      </c>
      <c r="G80" s="13">
        <v>50</v>
      </c>
      <c r="H80" s="13">
        <v>30</v>
      </c>
      <c r="I80" s="13">
        <v>0</v>
      </c>
      <c r="J80" s="13">
        <v>68</v>
      </c>
      <c r="K80" s="9">
        <f>VLOOKUP(B80,開球排名!$B$3:$L$81,10,0)</f>
        <v>68</v>
      </c>
      <c r="L80" s="13">
        <f>VLOOKUP(B80,開球排名!$B$3:$L$81,11,0)</f>
        <v>6</v>
      </c>
      <c r="M80" s="13">
        <f>VLOOKUP(B80,推球排名!$B$3:$P$82,15,0)</f>
        <v>5</v>
      </c>
      <c r="N80" s="13">
        <f>VLOOKUP(B80,切球排名!$B$4:$M$82,12,0)</f>
        <v>4</v>
      </c>
      <c r="O80" s="9">
        <f>SUM(L80:N80)</f>
        <v>15</v>
      </c>
      <c r="P80" s="13">
        <v>6</v>
      </c>
    </row>
    <row r="81" spans="1:16" ht="19.5" x14ac:dyDescent="0.25">
      <c r="A81" s="8" t="s">
        <v>200</v>
      </c>
      <c r="B81" s="7" t="s">
        <v>201</v>
      </c>
      <c r="C81" s="7" t="s">
        <v>193</v>
      </c>
      <c r="D81" s="7" t="s">
        <v>16</v>
      </c>
      <c r="E81" s="7" t="s">
        <v>69</v>
      </c>
      <c r="F81" s="13">
        <v>20</v>
      </c>
      <c r="G81" s="13">
        <v>0</v>
      </c>
      <c r="H81" s="13">
        <v>0</v>
      </c>
      <c r="I81" s="13">
        <v>0</v>
      </c>
      <c r="J81" s="13">
        <v>0</v>
      </c>
      <c r="K81" s="9">
        <f>VLOOKUP(B81,開球排名!$B$3:$L$81,10,0)</f>
        <v>20</v>
      </c>
      <c r="L81" s="13">
        <f>VLOOKUP(B81,開球排名!$B$3:$L$81,11,0)</f>
        <v>7</v>
      </c>
      <c r="M81" s="13">
        <f>VLOOKUP(B81,推球排名!$B$3:$P$82,15,0)</f>
        <v>7</v>
      </c>
      <c r="N81" s="13">
        <f>VLOOKUP(B81,切球排名!$B$4:$M$82,12,0)</f>
        <v>3</v>
      </c>
      <c r="O81" s="9">
        <f>SUM(L81:N81)</f>
        <v>17</v>
      </c>
      <c r="P81" s="13">
        <v>7</v>
      </c>
    </row>
  </sheetData>
  <sortState ref="A3:Q81">
    <sortCondition ref="C3:C81" customList="高男菁英組,高女菁英組,國男菁英組,國女菁英組,高男社團組,高女社團組,國男社團組,國女社團組,國小高男組,國小高女組,國小中男組,國小中女組,國小低男組,國小低女組"/>
    <sortCondition ref="O3:O81"/>
    <sortCondition descending="1" ref="K3:K81"/>
  </sortState>
  <mergeCells count="1">
    <mergeCell ref="A1:P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workbookViewId="0">
      <selection activeCell="U15" sqref="U15"/>
    </sheetView>
  </sheetViews>
  <sheetFormatPr defaultRowHeight="16.5" x14ac:dyDescent="0.25"/>
  <cols>
    <col min="1" max="1" width="7.5" customWidth="1"/>
    <col min="2" max="2" width="11.375" customWidth="1"/>
    <col min="3" max="3" width="14" customWidth="1"/>
    <col min="4" max="4" width="8.875" customWidth="1"/>
    <col min="5" max="5" width="28.5" bestFit="1" customWidth="1"/>
    <col min="6" max="10" width="13.375" hidden="1" customWidth="1"/>
    <col min="11" max="11" width="9" customWidth="1"/>
    <col min="12" max="15" width="11.375" customWidth="1"/>
    <col min="16" max="16" width="11.875" customWidth="1"/>
  </cols>
  <sheetData>
    <row r="1" spans="1:16" ht="27.75" x14ac:dyDescent="0.25">
      <c r="A1" s="16" t="s">
        <v>219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9.5" x14ac:dyDescent="0.25">
      <c r="A2" s="5" t="s">
        <v>0</v>
      </c>
      <c r="B2" s="1" t="s">
        <v>227</v>
      </c>
      <c r="C2" s="1" t="s">
        <v>229</v>
      </c>
      <c r="D2" s="5" t="s">
        <v>3</v>
      </c>
      <c r="E2" s="14" t="s">
        <v>230</v>
      </c>
      <c r="F2" s="5" t="s">
        <v>210</v>
      </c>
      <c r="G2" s="5" t="s">
        <v>211</v>
      </c>
      <c r="H2" s="5" t="s">
        <v>212</v>
      </c>
      <c r="I2" s="5" t="s">
        <v>213</v>
      </c>
      <c r="J2" s="5" t="s">
        <v>214</v>
      </c>
      <c r="K2" s="5" t="s">
        <v>215</v>
      </c>
      <c r="L2" s="5" t="s">
        <v>220</v>
      </c>
      <c r="M2" s="5" t="s">
        <v>221</v>
      </c>
      <c r="N2" s="5" t="s">
        <v>216</v>
      </c>
      <c r="O2" s="5" t="s">
        <v>222</v>
      </c>
      <c r="P2" s="5" t="s">
        <v>223</v>
      </c>
    </row>
    <row r="3" spans="1:16" ht="19.5" x14ac:dyDescent="0.25">
      <c r="A3" s="5" t="s">
        <v>24</v>
      </c>
      <c r="B3" s="4" t="s">
        <v>25</v>
      </c>
      <c r="C3" s="4" t="s">
        <v>15</v>
      </c>
      <c r="D3" s="4" t="s">
        <v>16</v>
      </c>
      <c r="E3" s="4" t="s">
        <v>26</v>
      </c>
      <c r="F3" s="11">
        <v>270</v>
      </c>
      <c r="G3" s="11">
        <v>277</v>
      </c>
      <c r="H3" s="11">
        <v>282</v>
      </c>
      <c r="I3" s="11">
        <v>0</v>
      </c>
      <c r="J3" s="11">
        <v>280</v>
      </c>
      <c r="K3" s="6">
        <v>282</v>
      </c>
      <c r="L3" s="11">
        <v>3</v>
      </c>
      <c r="M3" s="11">
        <v>1</v>
      </c>
      <c r="N3" s="11">
        <v>1</v>
      </c>
      <c r="O3" s="6">
        <v>5.0301010000000002</v>
      </c>
      <c r="P3" s="11">
        <v>1</v>
      </c>
    </row>
    <row r="4" spans="1:16" ht="19.5" x14ac:dyDescent="0.25">
      <c r="A4" s="5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11">
        <v>300</v>
      </c>
      <c r="G4" s="11">
        <v>0</v>
      </c>
      <c r="H4" s="11">
        <v>293</v>
      </c>
      <c r="I4" s="11">
        <v>292</v>
      </c>
      <c r="J4" s="11">
        <v>290</v>
      </c>
      <c r="K4" s="6">
        <v>300</v>
      </c>
      <c r="L4" s="11">
        <v>1</v>
      </c>
      <c r="M4" s="11">
        <v>3</v>
      </c>
      <c r="N4" s="11">
        <v>2</v>
      </c>
      <c r="O4" s="6">
        <v>6.0102030000000006</v>
      </c>
      <c r="P4" s="11">
        <v>2</v>
      </c>
    </row>
    <row r="5" spans="1:16" ht="19.5" x14ac:dyDescent="0.25">
      <c r="A5" s="5" t="s">
        <v>21</v>
      </c>
      <c r="B5" s="4" t="s">
        <v>22</v>
      </c>
      <c r="C5" s="4" t="s">
        <v>15</v>
      </c>
      <c r="D5" s="4" t="s">
        <v>16</v>
      </c>
      <c r="E5" s="4" t="s">
        <v>23</v>
      </c>
      <c r="F5" s="11">
        <v>0</v>
      </c>
      <c r="G5" s="11">
        <v>244</v>
      </c>
      <c r="H5" s="11">
        <v>274</v>
      </c>
      <c r="I5" s="11">
        <v>267</v>
      </c>
      <c r="J5" s="11">
        <v>285</v>
      </c>
      <c r="K5" s="6">
        <v>285</v>
      </c>
      <c r="L5" s="11">
        <v>2</v>
      </c>
      <c r="M5" s="11">
        <v>5</v>
      </c>
      <c r="N5" s="11">
        <v>3</v>
      </c>
      <c r="O5" s="6">
        <v>10.020304999999999</v>
      </c>
      <c r="P5" s="11">
        <v>3</v>
      </c>
    </row>
    <row r="6" spans="1:16" ht="19.5" x14ac:dyDescent="0.25">
      <c r="A6" s="5" t="s">
        <v>18</v>
      </c>
      <c r="B6" s="4" t="s">
        <v>19</v>
      </c>
      <c r="C6" s="4" t="s">
        <v>15</v>
      </c>
      <c r="D6" s="4" t="s">
        <v>16</v>
      </c>
      <c r="E6" s="4" t="s">
        <v>20</v>
      </c>
      <c r="F6" s="11">
        <v>0</v>
      </c>
      <c r="G6" s="11">
        <v>144</v>
      </c>
      <c r="H6" s="11">
        <v>0</v>
      </c>
      <c r="I6" s="11">
        <v>216</v>
      </c>
      <c r="J6" s="11">
        <v>141</v>
      </c>
      <c r="K6" s="6">
        <v>216</v>
      </c>
      <c r="L6" s="11">
        <v>5</v>
      </c>
      <c r="M6" s="11">
        <v>2</v>
      </c>
      <c r="N6" s="11">
        <v>4</v>
      </c>
      <c r="O6" s="6">
        <v>11.050402000000002</v>
      </c>
      <c r="P6" s="11">
        <v>4</v>
      </c>
    </row>
    <row r="7" spans="1:16" ht="19.5" x14ac:dyDescent="0.25">
      <c r="A7" s="5" t="s">
        <v>27</v>
      </c>
      <c r="B7" s="4" t="s">
        <v>28</v>
      </c>
      <c r="C7" s="4" t="s">
        <v>15</v>
      </c>
      <c r="D7" s="4" t="s">
        <v>16</v>
      </c>
      <c r="E7" s="4" t="s">
        <v>23</v>
      </c>
      <c r="F7" s="11">
        <v>204</v>
      </c>
      <c r="G7" s="11">
        <v>242</v>
      </c>
      <c r="H7" s="11">
        <v>254</v>
      </c>
      <c r="I7" s="11">
        <v>251</v>
      </c>
      <c r="J7" s="11">
        <v>247</v>
      </c>
      <c r="K7" s="6">
        <v>254</v>
      </c>
      <c r="L7" s="11">
        <v>4</v>
      </c>
      <c r="M7" s="11">
        <v>4</v>
      </c>
      <c r="N7" s="11">
        <v>4</v>
      </c>
      <c r="O7" s="6">
        <v>12.040404000000001</v>
      </c>
      <c r="P7" s="11">
        <v>5</v>
      </c>
    </row>
    <row r="8" spans="1:16" ht="19.5" x14ac:dyDescent="0.25">
      <c r="A8" s="8" t="s">
        <v>29</v>
      </c>
      <c r="B8" s="7" t="s">
        <v>30</v>
      </c>
      <c r="C8" s="7" t="s">
        <v>31</v>
      </c>
      <c r="D8" s="7" t="s">
        <v>16</v>
      </c>
      <c r="E8" s="7" t="s">
        <v>32</v>
      </c>
      <c r="F8" s="13">
        <v>163</v>
      </c>
      <c r="G8" s="13">
        <v>145</v>
      </c>
      <c r="H8" s="13">
        <v>107</v>
      </c>
      <c r="I8" s="13">
        <v>129</v>
      </c>
      <c r="J8" s="13">
        <v>134</v>
      </c>
      <c r="K8" s="9">
        <v>163</v>
      </c>
      <c r="L8" s="13">
        <v>1</v>
      </c>
      <c r="M8" s="13">
        <v>1</v>
      </c>
      <c r="N8" s="13">
        <v>1</v>
      </c>
      <c r="O8" s="9">
        <v>3.0101010000000001</v>
      </c>
      <c r="P8" s="13">
        <v>1</v>
      </c>
    </row>
    <row r="9" spans="1:16" ht="19.5" x14ac:dyDescent="0.25">
      <c r="A9" s="5" t="s">
        <v>33</v>
      </c>
      <c r="B9" s="4" t="s">
        <v>34</v>
      </c>
      <c r="C9" s="4" t="s">
        <v>35</v>
      </c>
      <c r="D9" s="4" t="s">
        <v>16</v>
      </c>
      <c r="E9" s="4" t="s">
        <v>36</v>
      </c>
      <c r="F9" s="11">
        <v>242</v>
      </c>
      <c r="G9" s="11">
        <v>0</v>
      </c>
      <c r="H9" s="11">
        <v>231</v>
      </c>
      <c r="I9" s="11">
        <v>219</v>
      </c>
      <c r="J9" s="11">
        <v>207</v>
      </c>
      <c r="K9" s="6">
        <v>242</v>
      </c>
      <c r="L9" s="11">
        <v>1</v>
      </c>
      <c r="M9" s="11">
        <v>2</v>
      </c>
      <c r="N9" s="11">
        <v>4</v>
      </c>
      <c r="O9" s="6">
        <v>7.010402</v>
      </c>
      <c r="P9" s="11">
        <v>1</v>
      </c>
    </row>
    <row r="10" spans="1:16" ht="19.5" x14ac:dyDescent="0.25">
      <c r="A10" s="5" t="s">
        <v>50</v>
      </c>
      <c r="B10" s="4" t="s">
        <v>51</v>
      </c>
      <c r="C10" s="4" t="s">
        <v>35</v>
      </c>
      <c r="D10" s="4" t="s">
        <v>42</v>
      </c>
      <c r="E10" s="4" t="s">
        <v>43</v>
      </c>
      <c r="F10" s="11">
        <v>0</v>
      </c>
      <c r="G10" s="11">
        <v>234</v>
      </c>
      <c r="H10" s="11">
        <v>238</v>
      </c>
      <c r="I10" s="11">
        <v>0</v>
      </c>
      <c r="J10" s="11">
        <v>241</v>
      </c>
      <c r="K10" s="6">
        <v>241</v>
      </c>
      <c r="L10" s="11">
        <v>2</v>
      </c>
      <c r="M10" s="11">
        <v>5</v>
      </c>
      <c r="N10" s="11">
        <v>2</v>
      </c>
      <c r="O10" s="6">
        <v>9.0202049999999989</v>
      </c>
      <c r="P10" s="11">
        <v>2</v>
      </c>
    </row>
    <row r="11" spans="1:16" ht="19.5" x14ac:dyDescent="0.25">
      <c r="A11" s="5" t="s">
        <v>40</v>
      </c>
      <c r="B11" s="4" t="s">
        <v>41</v>
      </c>
      <c r="C11" s="4" t="s">
        <v>35</v>
      </c>
      <c r="D11" s="4" t="s">
        <v>42</v>
      </c>
      <c r="E11" s="4" t="s">
        <v>43</v>
      </c>
      <c r="F11" s="11">
        <v>90</v>
      </c>
      <c r="G11" s="11">
        <v>214</v>
      </c>
      <c r="H11" s="11">
        <v>0</v>
      </c>
      <c r="I11" s="11">
        <v>207</v>
      </c>
      <c r="J11" s="11">
        <v>201</v>
      </c>
      <c r="K11" s="6">
        <v>214</v>
      </c>
      <c r="L11" s="11">
        <v>4</v>
      </c>
      <c r="M11" s="11">
        <v>3</v>
      </c>
      <c r="N11" s="11">
        <v>8</v>
      </c>
      <c r="O11" s="6">
        <v>15.040802999999999</v>
      </c>
      <c r="P11" s="11">
        <v>3</v>
      </c>
    </row>
    <row r="12" spans="1:16" ht="19.5" x14ac:dyDescent="0.25">
      <c r="A12" s="5" t="s">
        <v>37</v>
      </c>
      <c r="B12" s="4" t="s">
        <v>38</v>
      </c>
      <c r="C12" s="4" t="s">
        <v>35</v>
      </c>
      <c r="D12" s="4" t="s">
        <v>16</v>
      </c>
      <c r="E12" s="4" t="s">
        <v>39</v>
      </c>
      <c r="F12" s="11">
        <v>0</v>
      </c>
      <c r="G12" s="11">
        <v>0</v>
      </c>
      <c r="H12" s="11">
        <v>173</v>
      </c>
      <c r="I12" s="11">
        <v>145</v>
      </c>
      <c r="J12" s="11">
        <v>176</v>
      </c>
      <c r="K12" s="6">
        <v>176</v>
      </c>
      <c r="L12" s="11">
        <v>13</v>
      </c>
      <c r="M12" s="11">
        <v>1</v>
      </c>
      <c r="N12" s="11">
        <v>1</v>
      </c>
      <c r="O12" s="6">
        <v>15.130101</v>
      </c>
      <c r="P12" s="11">
        <v>4</v>
      </c>
    </row>
    <row r="13" spans="1:16" ht="19.5" x14ac:dyDescent="0.25">
      <c r="A13" s="5" t="s">
        <v>46</v>
      </c>
      <c r="B13" s="4" t="s">
        <v>47</v>
      </c>
      <c r="C13" s="4" t="s">
        <v>35</v>
      </c>
      <c r="D13" s="4" t="s">
        <v>42</v>
      </c>
      <c r="E13" s="4" t="s">
        <v>43</v>
      </c>
      <c r="F13" s="11">
        <v>0</v>
      </c>
      <c r="G13" s="11">
        <v>0</v>
      </c>
      <c r="H13" s="11">
        <v>0</v>
      </c>
      <c r="I13" s="11">
        <v>142</v>
      </c>
      <c r="J13" s="11">
        <v>186</v>
      </c>
      <c r="K13" s="6">
        <v>186</v>
      </c>
      <c r="L13" s="11">
        <v>9</v>
      </c>
      <c r="M13" s="11">
        <v>4</v>
      </c>
      <c r="N13" s="11">
        <v>3</v>
      </c>
      <c r="O13" s="6">
        <v>16.090304</v>
      </c>
      <c r="P13" s="11">
        <v>5</v>
      </c>
    </row>
    <row r="14" spans="1:16" ht="19.5" x14ac:dyDescent="0.25">
      <c r="A14" s="5" t="s">
        <v>44</v>
      </c>
      <c r="B14" s="4" t="s">
        <v>45</v>
      </c>
      <c r="C14" s="4" t="s">
        <v>35</v>
      </c>
      <c r="D14" s="4" t="s">
        <v>42</v>
      </c>
      <c r="E14" s="4" t="s">
        <v>43</v>
      </c>
      <c r="F14" s="11">
        <v>119</v>
      </c>
      <c r="G14" s="11">
        <v>147</v>
      </c>
      <c r="H14" s="11">
        <v>179</v>
      </c>
      <c r="I14" s="11">
        <v>195</v>
      </c>
      <c r="J14" s="11">
        <v>0</v>
      </c>
      <c r="K14" s="6">
        <v>195</v>
      </c>
      <c r="L14" s="11">
        <v>7</v>
      </c>
      <c r="M14" s="11">
        <v>7</v>
      </c>
      <c r="N14" s="11">
        <v>6</v>
      </c>
      <c r="O14" s="6">
        <v>20.070606999999999</v>
      </c>
      <c r="P14" s="11">
        <v>6</v>
      </c>
    </row>
    <row r="15" spans="1:16" ht="19.5" x14ac:dyDescent="0.25">
      <c r="A15" s="5" t="s">
        <v>52</v>
      </c>
      <c r="B15" s="4" t="s">
        <v>53</v>
      </c>
      <c r="C15" s="4" t="s">
        <v>35</v>
      </c>
      <c r="D15" s="4" t="s">
        <v>42</v>
      </c>
      <c r="E15" s="4" t="s">
        <v>43</v>
      </c>
      <c r="F15" s="11">
        <v>111</v>
      </c>
      <c r="G15" s="11">
        <v>139</v>
      </c>
      <c r="H15" s="11">
        <v>0</v>
      </c>
      <c r="I15" s="11">
        <v>134</v>
      </c>
      <c r="J15" s="11">
        <v>147</v>
      </c>
      <c r="K15" s="6">
        <v>147</v>
      </c>
      <c r="L15" s="11">
        <v>8</v>
      </c>
      <c r="M15" s="11">
        <v>8</v>
      </c>
      <c r="N15" s="11">
        <v>6</v>
      </c>
      <c r="O15" s="6">
        <v>22.080607999999998</v>
      </c>
      <c r="P15" s="11">
        <v>7</v>
      </c>
    </row>
    <row r="16" spans="1:16" ht="19.5" x14ac:dyDescent="0.25">
      <c r="A16" s="5" t="s">
        <v>48</v>
      </c>
      <c r="B16" s="4" t="s">
        <v>49</v>
      </c>
      <c r="C16" s="4" t="s">
        <v>35</v>
      </c>
      <c r="D16" s="4" t="s">
        <v>42</v>
      </c>
      <c r="E16" s="4" t="s">
        <v>43</v>
      </c>
      <c r="F16" s="11">
        <v>0</v>
      </c>
      <c r="G16" s="11">
        <v>0</v>
      </c>
      <c r="H16" s="11">
        <v>0</v>
      </c>
      <c r="I16" s="11">
        <v>162</v>
      </c>
      <c r="J16" s="11">
        <v>169</v>
      </c>
      <c r="K16" s="6">
        <v>169</v>
      </c>
      <c r="L16" s="11">
        <v>15</v>
      </c>
      <c r="M16" s="11">
        <v>6</v>
      </c>
      <c r="N16" s="11">
        <v>4</v>
      </c>
      <c r="O16" s="6">
        <v>25.150405999999997</v>
      </c>
      <c r="P16" s="11">
        <v>8</v>
      </c>
    </row>
    <row r="17" spans="1:16" ht="19.5" x14ac:dyDescent="0.25">
      <c r="A17" s="8" t="s">
        <v>61</v>
      </c>
      <c r="B17" s="7" t="s">
        <v>62</v>
      </c>
      <c r="C17" s="7" t="s">
        <v>56</v>
      </c>
      <c r="D17" s="7" t="s">
        <v>42</v>
      </c>
      <c r="E17" s="7" t="s">
        <v>43</v>
      </c>
      <c r="F17" s="13">
        <v>82</v>
      </c>
      <c r="G17" s="13">
        <v>80</v>
      </c>
      <c r="H17" s="13">
        <v>80</v>
      </c>
      <c r="I17" s="13">
        <v>93</v>
      </c>
      <c r="J17" s="13">
        <v>89</v>
      </c>
      <c r="K17" s="9">
        <v>93</v>
      </c>
      <c r="L17" s="13">
        <v>1</v>
      </c>
      <c r="M17" s="13">
        <v>1</v>
      </c>
      <c r="N17" s="13">
        <v>1</v>
      </c>
      <c r="O17" s="9">
        <v>3.0101010000000001</v>
      </c>
      <c r="P17" s="13">
        <v>1</v>
      </c>
    </row>
    <row r="18" spans="1:16" ht="19.5" x14ac:dyDescent="0.25">
      <c r="A18" s="8" t="s">
        <v>59</v>
      </c>
      <c r="B18" s="7" t="s">
        <v>60</v>
      </c>
      <c r="C18" s="7" t="s">
        <v>56</v>
      </c>
      <c r="D18" s="7" t="s">
        <v>42</v>
      </c>
      <c r="E18" s="7" t="s">
        <v>43</v>
      </c>
      <c r="F18" s="13">
        <v>77</v>
      </c>
      <c r="G18" s="13">
        <v>72</v>
      </c>
      <c r="H18" s="13">
        <v>0</v>
      </c>
      <c r="I18" s="13">
        <v>76</v>
      </c>
      <c r="J18" s="13">
        <v>65</v>
      </c>
      <c r="K18" s="9">
        <v>77</v>
      </c>
      <c r="L18" s="13">
        <v>2</v>
      </c>
      <c r="M18" s="13">
        <v>2</v>
      </c>
      <c r="N18" s="13">
        <v>2</v>
      </c>
      <c r="O18" s="9">
        <v>6.0202020000000003</v>
      </c>
      <c r="P18" s="13">
        <v>2</v>
      </c>
    </row>
    <row r="19" spans="1:16" ht="19.5" x14ac:dyDescent="0.25">
      <c r="A19" s="8" t="s">
        <v>57</v>
      </c>
      <c r="B19" s="7" t="s">
        <v>58</v>
      </c>
      <c r="C19" s="7" t="s">
        <v>56</v>
      </c>
      <c r="D19" s="7" t="s">
        <v>42</v>
      </c>
      <c r="E19" s="7" t="s">
        <v>43</v>
      </c>
      <c r="F19" s="13">
        <v>75</v>
      </c>
      <c r="G19" s="13">
        <v>0</v>
      </c>
      <c r="H19" s="13">
        <v>0</v>
      </c>
      <c r="I19" s="13">
        <v>32</v>
      </c>
      <c r="J19" s="13">
        <v>73</v>
      </c>
      <c r="K19" s="9">
        <v>75</v>
      </c>
      <c r="L19" s="13">
        <v>3</v>
      </c>
      <c r="M19" s="13">
        <v>3</v>
      </c>
      <c r="N19" s="13">
        <v>3</v>
      </c>
      <c r="O19" s="9">
        <v>9.0303029999999982</v>
      </c>
      <c r="P19" s="13">
        <v>3</v>
      </c>
    </row>
    <row r="20" spans="1:16" ht="19.5" x14ac:dyDescent="0.25">
      <c r="A20" s="8" t="s">
        <v>54</v>
      </c>
      <c r="B20" s="7" t="s">
        <v>55</v>
      </c>
      <c r="C20" s="7" t="s">
        <v>56</v>
      </c>
      <c r="D20" s="7" t="s">
        <v>16</v>
      </c>
      <c r="E20" s="7" t="s">
        <v>39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9">
        <v>0</v>
      </c>
      <c r="L20" s="13">
        <v>4</v>
      </c>
      <c r="M20" s="13">
        <v>4</v>
      </c>
      <c r="N20" s="13">
        <v>3</v>
      </c>
      <c r="O20" s="9">
        <v>11.040303999999999</v>
      </c>
      <c r="P20" s="13">
        <v>4</v>
      </c>
    </row>
    <row r="21" spans="1:16" ht="19.5" x14ac:dyDescent="0.25">
      <c r="A21" s="5" t="s">
        <v>88</v>
      </c>
      <c r="B21" s="4" t="s">
        <v>89</v>
      </c>
      <c r="C21" s="4" t="s">
        <v>65</v>
      </c>
      <c r="D21" s="4" t="s">
        <v>90</v>
      </c>
      <c r="E21" s="4" t="s">
        <v>91</v>
      </c>
      <c r="F21" s="11">
        <v>201</v>
      </c>
      <c r="G21" s="11">
        <v>144</v>
      </c>
      <c r="H21" s="11">
        <v>0</v>
      </c>
      <c r="I21" s="11">
        <v>172</v>
      </c>
      <c r="J21" s="11">
        <v>208</v>
      </c>
      <c r="K21" s="6">
        <v>208</v>
      </c>
      <c r="L21" s="11">
        <v>1</v>
      </c>
      <c r="M21" s="11">
        <v>3</v>
      </c>
      <c r="N21" s="11">
        <v>3</v>
      </c>
      <c r="O21" s="6">
        <v>7.0103030000000004</v>
      </c>
      <c r="P21" s="11">
        <v>1</v>
      </c>
    </row>
    <row r="22" spans="1:16" ht="19.5" x14ac:dyDescent="0.25">
      <c r="A22" s="5" t="s">
        <v>82</v>
      </c>
      <c r="B22" s="4" t="s">
        <v>83</v>
      </c>
      <c r="C22" s="4" t="s">
        <v>65</v>
      </c>
      <c r="D22" s="4" t="s">
        <v>84</v>
      </c>
      <c r="E22" s="4" t="s">
        <v>85</v>
      </c>
      <c r="F22" s="11">
        <v>195</v>
      </c>
      <c r="G22" s="11">
        <v>194</v>
      </c>
      <c r="H22" s="11">
        <v>127</v>
      </c>
      <c r="I22" s="11">
        <v>188</v>
      </c>
      <c r="J22" s="11">
        <v>198</v>
      </c>
      <c r="K22" s="6">
        <v>198</v>
      </c>
      <c r="L22" s="11">
        <v>2</v>
      </c>
      <c r="M22" s="11">
        <v>8</v>
      </c>
      <c r="N22" s="11">
        <v>2</v>
      </c>
      <c r="O22" s="6">
        <v>12.020207999999998</v>
      </c>
      <c r="P22" s="11">
        <v>2</v>
      </c>
    </row>
    <row r="23" spans="1:16" ht="19.5" x14ac:dyDescent="0.25">
      <c r="A23" s="5" t="s">
        <v>70</v>
      </c>
      <c r="B23" s="4" t="s">
        <v>71</v>
      </c>
      <c r="C23" s="4" t="s">
        <v>65</v>
      </c>
      <c r="D23" s="4" t="s">
        <v>16</v>
      </c>
      <c r="E23" s="4" t="s">
        <v>66</v>
      </c>
      <c r="F23" s="11">
        <v>194</v>
      </c>
      <c r="G23" s="11">
        <v>188</v>
      </c>
      <c r="H23" s="11">
        <v>191</v>
      </c>
      <c r="I23" s="11">
        <v>173</v>
      </c>
      <c r="J23" s="11">
        <v>93</v>
      </c>
      <c r="K23" s="6">
        <v>194</v>
      </c>
      <c r="L23" s="11">
        <v>3</v>
      </c>
      <c r="M23" s="11">
        <v>1</v>
      </c>
      <c r="N23" s="11">
        <v>8</v>
      </c>
      <c r="O23" s="6">
        <v>12.030800999999999</v>
      </c>
      <c r="P23" s="11">
        <v>3</v>
      </c>
    </row>
    <row r="24" spans="1:16" ht="19.5" x14ac:dyDescent="0.25">
      <c r="A24" s="5" t="s">
        <v>74</v>
      </c>
      <c r="B24" s="4" t="s">
        <v>75</v>
      </c>
      <c r="C24" s="4" t="s">
        <v>65</v>
      </c>
      <c r="D24" s="4" t="s">
        <v>16</v>
      </c>
      <c r="E24" s="4" t="s">
        <v>66</v>
      </c>
      <c r="F24" s="11">
        <v>122</v>
      </c>
      <c r="G24" s="11">
        <v>179</v>
      </c>
      <c r="H24" s="11">
        <v>170</v>
      </c>
      <c r="I24" s="11">
        <v>88</v>
      </c>
      <c r="J24" s="11">
        <v>179</v>
      </c>
      <c r="K24" s="6">
        <v>179</v>
      </c>
      <c r="L24" s="11">
        <v>4</v>
      </c>
      <c r="M24" s="11">
        <v>7</v>
      </c>
      <c r="N24" s="11">
        <v>1</v>
      </c>
      <c r="O24" s="6">
        <v>12.040106999999999</v>
      </c>
      <c r="P24" s="11">
        <v>4</v>
      </c>
    </row>
    <row r="25" spans="1:16" ht="19.5" x14ac:dyDescent="0.25">
      <c r="A25" s="5" t="s">
        <v>76</v>
      </c>
      <c r="B25" s="4" t="s">
        <v>77</v>
      </c>
      <c r="C25" s="4" t="s">
        <v>65</v>
      </c>
      <c r="D25" s="4" t="s">
        <v>16</v>
      </c>
      <c r="E25" s="4" t="s">
        <v>78</v>
      </c>
      <c r="F25" s="11">
        <v>165</v>
      </c>
      <c r="G25" s="11">
        <v>170</v>
      </c>
      <c r="H25" s="11">
        <v>167</v>
      </c>
      <c r="I25" s="11">
        <v>170</v>
      </c>
      <c r="J25" s="11">
        <v>165</v>
      </c>
      <c r="K25" s="6">
        <v>170</v>
      </c>
      <c r="L25" s="11">
        <v>5</v>
      </c>
      <c r="M25" s="11">
        <v>2</v>
      </c>
      <c r="N25" s="11">
        <v>8</v>
      </c>
      <c r="O25" s="6">
        <v>15.050802000000001</v>
      </c>
      <c r="P25" s="11">
        <v>5</v>
      </c>
    </row>
    <row r="26" spans="1:16" ht="19.5" x14ac:dyDescent="0.25">
      <c r="A26" s="5" t="s">
        <v>63</v>
      </c>
      <c r="B26" s="4" t="s">
        <v>64</v>
      </c>
      <c r="C26" s="4" t="s">
        <v>65</v>
      </c>
      <c r="D26" s="4" t="s">
        <v>16</v>
      </c>
      <c r="E26" s="4" t="s">
        <v>66</v>
      </c>
      <c r="F26" s="11">
        <v>165</v>
      </c>
      <c r="G26" s="11">
        <v>156</v>
      </c>
      <c r="H26" s="11">
        <v>163</v>
      </c>
      <c r="I26" s="11">
        <v>150</v>
      </c>
      <c r="J26" s="11">
        <v>156</v>
      </c>
      <c r="K26" s="6">
        <v>165</v>
      </c>
      <c r="L26" s="11">
        <v>7</v>
      </c>
      <c r="M26" s="11">
        <v>5</v>
      </c>
      <c r="N26" s="11">
        <v>5</v>
      </c>
      <c r="O26" s="6">
        <v>17.070505000000001</v>
      </c>
      <c r="P26" s="11">
        <v>6</v>
      </c>
    </row>
    <row r="27" spans="1:16" ht="19.5" x14ac:dyDescent="0.25">
      <c r="A27" s="5" t="s">
        <v>86</v>
      </c>
      <c r="B27" s="4" t="s">
        <v>87</v>
      </c>
      <c r="C27" s="4" t="s">
        <v>65</v>
      </c>
      <c r="D27" s="4" t="s">
        <v>84</v>
      </c>
      <c r="E27" s="4" t="s">
        <v>85</v>
      </c>
      <c r="F27" s="11">
        <v>155</v>
      </c>
      <c r="G27" s="11">
        <v>0</v>
      </c>
      <c r="H27" s="11">
        <v>145</v>
      </c>
      <c r="I27" s="11">
        <v>145</v>
      </c>
      <c r="J27" s="11">
        <v>58</v>
      </c>
      <c r="K27" s="6">
        <v>155</v>
      </c>
      <c r="L27" s="11">
        <v>8</v>
      </c>
      <c r="M27" s="11">
        <v>6</v>
      </c>
      <c r="N27" s="11">
        <v>4</v>
      </c>
      <c r="O27" s="6">
        <v>18.080405999999996</v>
      </c>
      <c r="P27" s="11">
        <v>7</v>
      </c>
    </row>
    <row r="28" spans="1:16" ht="19.5" x14ac:dyDescent="0.25">
      <c r="A28" s="5" t="s">
        <v>67</v>
      </c>
      <c r="B28" s="4" t="s">
        <v>68</v>
      </c>
      <c r="C28" s="4" t="s">
        <v>65</v>
      </c>
      <c r="D28" s="4" t="s">
        <v>16</v>
      </c>
      <c r="E28" s="4" t="s">
        <v>69</v>
      </c>
      <c r="F28" s="11">
        <v>56</v>
      </c>
      <c r="G28" s="11">
        <v>0</v>
      </c>
      <c r="H28" s="11">
        <v>0</v>
      </c>
      <c r="I28" s="11">
        <v>0</v>
      </c>
      <c r="J28" s="11">
        <v>53</v>
      </c>
      <c r="K28" s="6">
        <v>56</v>
      </c>
      <c r="L28" s="11">
        <v>10</v>
      </c>
      <c r="M28" s="11">
        <v>4</v>
      </c>
      <c r="N28" s="11">
        <v>5</v>
      </c>
      <c r="O28" s="6">
        <v>19.100504000000001</v>
      </c>
      <c r="P28" s="11">
        <v>8</v>
      </c>
    </row>
    <row r="29" spans="1:16" ht="19.5" x14ac:dyDescent="0.25">
      <c r="A29" s="5" t="s">
        <v>72</v>
      </c>
      <c r="B29" s="4" t="s">
        <v>73</v>
      </c>
      <c r="C29" s="4" t="s">
        <v>65</v>
      </c>
      <c r="D29" s="4" t="s">
        <v>16</v>
      </c>
      <c r="E29" s="4" t="s">
        <v>69</v>
      </c>
      <c r="F29" s="11">
        <v>98</v>
      </c>
      <c r="G29" s="11">
        <v>0</v>
      </c>
      <c r="H29" s="11">
        <v>165</v>
      </c>
      <c r="I29" s="11">
        <v>167</v>
      </c>
      <c r="J29" s="11">
        <v>160</v>
      </c>
      <c r="K29" s="6">
        <v>167</v>
      </c>
      <c r="L29" s="11">
        <v>6</v>
      </c>
      <c r="M29" s="11">
        <v>9</v>
      </c>
      <c r="N29" s="11">
        <v>5</v>
      </c>
      <c r="O29" s="6">
        <v>20.060508999999996</v>
      </c>
      <c r="P29" s="11">
        <v>9</v>
      </c>
    </row>
    <row r="30" spans="1:16" ht="19.5" x14ac:dyDescent="0.25">
      <c r="A30" s="5" t="s">
        <v>79</v>
      </c>
      <c r="B30" s="4" t="s">
        <v>80</v>
      </c>
      <c r="C30" s="4" t="s">
        <v>65</v>
      </c>
      <c r="D30" s="4" t="s">
        <v>42</v>
      </c>
      <c r="E30" s="4" t="s">
        <v>81</v>
      </c>
      <c r="F30" s="11">
        <v>90</v>
      </c>
      <c r="G30" s="11">
        <v>95</v>
      </c>
      <c r="H30" s="11">
        <v>0</v>
      </c>
      <c r="I30" s="11">
        <v>95</v>
      </c>
      <c r="J30" s="11">
        <v>88</v>
      </c>
      <c r="K30" s="6">
        <v>95</v>
      </c>
      <c r="L30" s="11">
        <v>9</v>
      </c>
      <c r="M30" s="11">
        <v>10</v>
      </c>
      <c r="N30" s="11">
        <v>8</v>
      </c>
      <c r="O30" s="6">
        <v>27.090810000000001</v>
      </c>
      <c r="P30" s="11">
        <v>10</v>
      </c>
    </row>
    <row r="31" spans="1:16" ht="19.5" x14ac:dyDescent="0.25">
      <c r="A31" s="8" t="s">
        <v>115</v>
      </c>
      <c r="B31" s="7" t="s">
        <v>116</v>
      </c>
      <c r="C31" s="7" t="s">
        <v>94</v>
      </c>
      <c r="D31" s="7" t="s">
        <v>90</v>
      </c>
      <c r="E31" s="7" t="s">
        <v>91</v>
      </c>
      <c r="F31" s="13">
        <v>179</v>
      </c>
      <c r="G31" s="13">
        <v>169</v>
      </c>
      <c r="H31" s="13">
        <v>173</v>
      </c>
      <c r="I31" s="13">
        <v>176</v>
      </c>
      <c r="J31" s="13">
        <v>185</v>
      </c>
      <c r="K31" s="9">
        <v>185</v>
      </c>
      <c r="L31" s="13">
        <v>2</v>
      </c>
      <c r="M31" s="13">
        <v>1</v>
      </c>
      <c r="N31" s="13">
        <v>3</v>
      </c>
      <c r="O31" s="9">
        <v>6.0203009999999999</v>
      </c>
      <c r="P31" s="13">
        <v>1</v>
      </c>
    </row>
    <row r="32" spans="1:16" ht="19.5" x14ac:dyDescent="0.25">
      <c r="A32" s="8" t="s">
        <v>100</v>
      </c>
      <c r="B32" s="7" t="s">
        <v>101</v>
      </c>
      <c r="C32" s="7" t="s">
        <v>94</v>
      </c>
      <c r="D32" s="7" t="s">
        <v>16</v>
      </c>
      <c r="E32" s="7" t="s">
        <v>66</v>
      </c>
      <c r="F32" s="13">
        <v>150</v>
      </c>
      <c r="G32" s="13">
        <v>141</v>
      </c>
      <c r="H32" s="13">
        <v>182</v>
      </c>
      <c r="I32" s="13">
        <v>160</v>
      </c>
      <c r="J32" s="13">
        <v>160</v>
      </c>
      <c r="K32" s="9">
        <v>182</v>
      </c>
      <c r="L32" s="13">
        <v>3</v>
      </c>
      <c r="M32" s="13">
        <v>5</v>
      </c>
      <c r="N32" s="13">
        <v>1</v>
      </c>
      <c r="O32" s="9">
        <v>9.0301049999999989</v>
      </c>
      <c r="P32" s="13">
        <v>2</v>
      </c>
    </row>
    <row r="33" spans="1:16" ht="19.5" x14ac:dyDescent="0.25">
      <c r="A33" s="8" t="s">
        <v>113</v>
      </c>
      <c r="B33" s="7" t="s">
        <v>114</v>
      </c>
      <c r="C33" s="7" t="s">
        <v>94</v>
      </c>
      <c r="D33" s="7" t="s">
        <v>84</v>
      </c>
      <c r="E33" s="7" t="s">
        <v>85</v>
      </c>
      <c r="F33" s="13">
        <v>0</v>
      </c>
      <c r="G33" s="13">
        <v>195</v>
      </c>
      <c r="H33" s="13">
        <v>217</v>
      </c>
      <c r="I33" s="13">
        <v>0</v>
      </c>
      <c r="J33" s="13">
        <v>222</v>
      </c>
      <c r="K33" s="9">
        <v>222</v>
      </c>
      <c r="L33" s="13">
        <v>1</v>
      </c>
      <c r="M33" s="13">
        <v>11</v>
      </c>
      <c r="N33" s="13">
        <v>2</v>
      </c>
      <c r="O33" s="9">
        <v>14.010211</v>
      </c>
      <c r="P33" s="13">
        <v>3</v>
      </c>
    </row>
    <row r="34" spans="1:16" ht="19.5" x14ac:dyDescent="0.25">
      <c r="A34" s="8" t="s">
        <v>107</v>
      </c>
      <c r="B34" s="7" t="s">
        <v>108</v>
      </c>
      <c r="C34" s="7" t="s">
        <v>94</v>
      </c>
      <c r="D34" s="7" t="s">
        <v>42</v>
      </c>
      <c r="E34" s="7" t="s">
        <v>81</v>
      </c>
      <c r="F34" s="13">
        <v>142</v>
      </c>
      <c r="G34" s="13">
        <v>0</v>
      </c>
      <c r="H34" s="13">
        <v>0</v>
      </c>
      <c r="I34" s="13">
        <v>0</v>
      </c>
      <c r="J34" s="13">
        <v>0</v>
      </c>
      <c r="K34" s="9">
        <v>142</v>
      </c>
      <c r="L34" s="13">
        <v>6</v>
      </c>
      <c r="M34" s="13">
        <v>7</v>
      </c>
      <c r="N34" s="13">
        <v>3</v>
      </c>
      <c r="O34" s="9">
        <v>16.060306999999998</v>
      </c>
      <c r="P34" s="13">
        <v>4</v>
      </c>
    </row>
    <row r="35" spans="1:16" ht="19.5" x14ac:dyDescent="0.25">
      <c r="A35" s="8" t="s">
        <v>117</v>
      </c>
      <c r="B35" s="7" t="s">
        <v>118</v>
      </c>
      <c r="C35" s="7" t="s">
        <v>94</v>
      </c>
      <c r="D35" s="7" t="s">
        <v>90</v>
      </c>
      <c r="E35" s="7" t="s">
        <v>91</v>
      </c>
      <c r="F35" s="13">
        <v>114</v>
      </c>
      <c r="G35" s="13">
        <v>111</v>
      </c>
      <c r="H35" s="13">
        <v>122</v>
      </c>
      <c r="I35" s="13">
        <v>127</v>
      </c>
      <c r="J35" s="13">
        <v>0</v>
      </c>
      <c r="K35" s="9">
        <v>127</v>
      </c>
      <c r="L35" s="13">
        <v>7</v>
      </c>
      <c r="M35" s="13">
        <v>3</v>
      </c>
      <c r="N35" s="13">
        <v>6</v>
      </c>
      <c r="O35" s="9">
        <v>16.070602999999998</v>
      </c>
      <c r="P35" s="13">
        <v>5</v>
      </c>
    </row>
    <row r="36" spans="1:16" ht="19.5" x14ac:dyDescent="0.25">
      <c r="A36" s="8" t="s">
        <v>98</v>
      </c>
      <c r="B36" s="7" t="s">
        <v>99</v>
      </c>
      <c r="C36" s="7" t="s">
        <v>94</v>
      </c>
      <c r="D36" s="7" t="s">
        <v>16</v>
      </c>
      <c r="E36" s="7" t="s">
        <v>69</v>
      </c>
      <c r="F36" s="13">
        <v>0</v>
      </c>
      <c r="G36" s="13">
        <v>0</v>
      </c>
      <c r="H36" s="13">
        <v>0</v>
      </c>
      <c r="I36" s="13">
        <v>127</v>
      </c>
      <c r="J36" s="13">
        <v>105</v>
      </c>
      <c r="K36" s="9">
        <v>127</v>
      </c>
      <c r="L36" s="13">
        <v>7</v>
      </c>
      <c r="M36" s="13">
        <v>4</v>
      </c>
      <c r="N36" s="13">
        <v>6</v>
      </c>
      <c r="O36" s="9">
        <v>17.070603999999999</v>
      </c>
      <c r="P36" s="13">
        <v>6</v>
      </c>
    </row>
    <row r="37" spans="1:16" ht="19.5" x14ac:dyDescent="0.25">
      <c r="A37" s="8" t="s">
        <v>92</v>
      </c>
      <c r="B37" s="7" t="s">
        <v>93</v>
      </c>
      <c r="C37" s="7" t="s">
        <v>94</v>
      </c>
      <c r="D37" s="7" t="s">
        <v>16</v>
      </c>
      <c r="E37" s="7" t="s">
        <v>69</v>
      </c>
      <c r="F37" s="13">
        <v>0</v>
      </c>
      <c r="G37" s="13">
        <v>69</v>
      </c>
      <c r="H37" s="13">
        <v>102</v>
      </c>
      <c r="I37" s="13">
        <v>102</v>
      </c>
      <c r="J37" s="13">
        <v>0</v>
      </c>
      <c r="K37" s="9">
        <v>102</v>
      </c>
      <c r="L37" s="13">
        <v>10</v>
      </c>
      <c r="M37" s="13">
        <v>2</v>
      </c>
      <c r="N37" s="13">
        <v>6</v>
      </c>
      <c r="O37" s="9">
        <v>18.100601999999999</v>
      </c>
      <c r="P37" s="13">
        <v>7</v>
      </c>
    </row>
    <row r="38" spans="1:16" ht="19.5" x14ac:dyDescent="0.25">
      <c r="A38" s="8" t="s">
        <v>111</v>
      </c>
      <c r="B38" s="7" t="s">
        <v>112</v>
      </c>
      <c r="C38" s="7" t="s">
        <v>94</v>
      </c>
      <c r="D38" s="7" t="s">
        <v>84</v>
      </c>
      <c r="E38" s="7" t="s">
        <v>85</v>
      </c>
      <c r="F38" s="13">
        <v>156</v>
      </c>
      <c r="G38" s="13">
        <v>137</v>
      </c>
      <c r="H38" s="13">
        <v>0</v>
      </c>
      <c r="I38" s="13">
        <v>142</v>
      </c>
      <c r="J38" s="13">
        <v>0</v>
      </c>
      <c r="K38" s="9">
        <v>156</v>
      </c>
      <c r="L38" s="13">
        <v>4</v>
      </c>
      <c r="M38" s="13">
        <v>10</v>
      </c>
      <c r="N38" s="13">
        <v>6</v>
      </c>
      <c r="O38" s="9">
        <v>20.040609999999997</v>
      </c>
      <c r="P38" s="13">
        <v>8</v>
      </c>
    </row>
    <row r="39" spans="1:16" ht="19.5" x14ac:dyDescent="0.25">
      <c r="A39" s="8" t="s">
        <v>104</v>
      </c>
      <c r="B39" s="7" t="s">
        <v>105</v>
      </c>
      <c r="C39" s="7" t="s">
        <v>94</v>
      </c>
      <c r="D39" s="7" t="s">
        <v>42</v>
      </c>
      <c r="E39" s="7" t="s">
        <v>106</v>
      </c>
      <c r="F39" s="13">
        <v>0</v>
      </c>
      <c r="G39" s="13">
        <v>72</v>
      </c>
      <c r="H39" s="13">
        <v>150</v>
      </c>
      <c r="I39" s="13">
        <v>87</v>
      </c>
      <c r="J39" s="13">
        <v>118</v>
      </c>
      <c r="K39" s="9">
        <v>150</v>
      </c>
      <c r="L39" s="13">
        <v>5</v>
      </c>
      <c r="M39" s="13">
        <v>9</v>
      </c>
      <c r="N39" s="13">
        <v>6</v>
      </c>
      <c r="O39" s="9">
        <v>20.050608999999998</v>
      </c>
      <c r="P39" s="13">
        <v>9</v>
      </c>
    </row>
    <row r="40" spans="1:16" ht="19.5" x14ac:dyDescent="0.25">
      <c r="A40" s="8" t="s">
        <v>109</v>
      </c>
      <c r="B40" s="7" t="s">
        <v>110</v>
      </c>
      <c r="C40" s="7" t="s">
        <v>94</v>
      </c>
      <c r="D40" s="7" t="s">
        <v>42</v>
      </c>
      <c r="E40" s="7" t="s">
        <v>106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9">
        <v>0</v>
      </c>
      <c r="L40" s="13">
        <v>11</v>
      </c>
      <c r="M40" s="13">
        <v>6</v>
      </c>
      <c r="N40" s="13">
        <v>5</v>
      </c>
      <c r="O40" s="9">
        <v>22.110505999999997</v>
      </c>
      <c r="P40" s="13">
        <v>10</v>
      </c>
    </row>
    <row r="41" spans="1:16" ht="19.5" x14ac:dyDescent="0.25">
      <c r="A41" s="8" t="s">
        <v>102</v>
      </c>
      <c r="B41" s="7" t="s">
        <v>103</v>
      </c>
      <c r="C41" s="7" t="s">
        <v>94</v>
      </c>
      <c r="D41" s="7" t="s">
        <v>16</v>
      </c>
      <c r="E41" s="7" t="s">
        <v>69</v>
      </c>
      <c r="F41" s="13">
        <v>93</v>
      </c>
      <c r="G41" s="13">
        <v>124</v>
      </c>
      <c r="H41" s="13">
        <v>102</v>
      </c>
      <c r="I41" s="13">
        <v>81</v>
      </c>
      <c r="J41" s="13">
        <v>124</v>
      </c>
      <c r="K41" s="9">
        <v>124</v>
      </c>
      <c r="L41" s="13">
        <v>9</v>
      </c>
      <c r="M41" s="13">
        <v>8</v>
      </c>
      <c r="N41" s="13">
        <v>6</v>
      </c>
      <c r="O41" s="9">
        <v>23.090608</v>
      </c>
      <c r="P41" s="13">
        <v>11</v>
      </c>
    </row>
    <row r="42" spans="1:16" ht="19.5" x14ac:dyDescent="0.25">
      <c r="A42" s="8" t="s">
        <v>95</v>
      </c>
      <c r="B42" s="7" t="s">
        <v>96</v>
      </c>
      <c r="C42" s="7" t="s">
        <v>94</v>
      </c>
      <c r="D42" s="7" t="s">
        <v>16</v>
      </c>
      <c r="E42" s="7" t="s">
        <v>97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9">
        <v>0</v>
      </c>
      <c r="L42" s="13">
        <v>11</v>
      </c>
      <c r="M42" s="13">
        <v>12</v>
      </c>
      <c r="N42" s="13">
        <v>6</v>
      </c>
      <c r="O42" s="9">
        <v>29.110612</v>
      </c>
      <c r="P42" s="13">
        <v>12</v>
      </c>
    </row>
    <row r="43" spans="1:16" ht="19.5" x14ac:dyDescent="0.25">
      <c r="A43" s="5" t="s">
        <v>132</v>
      </c>
      <c r="B43" s="4" t="s">
        <v>133</v>
      </c>
      <c r="C43" s="4" t="s">
        <v>121</v>
      </c>
      <c r="D43" s="4" t="s">
        <v>16</v>
      </c>
      <c r="E43" s="4" t="s">
        <v>66</v>
      </c>
      <c r="F43" s="11">
        <v>169</v>
      </c>
      <c r="G43" s="11">
        <v>165</v>
      </c>
      <c r="H43" s="11">
        <v>169</v>
      </c>
      <c r="I43" s="11">
        <v>109</v>
      </c>
      <c r="J43" s="11">
        <v>167</v>
      </c>
      <c r="K43" s="6">
        <v>169</v>
      </c>
      <c r="L43" s="11">
        <v>3</v>
      </c>
      <c r="M43" s="11">
        <v>3</v>
      </c>
      <c r="N43" s="11">
        <v>3</v>
      </c>
      <c r="O43" s="6">
        <v>9.0303029999999982</v>
      </c>
      <c r="P43" s="11">
        <v>1</v>
      </c>
    </row>
    <row r="44" spans="1:16" ht="19.5" x14ac:dyDescent="0.25">
      <c r="A44" s="5" t="s">
        <v>134</v>
      </c>
      <c r="B44" s="4" t="s">
        <v>135</v>
      </c>
      <c r="C44" s="4" t="s">
        <v>121</v>
      </c>
      <c r="D44" s="4" t="s">
        <v>42</v>
      </c>
      <c r="E44" s="4" t="s">
        <v>106</v>
      </c>
      <c r="F44" s="11">
        <v>0</v>
      </c>
      <c r="G44" s="11">
        <v>169</v>
      </c>
      <c r="H44" s="11">
        <v>169</v>
      </c>
      <c r="I44" s="11">
        <v>0</v>
      </c>
      <c r="J44" s="11">
        <v>162</v>
      </c>
      <c r="K44" s="6">
        <v>169</v>
      </c>
      <c r="L44" s="11">
        <v>3</v>
      </c>
      <c r="M44" s="11">
        <v>6</v>
      </c>
      <c r="N44" s="11">
        <v>1</v>
      </c>
      <c r="O44" s="6">
        <v>10.030106</v>
      </c>
      <c r="P44" s="11">
        <v>2</v>
      </c>
    </row>
    <row r="45" spans="1:16" ht="19.5" x14ac:dyDescent="0.25">
      <c r="A45" s="5" t="s">
        <v>147</v>
      </c>
      <c r="B45" s="4" t="s">
        <v>148</v>
      </c>
      <c r="C45" s="4" t="s">
        <v>121</v>
      </c>
      <c r="D45" s="4" t="s">
        <v>90</v>
      </c>
      <c r="E45" s="4" t="s">
        <v>91</v>
      </c>
      <c r="F45" s="11">
        <v>134</v>
      </c>
      <c r="G45" s="11">
        <v>143</v>
      </c>
      <c r="H45" s="11">
        <v>143</v>
      </c>
      <c r="I45" s="11">
        <v>159</v>
      </c>
      <c r="J45" s="11">
        <v>156</v>
      </c>
      <c r="K45" s="6">
        <v>159</v>
      </c>
      <c r="L45" s="11">
        <v>5</v>
      </c>
      <c r="M45" s="11">
        <v>4</v>
      </c>
      <c r="N45" s="11">
        <v>5</v>
      </c>
      <c r="O45" s="6">
        <v>14.050504000000002</v>
      </c>
      <c r="P45" s="11">
        <v>3</v>
      </c>
    </row>
    <row r="46" spans="1:16" ht="19.5" x14ac:dyDescent="0.25">
      <c r="A46" s="5" t="s">
        <v>144</v>
      </c>
      <c r="B46" s="4" t="s">
        <v>145</v>
      </c>
      <c r="C46" s="4" t="s">
        <v>121</v>
      </c>
      <c r="D46" s="4" t="s">
        <v>90</v>
      </c>
      <c r="E46" s="4" t="s">
        <v>146</v>
      </c>
      <c r="F46" s="11">
        <v>140</v>
      </c>
      <c r="G46" s="11">
        <v>135</v>
      </c>
      <c r="H46" s="11">
        <v>117</v>
      </c>
      <c r="I46" s="11">
        <v>132</v>
      </c>
      <c r="J46" s="11">
        <v>137</v>
      </c>
      <c r="K46" s="6">
        <v>140</v>
      </c>
      <c r="L46" s="11">
        <v>14</v>
      </c>
      <c r="M46" s="11">
        <v>1</v>
      </c>
      <c r="N46" s="11">
        <v>2</v>
      </c>
      <c r="O46" s="6">
        <v>17.140201000000001</v>
      </c>
      <c r="P46" s="11">
        <v>4</v>
      </c>
    </row>
    <row r="47" spans="1:16" ht="19.5" x14ac:dyDescent="0.25">
      <c r="A47" s="5" t="s">
        <v>136</v>
      </c>
      <c r="B47" s="4" t="s">
        <v>137</v>
      </c>
      <c r="C47" s="4" t="s">
        <v>121</v>
      </c>
      <c r="D47" s="4" t="s">
        <v>42</v>
      </c>
      <c r="E47" s="4" t="s">
        <v>81</v>
      </c>
      <c r="F47" s="11">
        <v>145</v>
      </c>
      <c r="G47" s="11">
        <v>0</v>
      </c>
      <c r="H47" s="11">
        <v>142</v>
      </c>
      <c r="I47" s="11">
        <v>134</v>
      </c>
      <c r="J47" s="11">
        <v>142</v>
      </c>
      <c r="K47" s="6">
        <v>145</v>
      </c>
      <c r="L47" s="11">
        <v>8</v>
      </c>
      <c r="M47" s="11">
        <v>2</v>
      </c>
      <c r="N47" s="11">
        <v>8</v>
      </c>
      <c r="O47" s="6">
        <v>18.080801999999998</v>
      </c>
      <c r="P47" s="11">
        <v>5</v>
      </c>
    </row>
    <row r="48" spans="1:16" ht="19.5" x14ac:dyDescent="0.25">
      <c r="A48" s="5" t="s">
        <v>130</v>
      </c>
      <c r="B48" s="4" t="s">
        <v>131</v>
      </c>
      <c r="C48" s="4" t="s">
        <v>121</v>
      </c>
      <c r="D48" s="4" t="s">
        <v>16</v>
      </c>
      <c r="E48" s="4" t="s">
        <v>66</v>
      </c>
      <c r="F48" s="11">
        <v>0</v>
      </c>
      <c r="G48" s="11">
        <v>1743</v>
      </c>
      <c r="H48" s="11">
        <v>160</v>
      </c>
      <c r="I48" s="11">
        <v>160</v>
      </c>
      <c r="J48" s="11">
        <v>176</v>
      </c>
      <c r="K48" s="6">
        <v>174</v>
      </c>
      <c r="L48" s="11">
        <v>1</v>
      </c>
      <c r="M48" s="11">
        <v>9</v>
      </c>
      <c r="N48" s="11">
        <v>10</v>
      </c>
      <c r="O48" s="6">
        <v>20.011009000000001</v>
      </c>
      <c r="P48" s="11">
        <v>6</v>
      </c>
    </row>
    <row r="49" spans="1:16" ht="19.5" x14ac:dyDescent="0.25">
      <c r="A49" s="5" t="s">
        <v>119</v>
      </c>
      <c r="B49" s="4" t="s">
        <v>120</v>
      </c>
      <c r="C49" s="4" t="s">
        <v>121</v>
      </c>
      <c r="D49" s="4" t="s">
        <v>16</v>
      </c>
      <c r="E49" s="4" t="s">
        <v>66</v>
      </c>
      <c r="F49" s="11">
        <v>156</v>
      </c>
      <c r="G49" s="11">
        <v>0</v>
      </c>
      <c r="H49" s="11">
        <v>156</v>
      </c>
      <c r="I49" s="11">
        <v>141</v>
      </c>
      <c r="J49" s="11">
        <v>155</v>
      </c>
      <c r="K49" s="6">
        <v>156</v>
      </c>
      <c r="L49" s="11">
        <v>6</v>
      </c>
      <c r="M49" s="11">
        <v>10</v>
      </c>
      <c r="N49" s="11">
        <v>5</v>
      </c>
      <c r="O49" s="6">
        <v>21.060509999999997</v>
      </c>
      <c r="P49" s="11">
        <v>7</v>
      </c>
    </row>
    <row r="50" spans="1:16" ht="19.5" x14ac:dyDescent="0.25">
      <c r="A50" s="5" t="s">
        <v>125</v>
      </c>
      <c r="B50" s="4" t="s">
        <v>126</v>
      </c>
      <c r="C50" s="4" t="s">
        <v>121</v>
      </c>
      <c r="D50" s="4" t="s">
        <v>16</v>
      </c>
      <c r="E50" s="4" t="s">
        <v>127</v>
      </c>
      <c r="F50" s="11">
        <v>102</v>
      </c>
      <c r="G50" s="11">
        <v>145</v>
      </c>
      <c r="H50" s="11">
        <v>0</v>
      </c>
      <c r="I50" s="11">
        <v>144</v>
      </c>
      <c r="J50" s="11">
        <v>150</v>
      </c>
      <c r="K50" s="6">
        <v>150</v>
      </c>
      <c r="L50" s="11">
        <v>7</v>
      </c>
      <c r="M50" s="11">
        <v>7</v>
      </c>
      <c r="N50" s="11">
        <v>10</v>
      </c>
      <c r="O50" s="6">
        <v>24.071007000000002</v>
      </c>
      <c r="P50" s="11">
        <v>8</v>
      </c>
    </row>
    <row r="51" spans="1:16" ht="19.5" x14ac:dyDescent="0.25">
      <c r="A51" s="5" t="s">
        <v>142</v>
      </c>
      <c r="B51" s="4" t="s">
        <v>143</v>
      </c>
      <c r="C51" s="4" t="s">
        <v>121</v>
      </c>
      <c r="D51" s="4" t="s">
        <v>90</v>
      </c>
      <c r="E51" s="4" t="s">
        <v>91</v>
      </c>
      <c r="F51" s="11">
        <v>137</v>
      </c>
      <c r="G51" s="11">
        <v>114</v>
      </c>
      <c r="H51" s="11">
        <v>142</v>
      </c>
      <c r="I51" s="11">
        <v>131</v>
      </c>
      <c r="J51" s="11">
        <v>122</v>
      </c>
      <c r="K51" s="6">
        <v>142</v>
      </c>
      <c r="L51" s="11">
        <v>10</v>
      </c>
      <c r="M51" s="11">
        <v>5</v>
      </c>
      <c r="N51" s="11">
        <v>10</v>
      </c>
      <c r="O51" s="6">
        <v>25.101005000000004</v>
      </c>
      <c r="P51" s="11">
        <v>9</v>
      </c>
    </row>
    <row r="52" spans="1:16" ht="19.5" x14ac:dyDescent="0.25">
      <c r="A52" s="5" t="s">
        <v>122</v>
      </c>
      <c r="B52" s="4" t="s">
        <v>123</v>
      </c>
      <c r="C52" s="4" t="s">
        <v>121</v>
      </c>
      <c r="D52" s="4" t="s">
        <v>16</v>
      </c>
      <c r="E52" s="4" t="s">
        <v>124</v>
      </c>
      <c r="F52" s="11">
        <v>192</v>
      </c>
      <c r="G52" s="11">
        <v>234</v>
      </c>
      <c r="H52" s="11">
        <v>114</v>
      </c>
      <c r="I52" s="11">
        <v>197</v>
      </c>
      <c r="J52" s="11">
        <v>210</v>
      </c>
      <c r="K52" s="6">
        <v>234</v>
      </c>
      <c r="L52" s="11">
        <v>2</v>
      </c>
      <c r="M52" s="11">
        <v>16</v>
      </c>
      <c r="N52" s="11">
        <v>8</v>
      </c>
      <c r="O52" s="6">
        <v>26.020816</v>
      </c>
      <c r="P52" s="11">
        <v>10</v>
      </c>
    </row>
    <row r="53" spans="1:16" ht="19.5" x14ac:dyDescent="0.25">
      <c r="A53" s="5" t="s">
        <v>128</v>
      </c>
      <c r="B53" s="4" t="s">
        <v>129</v>
      </c>
      <c r="C53" s="4" t="s">
        <v>121</v>
      </c>
      <c r="D53" s="4" t="s">
        <v>16</v>
      </c>
      <c r="E53" s="4" t="s">
        <v>69</v>
      </c>
      <c r="F53" s="11">
        <v>77</v>
      </c>
      <c r="G53" s="11">
        <v>129</v>
      </c>
      <c r="H53" s="11">
        <v>137</v>
      </c>
      <c r="I53" s="11">
        <v>111</v>
      </c>
      <c r="J53" s="11">
        <v>143</v>
      </c>
      <c r="K53" s="6">
        <v>143</v>
      </c>
      <c r="L53" s="11">
        <v>9</v>
      </c>
      <c r="M53" s="11">
        <v>13</v>
      </c>
      <c r="N53" s="11">
        <v>4</v>
      </c>
      <c r="O53" s="6">
        <v>26.090412999999998</v>
      </c>
      <c r="P53" s="11">
        <v>11</v>
      </c>
    </row>
    <row r="54" spans="1:16" ht="19.5" x14ac:dyDescent="0.25">
      <c r="A54" s="5" t="s">
        <v>138</v>
      </c>
      <c r="B54" s="4" t="s">
        <v>139</v>
      </c>
      <c r="C54" s="4" t="s">
        <v>121</v>
      </c>
      <c r="D54" s="4" t="s">
        <v>90</v>
      </c>
      <c r="E54" s="4" t="s">
        <v>91</v>
      </c>
      <c r="F54" s="11">
        <v>106</v>
      </c>
      <c r="G54" s="11">
        <v>119</v>
      </c>
      <c r="H54" s="11">
        <v>120</v>
      </c>
      <c r="I54" s="11">
        <v>116</v>
      </c>
      <c r="J54" s="11">
        <v>116</v>
      </c>
      <c r="K54" s="6">
        <v>120</v>
      </c>
      <c r="L54" s="11">
        <v>16</v>
      </c>
      <c r="M54" s="11">
        <v>8</v>
      </c>
      <c r="N54" s="11">
        <v>5</v>
      </c>
      <c r="O54" s="6">
        <v>29.160508</v>
      </c>
      <c r="P54" s="11">
        <v>12</v>
      </c>
    </row>
    <row r="55" spans="1:16" ht="19.5" x14ac:dyDescent="0.25">
      <c r="A55" s="5" t="s">
        <v>140</v>
      </c>
      <c r="B55" s="4" t="s">
        <v>141</v>
      </c>
      <c r="C55" s="4" t="s">
        <v>121</v>
      </c>
      <c r="D55" s="4" t="s">
        <v>90</v>
      </c>
      <c r="E55" s="4" t="s">
        <v>91</v>
      </c>
      <c r="F55" s="11">
        <v>142</v>
      </c>
      <c r="G55" s="11">
        <v>0</v>
      </c>
      <c r="H55" s="11">
        <v>137</v>
      </c>
      <c r="I55" s="11">
        <v>95</v>
      </c>
      <c r="J55" s="11">
        <v>131</v>
      </c>
      <c r="K55" s="6">
        <v>142</v>
      </c>
      <c r="L55" s="11">
        <v>10</v>
      </c>
      <c r="M55" s="11">
        <v>11</v>
      </c>
      <c r="N55" s="11">
        <v>10</v>
      </c>
      <c r="O55" s="6">
        <v>31.101011000000003</v>
      </c>
      <c r="P55" s="11">
        <v>13</v>
      </c>
    </row>
    <row r="56" spans="1:16" ht="19.5" x14ac:dyDescent="0.25">
      <c r="A56" s="5" t="s">
        <v>153</v>
      </c>
      <c r="B56" s="4" t="s">
        <v>154</v>
      </c>
      <c r="C56" s="4" t="s">
        <v>121</v>
      </c>
      <c r="D56" s="4" t="s">
        <v>90</v>
      </c>
      <c r="E56" s="4" t="s">
        <v>91</v>
      </c>
      <c r="F56" s="11">
        <v>0</v>
      </c>
      <c r="G56" s="11">
        <v>80</v>
      </c>
      <c r="H56" s="11">
        <v>33</v>
      </c>
      <c r="I56" s="11">
        <v>78</v>
      </c>
      <c r="J56" s="11">
        <v>142</v>
      </c>
      <c r="K56" s="6">
        <v>142</v>
      </c>
      <c r="L56" s="11">
        <v>10</v>
      </c>
      <c r="M56" s="11">
        <v>12</v>
      </c>
      <c r="N56" s="11">
        <v>10</v>
      </c>
      <c r="O56" s="6">
        <v>32.101011999999997</v>
      </c>
      <c r="P56" s="11">
        <v>14</v>
      </c>
    </row>
    <row r="57" spans="1:16" ht="19.5" x14ac:dyDescent="0.25">
      <c r="A57" s="5" t="s">
        <v>151</v>
      </c>
      <c r="B57" s="4" t="s">
        <v>152</v>
      </c>
      <c r="C57" s="4" t="s">
        <v>121</v>
      </c>
      <c r="D57" s="4" t="s">
        <v>90</v>
      </c>
      <c r="E57" s="4" t="s">
        <v>91</v>
      </c>
      <c r="F57" s="11">
        <v>0</v>
      </c>
      <c r="G57" s="11">
        <v>0</v>
      </c>
      <c r="H57" s="11">
        <v>89</v>
      </c>
      <c r="I57" s="11">
        <v>140</v>
      </c>
      <c r="J57" s="11">
        <v>142</v>
      </c>
      <c r="K57" s="6">
        <v>142</v>
      </c>
      <c r="L57" s="11">
        <v>10</v>
      </c>
      <c r="M57" s="11">
        <v>14</v>
      </c>
      <c r="N57" s="11">
        <v>10</v>
      </c>
      <c r="O57" s="6">
        <v>34.101013999999999</v>
      </c>
      <c r="P57" s="11">
        <v>15</v>
      </c>
    </row>
    <row r="58" spans="1:16" ht="19.5" x14ac:dyDescent="0.25">
      <c r="A58" s="5" t="s">
        <v>149</v>
      </c>
      <c r="B58" s="4" t="s">
        <v>150</v>
      </c>
      <c r="C58" s="4" t="s">
        <v>121</v>
      </c>
      <c r="D58" s="4" t="s">
        <v>90</v>
      </c>
      <c r="E58" s="4" t="s">
        <v>91</v>
      </c>
      <c r="F58" s="11">
        <v>119</v>
      </c>
      <c r="G58" s="11">
        <v>89</v>
      </c>
      <c r="H58" s="11">
        <v>134</v>
      </c>
      <c r="I58" s="11">
        <v>140</v>
      </c>
      <c r="J58" s="11">
        <v>116</v>
      </c>
      <c r="K58" s="6">
        <v>140</v>
      </c>
      <c r="L58" s="11">
        <v>14</v>
      </c>
      <c r="M58" s="11">
        <v>15</v>
      </c>
      <c r="N58" s="11">
        <v>10</v>
      </c>
      <c r="O58" s="6">
        <v>39.141014999999996</v>
      </c>
      <c r="P58" s="11">
        <v>16</v>
      </c>
    </row>
    <row r="59" spans="1:16" ht="19.5" x14ac:dyDescent="0.25">
      <c r="A59" s="8" t="s">
        <v>158</v>
      </c>
      <c r="B59" s="7" t="s">
        <v>159</v>
      </c>
      <c r="C59" s="7" t="s">
        <v>157</v>
      </c>
      <c r="D59" s="7" t="s">
        <v>16</v>
      </c>
      <c r="E59" s="7" t="s">
        <v>160</v>
      </c>
      <c r="F59" s="13">
        <v>157</v>
      </c>
      <c r="G59" s="13">
        <v>191</v>
      </c>
      <c r="H59" s="13">
        <v>178</v>
      </c>
      <c r="I59" s="13">
        <v>156</v>
      </c>
      <c r="J59" s="13">
        <v>176</v>
      </c>
      <c r="K59" s="9">
        <v>191</v>
      </c>
      <c r="L59" s="13">
        <v>1</v>
      </c>
      <c r="M59" s="13">
        <v>1</v>
      </c>
      <c r="N59" s="13">
        <v>4</v>
      </c>
      <c r="O59" s="9">
        <v>6.0104009999999999</v>
      </c>
      <c r="P59" s="13">
        <v>1</v>
      </c>
    </row>
    <row r="60" spans="1:16" ht="19.5" x14ac:dyDescent="0.25">
      <c r="A60" s="8" t="s">
        <v>167</v>
      </c>
      <c r="B60" s="7" t="s">
        <v>168</v>
      </c>
      <c r="C60" s="7" t="s">
        <v>157</v>
      </c>
      <c r="D60" s="7" t="s">
        <v>90</v>
      </c>
      <c r="E60" s="7" t="s">
        <v>91</v>
      </c>
      <c r="F60" s="13">
        <v>96</v>
      </c>
      <c r="G60" s="13">
        <v>142</v>
      </c>
      <c r="H60" s="13">
        <v>145</v>
      </c>
      <c r="I60" s="13">
        <v>134</v>
      </c>
      <c r="J60" s="13">
        <v>0</v>
      </c>
      <c r="K60" s="9">
        <v>145</v>
      </c>
      <c r="L60" s="13">
        <v>2</v>
      </c>
      <c r="M60" s="13">
        <v>2</v>
      </c>
      <c r="N60" s="13">
        <v>3</v>
      </c>
      <c r="O60" s="9">
        <v>7.020302</v>
      </c>
      <c r="P60" s="13">
        <v>2</v>
      </c>
    </row>
    <row r="61" spans="1:16" ht="19.5" x14ac:dyDescent="0.25">
      <c r="A61" s="8" t="s">
        <v>165</v>
      </c>
      <c r="B61" s="7" t="s">
        <v>166</v>
      </c>
      <c r="C61" s="7" t="s">
        <v>157</v>
      </c>
      <c r="D61" s="7" t="s">
        <v>90</v>
      </c>
      <c r="E61" s="7" t="s">
        <v>91</v>
      </c>
      <c r="F61" s="13">
        <v>80</v>
      </c>
      <c r="G61" s="13">
        <v>108</v>
      </c>
      <c r="H61" s="13">
        <v>101</v>
      </c>
      <c r="I61" s="13">
        <v>30</v>
      </c>
      <c r="J61" s="13">
        <v>137</v>
      </c>
      <c r="K61" s="9">
        <v>137</v>
      </c>
      <c r="L61" s="13">
        <v>3</v>
      </c>
      <c r="M61" s="13">
        <v>3</v>
      </c>
      <c r="N61" s="13">
        <v>4</v>
      </c>
      <c r="O61" s="9">
        <v>10.030403</v>
      </c>
      <c r="P61" s="13">
        <v>3</v>
      </c>
    </row>
    <row r="62" spans="1:16" ht="19.5" x14ac:dyDescent="0.25">
      <c r="A62" s="8" t="s">
        <v>171</v>
      </c>
      <c r="B62" s="7" t="s">
        <v>172</v>
      </c>
      <c r="C62" s="7" t="s">
        <v>157</v>
      </c>
      <c r="D62" s="7" t="s">
        <v>90</v>
      </c>
      <c r="E62" s="7" t="s">
        <v>91</v>
      </c>
      <c r="F62" s="13">
        <v>0</v>
      </c>
      <c r="G62" s="13">
        <v>120</v>
      </c>
      <c r="H62" s="13">
        <v>93</v>
      </c>
      <c r="I62" s="13">
        <v>125</v>
      </c>
      <c r="J62" s="13">
        <v>131</v>
      </c>
      <c r="K62" s="9">
        <v>131</v>
      </c>
      <c r="L62" s="13">
        <v>4</v>
      </c>
      <c r="M62" s="13">
        <v>4</v>
      </c>
      <c r="N62" s="13">
        <v>4</v>
      </c>
      <c r="O62" s="9">
        <v>12.040404000000001</v>
      </c>
      <c r="P62" s="13">
        <v>4</v>
      </c>
    </row>
    <row r="63" spans="1:16" ht="19.5" x14ac:dyDescent="0.25">
      <c r="A63" s="8" t="s">
        <v>163</v>
      </c>
      <c r="B63" s="7" t="s">
        <v>164</v>
      </c>
      <c r="C63" s="7" t="s">
        <v>157</v>
      </c>
      <c r="D63" s="7" t="s">
        <v>16</v>
      </c>
      <c r="E63" s="7" t="s">
        <v>69</v>
      </c>
      <c r="F63" s="13">
        <v>116</v>
      </c>
      <c r="G63" s="13">
        <v>83</v>
      </c>
      <c r="H63" s="13">
        <v>0</v>
      </c>
      <c r="I63" s="13">
        <v>73</v>
      </c>
      <c r="J63" s="13">
        <v>0</v>
      </c>
      <c r="K63" s="9">
        <v>116</v>
      </c>
      <c r="L63" s="13">
        <v>5</v>
      </c>
      <c r="M63" s="13">
        <v>7</v>
      </c>
      <c r="N63" s="13">
        <v>2</v>
      </c>
      <c r="O63" s="9">
        <v>14.050207</v>
      </c>
      <c r="P63" s="13">
        <v>5</v>
      </c>
    </row>
    <row r="64" spans="1:16" ht="19.5" x14ac:dyDescent="0.25">
      <c r="A64" s="8" t="s">
        <v>155</v>
      </c>
      <c r="B64" s="7" t="s">
        <v>156</v>
      </c>
      <c r="C64" s="7" t="s">
        <v>157</v>
      </c>
      <c r="D64" s="7" t="s">
        <v>16</v>
      </c>
      <c r="E64" s="7" t="s">
        <v>69</v>
      </c>
      <c r="F64" s="13">
        <v>0</v>
      </c>
      <c r="G64" s="13">
        <v>78</v>
      </c>
      <c r="H64" s="13">
        <v>33</v>
      </c>
      <c r="I64" s="13">
        <v>78</v>
      </c>
      <c r="J64" s="13">
        <v>0</v>
      </c>
      <c r="K64" s="9">
        <v>78</v>
      </c>
      <c r="L64" s="13">
        <v>8</v>
      </c>
      <c r="M64" s="13">
        <v>5</v>
      </c>
      <c r="N64" s="13">
        <v>1</v>
      </c>
      <c r="O64" s="9">
        <v>14.080105</v>
      </c>
      <c r="P64" s="13">
        <v>6</v>
      </c>
    </row>
    <row r="65" spans="1:16" ht="19.5" x14ac:dyDescent="0.25">
      <c r="A65" s="8" t="s">
        <v>161</v>
      </c>
      <c r="B65" s="7" t="s">
        <v>162</v>
      </c>
      <c r="C65" s="7" t="s">
        <v>157</v>
      </c>
      <c r="D65" s="7" t="s">
        <v>16</v>
      </c>
      <c r="E65" s="7" t="s">
        <v>69</v>
      </c>
      <c r="F65" s="13">
        <v>95</v>
      </c>
      <c r="G65" s="13">
        <v>106</v>
      </c>
      <c r="H65" s="13">
        <v>106</v>
      </c>
      <c r="I65" s="13">
        <v>116</v>
      </c>
      <c r="J65" s="13">
        <v>100</v>
      </c>
      <c r="K65" s="9">
        <v>116</v>
      </c>
      <c r="L65" s="13">
        <v>5</v>
      </c>
      <c r="M65" s="13">
        <v>8</v>
      </c>
      <c r="N65" s="13">
        <v>4</v>
      </c>
      <c r="O65" s="9">
        <v>17.050408000000001</v>
      </c>
      <c r="P65" s="13">
        <v>7</v>
      </c>
    </row>
    <row r="66" spans="1:16" ht="19.5" x14ac:dyDescent="0.25">
      <c r="A66" s="8" t="s">
        <v>169</v>
      </c>
      <c r="B66" s="7" t="s">
        <v>170</v>
      </c>
      <c r="C66" s="7" t="s">
        <v>157</v>
      </c>
      <c r="D66" s="7" t="s">
        <v>90</v>
      </c>
      <c r="E66" s="7" t="s">
        <v>91</v>
      </c>
      <c r="F66" s="13">
        <v>30</v>
      </c>
      <c r="G66" s="13">
        <v>73</v>
      </c>
      <c r="H66" s="13">
        <v>114</v>
      </c>
      <c r="I66" s="13">
        <v>0</v>
      </c>
      <c r="J66" s="13">
        <v>84</v>
      </c>
      <c r="K66" s="9">
        <v>114</v>
      </c>
      <c r="L66" s="13">
        <v>7</v>
      </c>
      <c r="M66" s="13">
        <v>6</v>
      </c>
      <c r="N66" s="13">
        <v>4</v>
      </c>
      <c r="O66" s="9">
        <v>17.070405999999998</v>
      </c>
      <c r="P66" s="13">
        <v>8</v>
      </c>
    </row>
    <row r="67" spans="1:16" ht="19.5" x14ac:dyDescent="0.25">
      <c r="A67" s="5" t="s">
        <v>179</v>
      </c>
      <c r="B67" s="4" t="s">
        <v>180</v>
      </c>
      <c r="C67" s="4" t="s">
        <v>175</v>
      </c>
      <c r="D67" s="4" t="s">
        <v>16</v>
      </c>
      <c r="E67" s="4" t="s">
        <v>69</v>
      </c>
      <c r="F67" s="11">
        <v>137</v>
      </c>
      <c r="G67" s="11">
        <v>152</v>
      </c>
      <c r="H67" s="11">
        <v>147</v>
      </c>
      <c r="I67" s="11">
        <v>0</v>
      </c>
      <c r="J67" s="11">
        <v>143</v>
      </c>
      <c r="K67" s="6">
        <v>152</v>
      </c>
      <c r="L67" s="11">
        <v>2</v>
      </c>
      <c r="M67" s="11">
        <v>2</v>
      </c>
      <c r="N67" s="11">
        <v>1</v>
      </c>
      <c r="O67" s="6">
        <v>5.0201019999999996</v>
      </c>
      <c r="P67" s="11">
        <v>1</v>
      </c>
    </row>
    <row r="68" spans="1:16" ht="19.5" x14ac:dyDescent="0.25">
      <c r="A68" s="5" t="s">
        <v>183</v>
      </c>
      <c r="B68" s="4" t="s">
        <v>184</v>
      </c>
      <c r="C68" s="4" t="s">
        <v>175</v>
      </c>
      <c r="D68" s="4" t="s">
        <v>90</v>
      </c>
      <c r="E68" s="4" t="s">
        <v>146</v>
      </c>
      <c r="F68" s="11">
        <v>131</v>
      </c>
      <c r="G68" s="11">
        <v>125</v>
      </c>
      <c r="H68" s="11">
        <v>127</v>
      </c>
      <c r="I68" s="11">
        <v>127</v>
      </c>
      <c r="J68" s="11">
        <v>116</v>
      </c>
      <c r="K68" s="6">
        <v>131</v>
      </c>
      <c r="L68" s="11">
        <v>4</v>
      </c>
      <c r="M68" s="11">
        <v>1</v>
      </c>
      <c r="N68" s="11">
        <v>2</v>
      </c>
      <c r="O68" s="6">
        <v>7.0402010000000006</v>
      </c>
      <c r="P68" s="11">
        <v>2</v>
      </c>
    </row>
    <row r="69" spans="1:16" ht="19.5" x14ac:dyDescent="0.25">
      <c r="A69" s="5" t="s">
        <v>185</v>
      </c>
      <c r="B69" s="4" t="s">
        <v>186</v>
      </c>
      <c r="C69" s="4" t="s">
        <v>175</v>
      </c>
      <c r="D69" s="4" t="s">
        <v>90</v>
      </c>
      <c r="E69" s="4" t="s">
        <v>91</v>
      </c>
      <c r="F69" s="11">
        <v>145</v>
      </c>
      <c r="G69" s="11">
        <v>0</v>
      </c>
      <c r="H69" s="11">
        <v>137</v>
      </c>
      <c r="I69" s="11">
        <v>43</v>
      </c>
      <c r="J69" s="11">
        <v>29</v>
      </c>
      <c r="K69" s="6">
        <v>145</v>
      </c>
      <c r="L69" s="11">
        <v>3</v>
      </c>
      <c r="M69" s="11">
        <v>3</v>
      </c>
      <c r="N69" s="11">
        <v>2</v>
      </c>
      <c r="O69" s="6">
        <v>8.0302029999999984</v>
      </c>
      <c r="P69" s="11">
        <v>3</v>
      </c>
    </row>
    <row r="70" spans="1:16" ht="19.5" x14ac:dyDescent="0.25">
      <c r="A70" s="5" t="s">
        <v>173</v>
      </c>
      <c r="B70" s="4" t="s">
        <v>174</v>
      </c>
      <c r="C70" s="4" t="s">
        <v>175</v>
      </c>
      <c r="D70" s="4" t="s">
        <v>16</v>
      </c>
      <c r="E70" s="4" t="s">
        <v>66</v>
      </c>
      <c r="F70" s="11">
        <v>164</v>
      </c>
      <c r="G70" s="11">
        <v>145</v>
      </c>
      <c r="H70" s="11">
        <v>58</v>
      </c>
      <c r="I70" s="11">
        <v>0</v>
      </c>
      <c r="J70" s="11">
        <v>157</v>
      </c>
      <c r="K70" s="6">
        <v>164</v>
      </c>
      <c r="L70" s="11">
        <v>1</v>
      </c>
      <c r="M70" s="11">
        <v>6</v>
      </c>
      <c r="N70" s="11">
        <v>2</v>
      </c>
      <c r="O70" s="6">
        <v>9.0102060000000002</v>
      </c>
      <c r="P70" s="11">
        <v>4</v>
      </c>
    </row>
    <row r="71" spans="1:16" ht="19.5" x14ac:dyDescent="0.25">
      <c r="A71" s="5" t="s">
        <v>181</v>
      </c>
      <c r="B71" s="4" t="s">
        <v>182</v>
      </c>
      <c r="C71" s="4" t="s">
        <v>175</v>
      </c>
      <c r="D71" s="4" t="s">
        <v>16</v>
      </c>
      <c r="E71" s="4" t="s">
        <v>66</v>
      </c>
      <c r="F71" s="11">
        <v>66</v>
      </c>
      <c r="G71" s="11">
        <v>58</v>
      </c>
      <c r="H71" s="11">
        <v>108</v>
      </c>
      <c r="I71" s="11">
        <v>108</v>
      </c>
      <c r="J71" s="11">
        <v>69</v>
      </c>
      <c r="K71" s="6">
        <v>108</v>
      </c>
      <c r="L71" s="11">
        <v>6</v>
      </c>
      <c r="M71" s="11">
        <v>4</v>
      </c>
      <c r="N71" s="11">
        <v>2</v>
      </c>
      <c r="O71" s="6">
        <v>12.060204000000001</v>
      </c>
      <c r="P71" s="11">
        <v>5</v>
      </c>
    </row>
    <row r="72" spans="1:16" ht="19.5" x14ac:dyDescent="0.25">
      <c r="A72" s="5" t="s">
        <v>176</v>
      </c>
      <c r="B72" s="4" t="s">
        <v>177</v>
      </c>
      <c r="C72" s="4" t="s">
        <v>175</v>
      </c>
      <c r="D72" s="4" t="s">
        <v>16</v>
      </c>
      <c r="E72" s="4" t="s">
        <v>178</v>
      </c>
      <c r="F72" s="11">
        <v>108</v>
      </c>
      <c r="G72" s="11">
        <v>101</v>
      </c>
      <c r="H72" s="11">
        <v>0</v>
      </c>
      <c r="I72" s="11">
        <v>0</v>
      </c>
      <c r="J72" s="11">
        <v>109</v>
      </c>
      <c r="K72" s="6">
        <v>109</v>
      </c>
      <c r="L72" s="11">
        <v>5</v>
      </c>
      <c r="M72" s="11">
        <v>7</v>
      </c>
      <c r="N72" s="11">
        <v>2</v>
      </c>
      <c r="O72" s="6">
        <v>14.050207</v>
      </c>
      <c r="P72" s="11">
        <v>6</v>
      </c>
    </row>
    <row r="73" spans="1:16" ht="19.5" x14ac:dyDescent="0.25">
      <c r="A73" s="5" t="s">
        <v>189</v>
      </c>
      <c r="B73" s="4" t="s">
        <v>190</v>
      </c>
      <c r="C73" s="4" t="s">
        <v>175</v>
      </c>
      <c r="D73" s="4" t="s">
        <v>90</v>
      </c>
      <c r="E73" s="4" t="s">
        <v>91</v>
      </c>
      <c r="F73" s="11">
        <v>0</v>
      </c>
      <c r="G73" s="11">
        <v>42</v>
      </c>
      <c r="H73" s="11">
        <v>0</v>
      </c>
      <c r="I73" s="11">
        <v>92</v>
      </c>
      <c r="J73" s="11">
        <v>71</v>
      </c>
      <c r="K73" s="6">
        <v>92</v>
      </c>
      <c r="L73" s="11">
        <v>7</v>
      </c>
      <c r="M73" s="11">
        <v>5</v>
      </c>
      <c r="N73" s="11">
        <v>2</v>
      </c>
      <c r="O73" s="6">
        <v>14.070205</v>
      </c>
      <c r="P73" s="11">
        <v>7</v>
      </c>
    </row>
    <row r="74" spans="1:16" ht="19.5" x14ac:dyDescent="0.25">
      <c r="A74" s="5" t="s">
        <v>187</v>
      </c>
      <c r="B74" s="4" t="s">
        <v>188</v>
      </c>
      <c r="C74" s="4" t="s">
        <v>175</v>
      </c>
      <c r="D74" s="4" t="s">
        <v>90</v>
      </c>
      <c r="E74" s="4" t="s">
        <v>91</v>
      </c>
      <c r="F74" s="11">
        <v>45</v>
      </c>
      <c r="G74" s="11">
        <v>20</v>
      </c>
      <c r="H74" s="11">
        <v>0</v>
      </c>
      <c r="I74" s="11">
        <v>0</v>
      </c>
      <c r="J74" s="11">
        <v>83</v>
      </c>
      <c r="K74" s="6">
        <v>83</v>
      </c>
      <c r="L74" s="11">
        <v>8</v>
      </c>
      <c r="M74" s="11">
        <v>8</v>
      </c>
      <c r="N74" s="11">
        <v>2</v>
      </c>
      <c r="O74" s="6">
        <v>18.080207999999999</v>
      </c>
      <c r="P74" s="11">
        <v>8</v>
      </c>
    </row>
    <row r="75" spans="1:16" ht="19.5" x14ac:dyDescent="0.25">
      <c r="A75" s="8" t="s">
        <v>198</v>
      </c>
      <c r="B75" s="7" t="s">
        <v>199</v>
      </c>
      <c r="C75" s="7" t="s">
        <v>193</v>
      </c>
      <c r="D75" s="7" t="s">
        <v>16</v>
      </c>
      <c r="E75" s="7" t="s">
        <v>78</v>
      </c>
      <c r="F75" s="13">
        <v>131</v>
      </c>
      <c r="G75" s="13">
        <v>134</v>
      </c>
      <c r="H75" s="13">
        <v>147</v>
      </c>
      <c r="I75" s="13">
        <v>139</v>
      </c>
      <c r="J75" s="13">
        <v>137</v>
      </c>
      <c r="K75" s="9">
        <v>147</v>
      </c>
      <c r="L75" s="13">
        <v>1</v>
      </c>
      <c r="M75" s="13">
        <v>2</v>
      </c>
      <c r="N75" s="13">
        <v>4</v>
      </c>
      <c r="O75" s="9">
        <v>7.010402</v>
      </c>
      <c r="P75" s="13">
        <v>1</v>
      </c>
    </row>
    <row r="76" spans="1:16" ht="19.5" x14ac:dyDescent="0.25">
      <c r="A76" s="8" t="s">
        <v>196</v>
      </c>
      <c r="B76" s="7" t="s">
        <v>197</v>
      </c>
      <c r="C76" s="7" t="s">
        <v>193</v>
      </c>
      <c r="D76" s="7" t="s">
        <v>16</v>
      </c>
      <c r="E76" s="7" t="s">
        <v>69</v>
      </c>
      <c r="F76" s="13">
        <v>131</v>
      </c>
      <c r="G76" s="13">
        <v>33</v>
      </c>
      <c r="H76" s="13">
        <v>33</v>
      </c>
      <c r="I76" s="13">
        <v>35</v>
      </c>
      <c r="J76" s="13">
        <v>117</v>
      </c>
      <c r="K76" s="9">
        <v>131</v>
      </c>
      <c r="L76" s="13">
        <v>2</v>
      </c>
      <c r="M76" s="13">
        <v>3</v>
      </c>
      <c r="N76" s="13">
        <v>4</v>
      </c>
      <c r="O76" s="9">
        <v>9.0204029999999999</v>
      </c>
      <c r="P76" s="13">
        <v>2</v>
      </c>
    </row>
    <row r="77" spans="1:16" ht="19.5" x14ac:dyDescent="0.25">
      <c r="A77" s="8" t="s">
        <v>204</v>
      </c>
      <c r="B77" s="7" t="s">
        <v>205</v>
      </c>
      <c r="C77" s="7" t="s">
        <v>193</v>
      </c>
      <c r="D77" s="7" t="s">
        <v>90</v>
      </c>
      <c r="E77" s="7" t="s">
        <v>91</v>
      </c>
      <c r="F77" s="13">
        <v>94</v>
      </c>
      <c r="G77" s="13">
        <v>100</v>
      </c>
      <c r="H77" s="13">
        <v>120</v>
      </c>
      <c r="I77" s="13">
        <v>119</v>
      </c>
      <c r="J77" s="13">
        <v>116</v>
      </c>
      <c r="K77" s="9">
        <v>120</v>
      </c>
      <c r="L77" s="13">
        <v>3</v>
      </c>
      <c r="M77" s="13">
        <v>4</v>
      </c>
      <c r="N77" s="13">
        <v>2</v>
      </c>
      <c r="O77" s="9">
        <v>9.0302039999999995</v>
      </c>
      <c r="P77" s="13">
        <v>3</v>
      </c>
    </row>
    <row r="78" spans="1:16" ht="19.5" x14ac:dyDescent="0.25">
      <c r="A78" s="8" t="s">
        <v>202</v>
      </c>
      <c r="B78" s="7" t="s">
        <v>203</v>
      </c>
      <c r="C78" s="7" t="s">
        <v>193</v>
      </c>
      <c r="D78" s="7" t="s">
        <v>90</v>
      </c>
      <c r="E78" s="7" t="s">
        <v>91</v>
      </c>
      <c r="F78" s="13">
        <v>92</v>
      </c>
      <c r="G78" s="13">
        <v>0</v>
      </c>
      <c r="H78" s="13">
        <v>89</v>
      </c>
      <c r="I78" s="13">
        <v>0</v>
      </c>
      <c r="J78" s="13">
        <v>25</v>
      </c>
      <c r="K78" s="9">
        <v>92</v>
      </c>
      <c r="L78" s="13">
        <v>5</v>
      </c>
      <c r="M78" s="13">
        <v>1</v>
      </c>
      <c r="N78" s="13">
        <v>4</v>
      </c>
      <c r="O78" s="9">
        <v>10.050401000000001</v>
      </c>
      <c r="P78" s="13">
        <v>4</v>
      </c>
    </row>
    <row r="79" spans="1:16" ht="19.5" x14ac:dyDescent="0.25">
      <c r="A79" s="8" t="s">
        <v>191</v>
      </c>
      <c r="B79" s="7" t="s">
        <v>192</v>
      </c>
      <c r="C79" s="7" t="s">
        <v>193</v>
      </c>
      <c r="D79" s="7" t="s">
        <v>16</v>
      </c>
      <c r="E79" s="7" t="s">
        <v>69</v>
      </c>
      <c r="F79" s="13">
        <v>73</v>
      </c>
      <c r="G79" s="13">
        <v>59</v>
      </c>
      <c r="H79" s="13">
        <v>0</v>
      </c>
      <c r="I79" s="13">
        <v>117</v>
      </c>
      <c r="J79" s="13">
        <v>0</v>
      </c>
      <c r="K79" s="9">
        <v>117</v>
      </c>
      <c r="L79" s="13">
        <v>4</v>
      </c>
      <c r="M79" s="13">
        <v>6</v>
      </c>
      <c r="N79" s="13">
        <v>1</v>
      </c>
      <c r="O79" s="9">
        <v>11.040106</v>
      </c>
      <c r="P79" s="13">
        <v>5</v>
      </c>
    </row>
    <row r="80" spans="1:16" ht="19.5" x14ac:dyDescent="0.25">
      <c r="A80" s="8" t="s">
        <v>194</v>
      </c>
      <c r="B80" s="7" t="s">
        <v>195</v>
      </c>
      <c r="C80" s="7" t="s">
        <v>193</v>
      </c>
      <c r="D80" s="7" t="s">
        <v>16</v>
      </c>
      <c r="E80" s="7" t="s">
        <v>66</v>
      </c>
      <c r="F80" s="13">
        <v>0</v>
      </c>
      <c r="G80" s="13">
        <v>50</v>
      </c>
      <c r="H80" s="13">
        <v>30</v>
      </c>
      <c r="I80" s="13">
        <v>0</v>
      </c>
      <c r="J80" s="13">
        <v>68</v>
      </c>
      <c r="K80" s="9">
        <v>68</v>
      </c>
      <c r="L80" s="13">
        <v>6</v>
      </c>
      <c r="M80" s="13">
        <v>5</v>
      </c>
      <c r="N80" s="13">
        <v>4</v>
      </c>
      <c r="O80" s="9">
        <v>15.060405000000001</v>
      </c>
      <c r="P80" s="13">
        <v>6</v>
      </c>
    </row>
    <row r="81" spans="1:16" ht="19.5" x14ac:dyDescent="0.25">
      <c r="A81" s="8" t="s">
        <v>200</v>
      </c>
      <c r="B81" s="7" t="s">
        <v>201</v>
      </c>
      <c r="C81" s="7" t="s">
        <v>193</v>
      </c>
      <c r="D81" s="7" t="s">
        <v>16</v>
      </c>
      <c r="E81" s="7" t="s">
        <v>69</v>
      </c>
      <c r="F81" s="13">
        <v>20</v>
      </c>
      <c r="G81" s="13">
        <v>0</v>
      </c>
      <c r="H81" s="13">
        <v>0</v>
      </c>
      <c r="I81" s="13">
        <v>0</v>
      </c>
      <c r="J81" s="13">
        <v>0</v>
      </c>
      <c r="K81" s="9">
        <v>20</v>
      </c>
      <c r="L81" s="13">
        <v>7</v>
      </c>
      <c r="M81" s="13">
        <v>7</v>
      </c>
      <c r="N81" s="13">
        <v>3</v>
      </c>
      <c r="O81" s="9">
        <v>17.070307</v>
      </c>
      <c r="P81" s="13">
        <v>7</v>
      </c>
    </row>
  </sheetData>
  <autoFilter ref="A2:P81"/>
  <sortState ref="A9:P16">
    <sortCondition ref="O9:O16"/>
    <sortCondition ref="L9:L16"/>
  </sortState>
  <mergeCells count="1">
    <mergeCell ref="A1:P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workbookViewId="0">
      <pane ySplit="3" topLeftCell="A4" activePane="bottomLeft" state="frozen"/>
      <selection pane="bottomLeft" activeCell="A4" sqref="A4"/>
    </sheetView>
  </sheetViews>
  <sheetFormatPr defaultRowHeight="16.5" x14ac:dyDescent="0.25"/>
  <cols>
    <col min="1" max="1" width="8" bestFit="1" customWidth="1"/>
    <col min="2" max="2" width="9.25" bestFit="1" customWidth="1"/>
    <col min="3" max="3" width="14.625" bestFit="1" customWidth="1"/>
    <col min="4" max="4" width="9.25" customWidth="1"/>
    <col min="5" max="5" width="28.5" bestFit="1" customWidth="1"/>
    <col min="6" max="14" width="9.25" customWidth="1"/>
    <col min="15" max="15" width="6.75" bestFit="1" customWidth="1"/>
    <col min="16" max="16" width="11.875" bestFit="1" customWidth="1"/>
  </cols>
  <sheetData>
    <row r="1" spans="1:16" ht="27.75" x14ac:dyDescent="0.25">
      <c r="A1" s="16" t="s">
        <v>233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9.5" x14ac:dyDescent="0.25">
      <c r="A2" s="1" t="s">
        <v>0</v>
      </c>
      <c r="B2" s="1" t="s">
        <v>226</v>
      </c>
      <c r="C2" s="1" t="s">
        <v>228</v>
      </c>
      <c r="D2" s="5" t="s">
        <v>3</v>
      </c>
      <c r="E2" s="14" t="s">
        <v>224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206</v>
      </c>
      <c r="P2" s="1" t="s">
        <v>232</v>
      </c>
    </row>
    <row r="3" spans="1:16" ht="19.5" x14ac:dyDescent="0.4">
      <c r="A3" s="2"/>
      <c r="B3" s="2"/>
      <c r="C3" s="2"/>
      <c r="D3" s="2"/>
      <c r="E3" s="2"/>
      <c r="F3" s="3">
        <v>4</v>
      </c>
      <c r="G3" s="3">
        <v>4</v>
      </c>
      <c r="H3" s="3">
        <v>4</v>
      </c>
      <c r="I3" s="3">
        <v>3</v>
      </c>
      <c r="J3" s="3">
        <v>3</v>
      </c>
      <c r="K3" s="3">
        <v>3</v>
      </c>
      <c r="L3" s="3">
        <v>2</v>
      </c>
      <c r="M3" s="3">
        <v>2</v>
      </c>
      <c r="N3" s="3">
        <v>2</v>
      </c>
      <c r="O3" s="2"/>
      <c r="P3" s="2"/>
    </row>
    <row r="4" spans="1:16" ht="19.5" x14ac:dyDescent="0.25">
      <c r="A4" s="4" t="s">
        <v>24</v>
      </c>
      <c r="B4" s="4" t="s">
        <v>25</v>
      </c>
      <c r="C4" s="4" t="s">
        <v>15</v>
      </c>
      <c r="D4" s="4" t="s">
        <v>16</v>
      </c>
      <c r="E4" s="4" t="s">
        <v>26</v>
      </c>
      <c r="F4" s="5">
        <v>5</v>
      </c>
      <c r="G4" s="5">
        <v>4</v>
      </c>
      <c r="H4" s="5">
        <v>4</v>
      </c>
      <c r="I4" s="5">
        <v>3</v>
      </c>
      <c r="J4" s="5">
        <v>3</v>
      </c>
      <c r="K4" s="5">
        <v>4</v>
      </c>
      <c r="L4" s="5">
        <v>5</v>
      </c>
      <c r="M4" s="5">
        <v>5</v>
      </c>
      <c r="N4" s="5">
        <v>5</v>
      </c>
      <c r="O4" s="6">
        <f>SUM(F4:N4)</f>
        <v>38</v>
      </c>
      <c r="P4" s="5">
        <v>1</v>
      </c>
    </row>
    <row r="5" spans="1:16" ht="19.5" x14ac:dyDescent="0.25">
      <c r="A5" s="4" t="s">
        <v>18</v>
      </c>
      <c r="B5" s="4" t="s">
        <v>19</v>
      </c>
      <c r="C5" s="4" t="s">
        <v>15</v>
      </c>
      <c r="D5" s="4" t="s">
        <v>16</v>
      </c>
      <c r="E5" s="4" t="s">
        <v>20</v>
      </c>
      <c r="F5" s="5">
        <v>5</v>
      </c>
      <c r="G5" s="5">
        <v>4</v>
      </c>
      <c r="H5" s="5">
        <v>4</v>
      </c>
      <c r="I5" s="5">
        <v>3</v>
      </c>
      <c r="J5" s="5">
        <v>5</v>
      </c>
      <c r="K5" s="5">
        <v>3</v>
      </c>
      <c r="L5" s="5">
        <v>1</v>
      </c>
      <c r="M5" s="5">
        <v>4</v>
      </c>
      <c r="N5" s="5">
        <v>4</v>
      </c>
      <c r="O5" s="6">
        <f t="shared" ref="O5:O68" si="0">SUM(F5:N5)</f>
        <v>33</v>
      </c>
      <c r="P5" s="5">
        <v>2</v>
      </c>
    </row>
    <row r="6" spans="1:16" ht="19.5" x14ac:dyDescent="0.25">
      <c r="A6" s="4" t="s">
        <v>13</v>
      </c>
      <c r="B6" s="4" t="s">
        <v>14</v>
      </c>
      <c r="C6" s="4" t="s">
        <v>15</v>
      </c>
      <c r="D6" s="4" t="s">
        <v>16</v>
      </c>
      <c r="E6" s="4" t="s">
        <v>17</v>
      </c>
      <c r="F6" s="5">
        <v>4</v>
      </c>
      <c r="G6" s="5">
        <v>4</v>
      </c>
      <c r="H6" s="5">
        <v>3</v>
      </c>
      <c r="I6" s="5">
        <v>4</v>
      </c>
      <c r="J6" s="5">
        <v>4</v>
      </c>
      <c r="K6" s="5">
        <v>2</v>
      </c>
      <c r="L6" s="5">
        <v>5</v>
      </c>
      <c r="M6" s="5">
        <v>4</v>
      </c>
      <c r="N6" s="5">
        <v>3</v>
      </c>
      <c r="O6" s="6">
        <f t="shared" si="0"/>
        <v>33</v>
      </c>
      <c r="P6" s="5">
        <v>2</v>
      </c>
    </row>
    <row r="7" spans="1:16" ht="19.5" x14ac:dyDescent="0.25">
      <c r="A7" s="4" t="s">
        <v>27</v>
      </c>
      <c r="B7" s="4" t="s">
        <v>28</v>
      </c>
      <c r="C7" s="4" t="s">
        <v>15</v>
      </c>
      <c r="D7" s="4" t="s">
        <v>16</v>
      </c>
      <c r="E7" s="4" t="s">
        <v>23</v>
      </c>
      <c r="F7" s="5">
        <v>0</v>
      </c>
      <c r="G7" s="5">
        <v>4</v>
      </c>
      <c r="H7" s="5">
        <v>5</v>
      </c>
      <c r="I7" s="5">
        <v>3</v>
      </c>
      <c r="J7" s="5">
        <v>3</v>
      </c>
      <c r="K7" s="5">
        <v>4</v>
      </c>
      <c r="L7" s="5">
        <v>5</v>
      </c>
      <c r="M7" s="5">
        <v>4</v>
      </c>
      <c r="N7" s="5">
        <v>5</v>
      </c>
      <c r="O7" s="6">
        <f t="shared" si="0"/>
        <v>33</v>
      </c>
      <c r="P7" s="5">
        <v>2</v>
      </c>
    </row>
    <row r="8" spans="1:16" ht="19.5" x14ac:dyDescent="0.25">
      <c r="A8" s="4" t="s">
        <v>21</v>
      </c>
      <c r="B8" s="4" t="s">
        <v>22</v>
      </c>
      <c r="C8" s="4" t="s">
        <v>15</v>
      </c>
      <c r="D8" s="4" t="s">
        <v>16</v>
      </c>
      <c r="E8" s="4" t="s">
        <v>23</v>
      </c>
      <c r="F8" s="5">
        <v>4</v>
      </c>
      <c r="G8" s="5">
        <v>3</v>
      </c>
      <c r="H8" s="5">
        <v>5</v>
      </c>
      <c r="I8" s="5">
        <v>2</v>
      </c>
      <c r="J8" s="5">
        <v>3</v>
      </c>
      <c r="K8" s="5">
        <v>4</v>
      </c>
      <c r="L8" s="5">
        <v>2</v>
      </c>
      <c r="M8" s="5">
        <v>4</v>
      </c>
      <c r="N8" s="5">
        <v>5</v>
      </c>
      <c r="O8" s="6">
        <f t="shared" si="0"/>
        <v>32</v>
      </c>
      <c r="P8" s="5">
        <v>5</v>
      </c>
    </row>
    <row r="9" spans="1:16" ht="19.5" x14ac:dyDescent="0.25">
      <c r="A9" s="7" t="s">
        <v>29</v>
      </c>
      <c r="B9" s="7" t="s">
        <v>30</v>
      </c>
      <c r="C9" s="7" t="s">
        <v>31</v>
      </c>
      <c r="D9" s="7" t="s">
        <v>16</v>
      </c>
      <c r="E9" s="7" t="s">
        <v>32</v>
      </c>
      <c r="F9" s="8">
        <v>2</v>
      </c>
      <c r="G9" s="8">
        <v>1</v>
      </c>
      <c r="H9" s="8">
        <v>2</v>
      </c>
      <c r="I9" s="8">
        <v>2</v>
      </c>
      <c r="J9" s="8">
        <v>4</v>
      </c>
      <c r="K9" s="8">
        <v>3</v>
      </c>
      <c r="L9" s="8">
        <v>2</v>
      </c>
      <c r="M9" s="8">
        <v>4</v>
      </c>
      <c r="N9" s="8">
        <v>4</v>
      </c>
      <c r="O9" s="9">
        <f t="shared" si="0"/>
        <v>24</v>
      </c>
      <c r="P9" s="8">
        <v>1</v>
      </c>
    </row>
    <row r="10" spans="1:16" ht="19.5" x14ac:dyDescent="0.25">
      <c r="A10" s="4" t="s">
        <v>37</v>
      </c>
      <c r="B10" s="4" t="s">
        <v>38</v>
      </c>
      <c r="C10" s="4" t="s">
        <v>35</v>
      </c>
      <c r="D10" s="4" t="s">
        <v>16</v>
      </c>
      <c r="E10" s="4" t="s">
        <v>39</v>
      </c>
      <c r="F10" s="5">
        <v>5</v>
      </c>
      <c r="G10" s="5">
        <v>4</v>
      </c>
      <c r="H10" s="5">
        <v>4</v>
      </c>
      <c r="I10" s="5">
        <v>3</v>
      </c>
      <c r="J10" s="5">
        <v>4</v>
      </c>
      <c r="K10" s="5">
        <v>4</v>
      </c>
      <c r="L10" s="5">
        <v>5</v>
      </c>
      <c r="M10" s="5">
        <v>4</v>
      </c>
      <c r="N10" s="5">
        <v>5</v>
      </c>
      <c r="O10" s="6">
        <f t="shared" si="0"/>
        <v>38</v>
      </c>
      <c r="P10" s="5">
        <v>1</v>
      </c>
    </row>
    <row r="11" spans="1:16" ht="19.5" x14ac:dyDescent="0.25">
      <c r="A11" s="4" t="s">
        <v>33</v>
      </c>
      <c r="B11" s="4" t="s">
        <v>34</v>
      </c>
      <c r="C11" s="4" t="s">
        <v>35</v>
      </c>
      <c r="D11" s="4" t="s">
        <v>16</v>
      </c>
      <c r="E11" s="4" t="s">
        <v>36</v>
      </c>
      <c r="F11" s="5">
        <v>4</v>
      </c>
      <c r="G11" s="5">
        <v>4</v>
      </c>
      <c r="H11" s="5">
        <v>4</v>
      </c>
      <c r="I11" s="5">
        <v>3</v>
      </c>
      <c r="J11" s="5">
        <v>4</v>
      </c>
      <c r="K11" s="5">
        <v>4</v>
      </c>
      <c r="L11" s="5">
        <v>4</v>
      </c>
      <c r="M11" s="5">
        <v>5</v>
      </c>
      <c r="N11" s="5">
        <v>5</v>
      </c>
      <c r="O11" s="6">
        <f t="shared" si="0"/>
        <v>37</v>
      </c>
      <c r="P11" s="5">
        <v>2</v>
      </c>
    </row>
    <row r="12" spans="1:16" ht="19.5" x14ac:dyDescent="0.25">
      <c r="A12" s="4" t="s">
        <v>40</v>
      </c>
      <c r="B12" s="4" t="s">
        <v>41</v>
      </c>
      <c r="C12" s="4" t="s">
        <v>35</v>
      </c>
      <c r="D12" s="4" t="s">
        <v>42</v>
      </c>
      <c r="E12" s="4" t="s">
        <v>43</v>
      </c>
      <c r="F12" s="5">
        <v>4</v>
      </c>
      <c r="G12" s="5">
        <v>2</v>
      </c>
      <c r="H12" s="5">
        <v>5</v>
      </c>
      <c r="I12" s="5">
        <v>2</v>
      </c>
      <c r="J12" s="5">
        <v>2</v>
      </c>
      <c r="K12" s="5">
        <v>3</v>
      </c>
      <c r="L12" s="5">
        <v>5</v>
      </c>
      <c r="M12" s="5">
        <v>5</v>
      </c>
      <c r="N12" s="5">
        <v>5</v>
      </c>
      <c r="O12" s="6">
        <f t="shared" si="0"/>
        <v>33</v>
      </c>
      <c r="P12" s="5">
        <v>3</v>
      </c>
    </row>
    <row r="13" spans="1:16" ht="19.5" x14ac:dyDescent="0.25">
      <c r="A13" s="4" t="s">
        <v>46</v>
      </c>
      <c r="B13" s="4" t="s">
        <v>47</v>
      </c>
      <c r="C13" s="4" t="s">
        <v>35</v>
      </c>
      <c r="D13" s="4" t="s">
        <v>42</v>
      </c>
      <c r="E13" s="4" t="s">
        <v>43</v>
      </c>
      <c r="F13" s="5">
        <v>4</v>
      </c>
      <c r="G13" s="5">
        <v>0</v>
      </c>
      <c r="H13" s="5">
        <v>4</v>
      </c>
      <c r="I13" s="5">
        <v>4</v>
      </c>
      <c r="J13" s="5">
        <v>4</v>
      </c>
      <c r="K13" s="5">
        <v>4</v>
      </c>
      <c r="L13" s="5">
        <v>4</v>
      </c>
      <c r="M13" s="5">
        <v>3</v>
      </c>
      <c r="N13" s="5">
        <v>2</v>
      </c>
      <c r="O13" s="6">
        <f t="shared" si="0"/>
        <v>29</v>
      </c>
      <c r="P13" s="5">
        <v>4</v>
      </c>
    </row>
    <row r="14" spans="1:16" ht="19.5" x14ac:dyDescent="0.25">
      <c r="A14" s="4" t="s">
        <v>50</v>
      </c>
      <c r="B14" s="4" t="s">
        <v>51</v>
      </c>
      <c r="C14" s="4" t="s">
        <v>35</v>
      </c>
      <c r="D14" s="4" t="s">
        <v>42</v>
      </c>
      <c r="E14" s="4" t="s">
        <v>43</v>
      </c>
      <c r="F14" s="5">
        <v>1</v>
      </c>
      <c r="G14" s="5">
        <v>4</v>
      </c>
      <c r="H14" s="5">
        <v>3</v>
      </c>
      <c r="I14" s="5">
        <v>3</v>
      </c>
      <c r="J14" s="5">
        <v>3</v>
      </c>
      <c r="K14" s="5">
        <v>3</v>
      </c>
      <c r="L14" s="5">
        <v>4</v>
      </c>
      <c r="M14" s="5">
        <v>2</v>
      </c>
      <c r="N14" s="5">
        <v>5</v>
      </c>
      <c r="O14" s="6">
        <f t="shared" si="0"/>
        <v>28</v>
      </c>
      <c r="P14" s="5">
        <v>5</v>
      </c>
    </row>
    <row r="15" spans="1:16" ht="19.5" x14ac:dyDescent="0.25">
      <c r="A15" s="4" t="s">
        <v>48</v>
      </c>
      <c r="B15" s="4" t="s">
        <v>49</v>
      </c>
      <c r="C15" s="4" t="s">
        <v>35</v>
      </c>
      <c r="D15" s="4" t="s">
        <v>42</v>
      </c>
      <c r="E15" s="4" t="s">
        <v>43</v>
      </c>
      <c r="F15" s="5">
        <v>3</v>
      </c>
      <c r="G15" s="5">
        <v>3</v>
      </c>
      <c r="H15" s="5">
        <v>2</v>
      </c>
      <c r="I15" s="5">
        <v>3</v>
      </c>
      <c r="J15" s="5">
        <v>3</v>
      </c>
      <c r="K15" s="5">
        <v>2</v>
      </c>
      <c r="L15" s="5">
        <v>2</v>
      </c>
      <c r="M15" s="5">
        <v>5</v>
      </c>
      <c r="N15" s="5">
        <v>5</v>
      </c>
      <c r="O15" s="6">
        <f t="shared" si="0"/>
        <v>28</v>
      </c>
      <c r="P15" s="5">
        <v>5</v>
      </c>
    </row>
    <row r="16" spans="1:16" ht="19.5" x14ac:dyDescent="0.25">
      <c r="A16" s="4" t="s">
        <v>44</v>
      </c>
      <c r="B16" s="4" t="s">
        <v>45</v>
      </c>
      <c r="C16" s="4" t="s">
        <v>35</v>
      </c>
      <c r="D16" s="4" t="s">
        <v>42</v>
      </c>
      <c r="E16" s="4" t="s">
        <v>43</v>
      </c>
      <c r="F16" s="5">
        <v>2</v>
      </c>
      <c r="G16" s="5">
        <v>2</v>
      </c>
      <c r="H16" s="5">
        <v>2</v>
      </c>
      <c r="I16" s="5">
        <v>2</v>
      </c>
      <c r="J16" s="5">
        <v>3</v>
      </c>
      <c r="K16" s="5">
        <v>4</v>
      </c>
      <c r="L16" s="5">
        <v>5</v>
      </c>
      <c r="M16" s="5">
        <v>3</v>
      </c>
      <c r="N16" s="5">
        <v>3</v>
      </c>
      <c r="O16" s="6">
        <f t="shared" si="0"/>
        <v>26</v>
      </c>
      <c r="P16" s="5">
        <v>7</v>
      </c>
    </row>
    <row r="17" spans="1:16" ht="19.5" x14ac:dyDescent="0.25">
      <c r="A17" s="4" t="s">
        <v>52</v>
      </c>
      <c r="B17" s="4" t="s">
        <v>53</v>
      </c>
      <c r="C17" s="4" t="s">
        <v>35</v>
      </c>
      <c r="D17" s="4" t="s">
        <v>42</v>
      </c>
      <c r="E17" s="4" t="s">
        <v>43</v>
      </c>
      <c r="F17" s="5">
        <v>1</v>
      </c>
      <c r="G17" s="5">
        <v>0</v>
      </c>
      <c r="H17" s="5">
        <v>1</v>
      </c>
      <c r="I17" s="5">
        <v>3</v>
      </c>
      <c r="J17" s="5">
        <v>4</v>
      </c>
      <c r="K17" s="5">
        <v>3</v>
      </c>
      <c r="L17" s="5">
        <v>1</v>
      </c>
      <c r="M17" s="5">
        <v>4</v>
      </c>
      <c r="N17" s="5">
        <v>4</v>
      </c>
      <c r="O17" s="6">
        <f t="shared" si="0"/>
        <v>21</v>
      </c>
      <c r="P17" s="5">
        <v>8</v>
      </c>
    </row>
    <row r="18" spans="1:16" ht="19.5" x14ac:dyDescent="0.25">
      <c r="A18" s="7" t="s">
        <v>61</v>
      </c>
      <c r="B18" s="7" t="s">
        <v>62</v>
      </c>
      <c r="C18" s="7" t="s">
        <v>56</v>
      </c>
      <c r="D18" s="7" t="s">
        <v>42</v>
      </c>
      <c r="E18" s="7" t="s">
        <v>43</v>
      </c>
      <c r="F18" s="8">
        <v>2</v>
      </c>
      <c r="G18" s="8">
        <v>2</v>
      </c>
      <c r="H18" s="8">
        <v>5</v>
      </c>
      <c r="I18" s="8">
        <v>4</v>
      </c>
      <c r="J18" s="8">
        <v>4</v>
      </c>
      <c r="K18" s="8">
        <v>3</v>
      </c>
      <c r="L18" s="8">
        <v>4</v>
      </c>
      <c r="M18" s="8">
        <v>5</v>
      </c>
      <c r="N18" s="8">
        <v>4</v>
      </c>
      <c r="O18" s="9">
        <f t="shared" si="0"/>
        <v>33</v>
      </c>
      <c r="P18" s="8">
        <v>1</v>
      </c>
    </row>
    <row r="19" spans="1:16" ht="19.5" x14ac:dyDescent="0.25">
      <c r="A19" s="7" t="s">
        <v>59</v>
      </c>
      <c r="B19" s="7" t="s">
        <v>60</v>
      </c>
      <c r="C19" s="7" t="s">
        <v>56</v>
      </c>
      <c r="D19" s="7" t="s">
        <v>42</v>
      </c>
      <c r="E19" s="7" t="s">
        <v>43</v>
      </c>
      <c r="F19" s="8">
        <v>5</v>
      </c>
      <c r="G19" s="8">
        <v>3</v>
      </c>
      <c r="H19" s="8">
        <v>3</v>
      </c>
      <c r="I19" s="8">
        <v>2</v>
      </c>
      <c r="J19" s="8">
        <v>1</v>
      </c>
      <c r="K19" s="8">
        <v>3</v>
      </c>
      <c r="L19" s="8">
        <v>5</v>
      </c>
      <c r="M19" s="8">
        <v>1</v>
      </c>
      <c r="N19" s="8">
        <v>5</v>
      </c>
      <c r="O19" s="9">
        <f t="shared" si="0"/>
        <v>28</v>
      </c>
      <c r="P19" s="8">
        <v>2</v>
      </c>
    </row>
    <row r="20" spans="1:16" ht="19.5" x14ac:dyDescent="0.25">
      <c r="A20" s="7" t="s">
        <v>57</v>
      </c>
      <c r="B20" s="7" t="s">
        <v>58</v>
      </c>
      <c r="C20" s="7" t="s">
        <v>56</v>
      </c>
      <c r="D20" s="7" t="s">
        <v>42</v>
      </c>
      <c r="E20" s="7" t="s">
        <v>43</v>
      </c>
      <c r="F20" s="8">
        <v>2</v>
      </c>
      <c r="G20" s="8">
        <v>4</v>
      </c>
      <c r="H20" s="8">
        <v>3</v>
      </c>
      <c r="I20" s="8">
        <v>1</v>
      </c>
      <c r="J20" s="8">
        <v>2</v>
      </c>
      <c r="K20" s="8">
        <v>3</v>
      </c>
      <c r="L20" s="8">
        <v>3</v>
      </c>
      <c r="M20" s="8">
        <v>1</v>
      </c>
      <c r="N20" s="8">
        <v>1</v>
      </c>
      <c r="O20" s="9">
        <f t="shared" si="0"/>
        <v>20</v>
      </c>
      <c r="P20" s="8">
        <v>3</v>
      </c>
    </row>
    <row r="21" spans="1:16" ht="19.5" x14ac:dyDescent="0.25">
      <c r="A21" s="7" t="s">
        <v>54</v>
      </c>
      <c r="B21" s="7" t="s">
        <v>55</v>
      </c>
      <c r="C21" s="7" t="s">
        <v>56</v>
      </c>
      <c r="D21" s="7" t="s">
        <v>16</v>
      </c>
      <c r="E21" s="7" t="s">
        <v>39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9">
        <f t="shared" si="0"/>
        <v>0</v>
      </c>
      <c r="P21" s="8">
        <v>4</v>
      </c>
    </row>
    <row r="22" spans="1:16" ht="19.5" x14ac:dyDescent="0.25">
      <c r="A22" s="4" t="s">
        <v>70</v>
      </c>
      <c r="B22" s="4" t="s">
        <v>71</v>
      </c>
      <c r="C22" s="4" t="s">
        <v>65</v>
      </c>
      <c r="D22" s="4" t="s">
        <v>16</v>
      </c>
      <c r="E22" s="4" t="s">
        <v>66</v>
      </c>
      <c r="F22" s="5">
        <v>3</v>
      </c>
      <c r="G22" s="5">
        <v>4</v>
      </c>
      <c r="H22" s="5">
        <v>4</v>
      </c>
      <c r="I22" s="5">
        <v>3</v>
      </c>
      <c r="J22" s="5">
        <v>5</v>
      </c>
      <c r="K22" s="5">
        <v>4</v>
      </c>
      <c r="L22" s="5">
        <v>3</v>
      </c>
      <c r="M22" s="5">
        <v>4</v>
      </c>
      <c r="N22" s="5">
        <v>5</v>
      </c>
      <c r="O22" s="6">
        <f t="shared" si="0"/>
        <v>35</v>
      </c>
      <c r="P22" s="5">
        <v>1</v>
      </c>
    </row>
    <row r="23" spans="1:16" ht="19.5" x14ac:dyDescent="0.25">
      <c r="A23" s="4" t="s">
        <v>76</v>
      </c>
      <c r="B23" s="4" t="s">
        <v>77</v>
      </c>
      <c r="C23" s="4" t="s">
        <v>65</v>
      </c>
      <c r="D23" s="4" t="s">
        <v>16</v>
      </c>
      <c r="E23" s="4" t="s">
        <v>78</v>
      </c>
      <c r="F23" s="5">
        <v>3</v>
      </c>
      <c r="G23" s="5">
        <v>3</v>
      </c>
      <c r="H23" s="5">
        <v>4</v>
      </c>
      <c r="I23" s="5">
        <v>4</v>
      </c>
      <c r="J23" s="5">
        <v>2</v>
      </c>
      <c r="K23" s="5">
        <v>4</v>
      </c>
      <c r="L23" s="5">
        <v>5</v>
      </c>
      <c r="M23" s="5">
        <v>4</v>
      </c>
      <c r="N23" s="5">
        <v>5</v>
      </c>
      <c r="O23" s="6">
        <f t="shared" si="0"/>
        <v>34</v>
      </c>
      <c r="P23" s="5">
        <v>2</v>
      </c>
    </row>
    <row r="24" spans="1:16" ht="19.5" x14ac:dyDescent="0.25">
      <c r="A24" s="4" t="s">
        <v>88</v>
      </c>
      <c r="B24" s="4" t="s">
        <v>89</v>
      </c>
      <c r="C24" s="4" t="s">
        <v>65</v>
      </c>
      <c r="D24" s="4" t="s">
        <v>90</v>
      </c>
      <c r="E24" s="4" t="s">
        <v>91</v>
      </c>
      <c r="F24" s="5">
        <v>4</v>
      </c>
      <c r="G24" s="5">
        <v>4</v>
      </c>
      <c r="H24" s="5">
        <v>4</v>
      </c>
      <c r="I24" s="5">
        <v>5</v>
      </c>
      <c r="J24" s="5">
        <v>1</v>
      </c>
      <c r="K24" s="5">
        <v>3</v>
      </c>
      <c r="L24" s="5">
        <v>4</v>
      </c>
      <c r="M24" s="5">
        <v>4</v>
      </c>
      <c r="N24" s="5">
        <v>4</v>
      </c>
      <c r="O24" s="6">
        <f t="shared" si="0"/>
        <v>33</v>
      </c>
      <c r="P24" s="5">
        <v>3</v>
      </c>
    </row>
    <row r="25" spans="1:16" ht="19.5" x14ac:dyDescent="0.25">
      <c r="A25" s="4" t="s">
        <v>67</v>
      </c>
      <c r="B25" s="4" t="s">
        <v>68</v>
      </c>
      <c r="C25" s="4" t="s">
        <v>65</v>
      </c>
      <c r="D25" s="4" t="s">
        <v>16</v>
      </c>
      <c r="E25" s="4" t="s">
        <v>69</v>
      </c>
      <c r="F25" s="5">
        <v>5</v>
      </c>
      <c r="G25" s="5">
        <v>1</v>
      </c>
      <c r="H25" s="5">
        <v>3</v>
      </c>
      <c r="I25" s="5">
        <v>3</v>
      </c>
      <c r="J25" s="5">
        <v>3</v>
      </c>
      <c r="K25" s="5">
        <v>5</v>
      </c>
      <c r="L25" s="5">
        <v>3</v>
      </c>
      <c r="M25" s="5">
        <v>5</v>
      </c>
      <c r="N25" s="5">
        <v>4</v>
      </c>
      <c r="O25" s="6">
        <f t="shared" si="0"/>
        <v>32</v>
      </c>
      <c r="P25" s="5">
        <v>4</v>
      </c>
    </row>
    <row r="26" spans="1:16" ht="19.5" x14ac:dyDescent="0.25">
      <c r="A26" s="4" t="s">
        <v>63</v>
      </c>
      <c r="B26" s="4" t="s">
        <v>208</v>
      </c>
      <c r="C26" s="4" t="s">
        <v>65</v>
      </c>
      <c r="D26" s="4" t="s">
        <v>16</v>
      </c>
      <c r="E26" s="4" t="s">
        <v>66</v>
      </c>
      <c r="F26" s="5">
        <v>4</v>
      </c>
      <c r="G26" s="5">
        <v>4</v>
      </c>
      <c r="H26" s="5">
        <v>5</v>
      </c>
      <c r="I26" s="5">
        <v>1</v>
      </c>
      <c r="J26" s="5">
        <v>4</v>
      </c>
      <c r="K26" s="5">
        <v>3</v>
      </c>
      <c r="L26" s="5">
        <v>4</v>
      </c>
      <c r="M26" s="5">
        <v>3</v>
      </c>
      <c r="N26" s="5">
        <v>3</v>
      </c>
      <c r="O26" s="6">
        <f t="shared" si="0"/>
        <v>31</v>
      </c>
      <c r="P26" s="5">
        <v>5</v>
      </c>
    </row>
    <row r="27" spans="1:16" ht="19.5" x14ac:dyDescent="0.25">
      <c r="A27" s="4" t="s">
        <v>86</v>
      </c>
      <c r="B27" s="4" t="s">
        <v>87</v>
      </c>
      <c r="C27" s="4" t="s">
        <v>65</v>
      </c>
      <c r="D27" s="4" t="s">
        <v>84</v>
      </c>
      <c r="E27" s="4" t="s">
        <v>85</v>
      </c>
      <c r="F27" s="5">
        <v>3</v>
      </c>
      <c r="G27" s="5">
        <v>3</v>
      </c>
      <c r="H27" s="5">
        <v>3</v>
      </c>
      <c r="I27" s="5">
        <v>5</v>
      </c>
      <c r="J27" s="5">
        <v>2</v>
      </c>
      <c r="K27" s="5">
        <v>4</v>
      </c>
      <c r="L27" s="5">
        <v>4</v>
      </c>
      <c r="M27" s="5">
        <v>3</v>
      </c>
      <c r="N27" s="5">
        <v>3</v>
      </c>
      <c r="O27" s="6">
        <f t="shared" si="0"/>
        <v>30</v>
      </c>
      <c r="P27" s="5">
        <v>6</v>
      </c>
    </row>
    <row r="28" spans="1:16" ht="19.5" x14ac:dyDescent="0.25">
      <c r="A28" s="4" t="s">
        <v>74</v>
      </c>
      <c r="B28" s="4" t="s">
        <v>75</v>
      </c>
      <c r="C28" s="4" t="s">
        <v>65</v>
      </c>
      <c r="D28" s="4" t="s">
        <v>16</v>
      </c>
      <c r="E28" s="4" t="s">
        <v>66</v>
      </c>
      <c r="F28" s="5">
        <v>2</v>
      </c>
      <c r="G28" s="5">
        <v>1</v>
      </c>
      <c r="H28" s="5">
        <v>3</v>
      </c>
      <c r="I28" s="5">
        <v>3</v>
      </c>
      <c r="J28" s="5">
        <v>4</v>
      </c>
      <c r="K28" s="5">
        <v>4</v>
      </c>
      <c r="L28" s="5">
        <v>3</v>
      </c>
      <c r="M28" s="5">
        <v>3</v>
      </c>
      <c r="N28" s="5">
        <v>4</v>
      </c>
      <c r="O28" s="6">
        <f t="shared" si="0"/>
        <v>27</v>
      </c>
      <c r="P28" s="5">
        <v>7</v>
      </c>
    </row>
    <row r="29" spans="1:16" ht="19.5" x14ac:dyDescent="0.25">
      <c r="A29" s="4" t="s">
        <v>82</v>
      </c>
      <c r="B29" s="4" t="s">
        <v>83</v>
      </c>
      <c r="C29" s="4" t="s">
        <v>65</v>
      </c>
      <c r="D29" s="4" t="s">
        <v>84</v>
      </c>
      <c r="E29" s="4" t="s">
        <v>85</v>
      </c>
      <c r="F29" s="5">
        <v>3</v>
      </c>
      <c r="G29" s="5">
        <v>2</v>
      </c>
      <c r="H29" s="5">
        <v>4</v>
      </c>
      <c r="I29" s="5">
        <v>2</v>
      </c>
      <c r="J29" s="5">
        <v>1</v>
      </c>
      <c r="K29" s="5">
        <v>2</v>
      </c>
      <c r="L29" s="5">
        <v>4</v>
      </c>
      <c r="M29" s="5">
        <v>3</v>
      </c>
      <c r="N29" s="5">
        <v>5</v>
      </c>
      <c r="O29" s="6">
        <f t="shared" si="0"/>
        <v>26</v>
      </c>
      <c r="P29" s="5">
        <v>8</v>
      </c>
    </row>
    <row r="30" spans="1:16" ht="19.5" x14ac:dyDescent="0.25">
      <c r="A30" s="4" t="s">
        <v>72</v>
      </c>
      <c r="B30" s="4" t="s">
        <v>73</v>
      </c>
      <c r="C30" s="4" t="s">
        <v>65</v>
      </c>
      <c r="D30" s="4" t="s">
        <v>16</v>
      </c>
      <c r="E30" s="4" t="s">
        <v>69</v>
      </c>
      <c r="F30" s="5">
        <v>2</v>
      </c>
      <c r="G30" s="5">
        <v>3</v>
      </c>
      <c r="H30" s="5">
        <v>3</v>
      </c>
      <c r="I30" s="5">
        <v>1</v>
      </c>
      <c r="J30" s="5">
        <v>4</v>
      </c>
      <c r="K30" s="5">
        <v>1</v>
      </c>
      <c r="L30" s="5">
        <v>5</v>
      </c>
      <c r="M30" s="5">
        <v>2</v>
      </c>
      <c r="N30" s="5">
        <v>4</v>
      </c>
      <c r="O30" s="6">
        <f t="shared" si="0"/>
        <v>25</v>
      </c>
      <c r="P30" s="5">
        <v>9</v>
      </c>
    </row>
    <row r="31" spans="1:16" ht="19.5" x14ac:dyDescent="0.25">
      <c r="A31" s="4" t="s">
        <v>79</v>
      </c>
      <c r="B31" s="4" t="s">
        <v>80</v>
      </c>
      <c r="C31" s="4" t="s">
        <v>65</v>
      </c>
      <c r="D31" s="4" t="s">
        <v>42</v>
      </c>
      <c r="E31" s="4" t="s">
        <v>81</v>
      </c>
      <c r="F31" s="5">
        <v>2</v>
      </c>
      <c r="G31" s="5">
        <v>4</v>
      </c>
      <c r="H31" s="5">
        <v>2</v>
      </c>
      <c r="I31" s="5">
        <v>3</v>
      </c>
      <c r="J31" s="5">
        <v>3</v>
      </c>
      <c r="K31" s="5">
        <v>4</v>
      </c>
      <c r="L31" s="5">
        <v>2</v>
      </c>
      <c r="M31" s="5">
        <v>2</v>
      </c>
      <c r="N31" s="5">
        <v>2</v>
      </c>
      <c r="O31" s="6">
        <f t="shared" si="0"/>
        <v>24</v>
      </c>
      <c r="P31" s="5">
        <v>10</v>
      </c>
    </row>
    <row r="32" spans="1:16" ht="19.5" x14ac:dyDescent="0.25">
      <c r="A32" s="7" t="s">
        <v>115</v>
      </c>
      <c r="B32" s="7" t="s">
        <v>116</v>
      </c>
      <c r="C32" s="7" t="s">
        <v>94</v>
      </c>
      <c r="D32" s="7" t="s">
        <v>90</v>
      </c>
      <c r="E32" s="7" t="s">
        <v>91</v>
      </c>
      <c r="F32" s="8">
        <v>4</v>
      </c>
      <c r="G32" s="8">
        <v>3</v>
      </c>
      <c r="H32" s="8">
        <v>4</v>
      </c>
      <c r="I32" s="8">
        <v>3</v>
      </c>
      <c r="J32" s="8">
        <v>3</v>
      </c>
      <c r="K32" s="8">
        <v>4</v>
      </c>
      <c r="L32" s="8">
        <v>5</v>
      </c>
      <c r="M32" s="8">
        <v>4</v>
      </c>
      <c r="N32" s="8">
        <v>5</v>
      </c>
      <c r="O32" s="9">
        <f t="shared" si="0"/>
        <v>35</v>
      </c>
      <c r="P32" s="8">
        <v>1</v>
      </c>
    </row>
    <row r="33" spans="1:16" ht="19.5" x14ac:dyDescent="0.25">
      <c r="A33" s="7" t="s">
        <v>92</v>
      </c>
      <c r="B33" s="7" t="s">
        <v>93</v>
      </c>
      <c r="C33" s="7" t="s">
        <v>94</v>
      </c>
      <c r="D33" s="7" t="s">
        <v>16</v>
      </c>
      <c r="E33" s="7" t="s">
        <v>69</v>
      </c>
      <c r="F33" s="8">
        <v>2</v>
      </c>
      <c r="G33" s="8">
        <v>3</v>
      </c>
      <c r="H33" s="8">
        <v>4</v>
      </c>
      <c r="I33" s="8">
        <v>3</v>
      </c>
      <c r="J33" s="8">
        <v>3</v>
      </c>
      <c r="K33" s="8">
        <v>4</v>
      </c>
      <c r="L33" s="8">
        <v>3</v>
      </c>
      <c r="M33" s="8">
        <v>5</v>
      </c>
      <c r="N33" s="8">
        <v>5</v>
      </c>
      <c r="O33" s="9">
        <f t="shared" si="0"/>
        <v>32</v>
      </c>
      <c r="P33" s="8">
        <v>2</v>
      </c>
    </row>
    <row r="34" spans="1:16" ht="19.5" x14ac:dyDescent="0.25">
      <c r="A34" s="7" t="s">
        <v>117</v>
      </c>
      <c r="B34" s="7" t="s">
        <v>118</v>
      </c>
      <c r="C34" s="7" t="s">
        <v>94</v>
      </c>
      <c r="D34" s="7" t="s">
        <v>90</v>
      </c>
      <c r="E34" s="7" t="s">
        <v>91</v>
      </c>
      <c r="F34" s="8">
        <v>0</v>
      </c>
      <c r="G34" s="8">
        <v>10</v>
      </c>
      <c r="H34" s="8">
        <v>2</v>
      </c>
      <c r="I34" s="8">
        <v>3</v>
      </c>
      <c r="J34" s="8">
        <v>1</v>
      </c>
      <c r="K34" s="8">
        <v>3</v>
      </c>
      <c r="L34" s="8">
        <v>2</v>
      </c>
      <c r="M34" s="8">
        <v>5</v>
      </c>
      <c r="N34" s="8">
        <v>5</v>
      </c>
      <c r="O34" s="9">
        <f t="shared" si="0"/>
        <v>31</v>
      </c>
      <c r="P34" s="8">
        <v>3</v>
      </c>
    </row>
    <row r="35" spans="1:16" ht="19.5" x14ac:dyDescent="0.25">
      <c r="A35" s="7" t="s">
        <v>98</v>
      </c>
      <c r="B35" s="7" t="s">
        <v>99</v>
      </c>
      <c r="C35" s="7" t="s">
        <v>94</v>
      </c>
      <c r="D35" s="7" t="s">
        <v>16</v>
      </c>
      <c r="E35" s="7" t="s">
        <v>69</v>
      </c>
      <c r="F35" s="8">
        <v>4</v>
      </c>
      <c r="G35" s="8">
        <v>4</v>
      </c>
      <c r="H35" s="8">
        <v>3</v>
      </c>
      <c r="I35" s="8">
        <v>2</v>
      </c>
      <c r="J35" s="8">
        <v>2</v>
      </c>
      <c r="K35" s="8">
        <v>3</v>
      </c>
      <c r="L35" s="8">
        <v>3</v>
      </c>
      <c r="M35" s="8">
        <v>4</v>
      </c>
      <c r="N35" s="8">
        <v>4</v>
      </c>
      <c r="O35" s="9">
        <f t="shared" si="0"/>
        <v>29</v>
      </c>
      <c r="P35" s="8">
        <v>4</v>
      </c>
    </row>
    <row r="36" spans="1:16" ht="19.5" x14ac:dyDescent="0.25">
      <c r="A36" s="7" t="s">
        <v>100</v>
      </c>
      <c r="B36" s="7" t="s">
        <v>101</v>
      </c>
      <c r="C36" s="7" t="s">
        <v>94</v>
      </c>
      <c r="D36" s="7" t="s">
        <v>16</v>
      </c>
      <c r="E36" s="7" t="s">
        <v>66</v>
      </c>
      <c r="F36" s="8">
        <v>2</v>
      </c>
      <c r="G36" s="8">
        <v>4</v>
      </c>
      <c r="H36" s="8">
        <v>5</v>
      </c>
      <c r="I36" s="8">
        <v>3</v>
      </c>
      <c r="J36" s="8">
        <v>2</v>
      </c>
      <c r="K36" s="8">
        <v>1</v>
      </c>
      <c r="L36" s="8">
        <v>5</v>
      </c>
      <c r="M36" s="8">
        <v>2</v>
      </c>
      <c r="N36" s="8">
        <v>3</v>
      </c>
      <c r="O36" s="9">
        <f t="shared" si="0"/>
        <v>27</v>
      </c>
      <c r="P36" s="8">
        <v>5</v>
      </c>
    </row>
    <row r="37" spans="1:16" ht="19.5" x14ac:dyDescent="0.25">
      <c r="A37" s="7" t="s">
        <v>109</v>
      </c>
      <c r="B37" s="7" t="s">
        <v>110</v>
      </c>
      <c r="C37" s="7" t="s">
        <v>94</v>
      </c>
      <c r="D37" s="7" t="s">
        <v>42</v>
      </c>
      <c r="E37" s="7" t="s">
        <v>106</v>
      </c>
      <c r="F37" s="8">
        <v>1</v>
      </c>
      <c r="G37" s="8">
        <v>3</v>
      </c>
      <c r="H37" s="8">
        <v>1</v>
      </c>
      <c r="I37" s="8">
        <v>3</v>
      </c>
      <c r="J37" s="8">
        <v>3</v>
      </c>
      <c r="K37" s="8">
        <v>3</v>
      </c>
      <c r="L37" s="8">
        <v>5</v>
      </c>
      <c r="M37" s="8">
        <v>3</v>
      </c>
      <c r="N37" s="8">
        <v>5</v>
      </c>
      <c r="O37" s="9">
        <f t="shared" si="0"/>
        <v>27</v>
      </c>
      <c r="P37" s="8">
        <v>5</v>
      </c>
    </row>
    <row r="38" spans="1:16" ht="19.5" x14ac:dyDescent="0.25">
      <c r="A38" s="7" t="s">
        <v>107</v>
      </c>
      <c r="B38" s="7" t="s">
        <v>108</v>
      </c>
      <c r="C38" s="7" t="s">
        <v>94</v>
      </c>
      <c r="D38" s="7" t="s">
        <v>42</v>
      </c>
      <c r="E38" s="7" t="s">
        <v>81</v>
      </c>
      <c r="F38" s="8">
        <v>0</v>
      </c>
      <c r="G38" s="8">
        <v>4</v>
      </c>
      <c r="H38" s="8">
        <v>3</v>
      </c>
      <c r="I38" s="8">
        <v>1</v>
      </c>
      <c r="J38" s="8">
        <v>4</v>
      </c>
      <c r="K38" s="8">
        <v>3</v>
      </c>
      <c r="L38" s="8">
        <v>3</v>
      </c>
      <c r="M38" s="8">
        <v>3</v>
      </c>
      <c r="N38" s="8">
        <v>5</v>
      </c>
      <c r="O38" s="9">
        <f t="shared" si="0"/>
        <v>26</v>
      </c>
      <c r="P38" s="8">
        <v>7</v>
      </c>
    </row>
    <row r="39" spans="1:16" ht="19.5" x14ac:dyDescent="0.25">
      <c r="A39" s="7" t="s">
        <v>102</v>
      </c>
      <c r="B39" s="7" t="s">
        <v>103</v>
      </c>
      <c r="C39" s="7" t="s">
        <v>94</v>
      </c>
      <c r="D39" s="7" t="s">
        <v>16</v>
      </c>
      <c r="E39" s="7" t="s">
        <v>69</v>
      </c>
      <c r="F39" s="8">
        <v>2</v>
      </c>
      <c r="G39" s="8">
        <v>4</v>
      </c>
      <c r="H39" s="8">
        <v>3</v>
      </c>
      <c r="I39" s="8">
        <v>3</v>
      </c>
      <c r="J39" s="8">
        <v>1</v>
      </c>
      <c r="K39" s="8">
        <v>3</v>
      </c>
      <c r="L39" s="8">
        <v>2</v>
      </c>
      <c r="M39" s="8">
        <v>2</v>
      </c>
      <c r="N39" s="8">
        <v>5</v>
      </c>
      <c r="O39" s="9">
        <f t="shared" si="0"/>
        <v>25</v>
      </c>
      <c r="P39" s="8">
        <v>8</v>
      </c>
    </row>
    <row r="40" spans="1:16" ht="19.5" x14ac:dyDescent="0.25">
      <c r="A40" s="7" t="s">
        <v>104</v>
      </c>
      <c r="B40" s="7" t="s">
        <v>105</v>
      </c>
      <c r="C40" s="7" t="s">
        <v>94</v>
      </c>
      <c r="D40" s="7" t="s">
        <v>42</v>
      </c>
      <c r="E40" s="7" t="s">
        <v>106</v>
      </c>
      <c r="F40" s="8">
        <v>4</v>
      </c>
      <c r="G40" s="8">
        <v>3</v>
      </c>
      <c r="H40" s="8">
        <v>1</v>
      </c>
      <c r="I40" s="8">
        <v>2</v>
      </c>
      <c r="J40" s="8">
        <v>2</v>
      </c>
      <c r="K40" s="8">
        <v>5</v>
      </c>
      <c r="L40" s="8">
        <v>1</v>
      </c>
      <c r="M40" s="8">
        <v>2</v>
      </c>
      <c r="N40" s="8">
        <v>5</v>
      </c>
      <c r="O40" s="9">
        <f t="shared" si="0"/>
        <v>25</v>
      </c>
      <c r="P40" s="8">
        <v>8</v>
      </c>
    </row>
    <row r="41" spans="1:16" ht="19.5" x14ac:dyDescent="0.25">
      <c r="A41" s="7" t="s">
        <v>111</v>
      </c>
      <c r="B41" s="7" t="s">
        <v>112</v>
      </c>
      <c r="C41" s="7" t="s">
        <v>94</v>
      </c>
      <c r="D41" s="7" t="s">
        <v>84</v>
      </c>
      <c r="E41" s="7" t="s">
        <v>85</v>
      </c>
      <c r="F41" s="8">
        <v>0</v>
      </c>
      <c r="G41" s="8">
        <v>0</v>
      </c>
      <c r="H41" s="8">
        <v>4</v>
      </c>
      <c r="I41" s="8">
        <v>1</v>
      </c>
      <c r="J41" s="8">
        <v>4</v>
      </c>
      <c r="K41" s="8">
        <v>3</v>
      </c>
      <c r="L41" s="8">
        <v>4</v>
      </c>
      <c r="M41" s="8">
        <v>5</v>
      </c>
      <c r="N41" s="8">
        <v>4</v>
      </c>
      <c r="O41" s="9">
        <f t="shared" si="0"/>
        <v>25</v>
      </c>
      <c r="P41" s="8">
        <v>8</v>
      </c>
    </row>
    <row r="42" spans="1:16" ht="19.5" x14ac:dyDescent="0.25">
      <c r="A42" s="7" t="s">
        <v>113</v>
      </c>
      <c r="B42" s="7" t="s">
        <v>114</v>
      </c>
      <c r="C42" s="7" t="s">
        <v>94</v>
      </c>
      <c r="D42" s="7" t="s">
        <v>84</v>
      </c>
      <c r="E42" s="7" t="s">
        <v>85</v>
      </c>
      <c r="F42" s="8">
        <v>1</v>
      </c>
      <c r="G42" s="8">
        <v>1</v>
      </c>
      <c r="H42" s="8">
        <v>5</v>
      </c>
      <c r="I42" s="8">
        <v>3</v>
      </c>
      <c r="J42" s="8">
        <v>1</v>
      </c>
      <c r="K42" s="8">
        <v>2</v>
      </c>
      <c r="L42" s="8">
        <v>2</v>
      </c>
      <c r="M42" s="8">
        <v>2</v>
      </c>
      <c r="N42" s="8">
        <v>5</v>
      </c>
      <c r="O42" s="9">
        <f t="shared" si="0"/>
        <v>22</v>
      </c>
      <c r="P42" s="8">
        <v>11</v>
      </c>
    </row>
    <row r="43" spans="1:16" ht="19.5" x14ac:dyDescent="0.25">
      <c r="A43" s="7" t="s">
        <v>95</v>
      </c>
      <c r="B43" s="7" t="s">
        <v>96</v>
      </c>
      <c r="C43" s="7" t="s">
        <v>94</v>
      </c>
      <c r="D43" s="7" t="s">
        <v>16</v>
      </c>
      <c r="E43" s="7" t="s">
        <v>97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9">
        <f t="shared" si="0"/>
        <v>0</v>
      </c>
      <c r="P43" s="8">
        <v>12</v>
      </c>
    </row>
    <row r="44" spans="1:16" ht="19.5" x14ac:dyDescent="0.25">
      <c r="A44" s="4" t="s">
        <v>144</v>
      </c>
      <c r="B44" s="4" t="s">
        <v>145</v>
      </c>
      <c r="C44" s="4" t="s">
        <v>121</v>
      </c>
      <c r="D44" s="4" t="s">
        <v>90</v>
      </c>
      <c r="E44" s="4" t="s">
        <v>146</v>
      </c>
      <c r="F44" s="5">
        <v>4</v>
      </c>
      <c r="G44" s="5">
        <v>4</v>
      </c>
      <c r="H44" s="5">
        <v>4</v>
      </c>
      <c r="I44" s="5">
        <v>4</v>
      </c>
      <c r="J44" s="5">
        <v>4</v>
      </c>
      <c r="K44" s="5">
        <v>5</v>
      </c>
      <c r="L44" s="5">
        <v>5</v>
      </c>
      <c r="M44" s="5">
        <v>5</v>
      </c>
      <c r="N44" s="5">
        <v>5</v>
      </c>
      <c r="O44" s="6">
        <f t="shared" si="0"/>
        <v>40</v>
      </c>
      <c r="P44" s="5">
        <v>1</v>
      </c>
    </row>
    <row r="45" spans="1:16" ht="19.5" x14ac:dyDescent="0.25">
      <c r="A45" s="4" t="s">
        <v>136</v>
      </c>
      <c r="B45" s="4" t="s">
        <v>137</v>
      </c>
      <c r="C45" s="4" t="s">
        <v>121</v>
      </c>
      <c r="D45" s="4" t="s">
        <v>42</v>
      </c>
      <c r="E45" s="4" t="s">
        <v>81</v>
      </c>
      <c r="F45" s="5">
        <v>2</v>
      </c>
      <c r="G45" s="5">
        <v>4</v>
      </c>
      <c r="H45" s="5">
        <v>4</v>
      </c>
      <c r="I45" s="5">
        <v>3</v>
      </c>
      <c r="J45" s="5">
        <v>3</v>
      </c>
      <c r="K45" s="5">
        <v>4</v>
      </c>
      <c r="L45" s="5">
        <v>3</v>
      </c>
      <c r="M45" s="5">
        <v>4</v>
      </c>
      <c r="N45" s="5">
        <v>5</v>
      </c>
      <c r="O45" s="6">
        <f t="shared" si="0"/>
        <v>32</v>
      </c>
      <c r="P45" s="5">
        <v>2</v>
      </c>
    </row>
    <row r="46" spans="1:16" ht="19.5" x14ac:dyDescent="0.25">
      <c r="A46" s="4" t="s">
        <v>132</v>
      </c>
      <c r="B46" s="4" t="s">
        <v>133</v>
      </c>
      <c r="C46" s="4" t="s">
        <v>121</v>
      </c>
      <c r="D46" s="4" t="s">
        <v>16</v>
      </c>
      <c r="E46" s="4" t="s">
        <v>66</v>
      </c>
      <c r="F46" s="5">
        <v>1</v>
      </c>
      <c r="G46" s="5">
        <v>5</v>
      </c>
      <c r="H46" s="5">
        <v>3</v>
      </c>
      <c r="I46" s="5">
        <v>1</v>
      </c>
      <c r="J46" s="5">
        <v>5</v>
      </c>
      <c r="K46" s="5">
        <v>4</v>
      </c>
      <c r="L46" s="5">
        <v>5</v>
      </c>
      <c r="M46" s="5">
        <v>3</v>
      </c>
      <c r="N46" s="5">
        <v>5</v>
      </c>
      <c r="O46" s="6">
        <f t="shared" si="0"/>
        <v>32</v>
      </c>
      <c r="P46" s="5">
        <v>2</v>
      </c>
    </row>
    <row r="47" spans="1:16" ht="19.5" x14ac:dyDescent="0.25">
      <c r="A47" s="4" t="s">
        <v>147</v>
      </c>
      <c r="B47" s="4" t="s">
        <v>148</v>
      </c>
      <c r="C47" s="4" t="s">
        <v>121</v>
      </c>
      <c r="D47" s="4" t="s">
        <v>90</v>
      </c>
      <c r="E47" s="4" t="s">
        <v>91</v>
      </c>
      <c r="F47" s="5">
        <v>4</v>
      </c>
      <c r="G47" s="5">
        <v>3</v>
      </c>
      <c r="H47" s="5">
        <v>4</v>
      </c>
      <c r="I47" s="5">
        <v>2</v>
      </c>
      <c r="J47" s="5">
        <v>5</v>
      </c>
      <c r="K47" s="5">
        <v>2</v>
      </c>
      <c r="L47" s="5">
        <v>4</v>
      </c>
      <c r="M47" s="5">
        <v>3</v>
      </c>
      <c r="N47" s="5">
        <v>4</v>
      </c>
      <c r="O47" s="6">
        <f t="shared" si="0"/>
        <v>31</v>
      </c>
      <c r="P47" s="5">
        <v>4</v>
      </c>
    </row>
    <row r="48" spans="1:16" ht="19.5" x14ac:dyDescent="0.25">
      <c r="A48" s="4" t="s">
        <v>142</v>
      </c>
      <c r="B48" s="4" t="s">
        <v>143</v>
      </c>
      <c r="C48" s="4" t="s">
        <v>121</v>
      </c>
      <c r="D48" s="4" t="s">
        <v>90</v>
      </c>
      <c r="E48" s="4" t="s">
        <v>91</v>
      </c>
      <c r="F48" s="5">
        <v>0</v>
      </c>
      <c r="G48" s="5">
        <v>3</v>
      </c>
      <c r="H48" s="5">
        <v>4</v>
      </c>
      <c r="I48" s="5">
        <v>4</v>
      </c>
      <c r="J48" s="5">
        <v>4</v>
      </c>
      <c r="K48" s="5">
        <v>4</v>
      </c>
      <c r="L48" s="5">
        <v>4</v>
      </c>
      <c r="M48" s="5">
        <v>3</v>
      </c>
      <c r="N48" s="5">
        <v>5</v>
      </c>
      <c r="O48" s="6">
        <f t="shared" si="0"/>
        <v>31</v>
      </c>
      <c r="P48" s="5">
        <v>4</v>
      </c>
    </row>
    <row r="49" spans="1:16" ht="19.5" x14ac:dyDescent="0.25">
      <c r="A49" s="4" t="s">
        <v>134</v>
      </c>
      <c r="B49" s="4" t="s">
        <v>135</v>
      </c>
      <c r="C49" s="4" t="s">
        <v>121</v>
      </c>
      <c r="D49" s="4" t="s">
        <v>42</v>
      </c>
      <c r="E49" s="4" t="s">
        <v>106</v>
      </c>
      <c r="F49" s="5">
        <v>2</v>
      </c>
      <c r="G49" s="5">
        <v>5</v>
      </c>
      <c r="H49" s="5">
        <v>2</v>
      </c>
      <c r="I49" s="5">
        <v>1</v>
      </c>
      <c r="J49" s="5">
        <v>3</v>
      </c>
      <c r="K49" s="5">
        <v>4</v>
      </c>
      <c r="L49" s="5">
        <v>5</v>
      </c>
      <c r="M49" s="5">
        <v>3</v>
      </c>
      <c r="N49" s="5">
        <v>5</v>
      </c>
      <c r="O49" s="6">
        <f t="shared" si="0"/>
        <v>30</v>
      </c>
      <c r="P49" s="5">
        <v>6</v>
      </c>
    </row>
    <row r="50" spans="1:16" ht="19.5" x14ac:dyDescent="0.25">
      <c r="A50" s="4" t="s">
        <v>125</v>
      </c>
      <c r="B50" s="4" t="s">
        <v>126</v>
      </c>
      <c r="C50" s="4" t="s">
        <v>121</v>
      </c>
      <c r="D50" s="4" t="s">
        <v>16</v>
      </c>
      <c r="E50" s="4" t="s">
        <v>127</v>
      </c>
      <c r="F50" s="5">
        <v>2</v>
      </c>
      <c r="G50" s="5">
        <v>2</v>
      </c>
      <c r="H50" s="5">
        <v>4</v>
      </c>
      <c r="I50" s="5">
        <v>3</v>
      </c>
      <c r="J50" s="5">
        <v>1</v>
      </c>
      <c r="K50" s="5">
        <v>3</v>
      </c>
      <c r="L50" s="5">
        <v>5</v>
      </c>
      <c r="M50" s="5">
        <v>5</v>
      </c>
      <c r="N50" s="5">
        <v>5</v>
      </c>
      <c r="O50" s="6">
        <f t="shared" si="0"/>
        <v>30</v>
      </c>
      <c r="P50" s="5">
        <v>6</v>
      </c>
    </row>
    <row r="51" spans="1:16" ht="19.5" x14ac:dyDescent="0.25">
      <c r="A51" s="4" t="s">
        <v>138</v>
      </c>
      <c r="B51" s="4" t="s">
        <v>139</v>
      </c>
      <c r="C51" s="4" t="s">
        <v>121</v>
      </c>
      <c r="D51" s="4" t="s">
        <v>90</v>
      </c>
      <c r="E51" s="4" t="s">
        <v>91</v>
      </c>
      <c r="F51" s="5">
        <v>2</v>
      </c>
      <c r="G51" s="5">
        <v>2</v>
      </c>
      <c r="H51" s="5">
        <v>4</v>
      </c>
      <c r="I51" s="5">
        <v>2</v>
      </c>
      <c r="J51" s="5">
        <v>3</v>
      </c>
      <c r="K51" s="5">
        <v>4</v>
      </c>
      <c r="L51" s="5">
        <v>2</v>
      </c>
      <c r="M51" s="5">
        <v>5</v>
      </c>
      <c r="N51" s="5">
        <v>5</v>
      </c>
      <c r="O51" s="6">
        <f t="shared" si="0"/>
        <v>29</v>
      </c>
      <c r="P51" s="5">
        <v>8</v>
      </c>
    </row>
    <row r="52" spans="1:16" ht="19.5" x14ac:dyDescent="0.25">
      <c r="A52" s="4" t="s">
        <v>130</v>
      </c>
      <c r="B52" s="4" t="s">
        <v>131</v>
      </c>
      <c r="C52" s="4" t="s">
        <v>121</v>
      </c>
      <c r="D52" s="4" t="s">
        <v>16</v>
      </c>
      <c r="E52" s="4" t="s">
        <v>66</v>
      </c>
      <c r="F52" s="5">
        <v>2</v>
      </c>
      <c r="G52" s="5">
        <v>1</v>
      </c>
      <c r="H52" s="5">
        <v>5</v>
      </c>
      <c r="I52" s="5">
        <v>2</v>
      </c>
      <c r="J52" s="5">
        <v>1</v>
      </c>
      <c r="K52" s="5">
        <v>3</v>
      </c>
      <c r="L52" s="5">
        <v>3</v>
      </c>
      <c r="M52" s="5">
        <v>4</v>
      </c>
      <c r="N52" s="5">
        <v>5</v>
      </c>
      <c r="O52" s="6">
        <f t="shared" si="0"/>
        <v>26</v>
      </c>
      <c r="P52" s="5">
        <v>9</v>
      </c>
    </row>
    <row r="53" spans="1:16" ht="19.5" x14ac:dyDescent="0.25">
      <c r="A53" s="4" t="s">
        <v>119</v>
      </c>
      <c r="B53" s="4" t="s">
        <v>120</v>
      </c>
      <c r="C53" s="4" t="s">
        <v>121</v>
      </c>
      <c r="D53" s="4" t="s">
        <v>16</v>
      </c>
      <c r="E53" s="4" t="s">
        <v>66</v>
      </c>
      <c r="F53" s="5">
        <v>1</v>
      </c>
      <c r="G53" s="5">
        <v>4</v>
      </c>
      <c r="H53" s="5">
        <v>1</v>
      </c>
      <c r="I53" s="5">
        <v>2</v>
      </c>
      <c r="J53" s="5">
        <v>3</v>
      </c>
      <c r="K53" s="5">
        <v>3</v>
      </c>
      <c r="L53" s="5">
        <v>2</v>
      </c>
      <c r="M53" s="5">
        <v>5</v>
      </c>
      <c r="N53" s="5">
        <v>4</v>
      </c>
      <c r="O53" s="6">
        <f t="shared" si="0"/>
        <v>25</v>
      </c>
      <c r="P53" s="5">
        <v>10</v>
      </c>
    </row>
    <row r="54" spans="1:16" ht="19.5" x14ac:dyDescent="0.25">
      <c r="A54" s="4" t="s">
        <v>140</v>
      </c>
      <c r="B54" s="4" t="s">
        <v>141</v>
      </c>
      <c r="C54" s="4" t="s">
        <v>121</v>
      </c>
      <c r="D54" s="4" t="s">
        <v>90</v>
      </c>
      <c r="E54" s="4" t="s">
        <v>91</v>
      </c>
      <c r="F54" s="5">
        <v>3</v>
      </c>
      <c r="G54" s="5">
        <v>3</v>
      </c>
      <c r="H54" s="5">
        <v>0</v>
      </c>
      <c r="I54" s="5">
        <v>4</v>
      </c>
      <c r="J54" s="5">
        <v>1</v>
      </c>
      <c r="K54" s="5">
        <v>5</v>
      </c>
      <c r="L54" s="5">
        <v>4</v>
      </c>
      <c r="M54" s="5">
        <v>2</v>
      </c>
      <c r="N54" s="5">
        <v>1</v>
      </c>
      <c r="O54" s="6">
        <f t="shared" si="0"/>
        <v>23</v>
      </c>
      <c r="P54" s="5">
        <v>11</v>
      </c>
    </row>
    <row r="55" spans="1:16" ht="19.5" x14ac:dyDescent="0.25">
      <c r="A55" s="4" t="s">
        <v>153</v>
      </c>
      <c r="B55" s="4" t="s">
        <v>154</v>
      </c>
      <c r="C55" s="4" t="s">
        <v>121</v>
      </c>
      <c r="D55" s="4" t="s">
        <v>90</v>
      </c>
      <c r="E55" s="4" t="s">
        <v>91</v>
      </c>
      <c r="F55" s="5">
        <v>0</v>
      </c>
      <c r="G55" s="5">
        <v>4</v>
      </c>
      <c r="H55" s="5">
        <v>2</v>
      </c>
      <c r="I55" s="5">
        <v>3</v>
      </c>
      <c r="J55" s="5">
        <v>3</v>
      </c>
      <c r="K55" s="5">
        <v>3</v>
      </c>
      <c r="L55" s="5">
        <v>0</v>
      </c>
      <c r="M55" s="5">
        <v>5</v>
      </c>
      <c r="N55" s="5">
        <v>3</v>
      </c>
      <c r="O55" s="6">
        <f t="shared" si="0"/>
        <v>23</v>
      </c>
      <c r="P55" s="5">
        <v>11</v>
      </c>
    </row>
    <row r="56" spans="1:16" ht="19.5" x14ac:dyDescent="0.25">
      <c r="A56" s="4" t="s">
        <v>128</v>
      </c>
      <c r="B56" s="4" t="s">
        <v>129</v>
      </c>
      <c r="C56" s="4" t="s">
        <v>121</v>
      </c>
      <c r="D56" s="4" t="s">
        <v>16</v>
      </c>
      <c r="E56" s="4" t="s">
        <v>69</v>
      </c>
      <c r="F56" s="5">
        <v>2</v>
      </c>
      <c r="G56" s="5">
        <v>1</v>
      </c>
      <c r="H56" s="5">
        <v>1</v>
      </c>
      <c r="I56" s="5">
        <v>1</v>
      </c>
      <c r="J56" s="5">
        <v>3</v>
      </c>
      <c r="K56" s="5">
        <v>3</v>
      </c>
      <c r="L56" s="5">
        <v>2</v>
      </c>
      <c r="M56" s="5">
        <v>5</v>
      </c>
      <c r="N56" s="5">
        <v>5</v>
      </c>
      <c r="O56" s="6">
        <f t="shared" si="0"/>
        <v>23</v>
      </c>
      <c r="P56" s="5">
        <v>11</v>
      </c>
    </row>
    <row r="57" spans="1:16" ht="19.5" x14ac:dyDescent="0.25">
      <c r="A57" s="4" t="s">
        <v>151</v>
      </c>
      <c r="B57" s="4" t="s">
        <v>152</v>
      </c>
      <c r="C57" s="4" t="s">
        <v>121</v>
      </c>
      <c r="D57" s="4" t="s">
        <v>90</v>
      </c>
      <c r="E57" s="4" t="s">
        <v>91</v>
      </c>
      <c r="F57" s="5">
        <v>0</v>
      </c>
      <c r="G57" s="5">
        <v>3</v>
      </c>
      <c r="H57" s="5">
        <v>3</v>
      </c>
      <c r="I57" s="5">
        <v>5</v>
      </c>
      <c r="J57" s="5">
        <v>2</v>
      </c>
      <c r="K57" s="5">
        <v>1</v>
      </c>
      <c r="L57" s="5">
        <v>4</v>
      </c>
      <c r="M57" s="5">
        <v>2</v>
      </c>
      <c r="N57" s="5">
        <v>0</v>
      </c>
      <c r="O57" s="6">
        <f t="shared" si="0"/>
        <v>20</v>
      </c>
      <c r="P57" s="5">
        <v>14</v>
      </c>
    </row>
    <row r="58" spans="1:16" ht="19.5" x14ac:dyDescent="0.25">
      <c r="A58" s="4" t="s">
        <v>149</v>
      </c>
      <c r="B58" s="4" t="s">
        <v>150</v>
      </c>
      <c r="C58" s="4" t="s">
        <v>121</v>
      </c>
      <c r="D58" s="4" t="s">
        <v>90</v>
      </c>
      <c r="E58" s="4" t="s">
        <v>91</v>
      </c>
      <c r="F58" s="5">
        <v>1</v>
      </c>
      <c r="G58" s="5">
        <v>2</v>
      </c>
      <c r="H58" s="5">
        <v>0</v>
      </c>
      <c r="I58" s="5">
        <v>4</v>
      </c>
      <c r="J58" s="5">
        <v>1</v>
      </c>
      <c r="K58" s="5">
        <v>4</v>
      </c>
      <c r="L58" s="5">
        <v>3</v>
      </c>
      <c r="M58" s="5">
        <v>2</v>
      </c>
      <c r="N58" s="5">
        <v>3</v>
      </c>
      <c r="O58" s="6">
        <f t="shared" si="0"/>
        <v>20</v>
      </c>
      <c r="P58" s="5">
        <v>14</v>
      </c>
    </row>
    <row r="59" spans="1:16" ht="19.5" x14ac:dyDescent="0.25">
      <c r="A59" s="4" t="s">
        <v>122</v>
      </c>
      <c r="B59" s="4" t="s">
        <v>123</v>
      </c>
      <c r="C59" s="4" t="s">
        <v>121</v>
      </c>
      <c r="D59" s="4" t="s">
        <v>16</v>
      </c>
      <c r="E59" s="4" t="s">
        <v>124</v>
      </c>
      <c r="F59" s="5">
        <v>0</v>
      </c>
      <c r="G59" s="5">
        <v>0</v>
      </c>
      <c r="H59" s="5">
        <v>1</v>
      </c>
      <c r="I59" s="5">
        <v>3</v>
      </c>
      <c r="J59" s="5">
        <v>3</v>
      </c>
      <c r="K59" s="5">
        <v>2</v>
      </c>
      <c r="L59" s="5">
        <v>4</v>
      </c>
      <c r="M59" s="5">
        <v>4</v>
      </c>
      <c r="N59" s="5">
        <v>3</v>
      </c>
      <c r="O59" s="6">
        <f t="shared" si="0"/>
        <v>20</v>
      </c>
      <c r="P59" s="5">
        <v>14</v>
      </c>
    </row>
    <row r="60" spans="1:16" ht="19.5" x14ac:dyDescent="0.25">
      <c r="A60" s="7" t="s">
        <v>158</v>
      </c>
      <c r="B60" s="7" t="s">
        <v>159</v>
      </c>
      <c r="C60" s="7" t="s">
        <v>157</v>
      </c>
      <c r="D60" s="7" t="s">
        <v>16</v>
      </c>
      <c r="E60" s="7" t="s">
        <v>160</v>
      </c>
      <c r="F60" s="8">
        <v>1</v>
      </c>
      <c r="G60" s="8">
        <v>3</v>
      </c>
      <c r="H60" s="8">
        <v>4</v>
      </c>
      <c r="I60" s="8">
        <v>5</v>
      </c>
      <c r="J60" s="8">
        <v>5</v>
      </c>
      <c r="K60" s="8">
        <v>3</v>
      </c>
      <c r="L60" s="8">
        <v>1</v>
      </c>
      <c r="M60" s="8">
        <v>5</v>
      </c>
      <c r="N60" s="8">
        <v>3</v>
      </c>
      <c r="O60" s="9">
        <f t="shared" si="0"/>
        <v>30</v>
      </c>
      <c r="P60" s="8">
        <v>1</v>
      </c>
    </row>
    <row r="61" spans="1:16" ht="19.5" x14ac:dyDescent="0.25">
      <c r="A61" s="7" t="s">
        <v>167</v>
      </c>
      <c r="B61" s="7" t="s">
        <v>168</v>
      </c>
      <c r="C61" s="7" t="s">
        <v>157</v>
      </c>
      <c r="D61" s="7" t="s">
        <v>90</v>
      </c>
      <c r="E61" s="7" t="s">
        <v>91</v>
      </c>
      <c r="F61" s="8">
        <v>1</v>
      </c>
      <c r="G61" s="8">
        <v>4</v>
      </c>
      <c r="H61" s="8">
        <v>1</v>
      </c>
      <c r="I61" s="8">
        <v>4</v>
      </c>
      <c r="J61" s="8">
        <v>4</v>
      </c>
      <c r="K61" s="8">
        <v>5</v>
      </c>
      <c r="L61" s="8">
        <v>2</v>
      </c>
      <c r="M61" s="8">
        <v>5</v>
      </c>
      <c r="N61" s="8">
        <v>4</v>
      </c>
      <c r="O61" s="9">
        <f t="shared" si="0"/>
        <v>30</v>
      </c>
      <c r="P61" s="8">
        <v>2</v>
      </c>
    </row>
    <row r="62" spans="1:16" ht="19.5" x14ac:dyDescent="0.25">
      <c r="A62" s="7" t="s">
        <v>165</v>
      </c>
      <c r="B62" s="7" t="s">
        <v>166</v>
      </c>
      <c r="C62" s="7" t="s">
        <v>157</v>
      </c>
      <c r="D62" s="7" t="s">
        <v>90</v>
      </c>
      <c r="E62" s="7" t="s">
        <v>91</v>
      </c>
      <c r="F62" s="8">
        <v>4</v>
      </c>
      <c r="G62" s="8">
        <v>4</v>
      </c>
      <c r="H62" s="8">
        <v>4</v>
      </c>
      <c r="I62" s="8">
        <v>3</v>
      </c>
      <c r="J62" s="8">
        <v>3</v>
      </c>
      <c r="K62" s="8">
        <v>4</v>
      </c>
      <c r="L62" s="8">
        <v>0</v>
      </c>
      <c r="M62" s="8">
        <v>3</v>
      </c>
      <c r="N62" s="8">
        <v>2</v>
      </c>
      <c r="O62" s="9">
        <f t="shared" si="0"/>
        <v>27</v>
      </c>
      <c r="P62" s="8">
        <v>3</v>
      </c>
    </row>
    <row r="63" spans="1:16" ht="19.5" x14ac:dyDescent="0.25">
      <c r="A63" s="7" t="s">
        <v>171</v>
      </c>
      <c r="B63" s="7" t="s">
        <v>172</v>
      </c>
      <c r="C63" s="7" t="s">
        <v>157</v>
      </c>
      <c r="D63" s="7" t="s">
        <v>90</v>
      </c>
      <c r="E63" s="7" t="s">
        <v>91</v>
      </c>
      <c r="F63" s="8">
        <v>3</v>
      </c>
      <c r="G63" s="8">
        <v>4</v>
      </c>
      <c r="H63" s="8">
        <v>2</v>
      </c>
      <c r="I63" s="8">
        <v>4</v>
      </c>
      <c r="J63" s="8">
        <v>3</v>
      </c>
      <c r="K63" s="8">
        <v>3</v>
      </c>
      <c r="L63" s="8">
        <v>3</v>
      </c>
      <c r="M63" s="8">
        <v>4</v>
      </c>
      <c r="N63" s="8">
        <v>1</v>
      </c>
      <c r="O63" s="9">
        <f t="shared" si="0"/>
        <v>27</v>
      </c>
      <c r="P63" s="8">
        <v>3</v>
      </c>
    </row>
    <row r="64" spans="1:16" ht="19.5" x14ac:dyDescent="0.25">
      <c r="A64" s="7" t="s">
        <v>155</v>
      </c>
      <c r="B64" s="7" t="s">
        <v>156</v>
      </c>
      <c r="C64" s="7" t="s">
        <v>157</v>
      </c>
      <c r="D64" s="7" t="s">
        <v>16</v>
      </c>
      <c r="E64" s="7" t="s">
        <v>69</v>
      </c>
      <c r="F64" s="8">
        <v>3</v>
      </c>
      <c r="G64" s="8">
        <v>1</v>
      </c>
      <c r="H64" s="8">
        <v>3</v>
      </c>
      <c r="I64" s="8">
        <v>1</v>
      </c>
      <c r="J64" s="8">
        <v>4</v>
      </c>
      <c r="K64" s="8">
        <v>3</v>
      </c>
      <c r="L64" s="8">
        <v>5</v>
      </c>
      <c r="M64" s="8">
        <v>1</v>
      </c>
      <c r="N64" s="8">
        <v>4</v>
      </c>
      <c r="O64" s="9">
        <f t="shared" si="0"/>
        <v>25</v>
      </c>
      <c r="P64" s="8">
        <v>5</v>
      </c>
    </row>
    <row r="65" spans="1:16" ht="19.5" x14ac:dyDescent="0.25">
      <c r="A65" s="7" t="s">
        <v>169</v>
      </c>
      <c r="B65" s="7" t="s">
        <v>170</v>
      </c>
      <c r="C65" s="7" t="s">
        <v>157</v>
      </c>
      <c r="D65" s="7" t="s">
        <v>90</v>
      </c>
      <c r="E65" s="7" t="s">
        <v>91</v>
      </c>
      <c r="F65" s="8">
        <v>4</v>
      </c>
      <c r="G65" s="8">
        <v>3</v>
      </c>
      <c r="H65" s="8">
        <v>4</v>
      </c>
      <c r="I65" s="8">
        <v>1</v>
      </c>
      <c r="J65" s="8">
        <v>0</v>
      </c>
      <c r="K65" s="8">
        <v>1</v>
      </c>
      <c r="L65" s="8">
        <v>4</v>
      </c>
      <c r="M65" s="8">
        <v>5</v>
      </c>
      <c r="N65" s="8">
        <v>1</v>
      </c>
      <c r="O65" s="9">
        <f t="shared" si="0"/>
        <v>23</v>
      </c>
      <c r="P65" s="8">
        <v>6</v>
      </c>
    </row>
    <row r="66" spans="1:16" ht="19.5" x14ac:dyDescent="0.25">
      <c r="A66" s="7" t="s">
        <v>163</v>
      </c>
      <c r="B66" s="7" t="s">
        <v>164</v>
      </c>
      <c r="C66" s="7" t="s">
        <v>157</v>
      </c>
      <c r="D66" s="7" t="s">
        <v>16</v>
      </c>
      <c r="E66" s="7" t="s">
        <v>69</v>
      </c>
      <c r="F66" s="8">
        <v>1</v>
      </c>
      <c r="G66" s="8">
        <v>1</v>
      </c>
      <c r="H66" s="8">
        <v>2</v>
      </c>
      <c r="I66" s="8">
        <v>3</v>
      </c>
      <c r="J66" s="8">
        <v>2</v>
      </c>
      <c r="K66" s="8">
        <v>1</v>
      </c>
      <c r="L66" s="8">
        <v>2</v>
      </c>
      <c r="M66" s="8">
        <v>4</v>
      </c>
      <c r="N66" s="8">
        <v>2</v>
      </c>
      <c r="O66" s="9">
        <f t="shared" si="0"/>
        <v>18</v>
      </c>
      <c r="P66" s="8">
        <v>7</v>
      </c>
    </row>
    <row r="67" spans="1:16" ht="19.5" x14ac:dyDescent="0.25">
      <c r="A67" s="7" t="s">
        <v>161</v>
      </c>
      <c r="B67" s="7" t="s">
        <v>162</v>
      </c>
      <c r="C67" s="7" t="s">
        <v>157</v>
      </c>
      <c r="D67" s="7" t="s">
        <v>16</v>
      </c>
      <c r="E67" s="7" t="s">
        <v>69</v>
      </c>
      <c r="F67" s="8">
        <v>1</v>
      </c>
      <c r="G67" s="8">
        <v>0</v>
      </c>
      <c r="H67" s="8">
        <v>1</v>
      </c>
      <c r="I67" s="8">
        <v>4</v>
      </c>
      <c r="J67" s="8">
        <v>4</v>
      </c>
      <c r="K67" s="8">
        <v>3</v>
      </c>
      <c r="L67" s="8">
        <v>1</v>
      </c>
      <c r="M67" s="8">
        <v>0</v>
      </c>
      <c r="N67" s="8">
        <v>0</v>
      </c>
      <c r="O67" s="9">
        <f t="shared" si="0"/>
        <v>14</v>
      </c>
      <c r="P67" s="8">
        <v>8</v>
      </c>
    </row>
    <row r="68" spans="1:16" ht="19.5" x14ac:dyDescent="0.25">
      <c r="A68" s="4" t="s">
        <v>183</v>
      </c>
      <c r="B68" s="4" t="s">
        <v>184</v>
      </c>
      <c r="C68" s="4" t="s">
        <v>175</v>
      </c>
      <c r="D68" s="4" t="s">
        <v>90</v>
      </c>
      <c r="E68" s="4" t="s">
        <v>146</v>
      </c>
      <c r="F68" s="5">
        <v>4</v>
      </c>
      <c r="G68" s="5">
        <v>2</v>
      </c>
      <c r="H68" s="5">
        <v>3</v>
      </c>
      <c r="I68" s="5">
        <v>3</v>
      </c>
      <c r="J68" s="5">
        <v>3</v>
      </c>
      <c r="K68" s="5">
        <v>5</v>
      </c>
      <c r="L68" s="5">
        <v>4</v>
      </c>
      <c r="M68" s="5">
        <v>5</v>
      </c>
      <c r="N68" s="5">
        <v>4</v>
      </c>
      <c r="O68" s="6">
        <f t="shared" si="0"/>
        <v>33</v>
      </c>
      <c r="P68" s="5">
        <v>1</v>
      </c>
    </row>
    <row r="69" spans="1:16" ht="19.5" x14ac:dyDescent="0.25">
      <c r="A69" s="4" t="s">
        <v>179</v>
      </c>
      <c r="B69" s="4" t="s">
        <v>180</v>
      </c>
      <c r="C69" s="4" t="s">
        <v>175</v>
      </c>
      <c r="D69" s="4" t="s">
        <v>16</v>
      </c>
      <c r="E69" s="4" t="s">
        <v>69</v>
      </c>
      <c r="F69" s="5">
        <v>2</v>
      </c>
      <c r="G69" s="5">
        <v>1</v>
      </c>
      <c r="H69" s="5">
        <v>4</v>
      </c>
      <c r="I69" s="5">
        <v>2</v>
      </c>
      <c r="J69" s="5">
        <v>2</v>
      </c>
      <c r="K69" s="5">
        <v>4</v>
      </c>
      <c r="L69" s="5">
        <v>4</v>
      </c>
      <c r="M69" s="5">
        <v>5</v>
      </c>
      <c r="N69" s="5">
        <v>3</v>
      </c>
      <c r="O69" s="6">
        <f t="shared" ref="O69:O82" si="1">SUM(F69:N69)</f>
        <v>27</v>
      </c>
      <c r="P69" s="5">
        <v>2</v>
      </c>
    </row>
    <row r="70" spans="1:16" ht="19.5" x14ac:dyDescent="0.25">
      <c r="A70" s="4" t="s">
        <v>185</v>
      </c>
      <c r="B70" s="4" t="s">
        <v>186</v>
      </c>
      <c r="C70" s="4" t="s">
        <v>175</v>
      </c>
      <c r="D70" s="4" t="s">
        <v>90</v>
      </c>
      <c r="E70" s="4" t="s">
        <v>91</v>
      </c>
      <c r="F70" s="5">
        <v>2</v>
      </c>
      <c r="G70" s="5">
        <v>3</v>
      </c>
      <c r="H70" s="5">
        <v>4</v>
      </c>
      <c r="I70" s="5">
        <v>4</v>
      </c>
      <c r="J70" s="5">
        <v>4</v>
      </c>
      <c r="K70" s="5">
        <v>2</v>
      </c>
      <c r="L70" s="5">
        <v>3</v>
      </c>
      <c r="M70" s="5">
        <v>3</v>
      </c>
      <c r="N70" s="5">
        <v>1</v>
      </c>
      <c r="O70" s="6">
        <f t="shared" si="1"/>
        <v>26</v>
      </c>
      <c r="P70" s="5">
        <v>3</v>
      </c>
    </row>
    <row r="71" spans="1:16" ht="19.5" x14ac:dyDescent="0.25">
      <c r="A71" s="4" t="s">
        <v>181</v>
      </c>
      <c r="B71" s="4" t="s">
        <v>182</v>
      </c>
      <c r="C71" s="4" t="s">
        <v>175</v>
      </c>
      <c r="D71" s="4" t="s">
        <v>16</v>
      </c>
      <c r="E71" s="4" t="s">
        <v>66</v>
      </c>
      <c r="F71" s="5">
        <v>3</v>
      </c>
      <c r="G71" s="5">
        <v>3</v>
      </c>
      <c r="H71" s="5">
        <v>4</v>
      </c>
      <c r="I71" s="5">
        <v>2</v>
      </c>
      <c r="J71" s="5">
        <v>1</v>
      </c>
      <c r="K71" s="5">
        <v>4</v>
      </c>
      <c r="L71" s="5">
        <v>2</v>
      </c>
      <c r="M71" s="5">
        <v>4</v>
      </c>
      <c r="N71" s="5">
        <v>2</v>
      </c>
      <c r="O71" s="6">
        <f t="shared" si="1"/>
        <v>25</v>
      </c>
      <c r="P71" s="5">
        <v>4</v>
      </c>
    </row>
    <row r="72" spans="1:16" ht="19.5" x14ac:dyDescent="0.25">
      <c r="A72" s="4" t="s">
        <v>189</v>
      </c>
      <c r="B72" s="4" t="s">
        <v>190</v>
      </c>
      <c r="C72" s="4" t="s">
        <v>175</v>
      </c>
      <c r="D72" s="4" t="s">
        <v>90</v>
      </c>
      <c r="E72" s="4" t="s">
        <v>91</v>
      </c>
      <c r="F72" s="5">
        <v>1</v>
      </c>
      <c r="G72" s="5">
        <v>2</v>
      </c>
      <c r="H72" s="5">
        <v>3</v>
      </c>
      <c r="I72" s="5">
        <v>4</v>
      </c>
      <c r="J72" s="5">
        <v>3</v>
      </c>
      <c r="K72" s="5">
        <v>3</v>
      </c>
      <c r="L72" s="5">
        <v>2</v>
      </c>
      <c r="M72" s="5">
        <v>4</v>
      </c>
      <c r="N72" s="5">
        <v>3</v>
      </c>
      <c r="O72" s="6">
        <f t="shared" si="1"/>
        <v>25</v>
      </c>
      <c r="P72" s="5">
        <v>4</v>
      </c>
    </row>
    <row r="73" spans="1:16" ht="19.5" x14ac:dyDescent="0.25">
      <c r="A73" s="4" t="s">
        <v>173</v>
      </c>
      <c r="B73" s="4" t="s">
        <v>174</v>
      </c>
      <c r="C73" s="4" t="s">
        <v>175</v>
      </c>
      <c r="D73" s="4" t="s">
        <v>16</v>
      </c>
      <c r="E73" s="4" t="s">
        <v>66</v>
      </c>
      <c r="F73" s="5">
        <v>3</v>
      </c>
      <c r="G73" s="5">
        <v>0</v>
      </c>
      <c r="H73" s="5">
        <v>0</v>
      </c>
      <c r="I73" s="5">
        <v>3</v>
      </c>
      <c r="J73" s="5">
        <v>1</v>
      </c>
      <c r="K73" s="5">
        <v>4</v>
      </c>
      <c r="L73" s="5">
        <v>2</v>
      </c>
      <c r="M73" s="5">
        <v>4</v>
      </c>
      <c r="N73" s="5">
        <v>2</v>
      </c>
      <c r="O73" s="6">
        <f t="shared" si="1"/>
        <v>19</v>
      </c>
      <c r="P73" s="5">
        <v>6</v>
      </c>
    </row>
    <row r="74" spans="1:16" ht="19.5" x14ac:dyDescent="0.25">
      <c r="A74" s="4" t="s">
        <v>176</v>
      </c>
      <c r="B74" s="4" t="s">
        <v>177</v>
      </c>
      <c r="C74" s="4" t="s">
        <v>175</v>
      </c>
      <c r="D74" s="4" t="s">
        <v>16</v>
      </c>
      <c r="E74" s="4" t="s">
        <v>178</v>
      </c>
      <c r="F74" s="5">
        <v>0</v>
      </c>
      <c r="G74" s="5">
        <v>1</v>
      </c>
      <c r="H74" s="5">
        <v>2</v>
      </c>
      <c r="I74" s="5">
        <v>3</v>
      </c>
      <c r="J74" s="5">
        <v>4</v>
      </c>
      <c r="K74" s="5">
        <v>3</v>
      </c>
      <c r="L74" s="5">
        <v>3</v>
      </c>
      <c r="M74" s="5">
        <v>2</v>
      </c>
      <c r="N74" s="5">
        <v>0</v>
      </c>
      <c r="O74" s="6">
        <f t="shared" si="1"/>
        <v>18</v>
      </c>
      <c r="P74" s="5">
        <v>7</v>
      </c>
    </row>
    <row r="75" spans="1:16" ht="19.5" x14ac:dyDescent="0.25">
      <c r="A75" s="4" t="s">
        <v>187</v>
      </c>
      <c r="B75" s="4" t="s">
        <v>188</v>
      </c>
      <c r="C75" s="4" t="s">
        <v>175</v>
      </c>
      <c r="D75" s="4" t="s">
        <v>90</v>
      </c>
      <c r="E75" s="4" t="s">
        <v>91</v>
      </c>
      <c r="F75" s="5">
        <v>1</v>
      </c>
      <c r="G75" s="5">
        <v>0</v>
      </c>
      <c r="H75" s="5">
        <v>3</v>
      </c>
      <c r="I75" s="5">
        <v>2</v>
      </c>
      <c r="J75" s="5">
        <v>1</v>
      </c>
      <c r="K75" s="5">
        <v>1</v>
      </c>
      <c r="L75" s="5">
        <v>1</v>
      </c>
      <c r="M75" s="5">
        <v>4</v>
      </c>
      <c r="N75" s="5">
        <v>4</v>
      </c>
      <c r="O75" s="6">
        <f t="shared" si="1"/>
        <v>17</v>
      </c>
      <c r="P75" s="5">
        <v>8</v>
      </c>
    </row>
    <row r="76" spans="1:16" ht="19.5" x14ac:dyDescent="0.25">
      <c r="A76" s="7" t="s">
        <v>202</v>
      </c>
      <c r="B76" s="7" t="s">
        <v>203</v>
      </c>
      <c r="C76" s="7" t="s">
        <v>193</v>
      </c>
      <c r="D76" s="7" t="s">
        <v>90</v>
      </c>
      <c r="E76" s="7" t="s">
        <v>91</v>
      </c>
      <c r="F76" s="8">
        <v>3</v>
      </c>
      <c r="G76" s="8">
        <v>4</v>
      </c>
      <c r="H76" s="8">
        <v>3</v>
      </c>
      <c r="I76" s="8">
        <v>4</v>
      </c>
      <c r="J76" s="8">
        <v>4</v>
      </c>
      <c r="K76" s="8">
        <v>4</v>
      </c>
      <c r="L76" s="8">
        <v>3</v>
      </c>
      <c r="M76" s="8">
        <v>4</v>
      </c>
      <c r="N76" s="8">
        <v>5</v>
      </c>
      <c r="O76" s="9">
        <f t="shared" si="1"/>
        <v>34</v>
      </c>
      <c r="P76" s="8">
        <v>1</v>
      </c>
    </row>
    <row r="77" spans="1:16" ht="19.5" x14ac:dyDescent="0.25">
      <c r="A77" s="7" t="s">
        <v>198</v>
      </c>
      <c r="B77" s="7" t="s">
        <v>199</v>
      </c>
      <c r="C77" s="7" t="s">
        <v>193</v>
      </c>
      <c r="D77" s="7" t="s">
        <v>16</v>
      </c>
      <c r="E77" s="7" t="s">
        <v>78</v>
      </c>
      <c r="F77" s="8">
        <v>3</v>
      </c>
      <c r="G77" s="8">
        <v>4</v>
      </c>
      <c r="H77" s="8">
        <v>4</v>
      </c>
      <c r="I77" s="8">
        <v>4</v>
      </c>
      <c r="J77" s="8">
        <v>2</v>
      </c>
      <c r="K77" s="8">
        <v>4</v>
      </c>
      <c r="L77" s="8">
        <v>4</v>
      </c>
      <c r="M77" s="8">
        <v>2</v>
      </c>
      <c r="N77" s="8">
        <v>3</v>
      </c>
      <c r="O77" s="9">
        <f t="shared" si="1"/>
        <v>30</v>
      </c>
      <c r="P77" s="8">
        <v>2</v>
      </c>
    </row>
    <row r="78" spans="1:16" ht="19.5" x14ac:dyDescent="0.25">
      <c r="A78" s="7" t="s">
        <v>196</v>
      </c>
      <c r="B78" s="7" t="s">
        <v>197</v>
      </c>
      <c r="C78" s="7" t="s">
        <v>193</v>
      </c>
      <c r="D78" s="7" t="s">
        <v>16</v>
      </c>
      <c r="E78" s="7" t="s">
        <v>69</v>
      </c>
      <c r="F78" s="8">
        <v>2</v>
      </c>
      <c r="G78" s="8">
        <v>4</v>
      </c>
      <c r="H78" s="8">
        <v>2</v>
      </c>
      <c r="I78" s="8">
        <v>4</v>
      </c>
      <c r="J78" s="8">
        <v>3</v>
      </c>
      <c r="K78" s="8">
        <v>5</v>
      </c>
      <c r="L78" s="8">
        <v>1</v>
      </c>
      <c r="M78" s="8">
        <v>3</v>
      </c>
      <c r="N78" s="8">
        <v>4</v>
      </c>
      <c r="O78" s="9">
        <f t="shared" si="1"/>
        <v>28</v>
      </c>
      <c r="P78" s="8">
        <v>3</v>
      </c>
    </row>
    <row r="79" spans="1:16" ht="19.5" x14ac:dyDescent="0.25">
      <c r="A79" s="7" t="s">
        <v>204</v>
      </c>
      <c r="B79" s="7" t="s">
        <v>205</v>
      </c>
      <c r="C79" s="7" t="s">
        <v>193</v>
      </c>
      <c r="D79" s="7" t="s">
        <v>90</v>
      </c>
      <c r="E79" s="7" t="s">
        <v>91</v>
      </c>
      <c r="F79" s="8">
        <v>4</v>
      </c>
      <c r="G79" s="8">
        <v>3</v>
      </c>
      <c r="H79" s="8">
        <v>2</v>
      </c>
      <c r="I79" s="8">
        <v>2</v>
      </c>
      <c r="J79" s="8">
        <v>0</v>
      </c>
      <c r="K79" s="8">
        <v>3</v>
      </c>
      <c r="L79" s="8">
        <v>4</v>
      </c>
      <c r="M79" s="8">
        <v>5</v>
      </c>
      <c r="N79" s="8">
        <v>3</v>
      </c>
      <c r="O79" s="9">
        <f t="shared" si="1"/>
        <v>26</v>
      </c>
      <c r="P79" s="8">
        <v>4</v>
      </c>
    </row>
    <row r="80" spans="1:16" ht="19.5" x14ac:dyDescent="0.25">
      <c r="A80" s="7" t="s">
        <v>194</v>
      </c>
      <c r="B80" s="7" t="s">
        <v>195</v>
      </c>
      <c r="C80" s="7" t="s">
        <v>193</v>
      </c>
      <c r="D80" s="7" t="s">
        <v>16</v>
      </c>
      <c r="E80" s="7" t="s">
        <v>66</v>
      </c>
      <c r="F80" s="8">
        <v>1</v>
      </c>
      <c r="G80" s="8">
        <v>3</v>
      </c>
      <c r="H80" s="8">
        <v>2</v>
      </c>
      <c r="I80" s="8">
        <v>1</v>
      </c>
      <c r="J80" s="8">
        <v>4</v>
      </c>
      <c r="K80" s="8">
        <v>0</v>
      </c>
      <c r="L80" s="8">
        <v>5</v>
      </c>
      <c r="M80" s="8">
        <v>4</v>
      </c>
      <c r="N80" s="8">
        <v>2</v>
      </c>
      <c r="O80" s="9">
        <f t="shared" si="1"/>
        <v>22</v>
      </c>
      <c r="P80" s="8">
        <v>5</v>
      </c>
    </row>
    <row r="81" spans="1:16" ht="19.5" x14ac:dyDescent="0.25">
      <c r="A81" s="7" t="s">
        <v>191</v>
      </c>
      <c r="B81" s="7" t="s">
        <v>192</v>
      </c>
      <c r="C81" s="7" t="s">
        <v>193</v>
      </c>
      <c r="D81" s="7" t="s">
        <v>16</v>
      </c>
      <c r="E81" s="7" t="s">
        <v>69</v>
      </c>
      <c r="F81" s="8">
        <v>0</v>
      </c>
      <c r="G81" s="8">
        <v>1</v>
      </c>
      <c r="H81" s="8">
        <v>2</v>
      </c>
      <c r="I81" s="8">
        <v>2</v>
      </c>
      <c r="J81" s="8">
        <v>4</v>
      </c>
      <c r="K81" s="8">
        <v>4</v>
      </c>
      <c r="L81" s="8">
        <v>5</v>
      </c>
      <c r="M81" s="8">
        <v>3</v>
      </c>
      <c r="N81" s="8">
        <v>1</v>
      </c>
      <c r="O81" s="9">
        <f t="shared" si="1"/>
        <v>22</v>
      </c>
      <c r="P81" s="8">
        <v>5</v>
      </c>
    </row>
    <row r="82" spans="1:16" ht="19.5" x14ac:dyDescent="0.25">
      <c r="A82" s="7" t="s">
        <v>200</v>
      </c>
      <c r="B82" s="7" t="s">
        <v>201</v>
      </c>
      <c r="C82" s="7" t="s">
        <v>193</v>
      </c>
      <c r="D82" s="7" t="s">
        <v>16</v>
      </c>
      <c r="E82" s="7" t="s">
        <v>69</v>
      </c>
      <c r="F82" s="8">
        <v>1</v>
      </c>
      <c r="G82" s="8">
        <v>0</v>
      </c>
      <c r="H82" s="8">
        <v>1</v>
      </c>
      <c r="I82" s="8">
        <v>2</v>
      </c>
      <c r="J82" s="8">
        <v>1</v>
      </c>
      <c r="K82" s="8">
        <v>1</v>
      </c>
      <c r="L82" s="8">
        <v>3</v>
      </c>
      <c r="M82" s="8">
        <v>0</v>
      </c>
      <c r="N82" s="8">
        <v>4</v>
      </c>
      <c r="O82" s="9">
        <f t="shared" si="1"/>
        <v>13</v>
      </c>
      <c r="P82" s="8">
        <v>7</v>
      </c>
    </row>
  </sheetData>
  <sortState ref="A76:P82">
    <sortCondition descending="1" ref="O76:O82"/>
  </sortState>
  <mergeCells count="1">
    <mergeCell ref="A1:P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workbookViewId="0">
      <pane ySplit="3" topLeftCell="A4" activePane="bottomLeft" state="frozen"/>
      <selection pane="bottomLeft" activeCell="A4" sqref="A4"/>
    </sheetView>
  </sheetViews>
  <sheetFormatPr defaultRowHeight="16.5" x14ac:dyDescent="0.25"/>
  <cols>
    <col min="1" max="1" width="8" bestFit="1" customWidth="1"/>
    <col min="2" max="2" width="11.875" bestFit="1" customWidth="1"/>
    <col min="3" max="3" width="14.625" bestFit="1" customWidth="1"/>
    <col min="4" max="4" width="9.25" customWidth="1"/>
    <col min="5" max="5" width="28.5" bestFit="1" customWidth="1"/>
    <col min="6" max="11" width="9.25" customWidth="1"/>
    <col min="12" max="12" width="6.75" customWidth="1"/>
    <col min="13" max="13" width="11.875" bestFit="1" customWidth="1"/>
  </cols>
  <sheetData>
    <row r="1" spans="1:13" ht="27.75" x14ac:dyDescent="0.25">
      <c r="A1" s="16" t="s">
        <v>234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9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237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209</v>
      </c>
      <c r="L2" s="1" t="s">
        <v>206</v>
      </c>
      <c r="M2" s="1" t="s">
        <v>235</v>
      </c>
    </row>
    <row r="3" spans="1:13" ht="19.5" x14ac:dyDescent="0.4">
      <c r="A3" s="2"/>
      <c r="B3" s="2"/>
      <c r="C3" s="2"/>
      <c r="D3" s="2"/>
      <c r="E3" s="2"/>
      <c r="F3" s="3">
        <v>15</v>
      </c>
      <c r="G3" s="3">
        <v>15</v>
      </c>
      <c r="H3" s="3">
        <v>15</v>
      </c>
      <c r="I3" s="3">
        <v>10</v>
      </c>
      <c r="J3" s="3">
        <v>10</v>
      </c>
      <c r="K3" s="3">
        <v>10</v>
      </c>
      <c r="L3" s="2"/>
      <c r="M3" s="2"/>
    </row>
    <row r="4" spans="1:13" ht="19.5" x14ac:dyDescent="0.25">
      <c r="A4" s="10" t="s">
        <v>24</v>
      </c>
      <c r="B4" s="10" t="s">
        <v>25</v>
      </c>
      <c r="C4" s="10" t="s">
        <v>15</v>
      </c>
      <c r="D4" s="10" t="s">
        <v>16</v>
      </c>
      <c r="E4" s="10" t="s">
        <v>26</v>
      </c>
      <c r="F4" s="11">
        <v>1</v>
      </c>
      <c r="G4" s="11">
        <v>4</v>
      </c>
      <c r="H4" s="11">
        <v>0</v>
      </c>
      <c r="I4" s="11">
        <v>0</v>
      </c>
      <c r="J4" s="11">
        <v>1</v>
      </c>
      <c r="K4" s="11">
        <v>3</v>
      </c>
      <c r="L4" s="6">
        <f>SUM(F4:K4)</f>
        <v>9</v>
      </c>
      <c r="M4" s="11">
        <v>1</v>
      </c>
    </row>
    <row r="5" spans="1:13" ht="19.5" x14ac:dyDescent="0.25">
      <c r="A5" s="10" t="s">
        <v>13</v>
      </c>
      <c r="B5" s="10" t="s">
        <v>14</v>
      </c>
      <c r="C5" s="10" t="s">
        <v>15</v>
      </c>
      <c r="D5" s="10" t="s">
        <v>16</v>
      </c>
      <c r="E5" s="10" t="s">
        <v>17</v>
      </c>
      <c r="F5" s="11">
        <v>0</v>
      </c>
      <c r="G5" s="11">
        <v>0</v>
      </c>
      <c r="H5" s="11">
        <v>0</v>
      </c>
      <c r="I5" s="11">
        <v>2</v>
      </c>
      <c r="J5" s="11">
        <v>1</v>
      </c>
      <c r="K5" s="11">
        <v>5</v>
      </c>
      <c r="L5" s="6">
        <f t="shared" ref="L5:L68" si="0">SUM(F5:K5)</f>
        <v>8</v>
      </c>
      <c r="M5" s="11">
        <v>2</v>
      </c>
    </row>
    <row r="6" spans="1:13" ht="19.5" x14ac:dyDescent="0.25">
      <c r="A6" s="10" t="s">
        <v>21</v>
      </c>
      <c r="B6" s="10" t="s">
        <v>22</v>
      </c>
      <c r="C6" s="10" t="s">
        <v>15</v>
      </c>
      <c r="D6" s="10" t="s">
        <v>16</v>
      </c>
      <c r="E6" s="10" t="s">
        <v>23</v>
      </c>
      <c r="F6" s="11">
        <v>0</v>
      </c>
      <c r="G6" s="11">
        <v>0</v>
      </c>
      <c r="H6" s="11">
        <v>0</v>
      </c>
      <c r="I6" s="11">
        <v>0</v>
      </c>
      <c r="J6" s="11">
        <v>2</v>
      </c>
      <c r="K6" s="11">
        <v>0</v>
      </c>
      <c r="L6" s="6">
        <f t="shared" si="0"/>
        <v>2</v>
      </c>
      <c r="M6" s="11">
        <v>3</v>
      </c>
    </row>
    <row r="7" spans="1:13" ht="19.5" x14ac:dyDescent="0.25">
      <c r="A7" s="10" t="s">
        <v>18</v>
      </c>
      <c r="B7" s="10" t="s">
        <v>19</v>
      </c>
      <c r="C7" s="10" t="s">
        <v>15</v>
      </c>
      <c r="D7" s="10" t="s">
        <v>16</v>
      </c>
      <c r="E7" s="10" t="s">
        <v>20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6">
        <f t="shared" si="0"/>
        <v>0</v>
      </c>
      <c r="M7" s="11">
        <v>4</v>
      </c>
    </row>
    <row r="8" spans="1:13" ht="19.5" x14ac:dyDescent="0.25">
      <c r="A8" s="10" t="s">
        <v>27</v>
      </c>
      <c r="B8" s="10" t="s">
        <v>28</v>
      </c>
      <c r="C8" s="10" t="s">
        <v>15</v>
      </c>
      <c r="D8" s="10" t="s">
        <v>16</v>
      </c>
      <c r="E8" s="10" t="s">
        <v>23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6">
        <f t="shared" si="0"/>
        <v>0</v>
      </c>
      <c r="M8" s="11">
        <v>4</v>
      </c>
    </row>
    <row r="9" spans="1:13" ht="19.5" x14ac:dyDescent="0.25">
      <c r="A9" s="12" t="s">
        <v>29</v>
      </c>
      <c r="B9" s="12" t="s">
        <v>30</v>
      </c>
      <c r="C9" s="12" t="s">
        <v>31</v>
      </c>
      <c r="D9" s="12" t="s">
        <v>16</v>
      </c>
      <c r="E9" s="12" t="s">
        <v>32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f t="shared" si="0"/>
        <v>0</v>
      </c>
      <c r="M9" s="13">
        <v>1</v>
      </c>
    </row>
    <row r="10" spans="1:13" ht="19.5" x14ac:dyDescent="0.25">
      <c r="A10" s="10" t="s">
        <v>37</v>
      </c>
      <c r="B10" s="10" t="s">
        <v>38</v>
      </c>
      <c r="C10" s="10" t="s">
        <v>35</v>
      </c>
      <c r="D10" s="10" t="s">
        <v>16</v>
      </c>
      <c r="E10" s="10" t="s">
        <v>39</v>
      </c>
      <c r="F10" s="11">
        <v>0</v>
      </c>
      <c r="G10" s="11">
        <v>0</v>
      </c>
      <c r="H10" s="11">
        <v>0</v>
      </c>
      <c r="I10" s="11">
        <v>0</v>
      </c>
      <c r="J10" s="11">
        <v>3</v>
      </c>
      <c r="K10" s="11">
        <v>2</v>
      </c>
      <c r="L10" s="6">
        <f t="shared" si="0"/>
        <v>5</v>
      </c>
      <c r="M10" s="11">
        <v>1</v>
      </c>
    </row>
    <row r="11" spans="1:13" ht="19.5" x14ac:dyDescent="0.25">
      <c r="A11" s="10" t="s">
        <v>50</v>
      </c>
      <c r="B11" s="10" t="s">
        <v>51</v>
      </c>
      <c r="C11" s="10" t="s">
        <v>35</v>
      </c>
      <c r="D11" s="10" t="s">
        <v>42</v>
      </c>
      <c r="E11" s="10" t="s">
        <v>43</v>
      </c>
      <c r="F11" s="11">
        <v>0</v>
      </c>
      <c r="G11" s="11">
        <v>2</v>
      </c>
      <c r="H11" s="11">
        <v>0</v>
      </c>
      <c r="I11" s="11">
        <v>0</v>
      </c>
      <c r="J11" s="11">
        <v>0</v>
      </c>
      <c r="K11" s="11">
        <v>2</v>
      </c>
      <c r="L11" s="6">
        <f t="shared" si="0"/>
        <v>4</v>
      </c>
      <c r="M11" s="11">
        <v>2</v>
      </c>
    </row>
    <row r="12" spans="1:13" ht="19.5" x14ac:dyDescent="0.25">
      <c r="A12" s="10" t="s">
        <v>46</v>
      </c>
      <c r="B12" s="10" t="s">
        <v>47</v>
      </c>
      <c r="C12" s="10" t="s">
        <v>35</v>
      </c>
      <c r="D12" s="10" t="s">
        <v>42</v>
      </c>
      <c r="E12" s="10" t="s">
        <v>43</v>
      </c>
      <c r="F12" s="11">
        <v>0</v>
      </c>
      <c r="G12" s="11">
        <v>0</v>
      </c>
      <c r="H12" s="11">
        <v>0</v>
      </c>
      <c r="I12" s="11">
        <v>1</v>
      </c>
      <c r="J12" s="11">
        <v>1</v>
      </c>
      <c r="K12" s="11">
        <v>2</v>
      </c>
      <c r="L12" s="6">
        <f t="shared" si="0"/>
        <v>4</v>
      </c>
      <c r="M12" s="11">
        <v>2</v>
      </c>
    </row>
    <row r="13" spans="1:13" ht="19.5" x14ac:dyDescent="0.25">
      <c r="A13" s="10" t="s">
        <v>33</v>
      </c>
      <c r="B13" s="10" t="s">
        <v>34</v>
      </c>
      <c r="C13" s="10" t="s">
        <v>35</v>
      </c>
      <c r="D13" s="10" t="s">
        <v>16</v>
      </c>
      <c r="E13" s="10" t="s">
        <v>36</v>
      </c>
      <c r="F13" s="11">
        <v>0</v>
      </c>
      <c r="G13" s="11">
        <v>0</v>
      </c>
      <c r="H13" s="11">
        <v>1</v>
      </c>
      <c r="I13" s="11">
        <v>0</v>
      </c>
      <c r="J13" s="11">
        <v>1</v>
      </c>
      <c r="K13" s="11">
        <v>0</v>
      </c>
      <c r="L13" s="6">
        <f t="shared" si="0"/>
        <v>2</v>
      </c>
      <c r="M13" s="11">
        <v>4</v>
      </c>
    </row>
    <row r="14" spans="1:13" ht="19.5" x14ac:dyDescent="0.25">
      <c r="A14" s="10" t="s">
        <v>48</v>
      </c>
      <c r="B14" s="10" t="s">
        <v>49</v>
      </c>
      <c r="C14" s="10" t="s">
        <v>35</v>
      </c>
      <c r="D14" s="10" t="s">
        <v>42</v>
      </c>
      <c r="E14" s="10" t="s">
        <v>43</v>
      </c>
      <c r="F14" s="11">
        <v>1</v>
      </c>
      <c r="G14" s="11">
        <v>0</v>
      </c>
      <c r="H14" s="11">
        <v>0</v>
      </c>
      <c r="I14" s="11">
        <v>0</v>
      </c>
      <c r="J14" s="11">
        <v>0</v>
      </c>
      <c r="K14" s="11">
        <v>1</v>
      </c>
      <c r="L14" s="6">
        <f t="shared" si="0"/>
        <v>2</v>
      </c>
      <c r="M14" s="11">
        <v>4</v>
      </c>
    </row>
    <row r="15" spans="1:13" ht="19.5" x14ac:dyDescent="0.25">
      <c r="A15" s="10" t="s">
        <v>44</v>
      </c>
      <c r="B15" s="10" t="s">
        <v>45</v>
      </c>
      <c r="C15" s="10" t="s">
        <v>35</v>
      </c>
      <c r="D15" s="10" t="s">
        <v>42</v>
      </c>
      <c r="E15" s="10" t="s">
        <v>43</v>
      </c>
      <c r="F15" s="11">
        <v>0</v>
      </c>
      <c r="G15" s="11">
        <v>0</v>
      </c>
      <c r="H15" s="11">
        <v>0</v>
      </c>
      <c r="I15" s="11">
        <v>0</v>
      </c>
      <c r="J15" s="11">
        <v>1</v>
      </c>
      <c r="K15" s="11">
        <v>0</v>
      </c>
      <c r="L15" s="6">
        <f t="shared" si="0"/>
        <v>1</v>
      </c>
      <c r="M15" s="11">
        <v>6</v>
      </c>
    </row>
    <row r="16" spans="1:13" ht="19.5" x14ac:dyDescent="0.25">
      <c r="A16" s="10" t="s">
        <v>52</v>
      </c>
      <c r="B16" s="10" t="s">
        <v>53</v>
      </c>
      <c r="C16" s="10" t="s">
        <v>35</v>
      </c>
      <c r="D16" s="10" t="s">
        <v>42</v>
      </c>
      <c r="E16" s="10" t="s">
        <v>43</v>
      </c>
      <c r="F16" s="11">
        <v>0</v>
      </c>
      <c r="G16" s="11">
        <v>0</v>
      </c>
      <c r="H16" s="11">
        <v>0</v>
      </c>
      <c r="I16" s="11">
        <v>1</v>
      </c>
      <c r="J16" s="11">
        <v>0</v>
      </c>
      <c r="K16" s="11">
        <v>0</v>
      </c>
      <c r="L16" s="6">
        <f t="shared" si="0"/>
        <v>1</v>
      </c>
      <c r="M16" s="11">
        <v>6</v>
      </c>
    </row>
    <row r="17" spans="1:13" ht="19.5" x14ac:dyDescent="0.25">
      <c r="A17" s="10" t="s">
        <v>40</v>
      </c>
      <c r="B17" s="10" t="s">
        <v>41</v>
      </c>
      <c r="C17" s="10" t="s">
        <v>35</v>
      </c>
      <c r="D17" s="10" t="s">
        <v>42</v>
      </c>
      <c r="E17" s="10" t="s">
        <v>43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6">
        <f t="shared" si="0"/>
        <v>0</v>
      </c>
      <c r="M17" s="11">
        <v>8</v>
      </c>
    </row>
    <row r="18" spans="1:13" ht="19.5" x14ac:dyDescent="0.25">
      <c r="A18" s="12" t="s">
        <v>61</v>
      </c>
      <c r="B18" s="12" t="s">
        <v>62</v>
      </c>
      <c r="C18" s="12" t="s">
        <v>56</v>
      </c>
      <c r="D18" s="12" t="s">
        <v>42</v>
      </c>
      <c r="E18" s="12" t="s">
        <v>43</v>
      </c>
      <c r="F18" s="13">
        <v>0</v>
      </c>
      <c r="G18" s="13">
        <v>0</v>
      </c>
      <c r="H18" s="13">
        <v>0</v>
      </c>
      <c r="I18" s="13">
        <v>2</v>
      </c>
      <c r="J18" s="13">
        <v>0</v>
      </c>
      <c r="K18" s="13">
        <v>1</v>
      </c>
      <c r="L18" s="9">
        <f t="shared" si="0"/>
        <v>3</v>
      </c>
      <c r="M18" s="13">
        <v>1</v>
      </c>
    </row>
    <row r="19" spans="1:13" ht="19.5" x14ac:dyDescent="0.25">
      <c r="A19" s="12" t="s">
        <v>59</v>
      </c>
      <c r="B19" s="12" t="s">
        <v>60</v>
      </c>
      <c r="C19" s="12" t="s">
        <v>56</v>
      </c>
      <c r="D19" s="12" t="s">
        <v>42</v>
      </c>
      <c r="E19" s="12" t="s">
        <v>43</v>
      </c>
      <c r="F19" s="13">
        <v>0</v>
      </c>
      <c r="G19" s="13">
        <v>0</v>
      </c>
      <c r="H19" s="13">
        <v>0</v>
      </c>
      <c r="I19" s="13">
        <v>0</v>
      </c>
      <c r="J19" s="13">
        <v>1</v>
      </c>
      <c r="K19" s="13">
        <v>0</v>
      </c>
      <c r="L19" s="9">
        <f t="shared" si="0"/>
        <v>1</v>
      </c>
      <c r="M19" s="13">
        <v>2</v>
      </c>
    </row>
    <row r="20" spans="1:13" ht="19.5" x14ac:dyDescent="0.25">
      <c r="A20" s="12" t="s">
        <v>54</v>
      </c>
      <c r="B20" s="12" t="s">
        <v>55</v>
      </c>
      <c r="C20" s="12" t="s">
        <v>56</v>
      </c>
      <c r="D20" s="12" t="s">
        <v>16</v>
      </c>
      <c r="E20" s="12" t="s">
        <v>39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9">
        <f t="shared" si="0"/>
        <v>0</v>
      </c>
      <c r="M20" s="13">
        <v>3</v>
      </c>
    </row>
    <row r="21" spans="1:13" ht="19.5" x14ac:dyDescent="0.25">
      <c r="A21" s="12" t="s">
        <v>57</v>
      </c>
      <c r="B21" s="12" t="s">
        <v>58</v>
      </c>
      <c r="C21" s="12" t="s">
        <v>56</v>
      </c>
      <c r="D21" s="12" t="s">
        <v>42</v>
      </c>
      <c r="E21" s="12" t="s">
        <v>43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9">
        <f t="shared" si="0"/>
        <v>0</v>
      </c>
      <c r="M21" s="13">
        <v>3</v>
      </c>
    </row>
    <row r="22" spans="1:13" ht="19.5" x14ac:dyDescent="0.25">
      <c r="A22" s="10" t="s">
        <v>74</v>
      </c>
      <c r="B22" s="10" t="s">
        <v>75</v>
      </c>
      <c r="C22" s="10" t="s">
        <v>65</v>
      </c>
      <c r="D22" s="10" t="s">
        <v>16</v>
      </c>
      <c r="E22" s="10" t="s">
        <v>66</v>
      </c>
      <c r="F22" s="11">
        <v>0</v>
      </c>
      <c r="G22" s="11">
        <v>1</v>
      </c>
      <c r="H22" s="11">
        <v>1</v>
      </c>
      <c r="I22" s="11">
        <v>0</v>
      </c>
      <c r="J22" s="11">
        <v>1</v>
      </c>
      <c r="K22" s="11">
        <v>3</v>
      </c>
      <c r="L22" s="6">
        <f t="shared" si="0"/>
        <v>6</v>
      </c>
      <c r="M22" s="11">
        <v>1</v>
      </c>
    </row>
    <row r="23" spans="1:13" ht="19.5" x14ac:dyDescent="0.25">
      <c r="A23" s="10" t="s">
        <v>82</v>
      </c>
      <c r="B23" s="10" t="s">
        <v>83</v>
      </c>
      <c r="C23" s="10" t="s">
        <v>65</v>
      </c>
      <c r="D23" s="10" t="s">
        <v>84</v>
      </c>
      <c r="E23" s="10" t="s">
        <v>85</v>
      </c>
      <c r="F23" s="11">
        <v>3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6">
        <f t="shared" si="0"/>
        <v>3</v>
      </c>
      <c r="M23" s="11">
        <v>2</v>
      </c>
    </row>
    <row r="24" spans="1:13" ht="19.5" x14ac:dyDescent="0.25">
      <c r="A24" s="10" t="s">
        <v>88</v>
      </c>
      <c r="B24" s="10" t="s">
        <v>89</v>
      </c>
      <c r="C24" s="10" t="s">
        <v>65</v>
      </c>
      <c r="D24" s="10" t="s">
        <v>90</v>
      </c>
      <c r="E24" s="10" t="s">
        <v>91</v>
      </c>
      <c r="F24" s="11">
        <v>0</v>
      </c>
      <c r="G24" s="11">
        <v>0</v>
      </c>
      <c r="H24" s="11">
        <v>1</v>
      </c>
      <c r="I24" s="11">
        <v>1</v>
      </c>
      <c r="J24" s="11">
        <v>0</v>
      </c>
      <c r="K24" s="11">
        <v>0</v>
      </c>
      <c r="L24" s="6">
        <f t="shared" si="0"/>
        <v>2</v>
      </c>
      <c r="M24" s="11">
        <v>3</v>
      </c>
    </row>
    <row r="25" spans="1:13" ht="19.5" x14ac:dyDescent="0.25">
      <c r="A25" s="10" t="s">
        <v>86</v>
      </c>
      <c r="B25" s="10" t="s">
        <v>87</v>
      </c>
      <c r="C25" s="10" t="s">
        <v>65</v>
      </c>
      <c r="D25" s="10" t="s">
        <v>84</v>
      </c>
      <c r="E25" s="10" t="s">
        <v>85</v>
      </c>
      <c r="F25" s="11">
        <v>1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6">
        <f t="shared" si="0"/>
        <v>1</v>
      </c>
      <c r="M25" s="11">
        <v>4</v>
      </c>
    </row>
    <row r="26" spans="1:13" ht="19.5" x14ac:dyDescent="0.25">
      <c r="A26" s="10" t="s">
        <v>63</v>
      </c>
      <c r="B26" s="10" t="s">
        <v>64</v>
      </c>
      <c r="C26" s="10" t="s">
        <v>65</v>
      </c>
      <c r="D26" s="10" t="s">
        <v>16</v>
      </c>
      <c r="E26" s="10" t="s">
        <v>66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</v>
      </c>
      <c r="L26" s="6">
        <f t="shared" si="0"/>
        <v>1</v>
      </c>
      <c r="M26" s="11">
        <v>4</v>
      </c>
    </row>
    <row r="27" spans="1:13" ht="19.5" x14ac:dyDescent="0.25">
      <c r="A27" s="10" t="s">
        <v>67</v>
      </c>
      <c r="B27" s="10" t="s">
        <v>68</v>
      </c>
      <c r="C27" s="10" t="s">
        <v>65</v>
      </c>
      <c r="D27" s="10" t="s">
        <v>16</v>
      </c>
      <c r="E27" s="10" t="s">
        <v>69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1</v>
      </c>
      <c r="L27" s="6">
        <f t="shared" si="0"/>
        <v>1</v>
      </c>
      <c r="M27" s="11">
        <v>4</v>
      </c>
    </row>
    <row r="28" spans="1:13" ht="19.5" x14ac:dyDescent="0.25">
      <c r="A28" s="10" t="s">
        <v>72</v>
      </c>
      <c r="B28" s="10" t="s">
        <v>73</v>
      </c>
      <c r="C28" s="10" t="s">
        <v>65</v>
      </c>
      <c r="D28" s="10" t="s">
        <v>16</v>
      </c>
      <c r="E28" s="10" t="s">
        <v>69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1</v>
      </c>
      <c r="L28" s="6">
        <f t="shared" si="0"/>
        <v>1</v>
      </c>
      <c r="M28" s="11">
        <v>4</v>
      </c>
    </row>
    <row r="29" spans="1:13" ht="19.5" x14ac:dyDescent="0.25">
      <c r="A29" s="10" t="s">
        <v>70</v>
      </c>
      <c r="B29" s="10" t="s">
        <v>71</v>
      </c>
      <c r="C29" s="10" t="s">
        <v>65</v>
      </c>
      <c r="D29" s="10" t="s">
        <v>16</v>
      </c>
      <c r="E29" s="10" t="s">
        <v>66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6">
        <f t="shared" si="0"/>
        <v>0</v>
      </c>
      <c r="M29" s="11">
        <v>8</v>
      </c>
    </row>
    <row r="30" spans="1:13" ht="19.5" x14ac:dyDescent="0.25">
      <c r="A30" s="10" t="s">
        <v>76</v>
      </c>
      <c r="B30" s="10" t="s">
        <v>77</v>
      </c>
      <c r="C30" s="10" t="s">
        <v>65</v>
      </c>
      <c r="D30" s="10" t="s">
        <v>16</v>
      </c>
      <c r="E30" s="10" t="s">
        <v>78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6">
        <f t="shared" si="0"/>
        <v>0</v>
      </c>
      <c r="M30" s="11">
        <v>8</v>
      </c>
    </row>
    <row r="31" spans="1:13" ht="19.5" x14ac:dyDescent="0.25">
      <c r="A31" s="10" t="s">
        <v>79</v>
      </c>
      <c r="B31" s="10" t="s">
        <v>80</v>
      </c>
      <c r="C31" s="10" t="s">
        <v>65</v>
      </c>
      <c r="D31" s="10" t="s">
        <v>42</v>
      </c>
      <c r="E31" s="10" t="s">
        <v>81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6">
        <f t="shared" si="0"/>
        <v>0</v>
      </c>
      <c r="M31" s="11">
        <v>8</v>
      </c>
    </row>
    <row r="32" spans="1:13" ht="19.5" x14ac:dyDescent="0.25">
      <c r="A32" s="12" t="s">
        <v>100</v>
      </c>
      <c r="B32" s="12" t="s">
        <v>101</v>
      </c>
      <c r="C32" s="12" t="s">
        <v>94</v>
      </c>
      <c r="D32" s="12" t="s">
        <v>16</v>
      </c>
      <c r="E32" s="12" t="s">
        <v>66</v>
      </c>
      <c r="F32" s="13">
        <v>0</v>
      </c>
      <c r="G32" s="13">
        <v>0</v>
      </c>
      <c r="H32" s="13">
        <v>1</v>
      </c>
      <c r="I32" s="13">
        <v>0</v>
      </c>
      <c r="J32" s="13">
        <v>3</v>
      </c>
      <c r="K32" s="13">
        <v>0</v>
      </c>
      <c r="L32" s="9">
        <f t="shared" si="0"/>
        <v>4</v>
      </c>
      <c r="M32" s="13">
        <v>1</v>
      </c>
    </row>
    <row r="33" spans="1:13" ht="19.5" x14ac:dyDescent="0.25">
      <c r="A33" s="12" t="s">
        <v>113</v>
      </c>
      <c r="B33" s="12" t="s">
        <v>114</v>
      </c>
      <c r="C33" s="12" t="s">
        <v>94</v>
      </c>
      <c r="D33" s="12" t="s">
        <v>84</v>
      </c>
      <c r="E33" s="12" t="s">
        <v>85</v>
      </c>
      <c r="F33" s="13">
        <v>0</v>
      </c>
      <c r="G33" s="13">
        <v>0</v>
      </c>
      <c r="H33" s="13">
        <v>0</v>
      </c>
      <c r="I33" s="13">
        <v>4</v>
      </c>
      <c r="J33" s="13">
        <v>0</v>
      </c>
      <c r="K33" s="13">
        <v>0</v>
      </c>
      <c r="L33" s="9">
        <f t="shared" si="0"/>
        <v>4</v>
      </c>
      <c r="M33" s="13">
        <v>2</v>
      </c>
    </row>
    <row r="34" spans="1:13" ht="19.5" x14ac:dyDescent="0.25">
      <c r="A34" s="12" t="s">
        <v>107</v>
      </c>
      <c r="B34" s="12" t="s">
        <v>108</v>
      </c>
      <c r="C34" s="12" t="s">
        <v>94</v>
      </c>
      <c r="D34" s="12" t="s">
        <v>42</v>
      </c>
      <c r="E34" s="12" t="s">
        <v>81</v>
      </c>
      <c r="F34" s="13">
        <v>0</v>
      </c>
      <c r="G34" s="13">
        <v>0</v>
      </c>
      <c r="H34" s="13">
        <v>0</v>
      </c>
      <c r="I34" s="13">
        <v>1</v>
      </c>
      <c r="J34" s="13">
        <v>1</v>
      </c>
      <c r="K34" s="13">
        <v>0</v>
      </c>
      <c r="L34" s="9">
        <f t="shared" si="0"/>
        <v>2</v>
      </c>
      <c r="M34" s="13">
        <v>3</v>
      </c>
    </row>
    <row r="35" spans="1:13" ht="19.5" x14ac:dyDescent="0.25">
      <c r="A35" s="12" t="s">
        <v>115</v>
      </c>
      <c r="B35" s="12" t="s">
        <v>116</v>
      </c>
      <c r="C35" s="12" t="s">
        <v>94</v>
      </c>
      <c r="D35" s="12" t="s">
        <v>90</v>
      </c>
      <c r="E35" s="12" t="s">
        <v>91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2</v>
      </c>
      <c r="L35" s="9">
        <f t="shared" si="0"/>
        <v>2</v>
      </c>
      <c r="M35" s="13">
        <v>3</v>
      </c>
    </row>
    <row r="36" spans="1:13" ht="19.5" x14ac:dyDescent="0.25">
      <c r="A36" s="12" t="s">
        <v>109</v>
      </c>
      <c r="B36" s="12" t="s">
        <v>110</v>
      </c>
      <c r="C36" s="12" t="s">
        <v>94</v>
      </c>
      <c r="D36" s="12" t="s">
        <v>42</v>
      </c>
      <c r="E36" s="12" t="s">
        <v>106</v>
      </c>
      <c r="F36" s="13">
        <v>0</v>
      </c>
      <c r="G36" s="13">
        <v>0</v>
      </c>
      <c r="H36" s="13">
        <v>0</v>
      </c>
      <c r="I36" s="13">
        <v>0</v>
      </c>
      <c r="J36" s="13">
        <v>1</v>
      </c>
      <c r="K36" s="13">
        <v>0</v>
      </c>
      <c r="L36" s="9">
        <f t="shared" si="0"/>
        <v>1</v>
      </c>
      <c r="M36" s="13">
        <v>5</v>
      </c>
    </row>
    <row r="37" spans="1:13" ht="19.5" x14ac:dyDescent="0.25">
      <c r="A37" s="12" t="s">
        <v>92</v>
      </c>
      <c r="B37" s="12" t="s">
        <v>93</v>
      </c>
      <c r="C37" s="12" t="s">
        <v>94</v>
      </c>
      <c r="D37" s="12" t="s">
        <v>16</v>
      </c>
      <c r="E37" s="12" t="s">
        <v>69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9">
        <f t="shared" si="0"/>
        <v>0</v>
      </c>
      <c r="M37" s="13">
        <v>6</v>
      </c>
    </row>
    <row r="38" spans="1:13" ht="19.5" x14ac:dyDescent="0.25">
      <c r="A38" s="12" t="s">
        <v>95</v>
      </c>
      <c r="B38" s="12" t="s">
        <v>96</v>
      </c>
      <c r="C38" s="12" t="s">
        <v>94</v>
      </c>
      <c r="D38" s="12" t="s">
        <v>16</v>
      </c>
      <c r="E38" s="12" t="s">
        <v>97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9">
        <f t="shared" si="0"/>
        <v>0</v>
      </c>
      <c r="M38" s="13">
        <v>6</v>
      </c>
    </row>
    <row r="39" spans="1:13" ht="19.5" x14ac:dyDescent="0.25">
      <c r="A39" s="12" t="s">
        <v>98</v>
      </c>
      <c r="B39" s="12" t="s">
        <v>99</v>
      </c>
      <c r="C39" s="12" t="s">
        <v>94</v>
      </c>
      <c r="D39" s="12" t="s">
        <v>16</v>
      </c>
      <c r="E39" s="12" t="s">
        <v>69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9">
        <f t="shared" si="0"/>
        <v>0</v>
      </c>
      <c r="M39" s="13">
        <v>6</v>
      </c>
    </row>
    <row r="40" spans="1:13" ht="19.5" x14ac:dyDescent="0.25">
      <c r="A40" s="12" t="s">
        <v>102</v>
      </c>
      <c r="B40" s="12" t="s">
        <v>103</v>
      </c>
      <c r="C40" s="12" t="s">
        <v>94</v>
      </c>
      <c r="D40" s="12" t="s">
        <v>16</v>
      </c>
      <c r="E40" s="12" t="s">
        <v>69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9">
        <f t="shared" si="0"/>
        <v>0</v>
      </c>
      <c r="M40" s="13">
        <v>6</v>
      </c>
    </row>
    <row r="41" spans="1:13" ht="19.5" x14ac:dyDescent="0.25">
      <c r="A41" s="12" t="s">
        <v>104</v>
      </c>
      <c r="B41" s="12" t="s">
        <v>105</v>
      </c>
      <c r="C41" s="12" t="s">
        <v>94</v>
      </c>
      <c r="D41" s="12" t="s">
        <v>42</v>
      </c>
      <c r="E41" s="12" t="s">
        <v>106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9">
        <f t="shared" si="0"/>
        <v>0</v>
      </c>
      <c r="M41" s="13">
        <v>6</v>
      </c>
    </row>
    <row r="42" spans="1:13" ht="19.5" x14ac:dyDescent="0.25">
      <c r="A42" s="12" t="s">
        <v>111</v>
      </c>
      <c r="B42" s="12" t="s">
        <v>112</v>
      </c>
      <c r="C42" s="12" t="s">
        <v>94</v>
      </c>
      <c r="D42" s="12" t="s">
        <v>84</v>
      </c>
      <c r="E42" s="12" t="s">
        <v>85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9">
        <f t="shared" si="0"/>
        <v>0</v>
      </c>
      <c r="M42" s="13">
        <v>6</v>
      </c>
    </row>
    <row r="43" spans="1:13" ht="19.5" x14ac:dyDescent="0.25">
      <c r="A43" s="12" t="s">
        <v>117</v>
      </c>
      <c r="B43" s="12" t="s">
        <v>118</v>
      </c>
      <c r="C43" s="12" t="s">
        <v>94</v>
      </c>
      <c r="D43" s="12" t="s">
        <v>90</v>
      </c>
      <c r="E43" s="12" t="s">
        <v>91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9">
        <f t="shared" si="0"/>
        <v>0</v>
      </c>
      <c r="M43" s="13">
        <v>6</v>
      </c>
    </row>
    <row r="44" spans="1:13" ht="19.5" x14ac:dyDescent="0.25">
      <c r="A44" s="10" t="s">
        <v>134</v>
      </c>
      <c r="B44" s="10" t="s">
        <v>135</v>
      </c>
      <c r="C44" s="10" t="s">
        <v>121</v>
      </c>
      <c r="D44" s="10" t="s">
        <v>42</v>
      </c>
      <c r="E44" s="10" t="s">
        <v>106</v>
      </c>
      <c r="F44" s="11">
        <v>0</v>
      </c>
      <c r="G44" s="11">
        <v>0</v>
      </c>
      <c r="H44" s="11">
        <v>0</v>
      </c>
      <c r="I44" s="11">
        <v>0</v>
      </c>
      <c r="J44" s="11">
        <v>4</v>
      </c>
      <c r="K44" s="11">
        <v>0</v>
      </c>
      <c r="L44" s="6">
        <f t="shared" si="0"/>
        <v>4</v>
      </c>
      <c r="M44" s="11">
        <v>1</v>
      </c>
    </row>
    <row r="45" spans="1:13" ht="19.5" x14ac:dyDescent="0.25">
      <c r="A45" s="10" t="s">
        <v>144</v>
      </c>
      <c r="B45" s="10" t="s">
        <v>145</v>
      </c>
      <c r="C45" s="10" t="s">
        <v>121</v>
      </c>
      <c r="D45" s="10" t="s">
        <v>90</v>
      </c>
      <c r="E45" s="10" t="s">
        <v>146</v>
      </c>
      <c r="F45" s="11">
        <v>2</v>
      </c>
      <c r="G45" s="11">
        <v>1</v>
      </c>
      <c r="H45" s="11">
        <v>0</v>
      </c>
      <c r="I45" s="11">
        <v>0</v>
      </c>
      <c r="J45" s="11">
        <v>0</v>
      </c>
      <c r="K45" s="11">
        <v>0</v>
      </c>
      <c r="L45" s="6">
        <f t="shared" si="0"/>
        <v>3</v>
      </c>
      <c r="M45" s="11">
        <v>2</v>
      </c>
    </row>
    <row r="46" spans="1:13" ht="19.5" x14ac:dyDescent="0.25">
      <c r="A46" s="10" t="s">
        <v>132</v>
      </c>
      <c r="B46" s="10" t="s">
        <v>133</v>
      </c>
      <c r="C46" s="10" t="s">
        <v>121</v>
      </c>
      <c r="D46" s="10" t="s">
        <v>16</v>
      </c>
      <c r="E46" s="10" t="s">
        <v>66</v>
      </c>
      <c r="F46" s="11">
        <v>0</v>
      </c>
      <c r="G46" s="11">
        <v>2</v>
      </c>
      <c r="H46" s="11">
        <v>0</v>
      </c>
      <c r="I46" s="11">
        <v>0</v>
      </c>
      <c r="J46" s="11">
        <v>0</v>
      </c>
      <c r="K46" s="11">
        <v>0</v>
      </c>
      <c r="L46" s="6">
        <f t="shared" si="0"/>
        <v>2</v>
      </c>
      <c r="M46" s="11">
        <v>3</v>
      </c>
    </row>
    <row r="47" spans="1:13" ht="19.5" x14ac:dyDescent="0.25">
      <c r="A47" s="10" t="s">
        <v>128</v>
      </c>
      <c r="B47" s="10" t="s">
        <v>129</v>
      </c>
      <c r="C47" s="10" t="s">
        <v>121</v>
      </c>
      <c r="D47" s="10" t="s">
        <v>16</v>
      </c>
      <c r="E47" s="10" t="s">
        <v>69</v>
      </c>
      <c r="F47" s="11">
        <v>1</v>
      </c>
      <c r="G47" s="11">
        <v>0</v>
      </c>
      <c r="H47" s="11">
        <v>0</v>
      </c>
      <c r="I47" s="11">
        <v>0</v>
      </c>
      <c r="J47" s="11">
        <v>1</v>
      </c>
      <c r="K47" s="11">
        <v>0</v>
      </c>
      <c r="L47" s="6">
        <f t="shared" si="0"/>
        <v>2</v>
      </c>
      <c r="M47" s="11">
        <v>3</v>
      </c>
    </row>
    <row r="48" spans="1:13" ht="19.5" x14ac:dyDescent="0.25">
      <c r="A48" s="10" t="s">
        <v>119</v>
      </c>
      <c r="B48" s="10" t="s">
        <v>120</v>
      </c>
      <c r="C48" s="10" t="s">
        <v>121</v>
      </c>
      <c r="D48" s="10" t="s">
        <v>16</v>
      </c>
      <c r="E48" s="10" t="s">
        <v>66</v>
      </c>
      <c r="F48" s="11">
        <v>0</v>
      </c>
      <c r="G48" s="11">
        <v>0</v>
      </c>
      <c r="H48" s="11">
        <v>0</v>
      </c>
      <c r="I48" s="11">
        <v>1</v>
      </c>
      <c r="J48" s="11">
        <v>0</v>
      </c>
      <c r="K48" s="11">
        <v>1</v>
      </c>
      <c r="L48" s="6">
        <f t="shared" si="0"/>
        <v>2</v>
      </c>
      <c r="M48" s="11">
        <v>3</v>
      </c>
    </row>
    <row r="49" spans="1:13" ht="19.5" x14ac:dyDescent="0.25">
      <c r="A49" s="10" t="s">
        <v>138</v>
      </c>
      <c r="B49" s="10" t="s">
        <v>139</v>
      </c>
      <c r="C49" s="10" t="s">
        <v>121</v>
      </c>
      <c r="D49" s="10" t="s">
        <v>90</v>
      </c>
      <c r="E49" s="10" t="s">
        <v>91</v>
      </c>
      <c r="F49" s="11">
        <v>0</v>
      </c>
      <c r="G49" s="11">
        <v>0</v>
      </c>
      <c r="H49" s="11">
        <v>0</v>
      </c>
      <c r="I49" s="11">
        <v>1</v>
      </c>
      <c r="J49" s="11">
        <v>0</v>
      </c>
      <c r="K49" s="11">
        <v>1</v>
      </c>
      <c r="L49" s="6">
        <f t="shared" si="0"/>
        <v>2</v>
      </c>
      <c r="M49" s="11">
        <v>3</v>
      </c>
    </row>
    <row r="50" spans="1:13" ht="19.5" x14ac:dyDescent="0.25">
      <c r="A50" s="10" t="s">
        <v>147</v>
      </c>
      <c r="B50" s="10" t="s">
        <v>148</v>
      </c>
      <c r="C50" s="10" t="s">
        <v>121</v>
      </c>
      <c r="D50" s="10" t="s">
        <v>90</v>
      </c>
      <c r="E50" s="10" t="s">
        <v>91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2</v>
      </c>
      <c r="L50" s="6">
        <f t="shared" si="0"/>
        <v>2</v>
      </c>
      <c r="M50" s="11">
        <v>3</v>
      </c>
    </row>
    <row r="51" spans="1:13" ht="19.5" x14ac:dyDescent="0.25">
      <c r="A51" s="10" t="s">
        <v>122</v>
      </c>
      <c r="B51" s="10" t="s">
        <v>123</v>
      </c>
      <c r="C51" s="10" t="s">
        <v>121</v>
      </c>
      <c r="D51" s="10" t="s">
        <v>16</v>
      </c>
      <c r="E51" s="10" t="s">
        <v>124</v>
      </c>
      <c r="F51" s="11">
        <v>0</v>
      </c>
      <c r="G51" s="11">
        <v>0</v>
      </c>
      <c r="H51" s="11">
        <v>1</v>
      </c>
      <c r="I51" s="11">
        <v>0</v>
      </c>
      <c r="J51" s="11">
        <v>0</v>
      </c>
      <c r="K51" s="11">
        <v>0</v>
      </c>
      <c r="L51" s="6">
        <f t="shared" si="0"/>
        <v>1</v>
      </c>
      <c r="M51" s="11">
        <v>8</v>
      </c>
    </row>
    <row r="52" spans="1:13" ht="19.5" x14ac:dyDescent="0.25">
      <c r="A52" s="10" t="s">
        <v>136</v>
      </c>
      <c r="B52" s="10" t="s">
        <v>137</v>
      </c>
      <c r="C52" s="10" t="s">
        <v>121</v>
      </c>
      <c r="D52" s="10" t="s">
        <v>42</v>
      </c>
      <c r="E52" s="10" t="s">
        <v>81</v>
      </c>
      <c r="F52" s="11">
        <v>1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6">
        <f t="shared" si="0"/>
        <v>1</v>
      </c>
      <c r="M52" s="11">
        <v>8</v>
      </c>
    </row>
    <row r="53" spans="1:13" ht="19.5" x14ac:dyDescent="0.25">
      <c r="A53" s="10" t="s">
        <v>125</v>
      </c>
      <c r="B53" s="10" t="s">
        <v>126</v>
      </c>
      <c r="C53" s="10" t="s">
        <v>121</v>
      </c>
      <c r="D53" s="10" t="s">
        <v>16</v>
      </c>
      <c r="E53" s="10" t="s">
        <v>127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6">
        <f t="shared" si="0"/>
        <v>0</v>
      </c>
      <c r="M53" s="11">
        <v>10</v>
      </c>
    </row>
    <row r="54" spans="1:13" ht="19.5" x14ac:dyDescent="0.25">
      <c r="A54" s="10" t="s">
        <v>130</v>
      </c>
      <c r="B54" s="10" t="s">
        <v>131</v>
      </c>
      <c r="C54" s="10" t="s">
        <v>121</v>
      </c>
      <c r="D54" s="10" t="s">
        <v>16</v>
      </c>
      <c r="E54" s="10" t="s">
        <v>66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6">
        <f t="shared" si="0"/>
        <v>0</v>
      </c>
      <c r="M54" s="11">
        <v>10</v>
      </c>
    </row>
    <row r="55" spans="1:13" ht="19.5" x14ac:dyDescent="0.25">
      <c r="A55" s="10" t="s">
        <v>140</v>
      </c>
      <c r="B55" s="10" t="s">
        <v>141</v>
      </c>
      <c r="C55" s="10" t="s">
        <v>121</v>
      </c>
      <c r="D55" s="10" t="s">
        <v>90</v>
      </c>
      <c r="E55" s="10" t="s">
        <v>91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6">
        <f t="shared" si="0"/>
        <v>0</v>
      </c>
      <c r="M55" s="11">
        <v>10</v>
      </c>
    </row>
    <row r="56" spans="1:13" ht="19.5" x14ac:dyDescent="0.25">
      <c r="A56" s="10" t="s">
        <v>142</v>
      </c>
      <c r="B56" s="10" t="s">
        <v>143</v>
      </c>
      <c r="C56" s="10" t="s">
        <v>121</v>
      </c>
      <c r="D56" s="10" t="s">
        <v>90</v>
      </c>
      <c r="E56" s="10" t="s">
        <v>91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6">
        <f t="shared" si="0"/>
        <v>0</v>
      </c>
      <c r="M56" s="11">
        <v>10</v>
      </c>
    </row>
    <row r="57" spans="1:13" ht="19.5" x14ac:dyDescent="0.25">
      <c r="A57" s="10" t="s">
        <v>149</v>
      </c>
      <c r="B57" s="10" t="s">
        <v>150</v>
      </c>
      <c r="C57" s="10" t="s">
        <v>121</v>
      </c>
      <c r="D57" s="10" t="s">
        <v>90</v>
      </c>
      <c r="E57" s="10" t="s">
        <v>91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6">
        <f t="shared" si="0"/>
        <v>0</v>
      </c>
      <c r="M57" s="11">
        <v>10</v>
      </c>
    </row>
    <row r="58" spans="1:13" ht="19.5" x14ac:dyDescent="0.25">
      <c r="A58" s="10" t="s">
        <v>151</v>
      </c>
      <c r="B58" s="10" t="s">
        <v>152</v>
      </c>
      <c r="C58" s="10" t="s">
        <v>121</v>
      </c>
      <c r="D58" s="10" t="s">
        <v>90</v>
      </c>
      <c r="E58" s="10" t="s">
        <v>91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6">
        <f t="shared" si="0"/>
        <v>0</v>
      </c>
      <c r="M58" s="11">
        <v>10</v>
      </c>
    </row>
    <row r="59" spans="1:13" ht="19.5" x14ac:dyDescent="0.25">
      <c r="A59" s="10" t="s">
        <v>153</v>
      </c>
      <c r="B59" s="10" t="s">
        <v>154</v>
      </c>
      <c r="C59" s="10" t="s">
        <v>121</v>
      </c>
      <c r="D59" s="10" t="s">
        <v>90</v>
      </c>
      <c r="E59" s="10" t="s">
        <v>91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6">
        <f t="shared" si="0"/>
        <v>0</v>
      </c>
      <c r="M59" s="11">
        <v>10</v>
      </c>
    </row>
    <row r="60" spans="1:13" ht="19.5" x14ac:dyDescent="0.25">
      <c r="A60" s="12" t="s">
        <v>155</v>
      </c>
      <c r="B60" s="12" t="s">
        <v>156</v>
      </c>
      <c r="C60" s="12" t="s">
        <v>157</v>
      </c>
      <c r="D60" s="12" t="s">
        <v>16</v>
      </c>
      <c r="E60" s="12" t="s">
        <v>69</v>
      </c>
      <c r="F60" s="13">
        <v>0</v>
      </c>
      <c r="G60" s="13">
        <v>0</v>
      </c>
      <c r="H60" s="13">
        <v>2</v>
      </c>
      <c r="I60" s="13">
        <v>0</v>
      </c>
      <c r="J60" s="13">
        <v>0</v>
      </c>
      <c r="K60" s="13">
        <v>0</v>
      </c>
      <c r="L60" s="9">
        <f t="shared" si="0"/>
        <v>2</v>
      </c>
      <c r="M60" s="13">
        <v>1</v>
      </c>
    </row>
    <row r="61" spans="1:13" ht="19.5" x14ac:dyDescent="0.25">
      <c r="A61" s="12" t="s">
        <v>163</v>
      </c>
      <c r="B61" s="12" t="s">
        <v>164</v>
      </c>
      <c r="C61" s="12" t="s">
        <v>157</v>
      </c>
      <c r="D61" s="12" t="s">
        <v>16</v>
      </c>
      <c r="E61" s="12" t="s">
        <v>69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2</v>
      </c>
      <c r="L61" s="9">
        <f t="shared" si="0"/>
        <v>2</v>
      </c>
      <c r="M61" s="13">
        <v>2</v>
      </c>
    </row>
    <row r="62" spans="1:13" ht="19.5" x14ac:dyDescent="0.25">
      <c r="A62" s="12" t="s">
        <v>167</v>
      </c>
      <c r="B62" s="12" t="s">
        <v>168</v>
      </c>
      <c r="C62" s="12" t="s">
        <v>157</v>
      </c>
      <c r="D62" s="12" t="s">
        <v>90</v>
      </c>
      <c r="E62" s="12" t="s">
        <v>91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1</v>
      </c>
      <c r="L62" s="9">
        <f t="shared" si="0"/>
        <v>1</v>
      </c>
      <c r="M62" s="13">
        <v>3</v>
      </c>
    </row>
    <row r="63" spans="1:13" ht="19.5" x14ac:dyDescent="0.25">
      <c r="A63" s="12" t="s">
        <v>158</v>
      </c>
      <c r="B63" s="12" t="s">
        <v>159</v>
      </c>
      <c r="C63" s="12" t="s">
        <v>157</v>
      </c>
      <c r="D63" s="12" t="s">
        <v>16</v>
      </c>
      <c r="E63" s="12" t="s">
        <v>160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9">
        <f t="shared" si="0"/>
        <v>0</v>
      </c>
      <c r="M63" s="13">
        <v>4</v>
      </c>
    </row>
    <row r="64" spans="1:13" ht="19.5" x14ac:dyDescent="0.25">
      <c r="A64" s="12" t="s">
        <v>161</v>
      </c>
      <c r="B64" s="12" t="s">
        <v>162</v>
      </c>
      <c r="C64" s="12" t="s">
        <v>157</v>
      </c>
      <c r="D64" s="12" t="s">
        <v>16</v>
      </c>
      <c r="E64" s="12" t="s">
        <v>69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9">
        <f t="shared" si="0"/>
        <v>0</v>
      </c>
      <c r="M64" s="13">
        <v>4</v>
      </c>
    </row>
    <row r="65" spans="1:13" ht="19.5" x14ac:dyDescent="0.25">
      <c r="A65" s="12" t="s">
        <v>165</v>
      </c>
      <c r="B65" s="12" t="s">
        <v>166</v>
      </c>
      <c r="C65" s="12" t="s">
        <v>157</v>
      </c>
      <c r="D65" s="12" t="s">
        <v>90</v>
      </c>
      <c r="E65" s="12" t="s">
        <v>91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9">
        <f t="shared" si="0"/>
        <v>0</v>
      </c>
      <c r="M65" s="13">
        <v>4</v>
      </c>
    </row>
    <row r="66" spans="1:13" ht="19.5" x14ac:dyDescent="0.25">
      <c r="A66" s="12" t="s">
        <v>169</v>
      </c>
      <c r="B66" s="12" t="s">
        <v>170</v>
      </c>
      <c r="C66" s="12" t="s">
        <v>157</v>
      </c>
      <c r="D66" s="12" t="s">
        <v>90</v>
      </c>
      <c r="E66" s="12" t="s">
        <v>91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9">
        <f t="shared" si="0"/>
        <v>0</v>
      </c>
      <c r="M66" s="13">
        <v>4</v>
      </c>
    </row>
    <row r="67" spans="1:13" ht="19.5" x14ac:dyDescent="0.25">
      <c r="A67" s="12" t="s">
        <v>171</v>
      </c>
      <c r="B67" s="12" t="s">
        <v>172</v>
      </c>
      <c r="C67" s="12" t="s">
        <v>157</v>
      </c>
      <c r="D67" s="12" t="s">
        <v>90</v>
      </c>
      <c r="E67" s="12" t="s">
        <v>91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9">
        <f t="shared" si="0"/>
        <v>0</v>
      </c>
      <c r="M67" s="13">
        <v>4</v>
      </c>
    </row>
    <row r="68" spans="1:13" ht="19.5" x14ac:dyDescent="0.25">
      <c r="A68" s="10" t="s">
        <v>179</v>
      </c>
      <c r="B68" s="10" t="s">
        <v>180</v>
      </c>
      <c r="C68" s="10" t="s">
        <v>175</v>
      </c>
      <c r="D68" s="10" t="s">
        <v>16</v>
      </c>
      <c r="E68" s="10" t="s">
        <v>69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1</v>
      </c>
      <c r="L68" s="6">
        <f t="shared" si="0"/>
        <v>1</v>
      </c>
      <c r="M68" s="11">
        <v>1</v>
      </c>
    </row>
    <row r="69" spans="1:13" ht="19.5" x14ac:dyDescent="0.25">
      <c r="A69" s="10" t="s">
        <v>173</v>
      </c>
      <c r="B69" s="10" t="s">
        <v>174</v>
      </c>
      <c r="C69" s="10" t="s">
        <v>175</v>
      </c>
      <c r="D69" s="10" t="s">
        <v>16</v>
      </c>
      <c r="E69" s="10" t="s">
        <v>66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6">
        <f t="shared" ref="L69:L82" si="1">SUM(F69:K69)</f>
        <v>0</v>
      </c>
      <c r="M69" s="11">
        <v>2</v>
      </c>
    </row>
    <row r="70" spans="1:13" ht="19.5" x14ac:dyDescent="0.25">
      <c r="A70" s="10" t="s">
        <v>176</v>
      </c>
      <c r="B70" s="10" t="s">
        <v>177</v>
      </c>
      <c r="C70" s="10" t="s">
        <v>175</v>
      </c>
      <c r="D70" s="10" t="s">
        <v>16</v>
      </c>
      <c r="E70" s="10" t="s">
        <v>178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6">
        <f t="shared" si="1"/>
        <v>0</v>
      </c>
      <c r="M70" s="11">
        <v>2</v>
      </c>
    </row>
    <row r="71" spans="1:13" ht="19.5" x14ac:dyDescent="0.25">
      <c r="A71" s="10" t="s">
        <v>181</v>
      </c>
      <c r="B71" s="10" t="s">
        <v>182</v>
      </c>
      <c r="C71" s="10" t="s">
        <v>175</v>
      </c>
      <c r="D71" s="10" t="s">
        <v>16</v>
      </c>
      <c r="E71" s="10" t="s">
        <v>66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6">
        <f t="shared" si="1"/>
        <v>0</v>
      </c>
      <c r="M71" s="11">
        <v>2</v>
      </c>
    </row>
    <row r="72" spans="1:13" ht="19.5" x14ac:dyDescent="0.25">
      <c r="A72" s="10" t="s">
        <v>183</v>
      </c>
      <c r="B72" s="10" t="s">
        <v>184</v>
      </c>
      <c r="C72" s="10" t="s">
        <v>175</v>
      </c>
      <c r="D72" s="10" t="s">
        <v>90</v>
      </c>
      <c r="E72" s="10" t="s">
        <v>146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6">
        <f t="shared" si="1"/>
        <v>0</v>
      </c>
      <c r="M72" s="11">
        <v>2</v>
      </c>
    </row>
    <row r="73" spans="1:13" ht="19.5" x14ac:dyDescent="0.25">
      <c r="A73" s="10" t="s">
        <v>185</v>
      </c>
      <c r="B73" s="10" t="s">
        <v>186</v>
      </c>
      <c r="C73" s="10" t="s">
        <v>175</v>
      </c>
      <c r="D73" s="10" t="s">
        <v>90</v>
      </c>
      <c r="E73" s="10" t="s">
        <v>91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6">
        <f t="shared" si="1"/>
        <v>0</v>
      </c>
      <c r="M73" s="11">
        <v>2</v>
      </c>
    </row>
    <row r="74" spans="1:13" ht="19.5" x14ac:dyDescent="0.25">
      <c r="A74" s="10" t="s">
        <v>187</v>
      </c>
      <c r="B74" s="10" t="s">
        <v>188</v>
      </c>
      <c r="C74" s="10" t="s">
        <v>175</v>
      </c>
      <c r="D74" s="10" t="s">
        <v>90</v>
      </c>
      <c r="E74" s="10" t="s">
        <v>91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6">
        <f t="shared" si="1"/>
        <v>0</v>
      </c>
      <c r="M74" s="11">
        <v>2</v>
      </c>
    </row>
    <row r="75" spans="1:13" ht="19.5" x14ac:dyDescent="0.25">
      <c r="A75" s="10" t="s">
        <v>189</v>
      </c>
      <c r="B75" s="10" t="s">
        <v>190</v>
      </c>
      <c r="C75" s="10" t="s">
        <v>175</v>
      </c>
      <c r="D75" s="10" t="s">
        <v>90</v>
      </c>
      <c r="E75" s="10" t="s">
        <v>91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6">
        <f t="shared" si="1"/>
        <v>0</v>
      </c>
      <c r="M75" s="11">
        <v>2</v>
      </c>
    </row>
    <row r="76" spans="1:13" ht="19.5" x14ac:dyDescent="0.25">
      <c r="A76" s="12" t="s">
        <v>191</v>
      </c>
      <c r="B76" s="12" t="s">
        <v>192</v>
      </c>
      <c r="C76" s="12" t="s">
        <v>193</v>
      </c>
      <c r="D76" s="12" t="s">
        <v>16</v>
      </c>
      <c r="E76" s="12" t="s">
        <v>69</v>
      </c>
      <c r="F76" s="13">
        <v>0</v>
      </c>
      <c r="G76" s="13">
        <v>1</v>
      </c>
      <c r="H76" s="13">
        <v>1</v>
      </c>
      <c r="I76" s="13">
        <v>0</v>
      </c>
      <c r="J76" s="13">
        <v>0</v>
      </c>
      <c r="K76" s="13">
        <v>0</v>
      </c>
      <c r="L76" s="9">
        <f t="shared" si="1"/>
        <v>2</v>
      </c>
      <c r="M76" s="13">
        <v>1</v>
      </c>
    </row>
    <row r="77" spans="1:13" ht="19.5" x14ac:dyDescent="0.25">
      <c r="A77" s="12" t="s">
        <v>204</v>
      </c>
      <c r="B77" s="12" t="s">
        <v>205</v>
      </c>
      <c r="C77" s="12" t="s">
        <v>193</v>
      </c>
      <c r="D77" s="12" t="s">
        <v>90</v>
      </c>
      <c r="E77" s="12" t="s">
        <v>91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2</v>
      </c>
      <c r="L77" s="9">
        <f t="shared" si="1"/>
        <v>2</v>
      </c>
      <c r="M77" s="13">
        <v>1</v>
      </c>
    </row>
    <row r="78" spans="1:13" ht="19.5" x14ac:dyDescent="0.25">
      <c r="A78" s="12" t="s">
        <v>200</v>
      </c>
      <c r="B78" s="12" t="s">
        <v>201</v>
      </c>
      <c r="C78" s="12" t="s">
        <v>193</v>
      </c>
      <c r="D78" s="12" t="s">
        <v>16</v>
      </c>
      <c r="E78" s="12" t="s">
        <v>69</v>
      </c>
      <c r="F78" s="13">
        <v>0</v>
      </c>
      <c r="G78" s="13">
        <v>0</v>
      </c>
      <c r="H78" s="13">
        <v>0</v>
      </c>
      <c r="I78" s="13">
        <v>1</v>
      </c>
      <c r="J78" s="13">
        <v>0</v>
      </c>
      <c r="K78" s="13">
        <v>0</v>
      </c>
      <c r="L78" s="9">
        <f t="shared" si="1"/>
        <v>1</v>
      </c>
      <c r="M78" s="13">
        <v>3</v>
      </c>
    </row>
    <row r="79" spans="1:13" ht="19.5" x14ac:dyDescent="0.25">
      <c r="A79" s="12" t="s">
        <v>194</v>
      </c>
      <c r="B79" s="12" t="s">
        <v>195</v>
      </c>
      <c r="C79" s="12" t="s">
        <v>193</v>
      </c>
      <c r="D79" s="12" t="s">
        <v>16</v>
      </c>
      <c r="E79" s="12" t="s">
        <v>66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9">
        <f t="shared" si="1"/>
        <v>0</v>
      </c>
      <c r="M79" s="13">
        <v>4</v>
      </c>
    </row>
    <row r="80" spans="1:13" ht="19.5" x14ac:dyDescent="0.25">
      <c r="A80" s="12" t="s">
        <v>196</v>
      </c>
      <c r="B80" s="12" t="s">
        <v>197</v>
      </c>
      <c r="C80" s="12" t="s">
        <v>193</v>
      </c>
      <c r="D80" s="12" t="s">
        <v>16</v>
      </c>
      <c r="E80" s="12" t="s">
        <v>69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9">
        <f t="shared" si="1"/>
        <v>0</v>
      </c>
      <c r="M80" s="13">
        <v>4</v>
      </c>
    </row>
    <row r="81" spans="1:13" ht="19.5" x14ac:dyDescent="0.25">
      <c r="A81" s="12" t="s">
        <v>198</v>
      </c>
      <c r="B81" s="12" t="s">
        <v>199</v>
      </c>
      <c r="C81" s="12" t="s">
        <v>193</v>
      </c>
      <c r="D81" s="12" t="s">
        <v>16</v>
      </c>
      <c r="E81" s="12" t="s">
        <v>78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9">
        <f t="shared" si="1"/>
        <v>0</v>
      </c>
      <c r="M81" s="13">
        <v>4</v>
      </c>
    </row>
    <row r="82" spans="1:13" ht="19.5" x14ac:dyDescent="0.25">
      <c r="A82" s="12" t="s">
        <v>202</v>
      </c>
      <c r="B82" s="12" t="s">
        <v>203</v>
      </c>
      <c r="C82" s="12" t="s">
        <v>193</v>
      </c>
      <c r="D82" s="12" t="s">
        <v>90</v>
      </c>
      <c r="E82" s="12" t="s">
        <v>91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9">
        <f t="shared" si="1"/>
        <v>0</v>
      </c>
      <c r="M82" s="13">
        <v>4</v>
      </c>
    </row>
  </sheetData>
  <sortState ref="A76:M82">
    <sortCondition descending="1" ref="L76:L82"/>
  </sortState>
  <mergeCells count="1">
    <mergeCell ref="A1:M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zoomScale="110" zoomScaleNormal="110" workbookViewId="0">
      <pane ySplit="2" topLeftCell="A3" activePane="bottomLeft" state="frozen"/>
      <selection pane="bottomLeft" activeCell="A3" sqref="A3"/>
    </sheetView>
  </sheetViews>
  <sheetFormatPr defaultRowHeight="16.5" x14ac:dyDescent="0.25"/>
  <cols>
    <col min="1" max="1" width="7.5" bestFit="1" customWidth="1"/>
    <col min="2" max="2" width="11.375" customWidth="1"/>
    <col min="3" max="3" width="14" customWidth="1"/>
    <col min="4" max="4" width="8.875" customWidth="1"/>
    <col min="5" max="5" width="28.25" bestFit="1" customWidth="1"/>
    <col min="6" max="10" width="9.25" bestFit="1" customWidth="1"/>
    <col min="11" max="11" width="9" customWidth="1"/>
    <col min="12" max="12" width="11.875" bestFit="1" customWidth="1"/>
    <col min="13" max="15" width="11.375" hidden="1" customWidth="1"/>
    <col min="16" max="16" width="11.875" hidden="1" customWidth="1"/>
  </cols>
  <sheetData>
    <row r="1" spans="1:16" ht="27.75" x14ac:dyDescent="0.25">
      <c r="A1" s="16" t="s">
        <v>236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9.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224</v>
      </c>
      <c r="F2" s="5" t="s">
        <v>225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215</v>
      </c>
      <c r="L2" s="5" t="s">
        <v>231</v>
      </c>
      <c r="M2" s="5" t="s">
        <v>207</v>
      </c>
      <c r="N2" s="5" t="s">
        <v>216</v>
      </c>
      <c r="O2" s="5" t="s">
        <v>217</v>
      </c>
      <c r="P2" s="5" t="s">
        <v>218</v>
      </c>
    </row>
    <row r="3" spans="1:16" ht="19.5" x14ac:dyDescent="0.25">
      <c r="A3" s="5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11">
        <v>300</v>
      </c>
      <c r="G3" s="11">
        <v>0</v>
      </c>
      <c r="H3" s="11">
        <v>293</v>
      </c>
      <c r="I3" s="11">
        <v>292</v>
      </c>
      <c r="J3" s="11">
        <v>290</v>
      </c>
      <c r="K3" s="6">
        <f>MAX(F3:J3)</f>
        <v>300</v>
      </c>
      <c r="L3" s="11">
        <v>1</v>
      </c>
      <c r="M3" s="11">
        <v>3</v>
      </c>
      <c r="N3" s="11">
        <v>2</v>
      </c>
      <c r="O3" s="6">
        <v>6.0102030000000006</v>
      </c>
      <c r="P3" s="11">
        <v>2</v>
      </c>
    </row>
    <row r="4" spans="1:16" ht="19.5" x14ac:dyDescent="0.25">
      <c r="A4" s="5" t="s">
        <v>21</v>
      </c>
      <c r="B4" s="4" t="s">
        <v>22</v>
      </c>
      <c r="C4" s="4" t="s">
        <v>15</v>
      </c>
      <c r="D4" s="4" t="s">
        <v>16</v>
      </c>
      <c r="E4" s="4" t="s">
        <v>23</v>
      </c>
      <c r="F4" s="11">
        <v>0</v>
      </c>
      <c r="G4" s="11">
        <v>244</v>
      </c>
      <c r="H4" s="11">
        <v>274</v>
      </c>
      <c r="I4" s="11">
        <v>267</v>
      </c>
      <c r="J4" s="11">
        <v>285</v>
      </c>
      <c r="K4" s="6">
        <f t="shared" ref="K4:K67" si="0">MAX(F4:J4)</f>
        <v>285</v>
      </c>
      <c r="L4" s="11">
        <v>2</v>
      </c>
      <c r="M4" s="11">
        <v>5</v>
      </c>
      <c r="N4" s="11">
        <v>3</v>
      </c>
      <c r="O4" s="6">
        <v>10.020304999999999</v>
      </c>
      <c r="P4" s="11">
        <v>3</v>
      </c>
    </row>
    <row r="5" spans="1:16" ht="19.5" x14ac:dyDescent="0.25">
      <c r="A5" s="5" t="s">
        <v>24</v>
      </c>
      <c r="B5" s="4" t="s">
        <v>25</v>
      </c>
      <c r="C5" s="4" t="s">
        <v>15</v>
      </c>
      <c r="D5" s="4" t="s">
        <v>16</v>
      </c>
      <c r="E5" s="4" t="s">
        <v>26</v>
      </c>
      <c r="F5" s="11">
        <v>270</v>
      </c>
      <c r="G5" s="11">
        <v>277</v>
      </c>
      <c r="H5" s="11">
        <v>282</v>
      </c>
      <c r="I5" s="11">
        <v>0</v>
      </c>
      <c r="J5" s="11">
        <v>280</v>
      </c>
      <c r="K5" s="6">
        <f t="shared" si="0"/>
        <v>282</v>
      </c>
      <c r="L5" s="11">
        <v>3</v>
      </c>
      <c r="M5" s="11">
        <v>1</v>
      </c>
      <c r="N5" s="11">
        <v>1</v>
      </c>
      <c r="O5" s="6">
        <v>5.0301010000000002</v>
      </c>
      <c r="P5" s="11">
        <v>1</v>
      </c>
    </row>
    <row r="6" spans="1:16" ht="19.5" x14ac:dyDescent="0.25">
      <c r="A6" s="5" t="s">
        <v>27</v>
      </c>
      <c r="B6" s="4" t="s">
        <v>28</v>
      </c>
      <c r="C6" s="4" t="s">
        <v>15</v>
      </c>
      <c r="D6" s="4" t="s">
        <v>16</v>
      </c>
      <c r="E6" s="4" t="s">
        <v>23</v>
      </c>
      <c r="F6" s="11">
        <v>204</v>
      </c>
      <c r="G6" s="11">
        <v>242</v>
      </c>
      <c r="H6" s="11">
        <v>254</v>
      </c>
      <c r="I6" s="11">
        <v>251</v>
      </c>
      <c r="J6" s="11">
        <v>247</v>
      </c>
      <c r="K6" s="6">
        <f t="shared" si="0"/>
        <v>254</v>
      </c>
      <c r="L6" s="11">
        <v>4</v>
      </c>
      <c r="M6" s="11">
        <v>4</v>
      </c>
      <c r="N6" s="11">
        <v>4</v>
      </c>
      <c r="O6" s="6">
        <v>12.040404000000001</v>
      </c>
      <c r="P6" s="11">
        <v>5</v>
      </c>
    </row>
    <row r="7" spans="1:16" ht="19.5" x14ac:dyDescent="0.25">
      <c r="A7" s="5" t="s">
        <v>18</v>
      </c>
      <c r="B7" s="4" t="s">
        <v>19</v>
      </c>
      <c r="C7" s="4" t="s">
        <v>15</v>
      </c>
      <c r="D7" s="4" t="s">
        <v>16</v>
      </c>
      <c r="E7" s="4" t="s">
        <v>20</v>
      </c>
      <c r="F7" s="11">
        <v>0</v>
      </c>
      <c r="G7" s="11">
        <v>144</v>
      </c>
      <c r="H7" s="11">
        <v>0</v>
      </c>
      <c r="I7" s="11">
        <v>216</v>
      </c>
      <c r="J7" s="11">
        <v>141</v>
      </c>
      <c r="K7" s="6">
        <f t="shared" si="0"/>
        <v>216</v>
      </c>
      <c r="L7" s="11">
        <v>5</v>
      </c>
      <c r="M7" s="11">
        <v>2</v>
      </c>
      <c r="N7" s="11">
        <v>4</v>
      </c>
      <c r="O7" s="6">
        <v>11.050402000000002</v>
      </c>
      <c r="P7" s="11">
        <v>4</v>
      </c>
    </row>
    <row r="8" spans="1:16" ht="19.5" x14ac:dyDescent="0.25">
      <c r="A8" s="8" t="s">
        <v>29</v>
      </c>
      <c r="B8" s="7" t="s">
        <v>30</v>
      </c>
      <c r="C8" s="7" t="s">
        <v>31</v>
      </c>
      <c r="D8" s="7" t="s">
        <v>16</v>
      </c>
      <c r="E8" s="7" t="s">
        <v>32</v>
      </c>
      <c r="F8" s="13">
        <v>163</v>
      </c>
      <c r="G8" s="13">
        <v>145</v>
      </c>
      <c r="H8" s="13">
        <v>107</v>
      </c>
      <c r="I8" s="13">
        <v>129</v>
      </c>
      <c r="J8" s="13">
        <v>134</v>
      </c>
      <c r="K8" s="9">
        <f t="shared" si="0"/>
        <v>163</v>
      </c>
      <c r="L8" s="13">
        <v>1</v>
      </c>
      <c r="M8" s="13">
        <v>1</v>
      </c>
      <c r="N8" s="13">
        <v>1</v>
      </c>
      <c r="O8" s="9">
        <v>3.0101010000000001</v>
      </c>
      <c r="P8" s="13">
        <v>1</v>
      </c>
    </row>
    <row r="9" spans="1:16" ht="19.5" x14ac:dyDescent="0.25">
      <c r="A9" s="5" t="s">
        <v>33</v>
      </c>
      <c r="B9" s="4" t="s">
        <v>34</v>
      </c>
      <c r="C9" s="4" t="s">
        <v>35</v>
      </c>
      <c r="D9" s="4" t="s">
        <v>16</v>
      </c>
      <c r="E9" s="4" t="s">
        <v>36</v>
      </c>
      <c r="F9" s="11">
        <v>242</v>
      </c>
      <c r="G9" s="11">
        <v>0</v>
      </c>
      <c r="H9" s="11">
        <v>231</v>
      </c>
      <c r="I9" s="11">
        <v>219</v>
      </c>
      <c r="J9" s="11">
        <v>207</v>
      </c>
      <c r="K9" s="6">
        <f t="shared" si="0"/>
        <v>242</v>
      </c>
      <c r="L9" s="11">
        <v>1</v>
      </c>
      <c r="M9" s="11">
        <v>2</v>
      </c>
      <c r="N9" s="11">
        <v>4</v>
      </c>
      <c r="O9" s="6">
        <v>7.010402</v>
      </c>
      <c r="P9" s="11">
        <v>1</v>
      </c>
    </row>
    <row r="10" spans="1:16" ht="19.5" x14ac:dyDescent="0.25">
      <c r="A10" s="5" t="s">
        <v>50</v>
      </c>
      <c r="B10" s="4" t="s">
        <v>51</v>
      </c>
      <c r="C10" s="4" t="s">
        <v>35</v>
      </c>
      <c r="D10" s="4" t="s">
        <v>42</v>
      </c>
      <c r="E10" s="4" t="s">
        <v>43</v>
      </c>
      <c r="F10" s="11">
        <v>0</v>
      </c>
      <c r="G10" s="11">
        <v>234</v>
      </c>
      <c r="H10" s="11">
        <v>238</v>
      </c>
      <c r="I10" s="11">
        <v>0</v>
      </c>
      <c r="J10" s="11">
        <v>241</v>
      </c>
      <c r="K10" s="6">
        <f t="shared" si="0"/>
        <v>241</v>
      </c>
      <c r="L10" s="11">
        <v>2</v>
      </c>
      <c r="M10" s="11">
        <v>5</v>
      </c>
      <c r="N10" s="11">
        <v>2</v>
      </c>
      <c r="O10" s="6">
        <v>9.0202049999999989</v>
      </c>
      <c r="P10" s="11">
        <v>2</v>
      </c>
    </row>
    <row r="11" spans="1:16" ht="19.5" x14ac:dyDescent="0.25">
      <c r="A11" s="5" t="s">
        <v>40</v>
      </c>
      <c r="B11" s="4" t="s">
        <v>41</v>
      </c>
      <c r="C11" s="4" t="s">
        <v>35</v>
      </c>
      <c r="D11" s="4" t="s">
        <v>42</v>
      </c>
      <c r="E11" s="4" t="s">
        <v>43</v>
      </c>
      <c r="F11" s="11">
        <v>90</v>
      </c>
      <c r="G11" s="11">
        <v>214</v>
      </c>
      <c r="H11" s="11">
        <v>0</v>
      </c>
      <c r="I11" s="11">
        <v>207</v>
      </c>
      <c r="J11" s="11">
        <v>201</v>
      </c>
      <c r="K11" s="6">
        <f t="shared" si="0"/>
        <v>214</v>
      </c>
      <c r="L11" s="11">
        <v>3</v>
      </c>
      <c r="M11" s="11">
        <v>3</v>
      </c>
      <c r="N11" s="11">
        <v>8</v>
      </c>
      <c r="O11" s="6">
        <v>15.040802999999999</v>
      </c>
      <c r="P11" s="11">
        <v>3</v>
      </c>
    </row>
    <row r="12" spans="1:16" ht="19.5" x14ac:dyDescent="0.25">
      <c r="A12" s="5" t="s">
        <v>44</v>
      </c>
      <c r="B12" s="4" t="s">
        <v>45</v>
      </c>
      <c r="C12" s="4" t="s">
        <v>35</v>
      </c>
      <c r="D12" s="4" t="s">
        <v>42</v>
      </c>
      <c r="E12" s="4" t="s">
        <v>43</v>
      </c>
      <c r="F12" s="11">
        <v>119</v>
      </c>
      <c r="G12" s="11">
        <v>147</v>
      </c>
      <c r="H12" s="11">
        <v>179</v>
      </c>
      <c r="I12" s="11">
        <v>195</v>
      </c>
      <c r="J12" s="11">
        <v>0</v>
      </c>
      <c r="K12" s="6">
        <f t="shared" si="0"/>
        <v>195</v>
      </c>
      <c r="L12" s="11">
        <v>4</v>
      </c>
      <c r="M12" s="11">
        <v>7</v>
      </c>
      <c r="N12" s="11">
        <v>6</v>
      </c>
      <c r="O12" s="6">
        <v>20.070606999999999</v>
      </c>
      <c r="P12" s="11">
        <v>6</v>
      </c>
    </row>
    <row r="13" spans="1:16" ht="19.5" x14ac:dyDescent="0.25">
      <c r="A13" s="5" t="s">
        <v>46</v>
      </c>
      <c r="B13" s="4" t="s">
        <v>47</v>
      </c>
      <c r="C13" s="4" t="s">
        <v>35</v>
      </c>
      <c r="D13" s="4" t="s">
        <v>42</v>
      </c>
      <c r="E13" s="4" t="s">
        <v>43</v>
      </c>
      <c r="F13" s="11">
        <v>0</v>
      </c>
      <c r="G13" s="11">
        <v>0</v>
      </c>
      <c r="H13" s="11">
        <v>0</v>
      </c>
      <c r="I13" s="11">
        <v>142</v>
      </c>
      <c r="J13" s="11">
        <v>186</v>
      </c>
      <c r="K13" s="6">
        <f t="shared" si="0"/>
        <v>186</v>
      </c>
      <c r="L13" s="11">
        <v>5</v>
      </c>
      <c r="M13" s="11">
        <v>4</v>
      </c>
      <c r="N13" s="11">
        <v>3</v>
      </c>
      <c r="O13" s="6">
        <v>16.090304</v>
      </c>
      <c r="P13" s="11">
        <v>5</v>
      </c>
    </row>
    <row r="14" spans="1:16" ht="19.5" x14ac:dyDescent="0.25">
      <c r="A14" s="5" t="s">
        <v>37</v>
      </c>
      <c r="B14" s="4" t="s">
        <v>38</v>
      </c>
      <c r="C14" s="4" t="s">
        <v>35</v>
      </c>
      <c r="D14" s="4" t="s">
        <v>16</v>
      </c>
      <c r="E14" s="4" t="s">
        <v>39</v>
      </c>
      <c r="F14" s="11">
        <v>0</v>
      </c>
      <c r="G14" s="11">
        <v>0</v>
      </c>
      <c r="H14" s="11">
        <v>173</v>
      </c>
      <c r="I14" s="11">
        <v>145</v>
      </c>
      <c r="J14" s="11">
        <v>176</v>
      </c>
      <c r="K14" s="6">
        <f t="shared" si="0"/>
        <v>176</v>
      </c>
      <c r="L14" s="11">
        <v>6</v>
      </c>
      <c r="M14" s="11">
        <v>1</v>
      </c>
      <c r="N14" s="11">
        <v>1</v>
      </c>
      <c r="O14" s="6">
        <v>15.130101</v>
      </c>
      <c r="P14" s="11">
        <v>4</v>
      </c>
    </row>
    <row r="15" spans="1:16" ht="19.5" x14ac:dyDescent="0.25">
      <c r="A15" s="5" t="s">
        <v>48</v>
      </c>
      <c r="B15" s="4" t="s">
        <v>49</v>
      </c>
      <c r="C15" s="4" t="s">
        <v>35</v>
      </c>
      <c r="D15" s="4" t="s">
        <v>42</v>
      </c>
      <c r="E15" s="4" t="s">
        <v>43</v>
      </c>
      <c r="F15" s="11">
        <v>0</v>
      </c>
      <c r="G15" s="11">
        <v>0</v>
      </c>
      <c r="H15" s="11">
        <v>0</v>
      </c>
      <c r="I15" s="11">
        <v>162</v>
      </c>
      <c r="J15" s="11">
        <v>169</v>
      </c>
      <c r="K15" s="6">
        <f t="shared" si="0"/>
        <v>169</v>
      </c>
      <c r="L15" s="11">
        <v>7</v>
      </c>
      <c r="M15" s="11">
        <v>6</v>
      </c>
      <c r="N15" s="11">
        <v>4</v>
      </c>
      <c r="O15" s="6">
        <v>25.150405999999997</v>
      </c>
      <c r="P15" s="11">
        <v>8</v>
      </c>
    </row>
    <row r="16" spans="1:16" ht="19.5" x14ac:dyDescent="0.25">
      <c r="A16" s="5" t="s">
        <v>52</v>
      </c>
      <c r="B16" s="4" t="s">
        <v>53</v>
      </c>
      <c r="C16" s="4" t="s">
        <v>35</v>
      </c>
      <c r="D16" s="4" t="s">
        <v>42</v>
      </c>
      <c r="E16" s="4" t="s">
        <v>43</v>
      </c>
      <c r="F16" s="11">
        <v>111</v>
      </c>
      <c r="G16" s="11">
        <v>139</v>
      </c>
      <c r="H16" s="11">
        <v>0</v>
      </c>
      <c r="I16" s="11">
        <v>134</v>
      </c>
      <c r="J16" s="11">
        <v>147</v>
      </c>
      <c r="K16" s="6">
        <f t="shared" si="0"/>
        <v>147</v>
      </c>
      <c r="L16" s="11">
        <v>8</v>
      </c>
      <c r="M16" s="11">
        <v>8</v>
      </c>
      <c r="N16" s="11">
        <v>6</v>
      </c>
      <c r="O16" s="6">
        <v>22.080607999999998</v>
      </c>
      <c r="P16" s="11">
        <v>7</v>
      </c>
    </row>
    <row r="17" spans="1:16" ht="19.5" x14ac:dyDescent="0.25">
      <c r="A17" s="8" t="s">
        <v>61</v>
      </c>
      <c r="B17" s="7" t="s">
        <v>62</v>
      </c>
      <c r="C17" s="7" t="s">
        <v>56</v>
      </c>
      <c r="D17" s="7" t="s">
        <v>42</v>
      </c>
      <c r="E17" s="7" t="s">
        <v>43</v>
      </c>
      <c r="F17" s="13">
        <v>82</v>
      </c>
      <c r="G17" s="13">
        <v>80</v>
      </c>
      <c r="H17" s="13">
        <v>80</v>
      </c>
      <c r="I17" s="13">
        <v>93</v>
      </c>
      <c r="J17" s="13">
        <v>89</v>
      </c>
      <c r="K17" s="9">
        <f t="shared" si="0"/>
        <v>93</v>
      </c>
      <c r="L17" s="13">
        <v>1</v>
      </c>
      <c r="M17" s="13">
        <v>1</v>
      </c>
      <c r="N17" s="13">
        <v>1</v>
      </c>
      <c r="O17" s="9">
        <v>3.0101010000000001</v>
      </c>
      <c r="P17" s="13">
        <v>1</v>
      </c>
    </row>
    <row r="18" spans="1:16" ht="19.5" x14ac:dyDescent="0.25">
      <c r="A18" s="8" t="s">
        <v>59</v>
      </c>
      <c r="B18" s="7" t="s">
        <v>60</v>
      </c>
      <c r="C18" s="7" t="s">
        <v>56</v>
      </c>
      <c r="D18" s="7" t="s">
        <v>42</v>
      </c>
      <c r="E18" s="7" t="s">
        <v>43</v>
      </c>
      <c r="F18" s="13">
        <v>77</v>
      </c>
      <c r="G18" s="13">
        <v>72</v>
      </c>
      <c r="H18" s="13">
        <v>0</v>
      </c>
      <c r="I18" s="13">
        <v>76</v>
      </c>
      <c r="J18" s="13">
        <v>65</v>
      </c>
      <c r="K18" s="9">
        <f t="shared" si="0"/>
        <v>77</v>
      </c>
      <c r="L18" s="13">
        <v>2</v>
      </c>
      <c r="M18" s="13">
        <v>2</v>
      </c>
      <c r="N18" s="13">
        <v>2</v>
      </c>
      <c r="O18" s="9">
        <v>6.0202020000000003</v>
      </c>
      <c r="P18" s="13">
        <v>2</v>
      </c>
    </row>
    <row r="19" spans="1:16" ht="19.5" x14ac:dyDescent="0.25">
      <c r="A19" s="8" t="s">
        <v>57</v>
      </c>
      <c r="B19" s="7" t="s">
        <v>58</v>
      </c>
      <c r="C19" s="7" t="s">
        <v>56</v>
      </c>
      <c r="D19" s="7" t="s">
        <v>42</v>
      </c>
      <c r="E19" s="7" t="s">
        <v>43</v>
      </c>
      <c r="F19" s="13">
        <v>75</v>
      </c>
      <c r="G19" s="13">
        <v>0</v>
      </c>
      <c r="H19" s="13">
        <v>0</v>
      </c>
      <c r="I19" s="13">
        <v>32</v>
      </c>
      <c r="J19" s="13">
        <v>73</v>
      </c>
      <c r="K19" s="9">
        <f t="shared" si="0"/>
        <v>75</v>
      </c>
      <c r="L19" s="13">
        <v>3</v>
      </c>
      <c r="M19" s="13">
        <v>3</v>
      </c>
      <c r="N19" s="13">
        <v>3</v>
      </c>
      <c r="O19" s="9">
        <v>9.0303029999999982</v>
      </c>
      <c r="P19" s="13">
        <v>3</v>
      </c>
    </row>
    <row r="20" spans="1:16" ht="19.5" x14ac:dyDescent="0.25">
      <c r="A20" s="8" t="s">
        <v>54</v>
      </c>
      <c r="B20" s="7" t="s">
        <v>55</v>
      </c>
      <c r="C20" s="7" t="s">
        <v>56</v>
      </c>
      <c r="D20" s="7" t="s">
        <v>16</v>
      </c>
      <c r="E20" s="7" t="s">
        <v>39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9">
        <f t="shared" si="0"/>
        <v>0</v>
      </c>
      <c r="L20" s="13">
        <v>4</v>
      </c>
      <c r="M20" s="13">
        <v>4</v>
      </c>
      <c r="N20" s="13">
        <v>3</v>
      </c>
      <c r="O20" s="9">
        <v>11.040303999999999</v>
      </c>
      <c r="P20" s="13">
        <v>4</v>
      </c>
    </row>
    <row r="21" spans="1:16" ht="19.5" x14ac:dyDescent="0.25">
      <c r="A21" s="5" t="s">
        <v>88</v>
      </c>
      <c r="B21" s="4" t="s">
        <v>89</v>
      </c>
      <c r="C21" s="4" t="s">
        <v>65</v>
      </c>
      <c r="D21" s="4" t="s">
        <v>90</v>
      </c>
      <c r="E21" s="4" t="s">
        <v>91</v>
      </c>
      <c r="F21" s="11">
        <v>201</v>
      </c>
      <c r="G21" s="11">
        <v>144</v>
      </c>
      <c r="H21" s="11">
        <v>0</v>
      </c>
      <c r="I21" s="11">
        <v>172</v>
      </c>
      <c r="J21" s="11">
        <v>208</v>
      </c>
      <c r="K21" s="6">
        <f t="shared" si="0"/>
        <v>208</v>
      </c>
      <c r="L21" s="11">
        <v>1</v>
      </c>
      <c r="M21" s="11">
        <v>3</v>
      </c>
      <c r="N21" s="11">
        <v>3</v>
      </c>
      <c r="O21" s="6">
        <v>7.0103030000000004</v>
      </c>
      <c r="P21" s="11">
        <v>1</v>
      </c>
    </row>
    <row r="22" spans="1:16" ht="19.5" x14ac:dyDescent="0.25">
      <c r="A22" s="5" t="s">
        <v>82</v>
      </c>
      <c r="B22" s="4" t="s">
        <v>83</v>
      </c>
      <c r="C22" s="4" t="s">
        <v>65</v>
      </c>
      <c r="D22" s="4" t="s">
        <v>84</v>
      </c>
      <c r="E22" s="4" t="s">
        <v>85</v>
      </c>
      <c r="F22" s="11">
        <v>195</v>
      </c>
      <c r="G22" s="11">
        <v>194</v>
      </c>
      <c r="H22" s="11">
        <v>127</v>
      </c>
      <c r="I22" s="11">
        <v>188</v>
      </c>
      <c r="J22" s="11">
        <v>198</v>
      </c>
      <c r="K22" s="6">
        <f t="shared" si="0"/>
        <v>198</v>
      </c>
      <c r="L22" s="11">
        <v>2</v>
      </c>
      <c r="M22" s="11">
        <v>8</v>
      </c>
      <c r="N22" s="11">
        <v>2</v>
      </c>
      <c r="O22" s="6">
        <v>12.020207999999998</v>
      </c>
      <c r="P22" s="11">
        <v>2</v>
      </c>
    </row>
    <row r="23" spans="1:16" ht="19.5" x14ac:dyDescent="0.25">
      <c r="A23" s="5" t="s">
        <v>70</v>
      </c>
      <c r="B23" s="4" t="s">
        <v>71</v>
      </c>
      <c r="C23" s="4" t="s">
        <v>65</v>
      </c>
      <c r="D23" s="4" t="s">
        <v>16</v>
      </c>
      <c r="E23" s="4" t="s">
        <v>66</v>
      </c>
      <c r="F23" s="11">
        <v>194</v>
      </c>
      <c r="G23" s="11">
        <v>188</v>
      </c>
      <c r="H23" s="11">
        <v>191</v>
      </c>
      <c r="I23" s="11">
        <v>173</v>
      </c>
      <c r="J23" s="11">
        <v>93</v>
      </c>
      <c r="K23" s="6">
        <f t="shared" si="0"/>
        <v>194</v>
      </c>
      <c r="L23" s="11">
        <v>3</v>
      </c>
      <c r="M23" s="11">
        <v>1</v>
      </c>
      <c r="N23" s="11">
        <v>8</v>
      </c>
      <c r="O23" s="6">
        <v>12.030800999999999</v>
      </c>
      <c r="P23" s="11">
        <v>3</v>
      </c>
    </row>
    <row r="24" spans="1:16" ht="19.5" x14ac:dyDescent="0.25">
      <c r="A24" s="5" t="s">
        <v>74</v>
      </c>
      <c r="B24" s="4" t="s">
        <v>75</v>
      </c>
      <c r="C24" s="4" t="s">
        <v>65</v>
      </c>
      <c r="D24" s="4" t="s">
        <v>16</v>
      </c>
      <c r="E24" s="4" t="s">
        <v>66</v>
      </c>
      <c r="F24" s="11">
        <v>122</v>
      </c>
      <c r="G24" s="11">
        <v>179</v>
      </c>
      <c r="H24" s="11">
        <v>170</v>
      </c>
      <c r="I24" s="11">
        <v>88</v>
      </c>
      <c r="J24" s="11">
        <v>179</v>
      </c>
      <c r="K24" s="6">
        <f t="shared" si="0"/>
        <v>179</v>
      </c>
      <c r="L24" s="11">
        <v>4</v>
      </c>
      <c r="M24" s="11">
        <v>7</v>
      </c>
      <c r="N24" s="11">
        <v>1</v>
      </c>
      <c r="O24" s="6">
        <v>12.040106999999999</v>
      </c>
      <c r="P24" s="11">
        <v>4</v>
      </c>
    </row>
    <row r="25" spans="1:16" ht="19.5" x14ac:dyDescent="0.25">
      <c r="A25" s="5" t="s">
        <v>76</v>
      </c>
      <c r="B25" s="4" t="s">
        <v>77</v>
      </c>
      <c r="C25" s="4" t="s">
        <v>65</v>
      </c>
      <c r="D25" s="4" t="s">
        <v>16</v>
      </c>
      <c r="E25" s="4" t="s">
        <v>78</v>
      </c>
      <c r="F25" s="11">
        <v>165</v>
      </c>
      <c r="G25" s="11">
        <v>170</v>
      </c>
      <c r="H25" s="11">
        <v>167</v>
      </c>
      <c r="I25" s="11">
        <v>170</v>
      </c>
      <c r="J25" s="11">
        <v>165</v>
      </c>
      <c r="K25" s="6">
        <f t="shared" si="0"/>
        <v>170</v>
      </c>
      <c r="L25" s="11">
        <v>5</v>
      </c>
      <c r="M25" s="11">
        <v>2</v>
      </c>
      <c r="N25" s="11">
        <v>8</v>
      </c>
      <c r="O25" s="6">
        <v>15.050802000000001</v>
      </c>
      <c r="P25" s="11">
        <v>5</v>
      </c>
    </row>
    <row r="26" spans="1:16" ht="19.5" x14ac:dyDescent="0.25">
      <c r="A26" s="5" t="s">
        <v>72</v>
      </c>
      <c r="B26" s="4" t="s">
        <v>73</v>
      </c>
      <c r="C26" s="4" t="s">
        <v>65</v>
      </c>
      <c r="D26" s="4" t="s">
        <v>16</v>
      </c>
      <c r="E26" s="4" t="s">
        <v>69</v>
      </c>
      <c r="F26" s="11">
        <v>98</v>
      </c>
      <c r="G26" s="11">
        <v>0</v>
      </c>
      <c r="H26" s="11">
        <v>165</v>
      </c>
      <c r="I26" s="11">
        <v>167</v>
      </c>
      <c r="J26" s="11">
        <v>160</v>
      </c>
      <c r="K26" s="6">
        <f t="shared" si="0"/>
        <v>167</v>
      </c>
      <c r="L26" s="11">
        <v>6</v>
      </c>
      <c r="M26" s="11">
        <v>9</v>
      </c>
      <c r="N26" s="11">
        <v>5</v>
      </c>
      <c r="O26" s="6">
        <v>20.060508999999996</v>
      </c>
      <c r="P26" s="11">
        <v>9</v>
      </c>
    </row>
    <row r="27" spans="1:16" ht="19.5" x14ac:dyDescent="0.25">
      <c r="A27" s="5" t="s">
        <v>63</v>
      </c>
      <c r="B27" s="4" t="s">
        <v>64</v>
      </c>
      <c r="C27" s="4" t="s">
        <v>65</v>
      </c>
      <c r="D27" s="4" t="s">
        <v>16</v>
      </c>
      <c r="E27" s="4" t="s">
        <v>66</v>
      </c>
      <c r="F27" s="11">
        <v>165</v>
      </c>
      <c r="G27" s="11">
        <v>156</v>
      </c>
      <c r="H27" s="11">
        <v>163</v>
      </c>
      <c r="I27" s="11">
        <v>150</v>
      </c>
      <c r="J27" s="11">
        <v>156</v>
      </c>
      <c r="K27" s="6">
        <f t="shared" si="0"/>
        <v>165</v>
      </c>
      <c r="L27" s="11">
        <v>7</v>
      </c>
      <c r="M27" s="11">
        <v>5</v>
      </c>
      <c r="N27" s="11">
        <v>5</v>
      </c>
      <c r="O27" s="6">
        <v>17.070505000000001</v>
      </c>
      <c r="P27" s="11">
        <v>6</v>
      </c>
    </row>
    <row r="28" spans="1:16" ht="19.5" x14ac:dyDescent="0.25">
      <c r="A28" s="5" t="s">
        <v>86</v>
      </c>
      <c r="B28" s="4" t="s">
        <v>87</v>
      </c>
      <c r="C28" s="4" t="s">
        <v>65</v>
      </c>
      <c r="D28" s="4" t="s">
        <v>84</v>
      </c>
      <c r="E28" s="4" t="s">
        <v>85</v>
      </c>
      <c r="F28" s="11">
        <v>155</v>
      </c>
      <c r="G28" s="11">
        <v>0</v>
      </c>
      <c r="H28" s="11">
        <v>145</v>
      </c>
      <c r="I28" s="11">
        <v>145</v>
      </c>
      <c r="J28" s="11">
        <v>58</v>
      </c>
      <c r="K28" s="6">
        <f t="shared" si="0"/>
        <v>155</v>
      </c>
      <c r="L28" s="11">
        <v>8</v>
      </c>
      <c r="M28" s="11">
        <v>6</v>
      </c>
      <c r="N28" s="11">
        <v>4</v>
      </c>
      <c r="O28" s="6">
        <v>18.080405999999996</v>
      </c>
      <c r="P28" s="11">
        <v>7</v>
      </c>
    </row>
    <row r="29" spans="1:16" ht="19.5" x14ac:dyDescent="0.25">
      <c r="A29" s="5" t="s">
        <v>79</v>
      </c>
      <c r="B29" s="4" t="s">
        <v>80</v>
      </c>
      <c r="C29" s="4" t="s">
        <v>65</v>
      </c>
      <c r="D29" s="4" t="s">
        <v>42</v>
      </c>
      <c r="E29" s="4" t="s">
        <v>81</v>
      </c>
      <c r="F29" s="11">
        <v>90</v>
      </c>
      <c r="G29" s="11">
        <v>95</v>
      </c>
      <c r="H29" s="11">
        <v>0</v>
      </c>
      <c r="I29" s="11">
        <v>95</v>
      </c>
      <c r="J29" s="11">
        <v>88</v>
      </c>
      <c r="K29" s="6">
        <f t="shared" si="0"/>
        <v>95</v>
      </c>
      <c r="L29" s="11">
        <v>9</v>
      </c>
      <c r="M29" s="11">
        <v>10</v>
      </c>
      <c r="N29" s="11">
        <v>8</v>
      </c>
      <c r="O29" s="6">
        <v>27.090810000000001</v>
      </c>
      <c r="P29" s="11">
        <v>10</v>
      </c>
    </row>
    <row r="30" spans="1:16" ht="19.5" x14ac:dyDescent="0.25">
      <c r="A30" s="5" t="s">
        <v>67</v>
      </c>
      <c r="B30" s="4" t="s">
        <v>68</v>
      </c>
      <c r="C30" s="4" t="s">
        <v>65</v>
      </c>
      <c r="D30" s="4" t="s">
        <v>16</v>
      </c>
      <c r="E30" s="4" t="s">
        <v>69</v>
      </c>
      <c r="F30" s="11">
        <v>56</v>
      </c>
      <c r="G30" s="11">
        <v>0</v>
      </c>
      <c r="H30" s="11">
        <v>0</v>
      </c>
      <c r="I30" s="11">
        <v>0</v>
      </c>
      <c r="J30" s="11">
        <v>53</v>
      </c>
      <c r="K30" s="6">
        <f t="shared" si="0"/>
        <v>56</v>
      </c>
      <c r="L30" s="11">
        <v>10</v>
      </c>
      <c r="M30" s="11">
        <v>4</v>
      </c>
      <c r="N30" s="11">
        <v>5</v>
      </c>
      <c r="O30" s="6">
        <v>19.100504000000001</v>
      </c>
      <c r="P30" s="11">
        <v>8</v>
      </c>
    </row>
    <row r="31" spans="1:16" ht="19.5" x14ac:dyDescent="0.25">
      <c r="A31" s="8" t="s">
        <v>113</v>
      </c>
      <c r="B31" s="7" t="s">
        <v>114</v>
      </c>
      <c r="C31" s="7" t="s">
        <v>94</v>
      </c>
      <c r="D31" s="7" t="s">
        <v>84</v>
      </c>
      <c r="E31" s="7" t="s">
        <v>85</v>
      </c>
      <c r="F31" s="13">
        <v>0</v>
      </c>
      <c r="G31" s="13">
        <v>195</v>
      </c>
      <c r="H31" s="13">
        <v>217</v>
      </c>
      <c r="I31" s="13">
        <v>0</v>
      </c>
      <c r="J31" s="13">
        <v>222</v>
      </c>
      <c r="K31" s="9">
        <f t="shared" si="0"/>
        <v>222</v>
      </c>
      <c r="L31" s="13">
        <v>1</v>
      </c>
      <c r="M31" s="13">
        <v>11</v>
      </c>
      <c r="N31" s="13">
        <v>2</v>
      </c>
      <c r="O31" s="9">
        <v>14.010211</v>
      </c>
      <c r="P31" s="13">
        <v>3</v>
      </c>
    </row>
    <row r="32" spans="1:16" ht="19.5" x14ac:dyDescent="0.25">
      <c r="A32" s="8" t="s">
        <v>115</v>
      </c>
      <c r="B32" s="7" t="s">
        <v>116</v>
      </c>
      <c r="C32" s="7" t="s">
        <v>94</v>
      </c>
      <c r="D32" s="7" t="s">
        <v>90</v>
      </c>
      <c r="E32" s="7" t="s">
        <v>91</v>
      </c>
      <c r="F32" s="13">
        <v>179</v>
      </c>
      <c r="G32" s="13">
        <v>169</v>
      </c>
      <c r="H32" s="13">
        <v>173</v>
      </c>
      <c r="I32" s="13">
        <v>176</v>
      </c>
      <c r="J32" s="13">
        <v>185</v>
      </c>
      <c r="K32" s="9">
        <f t="shared" si="0"/>
        <v>185</v>
      </c>
      <c r="L32" s="13">
        <v>2</v>
      </c>
      <c r="M32" s="13">
        <v>1</v>
      </c>
      <c r="N32" s="13">
        <v>3</v>
      </c>
      <c r="O32" s="9">
        <v>6.0203009999999999</v>
      </c>
      <c r="P32" s="13">
        <v>1</v>
      </c>
    </row>
    <row r="33" spans="1:16" ht="19.5" x14ac:dyDescent="0.25">
      <c r="A33" s="8" t="s">
        <v>100</v>
      </c>
      <c r="B33" s="7" t="s">
        <v>101</v>
      </c>
      <c r="C33" s="7" t="s">
        <v>94</v>
      </c>
      <c r="D33" s="7" t="s">
        <v>16</v>
      </c>
      <c r="E33" s="7" t="s">
        <v>66</v>
      </c>
      <c r="F33" s="13">
        <v>150</v>
      </c>
      <c r="G33" s="13">
        <v>141</v>
      </c>
      <c r="H33" s="13">
        <v>182</v>
      </c>
      <c r="I33" s="13">
        <v>160</v>
      </c>
      <c r="J33" s="13">
        <v>160</v>
      </c>
      <c r="K33" s="9">
        <f t="shared" si="0"/>
        <v>182</v>
      </c>
      <c r="L33" s="13">
        <v>3</v>
      </c>
      <c r="M33" s="13">
        <v>5</v>
      </c>
      <c r="N33" s="13">
        <v>1</v>
      </c>
      <c r="O33" s="9">
        <v>9.0301049999999989</v>
      </c>
      <c r="P33" s="13">
        <v>2</v>
      </c>
    </row>
    <row r="34" spans="1:16" ht="19.5" x14ac:dyDescent="0.25">
      <c r="A34" s="8" t="s">
        <v>111</v>
      </c>
      <c r="B34" s="7" t="s">
        <v>112</v>
      </c>
      <c r="C34" s="7" t="s">
        <v>94</v>
      </c>
      <c r="D34" s="7" t="s">
        <v>84</v>
      </c>
      <c r="E34" s="7" t="s">
        <v>85</v>
      </c>
      <c r="F34" s="13">
        <v>156</v>
      </c>
      <c r="G34" s="13">
        <v>137</v>
      </c>
      <c r="H34" s="13">
        <v>0</v>
      </c>
      <c r="I34" s="13">
        <v>142</v>
      </c>
      <c r="J34" s="13">
        <v>0</v>
      </c>
      <c r="K34" s="9">
        <f t="shared" si="0"/>
        <v>156</v>
      </c>
      <c r="L34" s="13">
        <v>4</v>
      </c>
      <c r="M34" s="13">
        <v>10</v>
      </c>
      <c r="N34" s="13">
        <v>6</v>
      </c>
      <c r="O34" s="9">
        <v>20.040609999999997</v>
      </c>
      <c r="P34" s="13">
        <v>8</v>
      </c>
    </row>
    <row r="35" spans="1:16" ht="19.5" x14ac:dyDescent="0.25">
      <c r="A35" s="8" t="s">
        <v>104</v>
      </c>
      <c r="B35" s="7" t="s">
        <v>105</v>
      </c>
      <c r="C35" s="7" t="s">
        <v>94</v>
      </c>
      <c r="D35" s="7" t="s">
        <v>42</v>
      </c>
      <c r="E35" s="7" t="s">
        <v>106</v>
      </c>
      <c r="F35" s="13">
        <v>0</v>
      </c>
      <c r="G35" s="13">
        <v>72</v>
      </c>
      <c r="H35" s="13">
        <v>150</v>
      </c>
      <c r="I35" s="13">
        <v>87</v>
      </c>
      <c r="J35" s="13">
        <v>118</v>
      </c>
      <c r="K35" s="9">
        <f t="shared" si="0"/>
        <v>150</v>
      </c>
      <c r="L35" s="13">
        <v>5</v>
      </c>
      <c r="M35" s="13">
        <v>9</v>
      </c>
      <c r="N35" s="13">
        <v>6</v>
      </c>
      <c r="O35" s="9">
        <v>20.050608999999998</v>
      </c>
      <c r="P35" s="13">
        <v>9</v>
      </c>
    </row>
    <row r="36" spans="1:16" ht="19.5" x14ac:dyDescent="0.25">
      <c r="A36" s="8" t="s">
        <v>107</v>
      </c>
      <c r="B36" s="7" t="s">
        <v>108</v>
      </c>
      <c r="C36" s="7" t="s">
        <v>94</v>
      </c>
      <c r="D36" s="7" t="s">
        <v>42</v>
      </c>
      <c r="E36" s="7" t="s">
        <v>81</v>
      </c>
      <c r="F36" s="13">
        <v>142</v>
      </c>
      <c r="G36" s="13">
        <v>0</v>
      </c>
      <c r="H36" s="13">
        <v>0</v>
      </c>
      <c r="I36" s="13">
        <v>0</v>
      </c>
      <c r="J36" s="13">
        <v>0</v>
      </c>
      <c r="K36" s="9">
        <f t="shared" si="0"/>
        <v>142</v>
      </c>
      <c r="L36" s="13">
        <v>6</v>
      </c>
      <c r="M36" s="13">
        <v>7</v>
      </c>
      <c r="N36" s="13">
        <v>3</v>
      </c>
      <c r="O36" s="9">
        <v>16.060306999999998</v>
      </c>
      <c r="P36" s="13">
        <v>4</v>
      </c>
    </row>
    <row r="37" spans="1:16" ht="19.5" x14ac:dyDescent="0.25">
      <c r="A37" s="8" t="s">
        <v>117</v>
      </c>
      <c r="B37" s="7" t="s">
        <v>118</v>
      </c>
      <c r="C37" s="7" t="s">
        <v>94</v>
      </c>
      <c r="D37" s="7" t="s">
        <v>90</v>
      </c>
      <c r="E37" s="7" t="s">
        <v>91</v>
      </c>
      <c r="F37" s="13">
        <v>114</v>
      </c>
      <c r="G37" s="13">
        <v>111</v>
      </c>
      <c r="H37" s="13">
        <v>122</v>
      </c>
      <c r="I37" s="13">
        <v>127</v>
      </c>
      <c r="J37" s="13">
        <v>0</v>
      </c>
      <c r="K37" s="9">
        <f t="shared" si="0"/>
        <v>127</v>
      </c>
      <c r="L37" s="13">
        <v>7</v>
      </c>
      <c r="M37" s="13">
        <v>3</v>
      </c>
      <c r="N37" s="13">
        <v>6</v>
      </c>
      <c r="O37" s="9">
        <v>16.070602999999998</v>
      </c>
      <c r="P37" s="13">
        <v>5</v>
      </c>
    </row>
    <row r="38" spans="1:16" ht="19.5" x14ac:dyDescent="0.25">
      <c r="A38" s="8" t="s">
        <v>98</v>
      </c>
      <c r="B38" s="7" t="s">
        <v>99</v>
      </c>
      <c r="C38" s="7" t="s">
        <v>94</v>
      </c>
      <c r="D38" s="7" t="s">
        <v>16</v>
      </c>
      <c r="E38" s="7" t="s">
        <v>69</v>
      </c>
      <c r="F38" s="13">
        <v>0</v>
      </c>
      <c r="G38" s="13">
        <v>0</v>
      </c>
      <c r="H38" s="13">
        <v>0</v>
      </c>
      <c r="I38" s="13">
        <v>127</v>
      </c>
      <c r="J38" s="13">
        <v>105</v>
      </c>
      <c r="K38" s="9">
        <f t="shared" si="0"/>
        <v>127</v>
      </c>
      <c r="L38" s="13">
        <v>7</v>
      </c>
      <c r="M38" s="13">
        <v>4</v>
      </c>
      <c r="N38" s="13">
        <v>6</v>
      </c>
      <c r="O38" s="9">
        <v>17.070603999999999</v>
      </c>
      <c r="P38" s="13">
        <v>6</v>
      </c>
    </row>
    <row r="39" spans="1:16" ht="19.5" x14ac:dyDescent="0.25">
      <c r="A39" s="8" t="s">
        <v>102</v>
      </c>
      <c r="B39" s="7" t="s">
        <v>103</v>
      </c>
      <c r="C39" s="7" t="s">
        <v>94</v>
      </c>
      <c r="D39" s="7" t="s">
        <v>16</v>
      </c>
      <c r="E39" s="7" t="s">
        <v>69</v>
      </c>
      <c r="F39" s="13">
        <v>93</v>
      </c>
      <c r="G39" s="13">
        <v>124</v>
      </c>
      <c r="H39" s="13">
        <v>102</v>
      </c>
      <c r="I39" s="13">
        <v>81</v>
      </c>
      <c r="J39" s="13">
        <v>124</v>
      </c>
      <c r="K39" s="9">
        <f t="shared" si="0"/>
        <v>124</v>
      </c>
      <c r="L39" s="13">
        <v>9</v>
      </c>
      <c r="M39" s="13">
        <v>8</v>
      </c>
      <c r="N39" s="13">
        <v>6</v>
      </c>
      <c r="O39" s="9">
        <v>23.090608</v>
      </c>
      <c r="P39" s="13">
        <v>11</v>
      </c>
    </row>
    <row r="40" spans="1:16" ht="19.5" x14ac:dyDescent="0.25">
      <c r="A40" s="8" t="s">
        <v>92</v>
      </c>
      <c r="B40" s="7" t="s">
        <v>93</v>
      </c>
      <c r="C40" s="7" t="s">
        <v>94</v>
      </c>
      <c r="D40" s="7" t="s">
        <v>16</v>
      </c>
      <c r="E40" s="7" t="s">
        <v>69</v>
      </c>
      <c r="F40" s="13">
        <v>0</v>
      </c>
      <c r="G40" s="13">
        <v>69</v>
      </c>
      <c r="H40" s="13">
        <v>102</v>
      </c>
      <c r="I40" s="13">
        <v>102</v>
      </c>
      <c r="J40" s="13">
        <v>0</v>
      </c>
      <c r="K40" s="9">
        <f t="shared" si="0"/>
        <v>102</v>
      </c>
      <c r="L40" s="13">
        <v>10</v>
      </c>
      <c r="M40" s="13">
        <v>2</v>
      </c>
      <c r="N40" s="13">
        <v>6</v>
      </c>
      <c r="O40" s="9">
        <v>18.100601999999999</v>
      </c>
      <c r="P40" s="13">
        <v>7</v>
      </c>
    </row>
    <row r="41" spans="1:16" ht="19.5" x14ac:dyDescent="0.25">
      <c r="A41" s="8" t="s">
        <v>109</v>
      </c>
      <c r="B41" s="7" t="s">
        <v>110</v>
      </c>
      <c r="C41" s="7" t="s">
        <v>94</v>
      </c>
      <c r="D41" s="7" t="s">
        <v>42</v>
      </c>
      <c r="E41" s="7" t="s">
        <v>106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9">
        <f t="shared" si="0"/>
        <v>0</v>
      </c>
      <c r="L41" s="13">
        <v>11</v>
      </c>
      <c r="M41" s="13">
        <v>6</v>
      </c>
      <c r="N41" s="13">
        <v>5</v>
      </c>
      <c r="O41" s="9">
        <v>22.110505999999997</v>
      </c>
      <c r="P41" s="13">
        <v>10</v>
      </c>
    </row>
    <row r="42" spans="1:16" ht="19.5" x14ac:dyDescent="0.25">
      <c r="A42" s="8" t="s">
        <v>95</v>
      </c>
      <c r="B42" s="7" t="s">
        <v>96</v>
      </c>
      <c r="C42" s="7" t="s">
        <v>94</v>
      </c>
      <c r="D42" s="7" t="s">
        <v>16</v>
      </c>
      <c r="E42" s="7" t="s">
        <v>97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9">
        <f t="shared" si="0"/>
        <v>0</v>
      </c>
      <c r="L42" s="13">
        <v>11</v>
      </c>
      <c r="M42" s="13">
        <v>12</v>
      </c>
      <c r="N42" s="13">
        <v>6</v>
      </c>
      <c r="O42" s="9">
        <v>29.110612</v>
      </c>
      <c r="P42" s="13">
        <v>12</v>
      </c>
    </row>
    <row r="43" spans="1:16" ht="19.5" x14ac:dyDescent="0.25">
      <c r="A43" s="5" t="s">
        <v>122</v>
      </c>
      <c r="B43" s="4" t="s">
        <v>123</v>
      </c>
      <c r="C43" s="4" t="s">
        <v>121</v>
      </c>
      <c r="D43" s="4" t="s">
        <v>16</v>
      </c>
      <c r="E43" s="4" t="s">
        <v>124</v>
      </c>
      <c r="F43" s="11">
        <v>192</v>
      </c>
      <c r="G43" s="11">
        <v>234</v>
      </c>
      <c r="H43" s="11">
        <v>114</v>
      </c>
      <c r="I43" s="11">
        <v>197</v>
      </c>
      <c r="J43" s="11">
        <v>210</v>
      </c>
      <c r="K43" s="6">
        <f t="shared" si="0"/>
        <v>234</v>
      </c>
      <c r="L43" s="11">
        <v>1</v>
      </c>
      <c r="M43" s="11">
        <v>16</v>
      </c>
      <c r="N43" s="11">
        <v>8</v>
      </c>
      <c r="O43" s="6">
        <v>26.020816</v>
      </c>
      <c r="P43" s="11">
        <v>10</v>
      </c>
    </row>
    <row r="44" spans="1:16" ht="19.5" x14ac:dyDescent="0.25">
      <c r="A44" s="5" t="s">
        <v>130</v>
      </c>
      <c r="B44" s="4" t="s">
        <v>131</v>
      </c>
      <c r="C44" s="4" t="s">
        <v>121</v>
      </c>
      <c r="D44" s="4" t="s">
        <v>16</v>
      </c>
      <c r="E44" s="4" t="s">
        <v>66</v>
      </c>
      <c r="F44" s="11">
        <v>0</v>
      </c>
      <c r="G44" s="11">
        <v>174</v>
      </c>
      <c r="H44" s="11">
        <v>160</v>
      </c>
      <c r="I44" s="11">
        <v>160</v>
      </c>
      <c r="J44" s="11">
        <v>176</v>
      </c>
      <c r="K44" s="6">
        <f t="shared" si="0"/>
        <v>176</v>
      </c>
      <c r="L44" s="11">
        <v>2</v>
      </c>
      <c r="M44" s="11">
        <v>9</v>
      </c>
      <c r="N44" s="11">
        <v>10</v>
      </c>
      <c r="O44" s="6">
        <v>20.011009000000001</v>
      </c>
      <c r="P44" s="11">
        <v>6</v>
      </c>
    </row>
    <row r="45" spans="1:16" ht="19.5" x14ac:dyDescent="0.25">
      <c r="A45" s="5" t="s">
        <v>132</v>
      </c>
      <c r="B45" s="4" t="s">
        <v>133</v>
      </c>
      <c r="C45" s="4" t="s">
        <v>121</v>
      </c>
      <c r="D45" s="4" t="s">
        <v>16</v>
      </c>
      <c r="E45" s="4" t="s">
        <v>66</v>
      </c>
      <c r="F45" s="11">
        <v>169</v>
      </c>
      <c r="G45" s="11">
        <v>165</v>
      </c>
      <c r="H45" s="11">
        <v>169</v>
      </c>
      <c r="I45" s="11">
        <v>109</v>
      </c>
      <c r="J45" s="11">
        <v>167</v>
      </c>
      <c r="K45" s="6">
        <f t="shared" si="0"/>
        <v>169</v>
      </c>
      <c r="L45" s="11">
        <v>3</v>
      </c>
      <c r="M45" s="11">
        <v>3</v>
      </c>
      <c r="N45" s="11">
        <v>3</v>
      </c>
      <c r="O45" s="6">
        <v>9.0303029999999982</v>
      </c>
      <c r="P45" s="11">
        <v>1</v>
      </c>
    </row>
    <row r="46" spans="1:16" ht="19.5" x14ac:dyDescent="0.25">
      <c r="A46" s="5" t="s">
        <v>134</v>
      </c>
      <c r="B46" s="4" t="s">
        <v>135</v>
      </c>
      <c r="C46" s="4" t="s">
        <v>121</v>
      </c>
      <c r="D46" s="4" t="s">
        <v>42</v>
      </c>
      <c r="E46" s="4" t="s">
        <v>106</v>
      </c>
      <c r="F46" s="11">
        <v>0</v>
      </c>
      <c r="G46" s="11">
        <v>169</v>
      </c>
      <c r="H46" s="11">
        <v>169</v>
      </c>
      <c r="I46" s="11">
        <v>0</v>
      </c>
      <c r="J46" s="11">
        <v>162</v>
      </c>
      <c r="K46" s="6">
        <f t="shared" si="0"/>
        <v>169</v>
      </c>
      <c r="L46" s="11">
        <v>3</v>
      </c>
      <c r="M46" s="11">
        <v>6</v>
      </c>
      <c r="N46" s="11">
        <v>1</v>
      </c>
      <c r="O46" s="6">
        <v>10.030106</v>
      </c>
      <c r="P46" s="11">
        <v>2</v>
      </c>
    </row>
    <row r="47" spans="1:16" ht="19.5" x14ac:dyDescent="0.25">
      <c r="A47" s="5" t="s">
        <v>147</v>
      </c>
      <c r="B47" s="4" t="s">
        <v>148</v>
      </c>
      <c r="C47" s="4" t="s">
        <v>121</v>
      </c>
      <c r="D47" s="4" t="s">
        <v>90</v>
      </c>
      <c r="E47" s="4" t="s">
        <v>91</v>
      </c>
      <c r="F47" s="11">
        <v>134</v>
      </c>
      <c r="G47" s="11">
        <v>143</v>
      </c>
      <c r="H47" s="11">
        <v>143</v>
      </c>
      <c r="I47" s="11">
        <v>159</v>
      </c>
      <c r="J47" s="11">
        <v>156</v>
      </c>
      <c r="K47" s="6">
        <f t="shared" si="0"/>
        <v>159</v>
      </c>
      <c r="L47" s="11">
        <v>5</v>
      </c>
      <c r="M47" s="11">
        <v>4</v>
      </c>
      <c r="N47" s="11">
        <v>5</v>
      </c>
      <c r="O47" s="6">
        <v>14.050504000000002</v>
      </c>
      <c r="P47" s="11">
        <v>3</v>
      </c>
    </row>
    <row r="48" spans="1:16" ht="19.5" x14ac:dyDescent="0.25">
      <c r="A48" s="5" t="s">
        <v>119</v>
      </c>
      <c r="B48" s="4" t="s">
        <v>120</v>
      </c>
      <c r="C48" s="4" t="s">
        <v>121</v>
      </c>
      <c r="D48" s="4" t="s">
        <v>16</v>
      </c>
      <c r="E48" s="4" t="s">
        <v>66</v>
      </c>
      <c r="F48" s="11">
        <v>156</v>
      </c>
      <c r="G48" s="11">
        <v>0</v>
      </c>
      <c r="H48" s="11">
        <v>156</v>
      </c>
      <c r="I48" s="11">
        <v>141</v>
      </c>
      <c r="J48" s="11">
        <v>155</v>
      </c>
      <c r="K48" s="6">
        <f t="shared" si="0"/>
        <v>156</v>
      </c>
      <c r="L48" s="11">
        <v>6</v>
      </c>
      <c r="M48" s="11">
        <v>10</v>
      </c>
      <c r="N48" s="11">
        <v>5</v>
      </c>
      <c r="O48" s="6">
        <v>21.060509999999997</v>
      </c>
      <c r="P48" s="11">
        <v>7</v>
      </c>
    </row>
    <row r="49" spans="1:16" ht="19.5" x14ac:dyDescent="0.25">
      <c r="A49" s="5" t="s">
        <v>125</v>
      </c>
      <c r="B49" s="4" t="s">
        <v>126</v>
      </c>
      <c r="C49" s="4" t="s">
        <v>121</v>
      </c>
      <c r="D49" s="4" t="s">
        <v>16</v>
      </c>
      <c r="E49" s="4" t="s">
        <v>127</v>
      </c>
      <c r="F49" s="11">
        <v>102</v>
      </c>
      <c r="G49" s="11">
        <v>145</v>
      </c>
      <c r="H49" s="11">
        <v>0</v>
      </c>
      <c r="I49" s="11">
        <v>144</v>
      </c>
      <c r="J49" s="11">
        <v>150</v>
      </c>
      <c r="K49" s="6">
        <f t="shared" si="0"/>
        <v>150</v>
      </c>
      <c r="L49" s="11">
        <v>7</v>
      </c>
      <c r="M49" s="11">
        <v>7</v>
      </c>
      <c r="N49" s="11">
        <v>10</v>
      </c>
      <c r="O49" s="6">
        <v>24.071007000000002</v>
      </c>
      <c r="P49" s="11">
        <v>8</v>
      </c>
    </row>
    <row r="50" spans="1:16" ht="19.5" x14ac:dyDescent="0.25">
      <c r="A50" s="5" t="s">
        <v>136</v>
      </c>
      <c r="B50" s="4" t="s">
        <v>137</v>
      </c>
      <c r="C50" s="4" t="s">
        <v>121</v>
      </c>
      <c r="D50" s="4" t="s">
        <v>42</v>
      </c>
      <c r="E50" s="4" t="s">
        <v>81</v>
      </c>
      <c r="F50" s="11">
        <v>145</v>
      </c>
      <c r="G50" s="11">
        <v>0</v>
      </c>
      <c r="H50" s="11">
        <v>142</v>
      </c>
      <c r="I50" s="11">
        <v>134</v>
      </c>
      <c r="J50" s="11">
        <v>142</v>
      </c>
      <c r="K50" s="6">
        <f t="shared" si="0"/>
        <v>145</v>
      </c>
      <c r="L50" s="11">
        <v>8</v>
      </c>
      <c r="M50" s="11">
        <v>2</v>
      </c>
      <c r="N50" s="11">
        <v>8</v>
      </c>
      <c r="O50" s="6">
        <v>18.080801999999998</v>
      </c>
      <c r="P50" s="11">
        <v>5</v>
      </c>
    </row>
    <row r="51" spans="1:16" ht="19.5" x14ac:dyDescent="0.25">
      <c r="A51" s="5" t="s">
        <v>128</v>
      </c>
      <c r="B51" s="4" t="s">
        <v>129</v>
      </c>
      <c r="C51" s="4" t="s">
        <v>121</v>
      </c>
      <c r="D51" s="4" t="s">
        <v>16</v>
      </c>
      <c r="E51" s="4" t="s">
        <v>69</v>
      </c>
      <c r="F51" s="11">
        <v>77</v>
      </c>
      <c r="G51" s="11">
        <v>129</v>
      </c>
      <c r="H51" s="11">
        <v>137</v>
      </c>
      <c r="I51" s="11">
        <v>111</v>
      </c>
      <c r="J51" s="11">
        <v>143</v>
      </c>
      <c r="K51" s="6">
        <f t="shared" si="0"/>
        <v>143</v>
      </c>
      <c r="L51" s="11">
        <v>9</v>
      </c>
      <c r="M51" s="11">
        <v>13</v>
      </c>
      <c r="N51" s="11">
        <v>4</v>
      </c>
      <c r="O51" s="6">
        <v>26.090412999999998</v>
      </c>
      <c r="P51" s="11">
        <v>11</v>
      </c>
    </row>
    <row r="52" spans="1:16" ht="19.5" x14ac:dyDescent="0.25">
      <c r="A52" s="5" t="s">
        <v>142</v>
      </c>
      <c r="B52" s="4" t="s">
        <v>143</v>
      </c>
      <c r="C52" s="4" t="s">
        <v>121</v>
      </c>
      <c r="D52" s="4" t="s">
        <v>90</v>
      </c>
      <c r="E52" s="4" t="s">
        <v>91</v>
      </c>
      <c r="F52" s="11">
        <v>137</v>
      </c>
      <c r="G52" s="11">
        <v>114</v>
      </c>
      <c r="H52" s="11">
        <v>142</v>
      </c>
      <c r="I52" s="11">
        <v>131</v>
      </c>
      <c r="J52" s="11">
        <v>122</v>
      </c>
      <c r="K52" s="6">
        <f t="shared" si="0"/>
        <v>142</v>
      </c>
      <c r="L52" s="11">
        <v>10</v>
      </c>
      <c r="M52" s="11">
        <v>5</v>
      </c>
      <c r="N52" s="11">
        <v>10</v>
      </c>
      <c r="O52" s="6">
        <v>25.101005000000004</v>
      </c>
      <c r="P52" s="11">
        <v>9</v>
      </c>
    </row>
    <row r="53" spans="1:16" ht="19.5" x14ac:dyDescent="0.25">
      <c r="A53" s="5" t="s">
        <v>140</v>
      </c>
      <c r="B53" s="4" t="s">
        <v>141</v>
      </c>
      <c r="C53" s="4" t="s">
        <v>121</v>
      </c>
      <c r="D53" s="4" t="s">
        <v>90</v>
      </c>
      <c r="E53" s="4" t="s">
        <v>91</v>
      </c>
      <c r="F53" s="11">
        <v>142</v>
      </c>
      <c r="G53" s="11">
        <v>0</v>
      </c>
      <c r="H53" s="11">
        <v>137</v>
      </c>
      <c r="I53" s="11">
        <v>95</v>
      </c>
      <c r="J53" s="11">
        <v>131</v>
      </c>
      <c r="K53" s="6">
        <f t="shared" si="0"/>
        <v>142</v>
      </c>
      <c r="L53" s="11">
        <v>10</v>
      </c>
      <c r="M53" s="11">
        <v>11</v>
      </c>
      <c r="N53" s="11">
        <v>10</v>
      </c>
      <c r="O53" s="6">
        <v>31.101011000000003</v>
      </c>
      <c r="P53" s="11">
        <v>13</v>
      </c>
    </row>
    <row r="54" spans="1:16" ht="19.5" x14ac:dyDescent="0.25">
      <c r="A54" s="5" t="s">
        <v>153</v>
      </c>
      <c r="B54" s="4" t="s">
        <v>154</v>
      </c>
      <c r="C54" s="4" t="s">
        <v>121</v>
      </c>
      <c r="D54" s="4" t="s">
        <v>90</v>
      </c>
      <c r="E54" s="4" t="s">
        <v>91</v>
      </c>
      <c r="F54" s="11">
        <v>0</v>
      </c>
      <c r="G54" s="11">
        <v>80</v>
      </c>
      <c r="H54" s="11">
        <v>33</v>
      </c>
      <c r="I54" s="11">
        <v>78</v>
      </c>
      <c r="J54" s="11">
        <v>142</v>
      </c>
      <c r="K54" s="6">
        <f t="shared" si="0"/>
        <v>142</v>
      </c>
      <c r="L54" s="11">
        <v>10</v>
      </c>
      <c r="M54" s="11">
        <v>12</v>
      </c>
      <c r="N54" s="11">
        <v>10</v>
      </c>
      <c r="O54" s="6">
        <v>32.101011999999997</v>
      </c>
      <c r="P54" s="11">
        <v>14</v>
      </c>
    </row>
    <row r="55" spans="1:16" ht="19.5" x14ac:dyDescent="0.25">
      <c r="A55" s="5" t="s">
        <v>151</v>
      </c>
      <c r="B55" s="4" t="s">
        <v>152</v>
      </c>
      <c r="C55" s="4" t="s">
        <v>121</v>
      </c>
      <c r="D55" s="4" t="s">
        <v>90</v>
      </c>
      <c r="E55" s="4" t="s">
        <v>91</v>
      </c>
      <c r="F55" s="11">
        <v>0</v>
      </c>
      <c r="G55" s="11">
        <v>0</v>
      </c>
      <c r="H55" s="11">
        <v>89</v>
      </c>
      <c r="I55" s="11">
        <v>140</v>
      </c>
      <c r="J55" s="11">
        <v>142</v>
      </c>
      <c r="K55" s="6">
        <f t="shared" si="0"/>
        <v>142</v>
      </c>
      <c r="L55" s="11">
        <v>10</v>
      </c>
      <c r="M55" s="11">
        <v>14</v>
      </c>
      <c r="N55" s="11">
        <v>10</v>
      </c>
      <c r="O55" s="6">
        <v>34.101013999999999</v>
      </c>
      <c r="P55" s="11">
        <v>15</v>
      </c>
    </row>
    <row r="56" spans="1:16" ht="19.5" x14ac:dyDescent="0.25">
      <c r="A56" s="5" t="s">
        <v>144</v>
      </c>
      <c r="B56" s="4" t="s">
        <v>145</v>
      </c>
      <c r="C56" s="4" t="s">
        <v>121</v>
      </c>
      <c r="D56" s="4" t="s">
        <v>90</v>
      </c>
      <c r="E56" s="4" t="s">
        <v>146</v>
      </c>
      <c r="F56" s="11">
        <v>140</v>
      </c>
      <c r="G56" s="11">
        <v>135</v>
      </c>
      <c r="H56" s="11">
        <v>117</v>
      </c>
      <c r="I56" s="11">
        <v>132</v>
      </c>
      <c r="J56" s="11">
        <v>137</v>
      </c>
      <c r="K56" s="6">
        <f t="shared" si="0"/>
        <v>140</v>
      </c>
      <c r="L56" s="11">
        <v>14</v>
      </c>
      <c r="M56" s="11">
        <v>1</v>
      </c>
      <c r="N56" s="11">
        <v>2</v>
      </c>
      <c r="O56" s="6">
        <v>17.140201000000001</v>
      </c>
      <c r="P56" s="11">
        <v>4</v>
      </c>
    </row>
    <row r="57" spans="1:16" ht="19.5" x14ac:dyDescent="0.25">
      <c r="A57" s="5" t="s">
        <v>149</v>
      </c>
      <c r="B57" s="4" t="s">
        <v>150</v>
      </c>
      <c r="C57" s="4" t="s">
        <v>121</v>
      </c>
      <c r="D57" s="4" t="s">
        <v>90</v>
      </c>
      <c r="E57" s="4" t="s">
        <v>91</v>
      </c>
      <c r="F57" s="11">
        <v>119</v>
      </c>
      <c r="G57" s="11">
        <v>89</v>
      </c>
      <c r="H57" s="11">
        <v>134</v>
      </c>
      <c r="I57" s="11">
        <v>140</v>
      </c>
      <c r="J57" s="11">
        <v>116</v>
      </c>
      <c r="K57" s="6">
        <f t="shared" si="0"/>
        <v>140</v>
      </c>
      <c r="L57" s="11">
        <v>14</v>
      </c>
      <c r="M57" s="11">
        <v>15</v>
      </c>
      <c r="N57" s="11">
        <v>10</v>
      </c>
      <c r="O57" s="6">
        <v>39.141014999999996</v>
      </c>
      <c r="P57" s="11">
        <v>16</v>
      </c>
    </row>
    <row r="58" spans="1:16" ht="19.5" x14ac:dyDescent="0.25">
      <c r="A58" s="5" t="s">
        <v>138</v>
      </c>
      <c r="B58" s="4" t="s">
        <v>139</v>
      </c>
      <c r="C58" s="4" t="s">
        <v>121</v>
      </c>
      <c r="D58" s="4" t="s">
        <v>90</v>
      </c>
      <c r="E58" s="4" t="s">
        <v>91</v>
      </c>
      <c r="F58" s="11">
        <v>106</v>
      </c>
      <c r="G58" s="11">
        <v>119</v>
      </c>
      <c r="H58" s="11">
        <v>120</v>
      </c>
      <c r="I58" s="11">
        <v>116</v>
      </c>
      <c r="J58" s="11">
        <v>116</v>
      </c>
      <c r="K58" s="6">
        <f t="shared" si="0"/>
        <v>120</v>
      </c>
      <c r="L58" s="11">
        <v>16</v>
      </c>
      <c r="M58" s="11">
        <v>8</v>
      </c>
      <c r="N58" s="11">
        <v>5</v>
      </c>
      <c r="O58" s="6">
        <v>29.160508</v>
      </c>
      <c r="P58" s="11">
        <v>12</v>
      </c>
    </row>
    <row r="59" spans="1:16" ht="19.5" x14ac:dyDescent="0.25">
      <c r="A59" s="8" t="s">
        <v>158</v>
      </c>
      <c r="B59" s="7" t="s">
        <v>159</v>
      </c>
      <c r="C59" s="7" t="s">
        <v>157</v>
      </c>
      <c r="D59" s="7" t="s">
        <v>16</v>
      </c>
      <c r="E59" s="7" t="s">
        <v>160</v>
      </c>
      <c r="F59" s="13">
        <v>157</v>
      </c>
      <c r="G59" s="13">
        <v>191</v>
      </c>
      <c r="H59" s="13">
        <v>178</v>
      </c>
      <c r="I59" s="13">
        <v>156</v>
      </c>
      <c r="J59" s="13">
        <v>176</v>
      </c>
      <c r="K59" s="9">
        <f t="shared" si="0"/>
        <v>191</v>
      </c>
      <c r="L59" s="13">
        <v>1</v>
      </c>
      <c r="M59" s="13">
        <v>1</v>
      </c>
      <c r="N59" s="13">
        <v>4</v>
      </c>
      <c r="O59" s="9">
        <v>6.0104009999999999</v>
      </c>
      <c r="P59" s="13">
        <v>1</v>
      </c>
    </row>
    <row r="60" spans="1:16" ht="19.5" x14ac:dyDescent="0.25">
      <c r="A60" s="8" t="s">
        <v>167</v>
      </c>
      <c r="B60" s="7" t="s">
        <v>168</v>
      </c>
      <c r="C60" s="7" t="s">
        <v>157</v>
      </c>
      <c r="D60" s="7" t="s">
        <v>90</v>
      </c>
      <c r="E60" s="7" t="s">
        <v>91</v>
      </c>
      <c r="F60" s="13">
        <v>96</v>
      </c>
      <c r="G60" s="13">
        <v>142</v>
      </c>
      <c r="H60" s="13">
        <v>145</v>
      </c>
      <c r="I60" s="13">
        <v>134</v>
      </c>
      <c r="J60" s="13">
        <v>0</v>
      </c>
      <c r="K60" s="9">
        <f t="shared" si="0"/>
        <v>145</v>
      </c>
      <c r="L60" s="13">
        <v>2</v>
      </c>
      <c r="M60" s="13">
        <v>2</v>
      </c>
      <c r="N60" s="13">
        <v>3</v>
      </c>
      <c r="O60" s="9">
        <v>7.020302</v>
      </c>
      <c r="P60" s="13">
        <v>2</v>
      </c>
    </row>
    <row r="61" spans="1:16" ht="19.5" x14ac:dyDescent="0.25">
      <c r="A61" s="8" t="s">
        <v>165</v>
      </c>
      <c r="B61" s="7" t="s">
        <v>166</v>
      </c>
      <c r="C61" s="7" t="s">
        <v>157</v>
      </c>
      <c r="D61" s="7" t="s">
        <v>90</v>
      </c>
      <c r="E61" s="7" t="s">
        <v>91</v>
      </c>
      <c r="F61" s="13">
        <v>80</v>
      </c>
      <c r="G61" s="13">
        <v>108</v>
      </c>
      <c r="H61" s="13">
        <v>101</v>
      </c>
      <c r="I61" s="13">
        <v>30</v>
      </c>
      <c r="J61" s="13">
        <v>137</v>
      </c>
      <c r="K61" s="9">
        <f t="shared" si="0"/>
        <v>137</v>
      </c>
      <c r="L61" s="13">
        <v>3</v>
      </c>
      <c r="M61" s="13">
        <v>3</v>
      </c>
      <c r="N61" s="13">
        <v>4</v>
      </c>
      <c r="O61" s="9">
        <v>10.030403</v>
      </c>
      <c r="P61" s="13">
        <v>3</v>
      </c>
    </row>
    <row r="62" spans="1:16" ht="19.5" x14ac:dyDescent="0.25">
      <c r="A62" s="8" t="s">
        <v>171</v>
      </c>
      <c r="B62" s="7" t="s">
        <v>172</v>
      </c>
      <c r="C62" s="7" t="s">
        <v>157</v>
      </c>
      <c r="D62" s="7" t="s">
        <v>90</v>
      </c>
      <c r="E62" s="7" t="s">
        <v>91</v>
      </c>
      <c r="F62" s="13">
        <v>0</v>
      </c>
      <c r="G62" s="13">
        <v>120</v>
      </c>
      <c r="H62" s="13">
        <v>93</v>
      </c>
      <c r="I62" s="13">
        <v>125</v>
      </c>
      <c r="J62" s="13">
        <v>131</v>
      </c>
      <c r="K62" s="9">
        <f t="shared" si="0"/>
        <v>131</v>
      </c>
      <c r="L62" s="13">
        <v>4</v>
      </c>
      <c r="M62" s="13">
        <v>4</v>
      </c>
      <c r="N62" s="13">
        <v>4</v>
      </c>
      <c r="O62" s="9">
        <v>12.040404000000001</v>
      </c>
      <c r="P62" s="13">
        <v>4</v>
      </c>
    </row>
    <row r="63" spans="1:16" ht="19.5" x14ac:dyDescent="0.25">
      <c r="A63" s="8" t="s">
        <v>163</v>
      </c>
      <c r="B63" s="7" t="s">
        <v>164</v>
      </c>
      <c r="C63" s="7" t="s">
        <v>157</v>
      </c>
      <c r="D63" s="7" t="s">
        <v>16</v>
      </c>
      <c r="E63" s="7" t="s">
        <v>69</v>
      </c>
      <c r="F63" s="13">
        <v>116</v>
      </c>
      <c r="G63" s="13">
        <v>83</v>
      </c>
      <c r="H63" s="13">
        <v>0</v>
      </c>
      <c r="I63" s="13">
        <v>73</v>
      </c>
      <c r="J63" s="13">
        <v>0</v>
      </c>
      <c r="K63" s="9">
        <f t="shared" si="0"/>
        <v>116</v>
      </c>
      <c r="L63" s="13">
        <v>5</v>
      </c>
      <c r="M63" s="13">
        <v>7</v>
      </c>
      <c r="N63" s="13">
        <v>2</v>
      </c>
      <c r="O63" s="9">
        <v>14.050207</v>
      </c>
      <c r="P63" s="13">
        <v>5</v>
      </c>
    </row>
    <row r="64" spans="1:16" ht="19.5" x14ac:dyDescent="0.25">
      <c r="A64" s="8" t="s">
        <v>161</v>
      </c>
      <c r="B64" s="7" t="s">
        <v>162</v>
      </c>
      <c r="C64" s="7" t="s">
        <v>157</v>
      </c>
      <c r="D64" s="7" t="s">
        <v>16</v>
      </c>
      <c r="E64" s="7" t="s">
        <v>69</v>
      </c>
      <c r="F64" s="13">
        <v>95</v>
      </c>
      <c r="G64" s="13">
        <v>106</v>
      </c>
      <c r="H64" s="13">
        <v>106</v>
      </c>
      <c r="I64" s="13">
        <v>116</v>
      </c>
      <c r="J64" s="13">
        <v>100</v>
      </c>
      <c r="K64" s="9">
        <f t="shared" si="0"/>
        <v>116</v>
      </c>
      <c r="L64" s="13">
        <v>5</v>
      </c>
      <c r="M64" s="13">
        <v>8</v>
      </c>
      <c r="N64" s="13">
        <v>4</v>
      </c>
      <c r="O64" s="9">
        <v>17.050408000000001</v>
      </c>
      <c r="P64" s="13">
        <v>7</v>
      </c>
    </row>
    <row r="65" spans="1:16" ht="19.5" x14ac:dyDescent="0.25">
      <c r="A65" s="8" t="s">
        <v>169</v>
      </c>
      <c r="B65" s="7" t="s">
        <v>170</v>
      </c>
      <c r="C65" s="7" t="s">
        <v>157</v>
      </c>
      <c r="D65" s="7" t="s">
        <v>90</v>
      </c>
      <c r="E65" s="7" t="s">
        <v>91</v>
      </c>
      <c r="F65" s="13">
        <v>30</v>
      </c>
      <c r="G65" s="13">
        <v>73</v>
      </c>
      <c r="H65" s="13">
        <v>114</v>
      </c>
      <c r="I65" s="13">
        <v>0</v>
      </c>
      <c r="J65" s="13">
        <v>84</v>
      </c>
      <c r="K65" s="9">
        <f t="shared" si="0"/>
        <v>114</v>
      </c>
      <c r="L65" s="13">
        <v>7</v>
      </c>
      <c r="M65" s="13">
        <v>6</v>
      </c>
      <c r="N65" s="13">
        <v>4</v>
      </c>
      <c r="O65" s="9">
        <v>17.070405999999998</v>
      </c>
      <c r="P65" s="13">
        <v>8</v>
      </c>
    </row>
    <row r="66" spans="1:16" ht="19.5" x14ac:dyDescent="0.25">
      <c r="A66" s="8" t="s">
        <v>155</v>
      </c>
      <c r="B66" s="7" t="s">
        <v>156</v>
      </c>
      <c r="C66" s="7" t="s">
        <v>157</v>
      </c>
      <c r="D66" s="7" t="s">
        <v>16</v>
      </c>
      <c r="E66" s="7" t="s">
        <v>69</v>
      </c>
      <c r="F66" s="13">
        <v>0</v>
      </c>
      <c r="G66" s="13">
        <v>78</v>
      </c>
      <c r="H66" s="13">
        <v>33</v>
      </c>
      <c r="I66" s="13">
        <v>78</v>
      </c>
      <c r="J66" s="13">
        <v>0</v>
      </c>
      <c r="K66" s="9">
        <f t="shared" si="0"/>
        <v>78</v>
      </c>
      <c r="L66" s="13">
        <v>8</v>
      </c>
      <c r="M66" s="13">
        <v>5</v>
      </c>
      <c r="N66" s="13">
        <v>1</v>
      </c>
      <c r="O66" s="9">
        <v>14.080105</v>
      </c>
      <c r="P66" s="13">
        <v>6</v>
      </c>
    </row>
    <row r="67" spans="1:16" ht="19.5" x14ac:dyDescent="0.25">
      <c r="A67" s="5" t="s">
        <v>173</v>
      </c>
      <c r="B67" s="4" t="s">
        <v>174</v>
      </c>
      <c r="C67" s="4" t="s">
        <v>175</v>
      </c>
      <c r="D67" s="4" t="s">
        <v>16</v>
      </c>
      <c r="E67" s="4" t="s">
        <v>66</v>
      </c>
      <c r="F67" s="11">
        <v>164</v>
      </c>
      <c r="G67" s="11">
        <v>145</v>
      </c>
      <c r="H67" s="11">
        <v>58</v>
      </c>
      <c r="I67" s="11">
        <v>0</v>
      </c>
      <c r="J67" s="11">
        <v>157</v>
      </c>
      <c r="K67" s="6">
        <f t="shared" si="0"/>
        <v>164</v>
      </c>
      <c r="L67" s="11">
        <v>1</v>
      </c>
      <c r="M67" s="11">
        <v>6</v>
      </c>
      <c r="N67" s="11">
        <v>2</v>
      </c>
      <c r="O67" s="6">
        <v>9.0102060000000002</v>
      </c>
      <c r="P67" s="11">
        <v>4</v>
      </c>
    </row>
    <row r="68" spans="1:16" ht="19.5" x14ac:dyDescent="0.25">
      <c r="A68" s="5" t="s">
        <v>179</v>
      </c>
      <c r="B68" s="4" t="s">
        <v>180</v>
      </c>
      <c r="C68" s="4" t="s">
        <v>175</v>
      </c>
      <c r="D68" s="4" t="s">
        <v>16</v>
      </c>
      <c r="E68" s="4" t="s">
        <v>69</v>
      </c>
      <c r="F68" s="11">
        <v>137</v>
      </c>
      <c r="G68" s="11">
        <v>152</v>
      </c>
      <c r="H68" s="11">
        <v>147</v>
      </c>
      <c r="I68" s="11">
        <v>0</v>
      </c>
      <c r="J68" s="11">
        <v>143</v>
      </c>
      <c r="K68" s="6">
        <f t="shared" ref="K68:K81" si="1">MAX(F68:J68)</f>
        <v>152</v>
      </c>
      <c r="L68" s="11">
        <v>2</v>
      </c>
      <c r="M68" s="11">
        <v>2</v>
      </c>
      <c r="N68" s="11">
        <v>1</v>
      </c>
      <c r="O68" s="6">
        <v>5.0201019999999996</v>
      </c>
      <c r="P68" s="11">
        <v>1</v>
      </c>
    </row>
    <row r="69" spans="1:16" ht="19.5" x14ac:dyDescent="0.25">
      <c r="A69" s="5" t="s">
        <v>185</v>
      </c>
      <c r="B69" s="4" t="s">
        <v>186</v>
      </c>
      <c r="C69" s="4" t="s">
        <v>175</v>
      </c>
      <c r="D69" s="4" t="s">
        <v>90</v>
      </c>
      <c r="E69" s="4" t="s">
        <v>91</v>
      </c>
      <c r="F69" s="11">
        <v>145</v>
      </c>
      <c r="G69" s="11">
        <v>0</v>
      </c>
      <c r="H69" s="11">
        <v>137</v>
      </c>
      <c r="I69" s="11">
        <v>43</v>
      </c>
      <c r="J69" s="11">
        <v>29</v>
      </c>
      <c r="K69" s="6">
        <f t="shared" si="1"/>
        <v>145</v>
      </c>
      <c r="L69" s="11">
        <v>3</v>
      </c>
      <c r="M69" s="11">
        <v>3</v>
      </c>
      <c r="N69" s="11">
        <v>2</v>
      </c>
      <c r="O69" s="6">
        <v>8.0302029999999984</v>
      </c>
      <c r="P69" s="11">
        <v>3</v>
      </c>
    </row>
    <row r="70" spans="1:16" ht="19.5" x14ac:dyDescent="0.25">
      <c r="A70" s="5" t="s">
        <v>183</v>
      </c>
      <c r="B70" s="4" t="s">
        <v>184</v>
      </c>
      <c r="C70" s="4" t="s">
        <v>175</v>
      </c>
      <c r="D70" s="4" t="s">
        <v>90</v>
      </c>
      <c r="E70" s="4" t="s">
        <v>146</v>
      </c>
      <c r="F70" s="11">
        <v>131</v>
      </c>
      <c r="G70" s="11">
        <v>125</v>
      </c>
      <c r="H70" s="11">
        <v>127</v>
      </c>
      <c r="I70" s="11">
        <v>127</v>
      </c>
      <c r="J70" s="11">
        <v>116</v>
      </c>
      <c r="K70" s="6">
        <f t="shared" si="1"/>
        <v>131</v>
      </c>
      <c r="L70" s="11">
        <v>4</v>
      </c>
      <c r="M70" s="11">
        <v>1</v>
      </c>
      <c r="N70" s="11">
        <v>2</v>
      </c>
      <c r="O70" s="6">
        <v>7.0402010000000006</v>
      </c>
      <c r="P70" s="11">
        <v>2</v>
      </c>
    </row>
    <row r="71" spans="1:16" ht="19.5" x14ac:dyDescent="0.25">
      <c r="A71" s="5" t="s">
        <v>176</v>
      </c>
      <c r="B71" s="4" t="s">
        <v>177</v>
      </c>
      <c r="C71" s="4" t="s">
        <v>175</v>
      </c>
      <c r="D71" s="4" t="s">
        <v>16</v>
      </c>
      <c r="E71" s="4" t="s">
        <v>178</v>
      </c>
      <c r="F71" s="11">
        <v>108</v>
      </c>
      <c r="G71" s="11">
        <v>101</v>
      </c>
      <c r="H71" s="11">
        <v>0</v>
      </c>
      <c r="I71" s="11">
        <v>0</v>
      </c>
      <c r="J71" s="11">
        <v>109</v>
      </c>
      <c r="K71" s="6">
        <f t="shared" si="1"/>
        <v>109</v>
      </c>
      <c r="L71" s="11">
        <v>5</v>
      </c>
      <c r="M71" s="11">
        <v>7</v>
      </c>
      <c r="N71" s="11">
        <v>2</v>
      </c>
      <c r="O71" s="6">
        <v>14.050207</v>
      </c>
      <c r="P71" s="11">
        <v>6</v>
      </c>
    </row>
    <row r="72" spans="1:16" ht="19.5" x14ac:dyDescent="0.25">
      <c r="A72" s="5" t="s">
        <v>181</v>
      </c>
      <c r="B72" s="4" t="s">
        <v>182</v>
      </c>
      <c r="C72" s="4" t="s">
        <v>175</v>
      </c>
      <c r="D72" s="4" t="s">
        <v>16</v>
      </c>
      <c r="E72" s="4" t="s">
        <v>66</v>
      </c>
      <c r="F72" s="11">
        <v>66</v>
      </c>
      <c r="G72" s="11">
        <v>58</v>
      </c>
      <c r="H72" s="11">
        <v>108</v>
      </c>
      <c r="I72" s="11">
        <v>108</v>
      </c>
      <c r="J72" s="11">
        <v>69</v>
      </c>
      <c r="K72" s="6">
        <f t="shared" si="1"/>
        <v>108</v>
      </c>
      <c r="L72" s="11">
        <v>6</v>
      </c>
      <c r="M72" s="11">
        <v>4</v>
      </c>
      <c r="N72" s="11">
        <v>2</v>
      </c>
      <c r="O72" s="6">
        <v>12.060204000000001</v>
      </c>
      <c r="P72" s="11">
        <v>5</v>
      </c>
    </row>
    <row r="73" spans="1:16" ht="19.5" x14ac:dyDescent="0.25">
      <c r="A73" s="5" t="s">
        <v>189</v>
      </c>
      <c r="B73" s="4" t="s">
        <v>190</v>
      </c>
      <c r="C73" s="4" t="s">
        <v>175</v>
      </c>
      <c r="D73" s="4" t="s">
        <v>90</v>
      </c>
      <c r="E73" s="4" t="s">
        <v>91</v>
      </c>
      <c r="F73" s="11">
        <v>0</v>
      </c>
      <c r="G73" s="11">
        <v>42</v>
      </c>
      <c r="H73" s="11">
        <v>0</v>
      </c>
      <c r="I73" s="11">
        <v>92</v>
      </c>
      <c r="J73" s="11">
        <v>71</v>
      </c>
      <c r="K73" s="6">
        <f t="shared" si="1"/>
        <v>92</v>
      </c>
      <c r="L73" s="11">
        <v>7</v>
      </c>
      <c r="M73" s="11">
        <v>5</v>
      </c>
      <c r="N73" s="11">
        <v>2</v>
      </c>
      <c r="O73" s="6">
        <v>14.070205</v>
      </c>
      <c r="P73" s="11">
        <v>7</v>
      </c>
    </row>
    <row r="74" spans="1:16" ht="19.5" x14ac:dyDescent="0.25">
      <c r="A74" s="5" t="s">
        <v>187</v>
      </c>
      <c r="B74" s="4" t="s">
        <v>188</v>
      </c>
      <c r="C74" s="4" t="s">
        <v>175</v>
      </c>
      <c r="D74" s="4" t="s">
        <v>90</v>
      </c>
      <c r="E74" s="4" t="s">
        <v>91</v>
      </c>
      <c r="F74" s="11">
        <v>45</v>
      </c>
      <c r="G74" s="11">
        <v>20</v>
      </c>
      <c r="H74" s="11">
        <v>0</v>
      </c>
      <c r="I74" s="11">
        <v>0</v>
      </c>
      <c r="J74" s="11">
        <v>83</v>
      </c>
      <c r="K74" s="6">
        <f t="shared" si="1"/>
        <v>83</v>
      </c>
      <c r="L74" s="11">
        <v>8</v>
      </c>
      <c r="M74" s="11">
        <v>8</v>
      </c>
      <c r="N74" s="11">
        <v>2</v>
      </c>
      <c r="O74" s="6">
        <v>18.080207999999999</v>
      </c>
      <c r="P74" s="11">
        <v>8</v>
      </c>
    </row>
    <row r="75" spans="1:16" ht="19.5" x14ac:dyDescent="0.25">
      <c r="A75" s="8" t="s">
        <v>198</v>
      </c>
      <c r="B75" s="7" t="s">
        <v>199</v>
      </c>
      <c r="C75" s="7" t="s">
        <v>193</v>
      </c>
      <c r="D75" s="7" t="s">
        <v>16</v>
      </c>
      <c r="E75" s="7" t="s">
        <v>78</v>
      </c>
      <c r="F75" s="13">
        <v>131</v>
      </c>
      <c r="G75" s="13">
        <v>134</v>
      </c>
      <c r="H75" s="13">
        <v>147</v>
      </c>
      <c r="I75" s="13">
        <v>139</v>
      </c>
      <c r="J75" s="13">
        <v>137</v>
      </c>
      <c r="K75" s="9">
        <f t="shared" si="1"/>
        <v>147</v>
      </c>
      <c r="L75" s="13">
        <v>1</v>
      </c>
      <c r="M75" s="13">
        <v>2</v>
      </c>
      <c r="N75" s="13">
        <v>4</v>
      </c>
      <c r="O75" s="9">
        <v>7.010402</v>
      </c>
      <c r="P75" s="13">
        <v>1</v>
      </c>
    </row>
    <row r="76" spans="1:16" ht="19.5" x14ac:dyDescent="0.25">
      <c r="A76" s="8" t="s">
        <v>196</v>
      </c>
      <c r="B76" s="7" t="s">
        <v>197</v>
      </c>
      <c r="C76" s="7" t="s">
        <v>193</v>
      </c>
      <c r="D76" s="7" t="s">
        <v>16</v>
      </c>
      <c r="E76" s="7" t="s">
        <v>69</v>
      </c>
      <c r="F76" s="13">
        <v>131</v>
      </c>
      <c r="G76" s="13">
        <v>33</v>
      </c>
      <c r="H76" s="13">
        <v>33</v>
      </c>
      <c r="I76" s="13">
        <v>35</v>
      </c>
      <c r="J76" s="13">
        <v>117</v>
      </c>
      <c r="K76" s="9">
        <f t="shared" si="1"/>
        <v>131</v>
      </c>
      <c r="L76" s="13">
        <v>2</v>
      </c>
      <c r="M76" s="13">
        <v>3</v>
      </c>
      <c r="N76" s="13">
        <v>4</v>
      </c>
      <c r="O76" s="9">
        <v>9.0204029999999999</v>
      </c>
      <c r="P76" s="13">
        <v>2</v>
      </c>
    </row>
    <row r="77" spans="1:16" ht="19.5" x14ac:dyDescent="0.25">
      <c r="A77" s="8" t="s">
        <v>204</v>
      </c>
      <c r="B77" s="7" t="s">
        <v>205</v>
      </c>
      <c r="C77" s="7" t="s">
        <v>193</v>
      </c>
      <c r="D77" s="7" t="s">
        <v>90</v>
      </c>
      <c r="E77" s="7" t="s">
        <v>91</v>
      </c>
      <c r="F77" s="13">
        <v>94</v>
      </c>
      <c r="G77" s="13">
        <v>100</v>
      </c>
      <c r="H77" s="13">
        <v>120</v>
      </c>
      <c r="I77" s="13">
        <v>119</v>
      </c>
      <c r="J77" s="13">
        <v>116</v>
      </c>
      <c r="K77" s="9">
        <f t="shared" si="1"/>
        <v>120</v>
      </c>
      <c r="L77" s="13">
        <v>3</v>
      </c>
      <c r="M77" s="13">
        <v>4</v>
      </c>
      <c r="N77" s="13">
        <v>2</v>
      </c>
      <c r="O77" s="9">
        <v>9.0302039999999995</v>
      </c>
      <c r="P77" s="13">
        <v>3</v>
      </c>
    </row>
    <row r="78" spans="1:16" ht="19.5" x14ac:dyDescent="0.25">
      <c r="A78" s="8" t="s">
        <v>191</v>
      </c>
      <c r="B78" s="7" t="s">
        <v>192</v>
      </c>
      <c r="C78" s="7" t="s">
        <v>193</v>
      </c>
      <c r="D78" s="7" t="s">
        <v>16</v>
      </c>
      <c r="E78" s="7" t="s">
        <v>69</v>
      </c>
      <c r="F78" s="13">
        <v>73</v>
      </c>
      <c r="G78" s="13">
        <v>59</v>
      </c>
      <c r="H78" s="13">
        <v>0</v>
      </c>
      <c r="I78" s="13">
        <v>117</v>
      </c>
      <c r="J78" s="13">
        <v>0</v>
      </c>
      <c r="K78" s="9">
        <f t="shared" si="1"/>
        <v>117</v>
      </c>
      <c r="L78" s="13">
        <v>4</v>
      </c>
      <c r="M78" s="13">
        <v>6</v>
      </c>
      <c r="N78" s="13">
        <v>1</v>
      </c>
      <c r="O78" s="9">
        <v>11.040106</v>
      </c>
      <c r="P78" s="13">
        <v>5</v>
      </c>
    </row>
    <row r="79" spans="1:16" ht="19.5" x14ac:dyDescent="0.25">
      <c r="A79" s="8" t="s">
        <v>202</v>
      </c>
      <c r="B79" s="7" t="s">
        <v>203</v>
      </c>
      <c r="C79" s="7" t="s">
        <v>193</v>
      </c>
      <c r="D79" s="7" t="s">
        <v>90</v>
      </c>
      <c r="E79" s="7" t="s">
        <v>91</v>
      </c>
      <c r="F79" s="13">
        <v>92</v>
      </c>
      <c r="G79" s="13">
        <v>0</v>
      </c>
      <c r="H79" s="13">
        <v>89</v>
      </c>
      <c r="I79" s="13">
        <v>0</v>
      </c>
      <c r="J79" s="13">
        <v>25</v>
      </c>
      <c r="K79" s="9">
        <f t="shared" si="1"/>
        <v>92</v>
      </c>
      <c r="L79" s="13">
        <v>5</v>
      </c>
      <c r="M79" s="13">
        <v>1</v>
      </c>
      <c r="N79" s="13">
        <v>4</v>
      </c>
      <c r="O79" s="9">
        <v>10.050401000000001</v>
      </c>
      <c r="P79" s="13">
        <v>4</v>
      </c>
    </row>
    <row r="80" spans="1:16" ht="19.5" x14ac:dyDescent="0.25">
      <c r="A80" s="8" t="s">
        <v>194</v>
      </c>
      <c r="B80" s="7" t="s">
        <v>195</v>
      </c>
      <c r="C80" s="7" t="s">
        <v>193</v>
      </c>
      <c r="D80" s="7" t="s">
        <v>16</v>
      </c>
      <c r="E80" s="7" t="s">
        <v>66</v>
      </c>
      <c r="F80" s="13">
        <v>0</v>
      </c>
      <c r="G80" s="13">
        <v>50</v>
      </c>
      <c r="H80" s="13">
        <v>30</v>
      </c>
      <c r="I80" s="13">
        <v>0</v>
      </c>
      <c r="J80" s="13">
        <v>68</v>
      </c>
      <c r="K80" s="9">
        <f t="shared" si="1"/>
        <v>68</v>
      </c>
      <c r="L80" s="13">
        <v>6</v>
      </c>
      <c r="M80" s="13">
        <v>5</v>
      </c>
      <c r="N80" s="13">
        <v>4</v>
      </c>
      <c r="O80" s="9">
        <v>15.060405000000001</v>
      </c>
      <c r="P80" s="13">
        <v>6</v>
      </c>
    </row>
    <row r="81" spans="1:16" ht="19.5" x14ac:dyDescent="0.25">
      <c r="A81" s="8" t="s">
        <v>200</v>
      </c>
      <c r="B81" s="7" t="s">
        <v>201</v>
      </c>
      <c r="C81" s="7" t="s">
        <v>193</v>
      </c>
      <c r="D81" s="7" t="s">
        <v>16</v>
      </c>
      <c r="E81" s="7" t="s">
        <v>69</v>
      </c>
      <c r="F81" s="13">
        <v>20</v>
      </c>
      <c r="G81" s="13">
        <v>0</v>
      </c>
      <c r="H81" s="13">
        <v>0</v>
      </c>
      <c r="I81" s="13">
        <v>0</v>
      </c>
      <c r="J81" s="13">
        <v>0</v>
      </c>
      <c r="K81" s="9">
        <f t="shared" si="1"/>
        <v>20</v>
      </c>
      <c r="L81" s="13">
        <v>7</v>
      </c>
      <c r="M81" s="13">
        <v>7</v>
      </c>
      <c r="N81" s="13">
        <v>3</v>
      </c>
      <c r="O81" s="9">
        <v>17.070307</v>
      </c>
      <c r="P81" s="13">
        <v>7</v>
      </c>
    </row>
  </sheetData>
  <sortState ref="A75:P81">
    <sortCondition descending="1" ref="K75:K81"/>
  </sortState>
  <mergeCells count="1">
    <mergeCell ref="A1:P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defaultRowHeight="16.5" x14ac:dyDescent="0.25"/>
  <cols>
    <col min="3" max="3" width="14.625" bestFit="1" customWidth="1"/>
    <col min="4" max="4" width="9.25" hidden="1" customWidth="1"/>
    <col min="5" max="5" width="28.5" bestFit="1" customWidth="1"/>
    <col min="6" max="6" width="6.75" bestFit="1" customWidth="1"/>
    <col min="7" max="10" width="11.875" bestFit="1" customWidth="1"/>
    <col min="11" max="11" width="9.25" bestFit="1" customWidth="1"/>
  </cols>
  <sheetData>
    <row r="1" spans="1:11" ht="19.5" x14ac:dyDescent="0.25">
      <c r="A1" s="5" t="s">
        <v>0</v>
      </c>
      <c r="B1" s="1" t="s">
        <v>227</v>
      </c>
      <c r="C1" s="1" t="s">
        <v>229</v>
      </c>
      <c r="D1" s="5" t="s">
        <v>3</v>
      </c>
      <c r="E1" s="14" t="s">
        <v>230</v>
      </c>
      <c r="F1" s="5" t="s">
        <v>215</v>
      </c>
      <c r="G1" s="5" t="s">
        <v>220</v>
      </c>
      <c r="H1" s="5" t="s">
        <v>221</v>
      </c>
      <c r="I1" s="5" t="s">
        <v>216</v>
      </c>
      <c r="J1" s="5" t="s">
        <v>222</v>
      </c>
      <c r="K1" s="5" t="s">
        <v>223</v>
      </c>
    </row>
    <row r="2" spans="1:11" ht="19.5" x14ac:dyDescent="0.25">
      <c r="A2" s="5" t="s">
        <v>13</v>
      </c>
      <c r="B2" s="4" t="s">
        <v>14</v>
      </c>
      <c r="C2" s="4" t="s">
        <v>15</v>
      </c>
      <c r="D2" s="4" t="s">
        <v>16</v>
      </c>
      <c r="E2" s="4" t="s">
        <v>17</v>
      </c>
      <c r="F2" s="6">
        <v>300</v>
      </c>
      <c r="G2" s="11">
        <v>1</v>
      </c>
      <c r="H2" s="11">
        <v>2</v>
      </c>
      <c r="I2" s="11">
        <v>2</v>
      </c>
      <c r="J2" s="6">
        <v>5</v>
      </c>
      <c r="K2" s="11">
        <v>1</v>
      </c>
    </row>
    <row r="3" spans="1:11" ht="19.5" x14ac:dyDescent="0.25">
      <c r="A3" s="8" t="s">
        <v>29</v>
      </c>
      <c r="B3" s="7" t="s">
        <v>30</v>
      </c>
      <c r="C3" s="7" t="s">
        <v>31</v>
      </c>
      <c r="D3" s="7" t="s">
        <v>16</v>
      </c>
      <c r="E3" s="7" t="s">
        <v>32</v>
      </c>
      <c r="F3" s="9">
        <v>163</v>
      </c>
      <c r="G3" s="13">
        <v>1</v>
      </c>
      <c r="H3" s="13">
        <v>1</v>
      </c>
      <c r="I3" s="13">
        <v>1</v>
      </c>
      <c r="J3" s="9">
        <v>3</v>
      </c>
      <c r="K3" s="13">
        <v>1</v>
      </c>
    </row>
    <row r="4" spans="1:11" ht="19.5" x14ac:dyDescent="0.25">
      <c r="A4" s="5" t="s">
        <v>33</v>
      </c>
      <c r="B4" s="4" t="s">
        <v>34</v>
      </c>
      <c r="C4" s="4" t="s">
        <v>35</v>
      </c>
      <c r="D4" s="4" t="s">
        <v>16</v>
      </c>
      <c r="E4" s="4" t="s">
        <v>36</v>
      </c>
      <c r="F4" s="6">
        <v>242</v>
      </c>
      <c r="G4" s="11">
        <v>1</v>
      </c>
      <c r="H4" s="11">
        <v>2</v>
      </c>
      <c r="I4" s="11">
        <v>4</v>
      </c>
      <c r="J4" s="6">
        <v>7</v>
      </c>
      <c r="K4" s="11">
        <v>1</v>
      </c>
    </row>
    <row r="5" spans="1:11" ht="19.5" x14ac:dyDescent="0.25">
      <c r="A5" s="8" t="s">
        <v>61</v>
      </c>
      <c r="B5" s="7" t="s">
        <v>62</v>
      </c>
      <c r="C5" s="7" t="s">
        <v>56</v>
      </c>
      <c r="D5" s="7" t="s">
        <v>42</v>
      </c>
      <c r="E5" s="7" t="s">
        <v>43</v>
      </c>
      <c r="F5" s="9">
        <v>93</v>
      </c>
      <c r="G5" s="13">
        <v>1</v>
      </c>
      <c r="H5" s="13">
        <v>1</v>
      </c>
      <c r="I5" s="13">
        <v>1</v>
      </c>
      <c r="J5" s="9">
        <v>3</v>
      </c>
      <c r="K5" s="13">
        <v>1</v>
      </c>
    </row>
    <row r="6" spans="1:11" ht="19.5" x14ac:dyDescent="0.25">
      <c r="A6" s="5" t="s">
        <v>88</v>
      </c>
      <c r="B6" s="4" t="s">
        <v>89</v>
      </c>
      <c r="C6" s="4" t="s">
        <v>65</v>
      </c>
      <c r="D6" s="4" t="s">
        <v>90</v>
      </c>
      <c r="E6" s="4" t="s">
        <v>91</v>
      </c>
      <c r="F6" s="6">
        <v>208</v>
      </c>
      <c r="G6" s="11">
        <v>1</v>
      </c>
      <c r="H6" s="11">
        <v>3</v>
      </c>
      <c r="I6" s="11">
        <v>3</v>
      </c>
      <c r="J6" s="6">
        <v>7</v>
      </c>
      <c r="K6" s="11">
        <v>1</v>
      </c>
    </row>
    <row r="7" spans="1:11" ht="19.5" x14ac:dyDescent="0.25">
      <c r="A7" s="8" t="s">
        <v>115</v>
      </c>
      <c r="B7" s="7" t="s">
        <v>116</v>
      </c>
      <c r="C7" s="7" t="s">
        <v>94</v>
      </c>
      <c r="D7" s="7" t="s">
        <v>90</v>
      </c>
      <c r="E7" s="7" t="s">
        <v>91</v>
      </c>
      <c r="F7" s="9">
        <v>185</v>
      </c>
      <c r="G7" s="13">
        <v>2</v>
      </c>
      <c r="H7" s="13">
        <v>1</v>
      </c>
      <c r="I7" s="13">
        <v>3</v>
      </c>
      <c r="J7" s="9">
        <v>6</v>
      </c>
      <c r="K7" s="13">
        <v>1</v>
      </c>
    </row>
    <row r="8" spans="1:11" ht="19.5" x14ac:dyDescent="0.25">
      <c r="A8" s="5" t="s">
        <v>132</v>
      </c>
      <c r="B8" s="4" t="s">
        <v>133</v>
      </c>
      <c r="C8" s="4" t="s">
        <v>121</v>
      </c>
      <c r="D8" s="4" t="s">
        <v>16</v>
      </c>
      <c r="E8" s="4" t="s">
        <v>66</v>
      </c>
      <c r="F8" s="6">
        <v>169</v>
      </c>
      <c r="G8" s="11">
        <v>3</v>
      </c>
      <c r="H8" s="11">
        <v>2</v>
      </c>
      <c r="I8" s="11">
        <v>3</v>
      </c>
      <c r="J8" s="6">
        <v>8</v>
      </c>
      <c r="K8" s="11">
        <v>1</v>
      </c>
    </row>
    <row r="9" spans="1:11" ht="19.5" x14ac:dyDescent="0.25">
      <c r="A9" s="8" t="s">
        <v>158</v>
      </c>
      <c r="B9" s="7" t="s">
        <v>159</v>
      </c>
      <c r="C9" s="7" t="s">
        <v>157</v>
      </c>
      <c r="D9" s="7" t="s">
        <v>16</v>
      </c>
      <c r="E9" s="7" t="s">
        <v>160</v>
      </c>
      <c r="F9" s="9">
        <v>191</v>
      </c>
      <c r="G9" s="13">
        <v>1</v>
      </c>
      <c r="H9" s="13">
        <v>1</v>
      </c>
      <c r="I9" s="13">
        <v>4</v>
      </c>
      <c r="J9" s="9">
        <v>6</v>
      </c>
      <c r="K9" s="13">
        <v>1</v>
      </c>
    </row>
    <row r="10" spans="1:11" ht="19.5" x14ac:dyDescent="0.25">
      <c r="A10" s="5" t="s">
        <v>179</v>
      </c>
      <c r="B10" s="4" t="s">
        <v>180</v>
      </c>
      <c r="C10" s="4" t="s">
        <v>175</v>
      </c>
      <c r="D10" s="4" t="s">
        <v>16</v>
      </c>
      <c r="E10" s="4" t="s">
        <v>69</v>
      </c>
      <c r="F10" s="6">
        <v>152</v>
      </c>
      <c r="G10" s="11">
        <v>2</v>
      </c>
      <c r="H10" s="11">
        <v>2</v>
      </c>
      <c r="I10" s="11">
        <v>1</v>
      </c>
      <c r="J10" s="6">
        <v>5</v>
      </c>
      <c r="K10" s="11">
        <v>1</v>
      </c>
    </row>
    <row r="11" spans="1:11" ht="19.5" x14ac:dyDescent="0.25">
      <c r="A11" s="8" t="s">
        <v>198</v>
      </c>
      <c r="B11" s="7" t="s">
        <v>199</v>
      </c>
      <c r="C11" s="7" t="s">
        <v>193</v>
      </c>
      <c r="D11" s="7" t="s">
        <v>16</v>
      </c>
      <c r="E11" s="7" t="s">
        <v>78</v>
      </c>
      <c r="F11" s="9">
        <v>147</v>
      </c>
      <c r="G11" s="13">
        <v>1</v>
      </c>
      <c r="H11" s="13">
        <v>2</v>
      </c>
      <c r="I11" s="13">
        <v>4</v>
      </c>
      <c r="J11" s="9">
        <v>7</v>
      </c>
      <c r="K11" s="13">
        <v>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1</vt:i4>
      </vt:variant>
    </vt:vector>
  </HeadingPairs>
  <TitlesOfParts>
    <vt:vector size="7" baseType="lpstr">
      <vt:lpstr>更新總排名</vt:lpstr>
      <vt:lpstr>原總排名</vt:lpstr>
      <vt:lpstr>推球排名</vt:lpstr>
      <vt:lpstr>切球排名</vt:lpstr>
      <vt:lpstr>開球排名</vt:lpstr>
      <vt:lpstr>各組第一名</vt:lpstr>
      <vt:lpstr>更新總排名!Print_Titles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陳連淦</cp:lastModifiedBy>
  <cp:lastPrinted>2017-04-24T01:11:11Z</cp:lastPrinted>
  <dcterms:created xsi:type="dcterms:W3CDTF">2017-04-19T08:50:49Z</dcterms:created>
  <dcterms:modified xsi:type="dcterms:W3CDTF">2017-04-24T04:32:26Z</dcterms:modified>
</cp:coreProperties>
</file>