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19200" windowHeight="7305"/>
  </bookViews>
  <sheets>
    <sheet name="總排名" sheetId="5" r:id="rId1"/>
    <sheet name="推球" sheetId="1" r:id="rId2"/>
    <sheet name="切球" sheetId="2" r:id="rId3"/>
    <sheet name="開球" sheetId="3" r:id="rId4"/>
    <sheet name="各組第一名" sheetId="6" r:id="rId5"/>
  </sheets>
  <definedNames>
    <definedName name="_xlnm._FilterDatabase" localSheetId="2" hidden="1">切球!$A$3:$M$105</definedName>
    <definedName name="_xlnm._FilterDatabase" localSheetId="1" hidden="1">推球!$A$3:$P$105</definedName>
    <definedName name="_xlnm._FilterDatabase" localSheetId="3" hidden="1">開球!$A$2:$P$104</definedName>
    <definedName name="_xlnm._FilterDatabase" localSheetId="0" hidden="1">總排名!$A$2:$Q$104</definedName>
    <definedName name="_xlnm.Print_Titles" localSheetId="0">總排名!$1:$2</definedName>
  </definedNames>
  <calcPr calcId="144525"/>
</workbook>
</file>

<file path=xl/calcChain.xml><?xml version="1.0" encoding="utf-8"?>
<calcChain xmlns="http://schemas.openxmlformats.org/spreadsheetml/2006/main">
  <c r="K4" i="5" l="1"/>
  <c r="K5" i="5"/>
  <c r="K6" i="5"/>
  <c r="K7" i="5"/>
  <c r="K8" i="5"/>
  <c r="K9" i="5"/>
  <c r="K10" i="5"/>
  <c r="K11" i="5"/>
  <c r="K12" i="5"/>
  <c r="K13" i="5"/>
  <c r="K14" i="5"/>
  <c r="K15" i="5"/>
  <c r="K16" i="5"/>
  <c r="K18" i="5"/>
  <c r="K19" i="5"/>
  <c r="K17" i="5"/>
  <c r="K20" i="5"/>
  <c r="K21" i="5"/>
  <c r="K22" i="5"/>
  <c r="K23" i="5"/>
  <c r="K24" i="5"/>
  <c r="K25" i="5"/>
  <c r="K27" i="5"/>
  <c r="K28" i="5"/>
  <c r="K26" i="5"/>
  <c r="K29" i="5"/>
  <c r="K30" i="5"/>
  <c r="K31" i="5"/>
  <c r="K34" i="5"/>
  <c r="K32" i="5"/>
  <c r="K33" i="5"/>
  <c r="K35" i="5"/>
  <c r="K37" i="5"/>
  <c r="K38" i="5"/>
  <c r="K36" i="5"/>
  <c r="K39" i="5"/>
  <c r="K40" i="5"/>
  <c r="K41" i="5"/>
  <c r="K42" i="5"/>
  <c r="K43" i="5"/>
  <c r="K44" i="5"/>
  <c r="K45" i="5"/>
  <c r="K46" i="5"/>
  <c r="K47" i="5"/>
  <c r="K48" i="5"/>
  <c r="K50" i="5"/>
  <c r="K49" i="5"/>
  <c r="K51" i="5"/>
  <c r="K52" i="5"/>
  <c r="K53" i="5"/>
  <c r="K54" i="5"/>
  <c r="K55" i="5"/>
  <c r="K56" i="5"/>
  <c r="K57" i="5"/>
  <c r="K59" i="5"/>
  <c r="K58" i="5"/>
  <c r="K60" i="5"/>
  <c r="K61" i="5"/>
  <c r="K62" i="5"/>
  <c r="K63" i="5"/>
  <c r="K65" i="5"/>
  <c r="K64" i="5"/>
  <c r="K66" i="5"/>
  <c r="K67" i="5"/>
  <c r="K68" i="5"/>
  <c r="K70" i="5"/>
  <c r="K69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9" i="5"/>
  <c r="K88" i="5"/>
  <c r="K90" i="5"/>
  <c r="K91" i="5"/>
  <c r="K92" i="5"/>
  <c r="K93" i="5"/>
  <c r="K95" i="5"/>
  <c r="K94" i="5"/>
  <c r="K96" i="5"/>
  <c r="K97" i="5"/>
  <c r="K98" i="5"/>
  <c r="K99" i="5"/>
  <c r="K100" i="5"/>
  <c r="K101" i="5"/>
  <c r="K102" i="5"/>
  <c r="K103" i="5"/>
  <c r="K104" i="5"/>
  <c r="K3" i="5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3" i="3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4" i="2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4" i="1"/>
  <c r="N4" i="5" l="1"/>
  <c r="N8" i="5"/>
  <c r="N5" i="5"/>
  <c r="N6" i="5"/>
  <c r="N10" i="5"/>
  <c r="N11" i="5"/>
  <c r="N7" i="5"/>
  <c r="N12" i="5"/>
  <c r="N9" i="5"/>
  <c r="N13" i="5"/>
  <c r="N14" i="5"/>
  <c r="N15" i="5"/>
  <c r="N16" i="5"/>
  <c r="N19" i="5"/>
  <c r="N20" i="5"/>
  <c r="N18" i="5"/>
  <c r="N17" i="5"/>
  <c r="N21" i="5"/>
  <c r="N22" i="5"/>
  <c r="N23" i="5"/>
  <c r="N24" i="5"/>
  <c r="N25" i="5"/>
  <c r="N28" i="5"/>
  <c r="N30" i="5"/>
  <c r="N27" i="5"/>
  <c r="N29" i="5"/>
  <c r="N26" i="5"/>
  <c r="N32" i="5"/>
  <c r="N31" i="5"/>
  <c r="N34" i="5"/>
  <c r="N33" i="5"/>
  <c r="N35" i="5"/>
  <c r="N37" i="5"/>
  <c r="N41" i="5"/>
  <c r="N38" i="5"/>
  <c r="N36" i="5"/>
  <c r="N39" i="5"/>
  <c r="N40" i="5"/>
  <c r="N42" i="5"/>
  <c r="N43" i="5"/>
  <c r="N44" i="5"/>
  <c r="N45" i="5"/>
  <c r="N46" i="5"/>
  <c r="N47" i="5"/>
  <c r="N48" i="5"/>
  <c r="N49" i="5"/>
  <c r="N51" i="5"/>
  <c r="N50" i="5"/>
  <c r="N52" i="5"/>
  <c r="N53" i="5"/>
  <c r="N55" i="5"/>
  <c r="N54" i="5"/>
  <c r="N58" i="5"/>
  <c r="N56" i="5"/>
  <c r="N57" i="5"/>
  <c r="N63" i="5"/>
  <c r="N65" i="5"/>
  <c r="N62" i="5"/>
  <c r="N59" i="5"/>
  <c r="N60" i="5"/>
  <c r="N61" i="5"/>
  <c r="N64" i="5"/>
  <c r="N66" i="5"/>
  <c r="N67" i="5"/>
  <c r="N69" i="5"/>
  <c r="N70" i="5"/>
  <c r="N68" i="5"/>
  <c r="N72" i="5"/>
  <c r="N71" i="5"/>
  <c r="N73" i="5"/>
  <c r="N74" i="5"/>
  <c r="N75" i="5"/>
  <c r="N76" i="5"/>
  <c r="N77" i="5"/>
  <c r="N78" i="5"/>
  <c r="N80" i="5"/>
  <c r="N79" i="5"/>
  <c r="N81" i="5"/>
  <c r="N82" i="5"/>
  <c r="N83" i="5"/>
  <c r="N84" i="5"/>
  <c r="N85" i="5"/>
  <c r="N87" i="5"/>
  <c r="N86" i="5"/>
  <c r="N89" i="5"/>
  <c r="N91" i="5"/>
  <c r="N92" i="5"/>
  <c r="N88" i="5"/>
  <c r="N90" i="5"/>
  <c r="N93" i="5"/>
  <c r="N94" i="5"/>
  <c r="N96" i="5"/>
  <c r="N95" i="5"/>
  <c r="N97" i="5"/>
  <c r="N98" i="5"/>
  <c r="N99" i="5"/>
  <c r="N100" i="5"/>
  <c r="N101" i="5"/>
  <c r="N102" i="5"/>
  <c r="N104" i="5"/>
  <c r="N103" i="5"/>
  <c r="N3" i="5"/>
  <c r="M4" i="5"/>
  <c r="M8" i="5"/>
  <c r="M5" i="5"/>
  <c r="M6" i="5"/>
  <c r="M10" i="5"/>
  <c r="M11" i="5"/>
  <c r="M7" i="5"/>
  <c r="M12" i="5"/>
  <c r="M9" i="5"/>
  <c r="M13" i="5"/>
  <c r="M14" i="5"/>
  <c r="M15" i="5"/>
  <c r="M16" i="5"/>
  <c r="M19" i="5"/>
  <c r="M20" i="5"/>
  <c r="M18" i="5"/>
  <c r="M17" i="5"/>
  <c r="M21" i="5"/>
  <c r="M22" i="5"/>
  <c r="M23" i="5"/>
  <c r="M24" i="5"/>
  <c r="M25" i="5"/>
  <c r="M28" i="5"/>
  <c r="M30" i="5"/>
  <c r="M27" i="5"/>
  <c r="M29" i="5"/>
  <c r="M26" i="5"/>
  <c r="M32" i="5"/>
  <c r="M31" i="5"/>
  <c r="M34" i="5"/>
  <c r="M33" i="5"/>
  <c r="M35" i="5"/>
  <c r="M37" i="5"/>
  <c r="M41" i="5"/>
  <c r="M38" i="5"/>
  <c r="M36" i="5"/>
  <c r="M39" i="5"/>
  <c r="M40" i="5"/>
  <c r="M42" i="5"/>
  <c r="M43" i="5"/>
  <c r="M44" i="5"/>
  <c r="M45" i="5"/>
  <c r="M46" i="5"/>
  <c r="M47" i="5"/>
  <c r="M48" i="5"/>
  <c r="M49" i="5"/>
  <c r="M51" i="5"/>
  <c r="M50" i="5"/>
  <c r="M52" i="5"/>
  <c r="M53" i="5"/>
  <c r="M55" i="5"/>
  <c r="M54" i="5"/>
  <c r="M58" i="5"/>
  <c r="M56" i="5"/>
  <c r="M57" i="5"/>
  <c r="M63" i="5"/>
  <c r="M65" i="5"/>
  <c r="M62" i="5"/>
  <c r="M59" i="5"/>
  <c r="M60" i="5"/>
  <c r="M61" i="5"/>
  <c r="M64" i="5"/>
  <c r="M66" i="5"/>
  <c r="M67" i="5"/>
  <c r="M69" i="5"/>
  <c r="M70" i="5"/>
  <c r="M68" i="5"/>
  <c r="M72" i="5"/>
  <c r="M71" i="5"/>
  <c r="M73" i="5"/>
  <c r="M74" i="5"/>
  <c r="M75" i="5"/>
  <c r="M76" i="5"/>
  <c r="M77" i="5"/>
  <c r="M78" i="5"/>
  <c r="M80" i="5"/>
  <c r="M79" i="5"/>
  <c r="M81" i="5"/>
  <c r="M82" i="5"/>
  <c r="M83" i="5"/>
  <c r="M84" i="5"/>
  <c r="M85" i="5"/>
  <c r="M87" i="5"/>
  <c r="M86" i="5"/>
  <c r="M89" i="5"/>
  <c r="M91" i="5"/>
  <c r="M92" i="5"/>
  <c r="M88" i="5"/>
  <c r="M90" i="5"/>
  <c r="M93" i="5"/>
  <c r="M94" i="5"/>
  <c r="M96" i="5"/>
  <c r="M95" i="5"/>
  <c r="M97" i="5"/>
  <c r="M98" i="5"/>
  <c r="M99" i="5"/>
  <c r="M100" i="5"/>
  <c r="M101" i="5"/>
  <c r="M102" i="5"/>
  <c r="M104" i="5"/>
  <c r="M103" i="5"/>
  <c r="M3" i="5"/>
  <c r="L4" i="5"/>
  <c r="L8" i="5"/>
  <c r="O8" i="5" s="1"/>
  <c r="L5" i="5"/>
  <c r="O5" i="5" s="1"/>
  <c r="L6" i="5"/>
  <c r="L10" i="5"/>
  <c r="L11" i="5"/>
  <c r="O11" i="5" s="1"/>
  <c r="L7" i="5"/>
  <c r="O7" i="5" s="1"/>
  <c r="L12" i="5"/>
  <c r="L9" i="5"/>
  <c r="L13" i="5"/>
  <c r="O13" i="5" s="1"/>
  <c r="L14" i="5"/>
  <c r="O14" i="5" s="1"/>
  <c r="L15" i="5"/>
  <c r="L16" i="5"/>
  <c r="L19" i="5"/>
  <c r="O19" i="5" s="1"/>
  <c r="L20" i="5"/>
  <c r="O20" i="5" s="1"/>
  <c r="L18" i="5"/>
  <c r="L17" i="5"/>
  <c r="L21" i="5"/>
  <c r="O21" i="5" s="1"/>
  <c r="L22" i="5"/>
  <c r="O22" i="5" s="1"/>
  <c r="L23" i="5"/>
  <c r="L24" i="5"/>
  <c r="L25" i="5"/>
  <c r="O25" i="5" s="1"/>
  <c r="L28" i="5"/>
  <c r="O28" i="5" s="1"/>
  <c r="L30" i="5"/>
  <c r="L27" i="5"/>
  <c r="L29" i="5"/>
  <c r="O29" i="5" s="1"/>
  <c r="L26" i="5"/>
  <c r="O26" i="5" s="1"/>
  <c r="L32" i="5"/>
  <c r="L31" i="5"/>
  <c r="L34" i="5"/>
  <c r="O34" i="5" s="1"/>
  <c r="L33" i="5"/>
  <c r="O33" i="5" s="1"/>
  <c r="L35" i="5"/>
  <c r="L37" i="5"/>
  <c r="L41" i="5"/>
  <c r="O41" i="5" s="1"/>
  <c r="L38" i="5"/>
  <c r="O38" i="5" s="1"/>
  <c r="L36" i="5"/>
  <c r="L39" i="5"/>
  <c r="L40" i="5"/>
  <c r="O40" i="5" s="1"/>
  <c r="L42" i="5"/>
  <c r="O42" i="5" s="1"/>
  <c r="L43" i="5"/>
  <c r="L44" i="5"/>
  <c r="L45" i="5"/>
  <c r="O45" i="5" s="1"/>
  <c r="L46" i="5"/>
  <c r="O46" i="5" s="1"/>
  <c r="L47" i="5"/>
  <c r="L48" i="5"/>
  <c r="L49" i="5"/>
  <c r="O49" i="5" s="1"/>
  <c r="L51" i="5"/>
  <c r="O51" i="5" s="1"/>
  <c r="L50" i="5"/>
  <c r="L52" i="5"/>
  <c r="L53" i="5"/>
  <c r="O53" i="5" s="1"/>
  <c r="L55" i="5"/>
  <c r="O55" i="5" s="1"/>
  <c r="L54" i="5"/>
  <c r="L58" i="5"/>
  <c r="L56" i="5"/>
  <c r="O56" i="5" s="1"/>
  <c r="L57" i="5"/>
  <c r="O57" i="5" s="1"/>
  <c r="L63" i="5"/>
  <c r="L65" i="5"/>
  <c r="L62" i="5"/>
  <c r="O62" i="5" s="1"/>
  <c r="L59" i="5"/>
  <c r="O59" i="5" s="1"/>
  <c r="L60" i="5"/>
  <c r="L61" i="5"/>
  <c r="L64" i="5"/>
  <c r="O64" i="5" s="1"/>
  <c r="L66" i="5"/>
  <c r="O66" i="5" s="1"/>
  <c r="L67" i="5"/>
  <c r="L69" i="5"/>
  <c r="L70" i="5"/>
  <c r="O70" i="5" s="1"/>
  <c r="L68" i="5"/>
  <c r="O68" i="5" s="1"/>
  <c r="L72" i="5"/>
  <c r="L71" i="5"/>
  <c r="L73" i="5"/>
  <c r="O73" i="5" s="1"/>
  <c r="L74" i="5"/>
  <c r="O74" i="5" s="1"/>
  <c r="L75" i="5"/>
  <c r="L76" i="5"/>
  <c r="L77" i="5"/>
  <c r="O77" i="5" s="1"/>
  <c r="L78" i="5"/>
  <c r="O78" i="5" s="1"/>
  <c r="L80" i="5"/>
  <c r="L79" i="5"/>
  <c r="L81" i="5"/>
  <c r="O81" i="5" s="1"/>
  <c r="L82" i="5"/>
  <c r="O82" i="5" s="1"/>
  <c r="L83" i="5"/>
  <c r="L84" i="5"/>
  <c r="L85" i="5"/>
  <c r="O85" i="5" s="1"/>
  <c r="L87" i="5"/>
  <c r="O87" i="5" s="1"/>
  <c r="L86" i="5"/>
  <c r="L89" i="5"/>
  <c r="L91" i="5"/>
  <c r="O91" i="5" s="1"/>
  <c r="L92" i="5"/>
  <c r="O92" i="5" s="1"/>
  <c r="L88" i="5"/>
  <c r="L90" i="5"/>
  <c r="L93" i="5"/>
  <c r="O93" i="5" s="1"/>
  <c r="L94" i="5"/>
  <c r="L96" i="5"/>
  <c r="L95" i="5"/>
  <c r="L97" i="5"/>
  <c r="O97" i="5" s="1"/>
  <c r="L98" i="5"/>
  <c r="L99" i="5"/>
  <c r="L100" i="5"/>
  <c r="L101" i="5"/>
  <c r="L102" i="5"/>
  <c r="L104" i="5"/>
  <c r="L103" i="5"/>
  <c r="L3" i="5"/>
  <c r="O3" i="5" s="1"/>
  <c r="O86" i="5" l="1"/>
  <c r="O83" i="5"/>
  <c r="O80" i="5"/>
  <c r="O75" i="5"/>
  <c r="O72" i="5"/>
  <c r="O67" i="5"/>
  <c r="O60" i="5"/>
  <c r="O63" i="5"/>
  <c r="O54" i="5"/>
  <c r="O50" i="5"/>
  <c r="O47" i="5"/>
  <c r="O43" i="5"/>
  <c r="O36" i="5"/>
  <c r="O35" i="5"/>
  <c r="O32" i="5"/>
  <c r="O30" i="5"/>
  <c r="O23" i="5"/>
  <c r="O18" i="5"/>
  <c r="O15" i="5"/>
  <c r="O12" i="5"/>
  <c r="O6" i="5"/>
  <c r="O90" i="5"/>
  <c r="O89" i="5"/>
  <c r="O84" i="5"/>
  <c r="O79" i="5"/>
  <c r="O76" i="5"/>
  <c r="O71" i="5"/>
  <c r="O69" i="5"/>
  <c r="O61" i="5"/>
  <c r="O65" i="5"/>
  <c r="O58" i="5"/>
  <c r="O52" i="5"/>
  <c r="O48" i="5"/>
  <c r="O44" i="5"/>
  <c r="O39" i="5"/>
  <c r="O37" i="5"/>
  <c r="O31" i="5"/>
  <c r="O27" i="5"/>
  <c r="O24" i="5"/>
  <c r="O17" i="5"/>
  <c r="O16" i="5"/>
  <c r="O9" i="5"/>
  <c r="O10" i="5"/>
  <c r="O4" i="5"/>
  <c r="O101" i="5"/>
  <c r="O102" i="5"/>
  <c r="O98" i="5"/>
  <c r="O94" i="5"/>
  <c r="O96" i="5"/>
  <c r="O88" i="5"/>
  <c r="O95" i="5"/>
  <c r="O100" i="5"/>
  <c r="O99" i="5"/>
  <c r="O103" i="5"/>
  <c r="O104" i="5"/>
</calcChain>
</file>

<file path=xl/sharedStrings.xml><?xml version="1.0" encoding="utf-8"?>
<sst xmlns="http://schemas.openxmlformats.org/spreadsheetml/2006/main" count="2197" uniqueCount="305">
  <si>
    <t>編號</t>
  </si>
  <si>
    <t>縣市</t>
  </si>
  <si>
    <t>成績-1</t>
  </si>
  <si>
    <t>成績-2</t>
  </si>
  <si>
    <t>成績-3</t>
  </si>
  <si>
    <t>成績-4</t>
  </si>
  <si>
    <t>成績-5</t>
  </si>
  <si>
    <t>成績-6</t>
  </si>
  <si>
    <t>成績-7</t>
  </si>
  <si>
    <t>成績-8</t>
  </si>
  <si>
    <t>成績-9</t>
  </si>
  <si>
    <t>南001</t>
  </si>
  <si>
    <t>楊尚衡</t>
  </si>
  <si>
    <t>高男社團組</t>
  </si>
  <si>
    <t>嘉義市</t>
  </si>
  <si>
    <t>嘉義市嘉義高工</t>
  </si>
  <si>
    <t>南002</t>
  </si>
  <si>
    <t>李秉豐</t>
  </si>
  <si>
    <t>國男社團組</t>
  </si>
  <si>
    <t>台南市</t>
  </si>
  <si>
    <t>台南市東原國中</t>
  </si>
  <si>
    <t>南003</t>
  </si>
  <si>
    <t>林揚斌</t>
  </si>
  <si>
    <t>南004</t>
  </si>
  <si>
    <t>梁倚恩</t>
  </si>
  <si>
    <t>南005</t>
  </si>
  <si>
    <t>葉紹安</t>
  </si>
  <si>
    <t>南006</t>
  </si>
  <si>
    <t>劉英傑</t>
  </si>
  <si>
    <t>南007</t>
  </si>
  <si>
    <t>顏守葳</t>
  </si>
  <si>
    <t>南008</t>
  </si>
  <si>
    <t>黃君宇</t>
  </si>
  <si>
    <t>屏東縣</t>
  </si>
  <si>
    <t>屏東縣美和高中國中部</t>
  </si>
  <si>
    <t>南009</t>
  </si>
  <si>
    <t>康智程</t>
  </si>
  <si>
    <t>高雄市</t>
  </si>
  <si>
    <t>高雄市五福國中</t>
  </si>
  <si>
    <t>南010</t>
  </si>
  <si>
    <t>黃啟禎</t>
  </si>
  <si>
    <t>嘉義市北興國中</t>
  </si>
  <si>
    <t>南011</t>
  </si>
  <si>
    <t>黃竣圩</t>
  </si>
  <si>
    <t>嘉義市輔仁中學</t>
  </si>
  <si>
    <t>南012</t>
  </si>
  <si>
    <t>黃瀚陞</t>
  </si>
  <si>
    <t>嘉義市蘭潭國中</t>
  </si>
  <si>
    <t>南013</t>
  </si>
  <si>
    <t>林嘉筠</t>
  </si>
  <si>
    <t>國女社團組</t>
  </si>
  <si>
    <t>屏東縣中正國中</t>
  </si>
  <si>
    <t>南014</t>
  </si>
  <si>
    <t>陳郁穎</t>
  </si>
  <si>
    <t>高雄市福山國中</t>
  </si>
  <si>
    <t>南015</t>
  </si>
  <si>
    <t>何予又</t>
  </si>
  <si>
    <t>國小高男組</t>
  </si>
  <si>
    <t>台南市正新國小</t>
  </si>
  <si>
    <t>南016</t>
  </si>
  <si>
    <t>林君霖</t>
  </si>
  <si>
    <t>台南市寶仁小學</t>
  </si>
  <si>
    <t>南017</t>
  </si>
  <si>
    <t>邱振宇</t>
  </si>
  <si>
    <t>台南市裕文國小</t>
  </si>
  <si>
    <t>南018</t>
  </si>
  <si>
    <t>陳季群</t>
  </si>
  <si>
    <t>台南市立永康國小</t>
  </si>
  <si>
    <t>南019</t>
  </si>
  <si>
    <t>陳奕銨</t>
  </si>
  <si>
    <t>台南市三村國小</t>
  </si>
  <si>
    <t>南020</t>
  </si>
  <si>
    <t>陳柏睿</t>
  </si>
  <si>
    <t>台南市永信國小</t>
  </si>
  <si>
    <t>南021</t>
  </si>
  <si>
    <t>陳崇恩</t>
  </si>
  <si>
    <t>台南市岸內國小</t>
  </si>
  <si>
    <t>南022</t>
  </si>
  <si>
    <t>黃仁杰</t>
  </si>
  <si>
    <t>台南市新進國小</t>
  </si>
  <si>
    <t>南023</t>
  </si>
  <si>
    <t>葛志賢</t>
  </si>
  <si>
    <t>台南市口埤實驗小學</t>
  </si>
  <si>
    <t>南024</t>
  </si>
  <si>
    <t>劉泓奕</t>
  </si>
  <si>
    <t>南025</t>
  </si>
  <si>
    <t>蕭舶任</t>
  </si>
  <si>
    <t>台南市新營國小</t>
  </si>
  <si>
    <t>南026</t>
  </si>
  <si>
    <t>薛楷耀</t>
  </si>
  <si>
    <t>南027</t>
  </si>
  <si>
    <t>王宥傑</t>
  </si>
  <si>
    <t>屏東縣泰山國小</t>
  </si>
  <si>
    <t>南028</t>
  </si>
  <si>
    <t>林世華</t>
  </si>
  <si>
    <t>屏東縣墾丁國小</t>
  </si>
  <si>
    <t>南029</t>
  </si>
  <si>
    <t>林宥廷</t>
  </si>
  <si>
    <t>屏東縣四林國小</t>
  </si>
  <si>
    <t>南030</t>
  </si>
  <si>
    <t>邱文凱</t>
  </si>
  <si>
    <t>南031</t>
  </si>
  <si>
    <t>洪崑傑</t>
  </si>
  <si>
    <t>屏東縣土庫國小</t>
  </si>
  <si>
    <t>南032</t>
  </si>
  <si>
    <t>陳伯豪</t>
  </si>
  <si>
    <t>南033</t>
  </si>
  <si>
    <t>楊佳憲</t>
  </si>
  <si>
    <t>南034</t>
  </si>
  <si>
    <t>楊智宇</t>
  </si>
  <si>
    <t>南035</t>
  </si>
  <si>
    <t>鄭有志</t>
  </si>
  <si>
    <t>南036</t>
  </si>
  <si>
    <t>謝才翔</t>
  </si>
  <si>
    <t>南037</t>
  </si>
  <si>
    <t>李威廷</t>
  </si>
  <si>
    <t>高雄市八卦國小</t>
  </si>
  <si>
    <t>南038</t>
  </si>
  <si>
    <t>徐雋詠</t>
  </si>
  <si>
    <t>高雄市新上國小</t>
  </si>
  <si>
    <t>南039</t>
  </si>
  <si>
    <t>郭鉦翎</t>
  </si>
  <si>
    <t>高雄市七賢國小</t>
  </si>
  <si>
    <t>南040</t>
  </si>
  <si>
    <t>王靖文</t>
  </si>
  <si>
    <t>嘉義市蘭潭國小</t>
  </si>
  <si>
    <t>南041</t>
  </si>
  <si>
    <t>林上予</t>
  </si>
  <si>
    <t>嘉義市興嘉國小</t>
  </si>
  <si>
    <t>南042</t>
  </si>
  <si>
    <t>商凱程</t>
  </si>
  <si>
    <t>南043</t>
  </si>
  <si>
    <t>羅昱竣</t>
  </si>
  <si>
    <t>嘉義市大同國小</t>
  </si>
  <si>
    <t>南044</t>
  </si>
  <si>
    <t>王靜偲</t>
  </si>
  <si>
    <t>國小高女組</t>
  </si>
  <si>
    <t>南045</t>
  </si>
  <si>
    <t>林昕霖</t>
  </si>
  <si>
    <t>南046</t>
  </si>
  <si>
    <t>邱　羽</t>
  </si>
  <si>
    <t>台南市億載國小</t>
  </si>
  <si>
    <t>南047</t>
  </si>
  <si>
    <t>翁靜欣</t>
  </si>
  <si>
    <t>南048</t>
  </si>
  <si>
    <t>莊雅茜</t>
  </si>
  <si>
    <t>台南巿德南國小</t>
  </si>
  <si>
    <t>南049</t>
  </si>
  <si>
    <t>黃品菲</t>
  </si>
  <si>
    <t>南050</t>
  </si>
  <si>
    <t>劉羽容</t>
  </si>
  <si>
    <t>南051</t>
  </si>
  <si>
    <t>梁詠淳</t>
  </si>
  <si>
    <t>南052</t>
  </si>
  <si>
    <t>陳怡蘋</t>
  </si>
  <si>
    <t>南053</t>
  </si>
  <si>
    <t>陳采欣</t>
  </si>
  <si>
    <t>南054</t>
  </si>
  <si>
    <t>陳智恩</t>
  </si>
  <si>
    <t>南055</t>
  </si>
  <si>
    <t>黃昱翎</t>
  </si>
  <si>
    <t>屏東縣里港國小</t>
  </si>
  <si>
    <t>南056</t>
  </si>
  <si>
    <t>楊琇婷</t>
  </si>
  <si>
    <t>南057</t>
  </si>
  <si>
    <t>嚴翌綺</t>
  </si>
  <si>
    <t>南058</t>
  </si>
  <si>
    <t>洪琳雅</t>
  </si>
  <si>
    <t>高雄市勝利國小</t>
  </si>
  <si>
    <t>南059</t>
  </si>
  <si>
    <t>張鳳庭</t>
  </si>
  <si>
    <t>高雄市中崙國小</t>
  </si>
  <si>
    <t>南060</t>
  </si>
  <si>
    <t>陳詩萱</t>
  </si>
  <si>
    <t>高雄市楠梓國小</t>
  </si>
  <si>
    <t>南061</t>
  </si>
  <si>
    <t>華羽沁</t>
  </si>
  <si>
    <t>高雄市文府國小</t>
  </si>
  <si>
    <t>南062</t>
  </si>
  <si>
    <t>陳宜蓁</t>
  </si>
  <si>
    <t>南063</t>
  </si>
  <si>
    <t>黃薇如</t>
  </si>
  <si>
    <t>南064</t>
  </si>
  <si>
    <t>黃采誼</t>
  </si>
  <si>
    <t>嘉義縣</t>
  </si>
  <si>
    <t>嘉義縣民雄國小</t>
  </si>
  <si>
    <t>南065</t>
  </si>
  <si>
    <t>李柏璿</t>
  </si>
  <si>
    <t>國小中男組</t>
  </si>
  <si>
    <t>台南市賢北國小</t>
  </si>
  <si>
    <t>南066</t>
  </si>
  <si>
    <t>林昱中</t>
  </si>
  <si>
    <t>南067</t>
  </si>
  <si>
    <t>孫秉欣</t>
  </si>
  <si>
    <t>台南市東光國小</t>
  </si>
  <si>
    <t>南068</t>
  </si>
  <si>
    <t>徐也恩</t>
  </si>
  <si>
    <t>南069</t>
  </si>
  <si>
    <t>殷梓勛</t>
  </si>
  <si>
    <t>南070</t>
  </si>
  <si>
    <t>陳嘉佑</t>
  </si>
  <si>
    <t>南071</t>
  </si>
  <si>
    <t>蔡亨懋</t>
  </si>
  <si>
    <t>南072</t>
  </si>
  <si>
    <t>鄭郁辰</t>
  </si>
  <si>
    <t>南073</t>
  </si>
  <si>
    <t>薛丞鈞</t>
  </si>
  <si>
    <t>南074</t>
  </si>
  <si>
    <t>楊善淳</t>
  </si>
  <si>
    <t>南075</t>
  </si>
  <si>
    <t>林居佑</t>
  </si>
  <si>
    <t>高雄市瑞祥國小</t>
  </si>
  <si>
    <t>南076</t>
  </si>
  <si>
    <t>邵唯誌</t>
  </si>
  <si>
    <t>高雄市民族國小</t>
  </si>
  <si>
    <t>南077</t>
  </si>
  <si>
    <t>張東承</t>
  </si>
  <si>
    <t>高雄市中山國小</t>
  </si>
  <si>
    <t>南078</t>
  </si>
  <si>
    <t>高雄市中華藝校國小部</t>
  </si>
  <si>
    <t>南079</t>
  </si>
  <si>
    <t>劉宸榮</t>
  </si>
  <si>
    <t>高雄市仁美國小</t>
  </si>
  <si>
    <t>南080</t>
  </si>
  <si>
    <t>蔡曜名</t>
  </si>
  <si>
    <t>高雄市義大國際中小學</t>
  </si>
  <si>
    <t>南081</t>
  </si>
  <si>
    <t>許柏丞</t>
  </si>
  <si>
    <t>嘉義市崇文國小</t>
  </si>
  <si>
    <t>南082</t>
  </si>
  <si>
    <t>黃瑞通</t>
  </si>
  <si>
    <t>南083</t>
  </si>
  <si>
    <t>孫卉馨</t>
  </si>
  <si>
    <t>國小中女組</t>
  </si>
  <si>
    <t>南084</t>
  </si>
  <si>
    <t>楊今慧</t>
  </si>
  <si>
    <t>南085</t>
  </si>
  <si>
    <t>羅瑩琦</t>
  </si>
  <si>
    <t>南086</t>
  </si>
  <si>
    <t>曹恩婕</t>
  </si>
  <si>
    <t>南087</t>
  </si>
  <si>
    <t>賴薇伊</t>
  </si>
  <si>
    <t>南088</t>
  </si>
  <si>
    <t>陳姝蓁</t>
  </si>
  <si>
    <t>高雄市河堤國小</t>
  </si>
  <si>
    <t>南089</t>
  </si>
  <si>
    <t>陳宥竹</t>
  </si>
  <si>
    <t>南090</t>
  </si>
  <si>
    <t>陳育丞</t>
  </si>
  <si>
    <t>南091</t>
  </si>
  <si>
    <t>羅翊珊</t>
  </si>
  <si>
    <t>南092</t>
  </si>
  <si>
    <t>國小低男組</t>
  </si>
  <si>
    <t>南093</t>
  </si>
  <si>
    <t>陳永荃</t>
  </si>
  <si>
    <t>南094</t>
  </si>
  <si>
    <t>李軒豪</t>
  </si>
  <si>
    <t>高雄市中華藝術學校</t>
  </si>
  <si>
    <t>南095</t>
  </si>
  <si>
    <t>張哲綸</t>
  </si>
  <si>
    <t>高雄市立福山國小</t>
  </si>
  <si>
    <t>南096</t>
  </si>
  <si>
    <t>戴煥霖</t>
  </si>
  <si>
    <t>南101</t>
  </si>
  <si>
    <t>南097</t>
  </si>
  <si>
    <t>黃少泓</t>
  </si>
  <si>
    <t>嘉義市嘉北國小</t>
  </si>
  <si>
    <t>南098</t>
  </si>
  <si>
    <t>林品涵</t>
  </si>
  <si>
    <t>國小低女組</t>
  </si>
  <si>
    <t>南099</t>
  </si>
  <si>
    <t>張旂萱</t>
  </si>
  <si>
    <t>台南市永福國小</t>
  </si>
  <si>
    <t>王弈淇</t>
  </si>
  <si>
    <t>高雄市市立四維國小</t>
  </si>
  <si>
    <t>南100</t>
  </si>
  <si>
    <t>利宜家</t>
  </si>
  <si>
    <t>屏東縣仁愛國小</t>
  </si>
  <si>
    <t>總分</t>
    <phoneticPr fontId="2" type="noConversion"/>
  </si>
  <si>
    <t>邱　羽</t>
    <phoneticPr fontId="2" type="noConversion"/>
  </si>
  <si>
    <t>趙　澤</t>
    <phoneticPr fontId="2" type="noConversion"/>
  </si>
  <si>
    <t>邱　瀚</t>
    <phoneticPr fontId="2" type="noConversion"/>
  </si>
  <si>
    <t>南101</t>
    <phoneticPr fontId="2" type="noConversion"/>
  </si>
  <si>
    <t>王子睿</t>
    <phoneticPr fontId="2" type="noConversion"/>
  </si>
  <si>
    <t>高雄市四維國小</t>
    <phoneticPr fontId="2" type="noConversion"/>
  </si>
  <si>
    <t>成績-6</t>
    <phoneticPr fontId="2" type="noConversion"/>
  </si>
  <si>
    <t>最遠</t>
    <phoneticPr fontId="2" type="noConversion"/>
  </si>
  <si>
    <t>所屬學校</t>
    <phoneticPr fontId="2" type="noConversion"/>
  </si>
  <si>
    <t>切球排名</t>
  </si>
  <si>
    <t>切球排名</t>
    <phoneticPr fontId="2" type="noConversion"/>
  </si>
  <si>
    <t>成績-1</t>
    <phoneticPr fontId="2" type="noConversion"/>
  </si>
  <si>
    <t>推球排名</t>
  </si>
  <si>
    <t>推球排名</t>
    <phoneticPr fontId="2" type="noConversion"/>
  </si>
  <si>
    <t>總排名</t>
  </si>
  <si>
    <t>名次加總</t>
    <phoneticPr fontId="2" type="noConversion"/>
  </si>
  <si>
    <t>開球排名</t>
  </si>
  <si>
    <t>教育部106年基層扎根學校高爾夫社團擊遠擊準競賽-南區推球擊準成績表</t>
    <phoneticPr fontId="2" type="noConversion"/>
  </si>
  <si>
    <t>教育部106年基層扎根學校高爾夫社團擊遠擊準競賽-南區切球擊準成績表</t>
    <phoneticPr fontId="2" type="noConversion"/>
  </si>
  <si>
    <t>教育部106年基層扎根學校高爾夫社團擊遠擊準競賽-南區開球擊遠成績表</t>
    <phoneticPr fontId="2" type="noConversion"/>
  </si>
  <si>
    <t>開球最遠</t>
    <phoneticPr fontId="2" type="noConversion"/>
  </si>
  <si>
    <t>姓　名</t>
    <phoneticPr fontId="2" type="noConversion"/>
  </si>
  <si>
    <t>組　別</t>
    <phoneticPr fontId="2" type="noConversion"/>
  </si>
  <si>
    <t>南區第1名</t>
    <phoneticPr fontId="2" type="noConversion"/>
  </si>
  <si>
    <t>南區第1名</t>
    <phoneticPr fontId="2" type="noConversion"/>
  </si>
  <si>
    <t>教育部106年基層扎根學校高爾夫社團擊遠擊準競賽-南區總排名成績表-陳連淦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</si>
</sst>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&quot; Y&quot;"/>
    <numFmt numFmtId="177" formatCode="0_ "/>
  </numFmts>
  <fonts count="4" x14ac:knownFonts="1">
    <font>
      <sz val="12"/>
      <color theme="1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>
      <alignment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>
      <alignment vertic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4"/>
  <sheetViews>
    <sheetView tabSelected="1" workbookViewId="0">
      <pane ySplit="2" topLeftCell="A15" activePane="bottomLeft" state="frozen"/>
      <selection pane="bottomLeft" activeCell="V10" sqref="V10"/>
    </sheetView>
  </sheetViews>
  <sheetFormatPr defaultRowHeight="16.5" x14ac:dyDescent="0.25"/>
  <cols>
    <col min="1" max="1" width="7.5" bestFit="1" customWidth="1"/>
    <col min="2" max="2" width="11.375" customWidth="1"/>
    <col min="3" max="3" width="14" customWidth="1"/>
    <col min="4" max="4" width="8.875" customWidth="1"/>
    <col min="5" max="5" width="28.5" bestFit="1" customWidth="1"/>
    <col min="6" max="10" width="10.875" hidden="1" customWidth="1"/>
    <col min="11" max="11" width="11.875" bestFit="1" customWidth="1"/>
    <col min="12" max="15" width="11.375" customWidth="1"/>
    <col min="16" max="16" width="13.25" customWidth="1"/>
    <col min="17" max="17" width="10.5" bestFit="1" customWidth="1"/>
  </cols>
  <sheetData>
    <row r="1" spans="1:17" ht="27.75" x14ac:dyDescent="0.25">
      <c r="A1" s="16" t="s">
        <v>304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 ht="19.5" x14ac:dyDescent="0.25">
      <c r="A2" s="14" t="s">
        <v>0</v>
      </c>
      <c r="B2" s="1" t="s">
        <v>300</v>
      </c>
      <c r="C2" s="1" t="s">
        <v>301</v>
      </c>
      <c r="D2" s="14" t="s">
        <v>1</v>
      </c>
      <c r="E2" s="15" t="s">
        <v>287</v>
      </c>
      <c r="F2" s="14" t="s">
        <v>290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299</v>
      </c>
      <c r="L2" s="14" t="s">
        <v>295</v>
      </c>
      <c r="M2" s="14" t="s">
        <v>291</v>
      </c>
      <c r="N2" s="14" t="s">
        <v>288</v>
      </c>
      <c r="O2" s="14" t="s">
        <v>294</v>
      </c>
      <c r="P2" s="14" t="s">
        <v>293</v>
      </c>
    </row>
    <row r="3" spans="1:17" ht="19.5" x14ac:dyDescent="0.25">
      <c r="A3" s="5" t="s">
        <v>11</v>
      </c>
      <c r="B3" s="4" t="s">
        <v>12</v>
      </c>
      <c r="C3" s="4" t="s">
        <v>13</v>
      </c>
      <c r="D3" s="4" t="s">
        <v>14</v>
      </c>
      <c r="E3" s="4" t="s">
        <v>15</v>
      </c>
      <c r="F3" s="11">
        <v>240</v>
      </c>
      <c r="G3" s="11">
        <v>243</v>
      </c>
      <c r="H3" s="11">
        <v>234</v>
      </c>
      <c r="I3" s="11">
        <v>243</v>
      </c>
      <c r="J3" s="11">
        <v>248</v>
      </c>
      <c r="K3" s="6">
        <f>VLOOKUP(B3,開球!$B$3:$L$104,10,0)</f>
        <v>248</v>
      </c>
      <c r="L3" s="11">
        <f>VLOOKUP(B3,開球!$B$3:$L$104,11,0)</f>
        <v>1</v>
      </c>
      <c r="M3" s="11">
        <f>VLOOKUP(B3,推球!$B$4:$P$105,15,0)</f>
        <v>1</v>
      </c>
      <c r="N3" s="11">
        <f>VLOOKUP(B3,切球!$B$4:M$105,12,0)</f>
        <v>1</v>
      </c>
      <c r="O3" s="6">
        <f t="shared" ref="O3:O34" si="0">SUM(L3:N3)</f>
        <v>3</v>
      </c>
      <c r="P3" s="11">
        <v>1</v>
      </c>
      <c r="Q3" t="s">
        <v>303</v>
      </c>
    </row>
    <row r="4" spans="1:17" ht="19.5" x14ac:dyDescent="0.25">
      <c r="A4" s="8" t="s">
        <v>45</v>
      </c>
      <c r="B4" s="7" t="s">
        <v>46</v>
      </c>
      <c r="C4" s="7" t="s">
        <v>18</v>
      </c>
      <c r="D4" s="7" t="s">
        <v>14</v>
      </c>
      <c r="E4" s="7" t="s">
        <v>47</v>
      </c>
      <c r="F4" s="13">
        <v>244</v>
      </c>
      <c r="G4" s="13">
        <v>253</v>
      </c>
      <c r="H4" s="13">
        <v>245</v>
      </c>
      <c r="I4" s="13">
        <v>256</v>
      </c>
      <c r="J4" s="13">
        <v>253</v>
      </c>
      <c r="K4" s="9">
        <f>VLOOKUP(B4,開球!$B$3:$L$104,10,0)</f>
        <v>256</v>
      </c>
      <c r="L4" s="13">
        <f>VLOOKUP(B4,開球!$B$3:$L$104,11,0)</f>
        <v>1</v>
      </c>
      <c r="M4" s="13">
        <f>VLOOKUP(B4,推球!$B$4:$P$105,15,0)</f>
        <v>1</v>
      </c>
      <c r="N4" s="13">
        <f>VLOOKUP(B4,切球!$B$4:M$105,12,0)</f>
        <v>4</v>
      </c>
      <c r="O4" s="9">
        <f t="shared" si="0"/>
        <v>6</v>
      </c>
      <c r="P4" s="13">
        <v>1</v>
      </c>
      <c r="Q4" t="s">
        <v>303</v>
      </c>
    </row>
    <row r="5" spans="1:17" ht="19.5" x14ac:dyDescent="0.25">
      <c r="A5" s="8" t="s">
        <v>35</v>
      </c>
      <c r="B5" s="7" t="s">
        <v>36</v>
      </c>
      <c r="C5" s="7" t="s">
        <v>18</v>
      </c>
      <c r="D5" s="7" t="s">
        <v>37</v>
      </c>
      <c r="E5" s="7" t="s">
        <v>38</v>
      </c>
      <c r="F5" s="13">
        <v>0</v>
      </c>
      <c r="G5" s="13">
        <v>236</v>
      </c>
      <c r="H5" s="13">
        <v>243</v>
      </c>
      <c r="I5" s="13">
        <v>243</v>
      </c>
      <c r="J5" s="13">
        <v>241</v>
      </c>
      <c r="K5" s="9">
        <f>VLOOKUP(B5,開球!$B$3:$L$104,10,0)</f>
        <v>243</v>
      </c>
      <c r="L5" s="13">
        <f>VLOOKUP(B5,開球!$B$3:$L$104,11,0)</f>
        <v>3</v>
      </c>
      <c r="M5" s="13">
        <f>VLOOKUP(B5,推球!$B$4:$P$105,15,0)</f>
        <v>2</v>
      </c>
      <c r="N5" s="13">
        <f>VLOOKUP(B5,切球!$B$4:M$105,12,0)</f>
        <v>6</v>
      </c>
      <c r="O5" s="9">
        <f t="shared" si="0"/>
        <v>11</v>
      </c>
      <c r="P5" s="13">
        <v>2</v>
      </c>
    </row>
    <row r="6" spans="1:17" ht="19.5" x14ac:dyDescent="0.25">
      <c r="A6" s="8" t="s">
        <v>42</v>
      </c>
      <c r="B6" s="7" t="s">
        <v>43</v>
      </c>
      <c r="C6" s="7" t="s">
        <v>18</v>
      </c>
      <c r="D6" s="7" t="s">
        <v>14</v>
      </c>
      <c r="E6" s="7" t="s">
        <v>44</v>
      </c>
      <c r="F6" s="13">
        <v>50</v>
      </c>
      <c r="G6" s="13">
        <v>238</v>
      </c>
      <c r="H6" s="13">
        <v>245</v>
      </c>
      <c r="I6" s="13">
        <v>238</v>
      </c>
      <c r="J6" s="13">
        <v>244</v>
      </c>
      <c r="K6" s="9">
        <f>VLOOKUP(B6,開球!$B$3:$L$104,10,0)</f>
        <v>245</v>
      </c>
      <c r="L6" s="13">
        <f>VLOOKUP(B6,開球!$B$3:$L$104,11,0)</f>
        <v>2</v>
      </c>
      <c r="M6" s="13">
        <f>VLOOKUP(B6,推球!$B$4:$P$105,15,0)</f>
        <v>9</v>
      </c>
      <c r="N6" s="13">
        <f>VLOOKUP(B6,切球!$B$4:M$105,12,0)</f>
        <v>2</v>
      </c>
      <c r="O6" s="9">
        <f t="shared" si="0"/>
        <v>13</v>
      </c>
      <c r="P6" s="13">
        <v>3</v>
      </c>
    </row>
    <row r="7" spans="1:17" ht="19.5" x14ac:dyDescent="0.25">
      <c r="A7" s="8" t="s">
        <v>31</v>
      </c>
      <c r="B7" s="7" t="s">
        <v>32</v>
      </c>
      <c r="C7" s="7" t="s">
        <v>18</v>
      </c>
      <c r="D7" s="7" t="s">
        <v>33</v>
      </c>
      <c r="E7" s="7" t="s">
        <v>34</v>
      </c>
      <c r="F7" s="13">
        <v>221</v>
      </c>
      <c r="G7" s="13">
        <v>218</v>
      </c>
      <c r="H7" s="13">
        <v>224</v>
      </c>
      <c r="I7" s="13">
        <v>230</v>
      </c>
      <c r="J7" s="13">
        <v>224</v>
      </c>
      <c r="K7" s="9">
        <f>VLOOKUP(B7,開球!$B$3:$L$104,10,0)</f>
        <v>230</v>
      </c>
      <c r="L7" s="13">
        <f>VLOOKUP(B7,開球!$B$3:$L$104,11,0)</f>
        <v>5</v>
      </c>
      <c r="M7" s="13">
        <f>VLOOKUP(B7,推球!$B$4:$P$105,15,0)</f>
        <v>7</v>
      </c>
      <c r="N7" s="13">
        <f>VLOOKUP(B7,切球!$B$4:M$105,12,0)</f>
        <v>1</v>
      </c>
      <c r="O7" s="9">
        <f t="shared" si="0"/>
        <v>13</v>
      </c>
      <c r="P7" s="13">
        <v>3</v>
      </c>
    </row>
    <row r="8" spans="1:17" ht="19.5" x14ac:dyDescent="0.25">
      <c r="A8" s="8" t="s">
        <v>27</v>
      </c>
      <c r="B8" s="7" t="s">
        <v>28</v>
      </c>
      <c r="C8" s="7" t="s">
        <v>18</v>
      </c>
      <c r="D8" s="7" t="s">
        <v>19</v>
      </c>
      <c r="E8" s="7" t="s">
        <v>20</v>
      </c>
      <c r="F8" s="13">
        <v>150</v>
      </c>
      <c r="G8" s="13">
        <v>176</v>
      </c>
      <c r="H8" s="13">
        <v>0</v>
      </c>
      <c r="I8" s="13">
        <v>0</v>
      </c>
      <c r="J8" s="13">
        <v>219</v>
      </c>
      <c r="K8" s="9">
        <f>VLOOKUP(B8,開球!$B$3:$L$104,10,0)</f>
        <v>219</v>
      </c>
      <c r="L8" s="13">
        <f>VLOOKUP(B8,開球!$B$3:$L$104,11,0)</f>
        <v>6</v>
      </c>
      <c r="M8" s="13">
        <f>VLOOKUP(B8,推球!$B$4:$P$105,15,0)</f>
        <v>3</v>
      </c>
      <c r="N8" s="13">
        <f>VLOOKUP(B8,切球!$B$4:M$105,12,0)</f>
        <v>7</v>
      </c>
      <c r="O8" s="9">
        <f t="shared" si="0"/>
        <v>16</v>
      </c>
      <c r="P8" s="13">
        <v>5</v>
      </c>
    </row>
    <row r="9" spans="1:17" ht="19.5" x14ac:dyDescent="0.25">
      <c r="A9" s="8" t="s">
        <v>39</v>
      </c>
      <c r="B9" s="7" t="s">
        <v>40</v>
      </c>
      <c r="C9" s="7" t="s">
        <v>18</v>
      </c>
      <c r="D9" s="7" t="s">
        <v>14</v>
      </c>
      <c r="E9" s="7" t="s">
        <v>41</v>
      </c>
      <c r="F9" s="13">
        <v>228</v>
      </c>
      <c r="G9" s="13">
        <v>228</v>
      </c>
      <c r="H9" s="13">
        <v>236</v>
      </c>
      <c r="I9" s="13">
        <v>217</v>
      </c>
      <c r="J9" s="13">
        <v>234</v>
      </c>
      <c r="K9" s="9">
        <f>VLOOKUP(B9,開球!$B$3:$L$104,10,0)</f>
        <v>236</v>
      </c>
      <c r="L9" s="13">
        <f>VLOOKUP(B9,開球!$B$3:$L$104,11,0)</f>
        <v>4</v>
      </c>
      <c r="M9" s="13">
        <f>VLOOKUP(B9,推球!$B$4:$P$105,15,0)</f>
        <v>5</v>
      </c>
      <c r="N9" s="13">
        <f>VLOOKUP(B9,切球!$B$4:M$105,12,0)</f>
        <v>8</v>
      </c>
      <c r="O9" s="9">
        <f t="shared" si="0"/>
        <v>17</v>
      </c>
      <c r="P9" s="13">
        <v>6</v>
      </c>
    </row>
    <row r="10" spans="1:17" ht="19.5" x14ac:dyDescent="0.25">
      <c r="A10" s="8" t="s">
        <v>16</v>
      </c>
      <c r="B10" s="7" t="s">
        <v>17</v>
      </c>
      <c r="C10" s="7" t="s">
        <v>18</v>
      </c>
      <c r="D10" s="7" t="s">
        <v>19</v>
      </c>
      <c r="E10" s="7" t="s">
        <v>20</v>
      </c>
      <c r="F10" s="13">
        <v>0</v>
      </c>
      <c r="G10" s="13">
        <v>209</v>
      </c>
      <c r="H10" s="13">
        <v>200</v>
      </c>
      <c r="I10" s="13">
        <v>215</v>
      </c>
      <c r="J10" s="13">
        <v>218</v>
      </c>
      <c r="K10" s="9">
        <f>VLOOKUP(B10,開球!$B$3:$L$104,10,0)</f>
        <v>218</v>
      </c>
      <c r="L10" s="13">
        <f>VLOOKUP(B10,開球!$B$3:$L$104,11,0)</f>
        <v>7</v>
      </c>
      <c r="M10" s="13">
        <f>VLOOKUP(B10,推球!$B$4:$P$105,15,0)</f>
        <v>10</v>
      </c>
      <c r="N10" s="13">
        <f>VLOOKUP(B10,切球!$B$4:M$105,12,0)</f>
        <v>2</v>
      </c>
      <c r="O10" s="9">
        <f t="shared" si="0"/>
        <v>19</v>
      </c>
      <c r="P10" s="13">
        <v>7</v>
      </c>
    </row>
    <row r="11" spans="1:17" ht="19.5" x14ac:dyDescent="0.25">
      <c r="A11" s="8" t="s">
        <v>23</v>
      </c>
      <c r="B11" s="7" t="s">
        <v>24</v>
      </c>
      <c r="C11" s="7" t="s">
        <v>18</v>
      </c>
      <c r="D11" s="7" t="s">
        <v>19</v>
      </c>
      <c r="E11" s="7" t="s">
        <v>20</v>
      </c>
      <c r="F11" s="13">
        <v>164</v>
      </c>
      <c r="G11" s="13">
        <v>157</v>
      </c>
      <c r="H11" s="13">
        <v>162</v>
      </c>
      <c r="I11" s="13">
        <v>150</v>
      </c>
      <c r="J11" s="13">
        <v>162</v>
      </c>
      <c r="K11" s="9">
        <f>VLOOKUP(B11,開球!$B$3:$L$104,10,0)</f>
        <v>164</v>
      </c>
      <c r="L11" s="13">
        <f>VLOOKUP(B11,開球!$B$3:$L$104,11,0)</f>
        <v>10</v>
      </c>
      <c r="M11" s="13">
        <f>VLOOKUP(B11,推球!$B$4:$P$105,15,0)</f>
        <v>4</v>
      </c>
      <c r="N11" s="13">
        <f>VLOOKUP(B11,切球!$B$4:M$105,12,0)</f>
        <v>5</v>
      </c>
      <c r="O11" s="9">
        <f t="shared" si="0"/>
        <v>19</v>
      </c>
      <c r="P11" s="13">
        <v>7</v>
      </c>
    </row>
    <row r="12" spans="1:17" ht="19.5" x14ac:dyDescent="0.25">
      <c r="A12" s="8" t="s">
        <v>21</v>
      </c>
      <c r="B12" s="7" t="s">
        <v>22</v>
      </c>
      <c r="C12" s="7" t="s">
        <v>18</v>
      </c>
      <c r="D12" s="7" t="s">
        <v>19</v>
      </c>
      <c r="E12" s="7" t="s">
        <v>20</v>
      </c>
      <c r="F12" s="13">
        <v>166</v>
      </c>
      <c r="G12" s="13">
        <v>162</v>
      </c>
      <c r="H12" s="13">
        <v>178</v>
      </c>
      <c r="I12" s="13">
        <v>160</v>
      </c>
      <c r="J12" s="13">
        <v>0</v>
      </c>
      <c r="K12" s="9">
        <f>VLOOKUP(B12,開球!$B$3:$L$104,10,0)</f>
        <v>178</v>
      </c>
      <c r="L12" s="13">
        <f>VLOOKUP(B12,開球!$B$3:$L$104,11,0)</f>
        <v>8</v>
      </c>
      <c r="M12" s="13">
        <f>VLOOKUP(B12,推球!$B$4:$P$105,15,0)</f>
        <v>6</v>
      </c>
      <c r="N12" s="13">
        <f>VLOOKUP(B12,切球!$B$4:M$105,12,0)</f>
        <v>9</v>
      </c>
      <c r="O12" s="9">
        <f t="shared" si="0"/>
        <v>23</v>
      </c>
      <c r="P12" s="13">
        <v>9</v>
      </c>
    </row>
    <row r="13" spans="1:17" ht="19.5" x14ac:dyDescent="0.25">
      <c r="A13" s="8" t="s">
        <v>25</v>
      </c>
      <c r="B13" s="7" t="s">
        <v>26</v>
      </c>
      <c r="C13" s="7" t="s">
        <v>18</v>
      </c>
      <c r="D13" s="7" t="s">
        <v>19</v>
      </c>
      <c r="E13" s="7" t="s">
        <v>20</v>
      </c>
      <c r="F13" s="13">
        <v>147</v>
      </c>
      <c r="G13" s="13">
        <v>166</v>
      </c>
      <c r="H13" s="13">
        <v>157</v>
      </c>
      <c r="I13" s="13">
        <v>102</v>
      </c>
      <c r="J13" s="13">
        <v>135</v>
      </c>
      <c r="K13" s="9">
        <f>VLOOKUP(B13,開球!$B$3:$L$104,10,0)</f>
        <v>166</v>
      </c>
      <c r="L13" s="13">
        <f>VLOOKUP(B13,開球!$B$3:$L$104,11,0)</f>
        <v>9</v>
      </c>
      <c r="M13" s="13">
        <f>VLOOKUP(B13,推球!$B$4:$P$105,15,0)</f>
        <v>8</v>
      </c>
      <c r="N13" s="13">
        <f>VLOOKUP(B13,切球!$B$4:M$105,12,0)</f>
        <v>10</v>
      </c>
      <c r="O13" s="9">
        <f t="shared" si="0"/>
        <v>27</v>
      </c>
      <c r="P13" s="13">
        <v>10</v>
      </c>
    </row>
    <row r="14" spans="1:17" ht="19.5" x14ac:dyDescent="0.25">
      <c r="A14" s="8" t="s">
        <v>29</v>
      </c>
      <c r="B14" s="7" t="s">
        <v>30</v>
      </c>
      <c r="C14" s="7" t="s">
        <v>18</v>
      </c>
      <c r="D14" s="7" t="s">
        <v>19</v>
      </c>
      <c r="E14" s="7" t="s">
        <v>20</v>
      </c>
      <c r="F14" s="13"/>
      <c r="G14" s="13"/>
      <c r="H14" s="13"/>
      <c r="I14" s="13"/>
      <c r="J14" s="13"/>
      <c r="K14" s="9">
        <f>VLOOKUP(B14,開球!$B$3:$L$104,10,0)</f>
        <v>0</v>
      </c>
      <c r="L14" s="13">
        <f>VLOOKUP(B14,開球!$B$3:$L$104,11,0)</f>
        <v>11</v>
      </c>
      <c r="M14" s="13">
        <f>VLOOKUP(B14,推球!$B$4:$P$105,15,0)</f>
        <v>11</v>
      </c>
      <c r="N14" s="13">
        <f>VLOOKUP(B14,切球!$B$4:M$105,12,0)</f>
        <v>10</v>
      </c>
      <c r="O14" s="9">
        <f t="shared" si="0"/>
        <v>32</v>
      </c>
      <c r="P14" s="13">
        <v>11</v>
      </c>
    </row>
    <row r="15" spans="1:17" ht="19.5" x14ac:dyDescent="0.25">
      <c r="A15" s="5" t="s">
        <v>48</v>
      </c>
      <c r="B15" s="4" t="s">
        <v>49</v>
      </c>
      <c r="C15" s="4" t="s">
        <v>50</v>
      </c>
      <c r="D15" s="4" t="s">
        <v>33</v>
      </c>
      <c r="E15" s="4" t="s">
        <v>51</v>
      </c>
      <c r="F15" s="11">
        <v>195</v>
      </c>
      <c r="G15" s="11">
        <v>201</v>
      </c>
      <c r="H15" s="11">
        <v>208</v>
      </c>
      <c r="I15" s="11">
        <v>204</v>
      </c>
      <c r="J15" s="11">
        <v>213</v>
      </c>
      <c r="K15" s="6">
        <f>VLOOKUP(B15,開球!$B$3:$L$104,10,0)</f>
        <v>213</v>
      </c>
      <c r="L15" s="11">
        <f>VLOOKUP(B15,開球!$B$3:$L$104,11,0)</f>
        <v>1</v>
      </c>
      <c r="M15" s="11">
        <f>VLOOKUP(B15,推球!$B$4:$P$105,15,0)</f>
        <v>2</v>
      </c>
      <c r="N15" s="11">
        <f>VLOOKUP(B15,切球!$B$4:M$105,12,0)</f>
        <v>1</v>
      </c>
      <c r="O15" s="6">
        <f t="shared" si="0"/>
        <v>4</v>
      </c>
      <c r="P15" s="11">
        <v>1</v>
      </c>
      <c r="Q15" t="s">
        <v>303</v>
      </c>
    </row>
    <row r="16" spans="1:17" ht="19.5" x14ac:dyDescent="0.25">
      <c r="A16" s="5" t="s">
        <v>52</v>
      </c>
      <c r="B16" s="4" t="s">
        <v>53</v>
      </c>
      <c r="C16" s="4" t="s">
        <v>50</v>
      </c>
      <c r="D16" s="4" t="s">
        <v>37</v>
      </c>
      <c r="E16" s="4" t="s">
        <v>54</v>
      </c>
      <c r="F16" s="11">
        <v>186</v>
      </c>
      <c r="G16" s="11">
        <v>181</v>
      </c>
      <c r="H16" s="11">
        <v>181</v>
      </c>
      <c r="I16" s="11">
        <v>188</v>
      </c>
      <c r="J16" s="11">
        <v>188</v>
      </c>
      <c r="K16" s="6">
        <f>VLOOKUP(B16,開球!$B$3:$L$104,10,0)</f>
        <v>188</v>
      </c>
      <c r="L16" s="11">
        <f>VLOOKUP(B16,開球!$B$3:$L$104,11,0)</f>
        <v>2</v>
      </c>
      <c r="M16" s="11">
        <f>VLOOKUP(B16,推球!$B$4:$P$105,15,0)</f>
        <v>1</v>
      </c>
      <c r="N16" s="11">
        <f>VLOOKUP(B16,切球!$B$4:M$105,12,0)</f>
        <v>2</v>
      </c>
      <c r="O16" s="6">
        <f t="shared" si="0"/>
        <v>5</v>
      </c>
      <c r="P16" s="11">
        <v>2</v>
      </c>
    </row>
    <row r="17" spans="1:17" ht="19.5" x14ac:dyDescent="0.25">
      <c r="A17" s="8" t="s">
        <v>71</v>
      </c>
      <c r="B17" s="7" t="s">
        <v>72</v>
      </c>
      <c r="C17" s="7" t="s">
        <v>57</v>
      </c>
      <c r="D17" s="7" t="s">
        <v>19</v>
      </c>
      <c r="E17" s="7" t="s">
        <v>73</v>
      </c>
      <c r="F17" s="13">
        <v>210</v>
      </c>
      <c r="G17" s="13">
        <v>219</v>
      </c>
      <c r="H17" s="13">
        <v>213</v>
      </c>
      <c r="I17" s="13">
        <v>213</v>
      </c>
      <c r="J17" s="13">
        <v>223</v>
      </c>
      <c r="K17" s="9">
        <f>VLOOKUP(B17,開球!$B$3:$L$104,10,0)</f>
        <v>223</v>
      </c>
      <c r="L17" s="13">
        <f>VLOOKUP(B17,開球!$B$3:$L$104,11,0)</f>
        <v>4</v>
      </c>
      <c r="M17" s="13">
        <f>VLOOKUP(B17,推球!$B$4:$P$105,15,0)</f>
        <v>5</v>
      </c>
      <c r="N17" s="13">
        <f>VLOOKUP(B17,切球!$B$4:M$105,12,0)</f>
        <v>2</v>
      </c>
      <c r="O17" s="9">
        <f t="shared" si="0"/>
        <v>11</v>
      </c>
      <c r="P17" s="13">
        <v>1</v>
      </c>
      <c r="Q17" t="s">
        <v>303</v>
      </c>
    </row>
    <row r="18" spans="1:17" ht="19.5" x14ac:dyDescent="0.25">
      <c r="A18" s="8" t="s">
        <v>77</v>
      </c>
      <c r="B18" s="7" t="s">
        <v>78</v>
      </c>
      <c r="C18" s="7" t="s">
        <v>57</v>
      </c>
      <c r="D18" s="7" t="s">
        <v>19</v>
      </c>
      <c r="E18" s="7" t="s">
        <v>79</v>
      </c>
      <c r="F18" s="13">
        <v>236</v>
      </c>
      <c r="G18" s="13">
        <v>241</v>
      </c>
      <c r="H18" s="13">
        <v>234</v>
      </c>
      <c r="I18" s="13">
        <v>236</v>
      </c>
      <c r="J18" s="13">
        <v>240</v>
      </c>
      <c r="K18" s="9">
        <f>VLOOKUP(B18,開球!$B$3:$L$104,10,0)</f>
        <v>241</v>
      </c>
      <c r="L18" s="13">
        <f>VLOOKUP(B18,開球!$B$3:$L$104,11,0)</f>
        <v>2</v>
      </c>
      <c r="M18" s="13">
        <f>VLOOKUP(B18,推球!$B$4:$P$105,15,0)</f>
        <v>4</v>
      </c>
      <c r="N18" s="13">
        <f>VLOOKUP(B18,切球!$B$4:M$105,12,0)</f>
        <v>6</v>
      </c>
      <c r="O18" s="9">
        <f t="shared" si="0"/>
        <v>12</v>
      </c>
      <c r="P18" s="13">
        <v>2</v>
      </c>
    </row>
    <row r="19" spans="1:17" ht="19.5" x14ac:dyDescent="0.25">
      <c r="A19" s="8" t="s">
        <v>65</v>
      </c>
      <c r="B19" s="7" t="s">
        <v>66</v>
      </c>
      <c r="C19" s="7" t="s">
        <v>57</v>
      </c>
      <c r="D19" s="7" t="s">
        <v>19</v>
      </c>
      <c r="E19" s="7" t="s">
        <v>67</v>
      </c>
      <c r="F19" s="13">
        <v>256</v>
      </c>
      <c r="G19" s="13">
        <v>251</v>
      </c>
      <c r="H19" s="13">
        <v>256</v>
      </c>
      <c r="I19" s="13">
        <v>249</v>
      </c>
      <c r="J19" s="13">
        <v>259</v>
      </c>
      <c r="K19" s="9">
        <f>VLOOKUP(B19,開球!$B$3:$L$104,10,0)</f>
        <v>259</v>
      </c>
      <c r="L19" s="13">
        <f>VLOOKUP(B19,開球!$B$3:$L$104,11,0)</f>
        <v>1</v>
      </c>
      <c r="M19" s="13">
        <f>VLOOKUP(B19,推球!$B$4:$P$105,15,0)</f>
        <v>6</v>
      </c>
      <c r="N19" s="13">
        <f>VLOOKUP(B19,切球!$B$4:M$105,12,0)</f>
        <v>6</v>
      </c>
      <c r="O19" s="9">
        <f t="shared" si="0"/>
        <v>13</v>
      </c>
      <c r="P19" s="13">
        <v>3</v>
      </c>
    </row>
    <row r="20" spans="1:17" ht="19.5" x14ac:dyDescent="0.25">
      <c r="A20" s="8" t="s">
        <v>114</v>
      </c>
      <c r="B20" s="7" t="s">
        <v>115</v>
      </c>
      <c r="C20" s="7" t="s">
        <v>57</v>
      </c>
      <c r="D20" s="7" t="s">
        <v>37</v>
      </c>
      <c r="E20" s="7" t="s">
        <v>116</v>
      </c>
      <c r="F20" s="13">
        <v>218</v>
      </c>
      <c r="G20" s="13">
        <v>223</v>
      </c>
      <c r="H20" s="13">
        <v>218</v>
      </c>
      <c r="I20" s="13">
        <v>221</v>
      </c>
      <c r="J20" s="13">
        <v>0</v>
      </c>
      <c r="K20" s="9">
        <f>VLOOKUP(B20,開球!$B$3:$L$104,10,0)</f>
        <v>223</v>
      </c>
      <c r="L20" s="13">
        <f>VLOOKUP(B20,開球!$B$3:$L$104,11,0)</f>
        <v>4</v>
      </c>
      <c r="M20" s="13">
        <f>VLOOKUP(B20,推球!$B$4:$P$105,15,0)</f>
        <v>10</v>
      </c>
      <c r="N20" s="13">
        <f>VLOOKUP(B20,切球!$B$4:M$105,12,0)</f>
        <v>3</v>
      </c>
      <c r="O20" s="9">
        <f t="shared" si="0"/>
        <v>17</v>
      </c>
      <c r="P20" s="13">
        <v>4</v>
      </c>
    </row>
    <row r="21" spans="1:17" ht="19.5" x14ac:dyDescent="0.25">
      <c r="A21" s="8" t="s">
        <v>129</v>
      </c>
      <c r="B21" s="7" t="s">
        <v>130</v>
      </c>
      <c r="C21" s="7" t="s">
        <v>57</v>
      </c>
      <c r="D21" s="7" t="s">
        <v>14</v>
      </c>
      <c r="E21" s="7" t="s">
        <v>125</v>
      </c>
      <c r="F21" s="13">
        <v>182</v>
      </c>
      <c r="G21" s="13">
        <v>182</v>
      </c>
      <c r="H21" s="13">
        <v>188</v>
      </c>
      <c r="I21" s="13">
        <v>191</v>
      </c>
      <c r="J21" s="13">
        <v>179</v>
      </c>
      <c r="K21" s="9">
        <f>VLOOKUP(B21,開球!$B$3:$L$104,10,0)</f>
        <v>191</v>
      </c>
      <c r="L21" s="13">
        <f>VLOOKUP(B21,開球!$B$3:$L$104,11,0)</f>
        <v>17</v>
      </c>
      <c r="M21" s="13">
        <f>VLOOKUP(B21,推球!$B$4:$P$105,15,0)</f>
        <v>2</v>
      </c>
      <c r="N21" s="13">
        <f>VLOOKUP(B21,切球!$B$4:M$105,12,0)</f>
        <v>3</v>
      </c>
      <c r="O21" s="9">
        <f t="shared" si="0"/>
        <v>22</v>
      </c>
      <c r="P21" s="13">
        <v>5</v>
      </c>
    </row>
    <row r="22" spans="1:17" ht="19.5" x14ac:dyDescent="0.25">
      <c r="A22" s="8" t="s">
        <v>131</v>
      </c>
      <c r="B22" s="7" t="s">
        <v>132</v>
      </c>
      <c r="C22" s="7" t="s">
        <v>57</v>
      </c>
      <c r="D22" s="7" t="s">
        <v>14</v>
      </c>
      <c r="E22" s="7" t="s">
        <v>133</v>
      </c>
      <c r="F22" s="13">
        <v>213</v>
      </c>
      <c r="G22" s="13">
        <v>212</v>
      </c>
      <c r="H22" s="13">
        <v>0</v>
      </c>
      <c r="I22" s="13">
        <v>0</v>
      </c>
      <c r="J22" s="13">
        <v>218</v>
      </c>
      <c r="K22" s="9">
        <f>VLOOKUP(B22,開球!$B$3:$L$104,10,0)</f>
        <v>218</v>
      </c>
      <c r="L22" s="13">
        <f>VLOOKUP(B22,開球!$B$3:$L$104,11,0)</f>
        <v>8</v>
      </c>
      <c r="M22" s="13">
        <f>VLOOKUP(B22,推球!$B$4:$P$105,15,0)</f>
        <v>3</v>
      </c>
      <c r="N22" s="13">
        <f>VLOOKUP(B22,切球!$B$4:M$105,12,0)</f>
        <v>12</v>
      </c>
      <c r="O22" s="9">
        <f t="shared" si="0"/>
        <v>23</v>
      </c>
      <c r="P22" s="13">
        <v>6</v>
      </c>
    </row>
    <row r="23" spans="1:17" ht="19.5" x14ac:dyDescent="0.25">
      <c r="A23" s="8" t="s">
        <v>120</v>
      </c>
      <c r="B23" s="7" t="s">
        <v>121</v>
      </c>
      <c r="C23" s="7" t="s">
        <v>57</v>
      </c>
      <c r="D23" s="7" t="s">
        <v>37</v>
      </c>
      <c r="E23" s="7" t="s">
        <v>122</v>
      </c>
      <c r="F23" s="13">
        <v>213</v>
      </c>
      <c r="G23" s="13">
        <v>219</v>
      </c>
      <c r="H23" s="13">
        <v>215</v>
      </c>
      <c r="I23" s="13">
        <v>212</v>
      </c>
      <c r="J23" s="13">
        <v>204</v>
      </c>
      <c r="K23" s="9">
        <f>VLOOKUP(B23,開球!$B$3:$L$104,10,0)</f>
        <v>219</v>
      </c>
      <c r="L23" s="13">
        <f>VLOOKUP(B23,開球!$B$3:$L$104,11,0)</f>
        <v>7</v>
      </c>
      <c r="M23" s="13">
        <f>VLOOKUP(B23,推球!$B$4:$P$105,15,0)</f>
        <v>12</v>
      </c>
      <c r="N23" s="13">
        <f>VLOOKUP(B23,切球!$B$4:M$105,12,0)</f>
        <v>8</v>
      </c>
      <c r="O23" s="9">
        <f t="shared" si="0"/>
        <v>27</v>
      </c>
      <c r="P23" s="13">
        <v>7</v>
      </c>
    </row>
    <row r="24" spans="1:17" ht="19.5" x14ac:dyDescent="0.25">
      <c r="A24" s="8" t="s">
        <v>83</v>
      </c>
      <c r="B24" s="7" t="s">
        <v>84</v>
      </c>
      <c r="C24" s="7" t="s">
        <v>57</v>
      </c>
      <c r="D24" s="7" t="s">
        <v>19</v>
      </c>
      <c r="E24" s="7" t="s">
        <v>70</v>
      </c>
      <c r="F24" s="13">
        <v>182</v>
      </c>
      <c r="G24" s="13">
        <v>195</v>
      </c>
      <c r="H24" s="13">
        <v>194</v>
      </c>
      <c r="I24" s="13">
        <v>0</v>
      </c>
      <c r="J24" s="13">
        <v>183</v>
      </c>
      <c r="K24" s="9">
        <f>VLOOKUP(B24,開球!$B$3:$L$104,10,0)</f>
        <v>195</v>
      </c>
      <c r="L24" s="13">
        <f>VLOOKUP(B24,開球!$B$3:$L$104,11,0)</f>
        <v>15</v>
      </c>
      <c r="M24" s="13">
        <f>VLOOKUP(B24,推球!$B$4:$P$105,15,0)</f>
        <v>13</v>
      </c>
      <c r="N24" s="13">
        <f>VLOOKUP(B24,切球!$B$4:M$105,12,0)</f>
        <v>1</v>
      </c>
      <c r="O24" s="9">
        <f t="shared" si="0"/>
        <v>29</v>
      </c>
      <c r="P24" s="13">
        <v>8</v>
      </c>
    </row>
    <row r="25" spans="1:17" ht="19.5" x14ac:dyDescent="0.25">
      <c r="A25" s="8" t="s">
        <v>126</v>
      </c>
      <c r="B25" s="7" t="s">
        <v>127</v>
      </c>
      <c r="C25" s="7" t="s">
        <v>57</v>
      </c>
      <c r="D25" s="7" t="s">
        <v>14</v>
      </c>
      <c r="E25" s="7" t="s">
        <v>128</v>
      </c>
      <c r="F25" s="13">
        <v>183</v>
      </c>
      <c r="G25" s="13">
        <v>191</v>
      </c>
      <c r="H25" s="13">
        <v>204</v>
      </c>
      <c r="I25" s="13">
        <v>197</v>
      </c>
      <c r="J25" s="13">
        <v>204</v>
      </c>
      <c r="K25" s="9">
        <f>VLOOKUP(B25,開球!$B$3:$L$104,10,0)</f>
        <v>204</v>
      </c>
      <c r="L25" s="13">
        <f>VLOOKUP(B25,開球!$B$3:$L$104,11,0)</f>
        <v>11</v>
      </c>
      <c r="M25" s="13">
        <f>VLOOKUP(B25,推球!$B$4:$P$105,15,0)</f>
        <v>1</v>
      </c>
      <c r="N25" s="13">
        <f>VLOOKUP(B25,切球!$B$4:M$105,12,0)</f>
        <v>20</v>
      </c>
      <c r="O25" s="9">
        <f t="shared" si="0"/>
        <v>32</v>
      </c>
      <c r="P25" s="13">
        <v>9</v>
      </c>
    </row>
    <row r="26" spans="1:17" ht="19.5" x14ac:dyDescent="0.25">
      <c r="A26" s="8" t="s">
        <v>62</v>
      </c>
      <c r="B26" s="7" t="s">
        <v>63</v>
      </c>
      <c r="C26" s="7" t="s">
        <v>57</v>
      </c>
      <c r="D26" s="7" t="s">
        <v>19</v>
      </c>
      <c r="E26" s="7" t="s">
        <v>64</v>
      </c>
      <c r="F26" s="13">
        <v>212</v>
      </c>
      <c r="G26" s="13">
        <v>213</v>
      </c>
      <c r="H26" s="13">
        <v>218</v>
      </c>
      <c r="I26" s="13">
        <v>219</v>
      </c>
      <c r="J26" s="13">
        <v>223</v>
      </c>
      <c r="K26" s="9">
        <f>VLOOKUP(B26,開球!$B$3:$L$104,10,0)</f>
        <v>223</v>
      </c>
      <c r="L26" s="13">
        <f>VLOOKUP(B26,開球!$B$3:$L$104,11,0)</f>
        <v>4</v>
      </c>
      <c r="M26" s="13">
        <f>VLOOKUP(B26,推球!$B$4:$P$105,15,0)</f>
        <v>9</v>
      </c>
      <c r="N26" s="13">
        <f>VLOOKUP(B26,切球!$B$4:M$105,12,0)</f>
        <v>24</v>
      </c>
      <c r="O26" s="9">
        <f t="shared" si="0"/>
        <v>37</v>
      </c>
      <c r="P26" s="13">
        <v>10</v>
      </c>
    </row>
    <row r="27" spans="1:17" ht="19.5" x14ac:dyDescent="0.25">
      <c r="A27" s="8" t="s">
        <v>55</v>
      </c>
      <c r="B27" s="7" t="s">
        <v>56</v>
      </c>
      <c r="C27" s="7" t="s">
        <v>57</v>
      </c>
      <c r="D27" s="7" t="s">
        <v>19</v>
      </c>
      <c r="E27" s="7" t="s">
        <v>58</v>
      </c>
      <c r="F27" s="13">
        <v>204</v>
      </c>
      <c r="G27" s="13">
        <v>213</v>
      </c>
      <c r="H27" s="13">
        <v>209</v>
      </c>
      <c r="I27" s="13">
        <v>210</v>
      </c>
      <c r="J27" s="13">
        <v>0</v>
      </c>
      <c r="K27" s="9">
        <f>VLOOKUP(B27,開球!$B$3:$L$104,10,0)</f>
        <v>213</v>
      </c>
      <c r="L27" s="13">
        <f>VLOOKUP(B27,開球!$B$3:$L$104,11,0)</f>
        <v>9</v>
      </c>
      <c r="M27" s="13">
        <f>VLOOKUP(B27,推球!$B$4:$P$105,15,0)</f>
        <v>23</v>
      </c>
      <c r="N27" s="13">
        <f>VLOOKUP(B27,切球!$B$4:M$105,12,0)</f>
        <v>5</v>
      </c>
      <c r="O27" s="9">
        <f t="shared" si="0"/>
        <v>37</v>
      </c>
      <c r="P27" s="13">
        <v>10</v>
      </c>
    </row>
    <row r="28" spans="1:17" ht="19.5" x14ac:dyDescent="0.25">
      <c r="A28" s="8" t="s">
        <v>123</v>
      </c>
      <c r="B28" s="7" t="s">
        <v>124</v>
      </c>
      <c r="C28" s="7" t="s">
        <v>57</v>
      </c>
      <c r="D28" s="7" t="s">
        <v>14</v>
      </c>
      <c r="E28" s="7" t="s">
        <v>125</v>
      </c>
      <c r="F28" s="13">
        <v>0</v>
      </c>
      <c r="G28" s="13">
        <v>238</v>
      </c>
      <c r="H28" s="13">
        <v>230</v>
      </c>
      <c r="I28" s="13">
        <v>240</v>
      </c>
      <c r="J28" s="13">
        <v>238</v>
      </c>
      <c r="K28" s="9">
        <f>VLOOKUP(B28,開球!$B$3:$L$104,10,0)</f>
        <v>240</v>
      </c>
      <c r="L28" s="13">
        <f>VLOOKUP(B28,開球!$B$3:$L$104,11,0)</f>
        <v>3</v>
      </c>
      <c r="M28" s="13">
        <f>VLOOKUP(B28,推球!$B$4:$P$105,15,0)</f>
        <v>11</v>
      </c>
      <c r="N28" s="13">
        <f>VLOOKUP(B28,切球!$B$4:M$105,12,0)</f>
        <v>24</v>
      </c>
      <c r="O28" s="9">
        <f t="shared" si="0"/>
        <v>38</v>
      </c>
      <c r="P28" s="13">
        <v>12</v>
      </c>
    </row>
    <row r="29" spans="1:17" ht="19.5" x14ac:dyDescent="0.25">
      <c r="A29" s="8" t="s">
        <v>68</v>
      </c>
      <c r="B29" s="7" t="s">
        <v>69</v>
      </c>
      <c r="C29" s="7" t="s">
        <v>57</v>
      </c>
      <c r="D29" s="7" t="s">
        <v>19</v>
      </c>
      <c r="E29" s="7" t="s">
        <v>70</v>
      </c>
      <c r="F29" s="13">
        <v>197</v>
      </c>
      <c r="G29" s="13">
        <v>200</v>
      </c>
      <c r="H29" s="13">
        <v>0</v>
      </c>
      <c r="I29" s="13">
        <v>183</v>
      </c>
      <c r="J29" s="13">
        <v>200</v>
      </c>
      <c r="K29" s="9">
        <f>VLOOKUP(B29,開球!$B$3:$L$104,10,0)</f>
        <v>200</v>
      </c>
      <c r="L29" s="13">
        <f>VLOOKUP(B29,開球!$B$3:$L$104,11,0)</f>
        <v>12</v>
      </c>
      <c r="M29" s="13">
        <f>VLOOKUP(B29,推球!$B$4:$P$105,15,0)</f>
        <v>15</v>
      </c>
      <c r="N29" s="13">
        <f>VLOOKUP(B29,切球!$B$4:M$105,12,0)</f>
        <v>12</v>
      </c>
      <c r="O29" s="9">
        <f t="shared" si="0"/>
        <v>39</v>
      </c>
      <c r="P29" s="13">
        <v>13</v>
      </c>
    </row>
    <row r="30" spans="1:17" ht="19.5" x14ac:dyDescent="0.25">
      <c r="A30" s="8" t="s">
        <v>110</v>
      </c>
      <c r="B30" s="7" t="s">
        <v>111</v>
      </c>
      <c r="C30" s="7" t="s">
        <v>57</v>
      </c>
      <c r="D30" s="7" t="s">
        <v>33</v>
      </c>
      <c r="E30" s="7" t="s">
        <v>98</v>
      </c>
      <c r="F30" s="13">
        <v>212</v>
      </c>
      <c r="G30" s="13">
        <v>197</v>
      </c>
      <c r="H30" s="13">
        <v>0</v>
      </c>
      <c r="I30" s="13">
        <v>200</v>
      </c>
      <c r="J30" s="13">
        <v>192</v>
      </c>
      <c r="K30" s="9">
        <f>VLOOKUP(B30,開球!$B$3:$L$104,10,0)</f>
        <v>212</v>
      </c>
      <c r="L30" s="13">
        <f>VLOOKUP(B30,開球!$B$3:$L$104,11,0)</f>
        <v>10</v>
      </c>
      <c r="M30" s="13">
        <f>VLOOKUP(B30,推球!$B$4:$P$105,15,0)</f>
        <v>20</v>
      </c>
      <c r="N30" s="13">
        <f>VLOOKUP(B30,切球!$B$4:M$105,12,0)</f>
        <v>11</v>
      </c>
      <c r="O30" s="9">
        <f t="shared" si="0"/>
        <v>41</v>
      </c>
      <c r="P30" s="13">
        <v>14</v>
      </c>
    </row>
    <row r="31" spans="1:17" ht="19.5" x14ac:dyDescent="0.25">
      <c r="A31" s="8" t="s">
        <v>99</v>
      </c>
      <c r="B31" s="7" t="s">
        <v>100</v>
      </c>
      <c r="C31" s="7" t="s">
        <v>57</v>
      </c>
      <c r="D31" s="7" t="s">
        <v>33</v>
      </c>
      <c r="E31" s="7" t="s">
        <v>92</v>
      </c>
      <c r="F31" s="13">
        <v>162</v>
      </c>
      <c r="G31" s="13">
        <v>176</v>
      </c>
      <c r="H31" s="13">
        <v>178</v>
      </c>
      <c r="I31" s="13">
        <v>178</v>
      </c>
      <c r="J31" s="13">
        <v>179</v>
      </c>
      <c r="K31" s="9">
        <f>VLOOKUP(B31,開球!$B$3:$L$104,10,0)</f>
        <v>179</v>
      </c>
      <c r="L31" s="13">
        <f>VLOOKUP(B31,開球!$B$3:$L$104,11,0)</f>
        <v>21</v>
      </c>
      <c r="M31" s="13">
        <f>VLOOKUP(B31,推球!$B$4:$P$105,15,0)</f>
        <v>14</v>
      </c>
      <c r="N31" s="13">
        <f>VLOOKUP(B31,切球!$B$4:M$105,12,0)</f>
        <v>8</v>
      </c>
      <c r="O31" s="9">
        <f t="shared" si="0"/>
        <v>43</v>
      </c>
      <c r="P31" s="13">
        <v>15</v>
      </c>
    </row>
    <row r="32" spans="1:17" ht="19.5" x14ac:dyDescent="0.25">
      <c r="A32" s="8" t="s">
        <v>117</v>
      </c>
      <c r="B32" s="7" t="s">
        <v>118</v>
      </c>
      <c r="C32" s="7" t="s">
        <v>57</v>
      </c>
      <c r="D32" s="7" t="s">
        <v>37</v>
      </c>
      <c r="E32" s="7" t="s">
        <v>119</v>
      </c>
      <c r="F32" s="13">
        <v>182</v>
      </c>
      <c r="G32" s="13">
        <v>195</v>
      </c>
      <c r="H32" s="13">
        <v>195</v>
      </c>
      <c r="I32" s="13">
        <v>169</v>
      </c>
      <c r="J32" s="13">
        <v>192</v>
      </c>
      <c r="K32" s="9">
        <f>VLOOKUP(B32,開球!$B$3:$L$104,10,0)</f>
        <v>195</v>
      </c>
      <c r="L32" s="13">
        <f>VLOOKUP(B32,開球!$B$3:$L$104,11,0)</f>
        <v>15</v>
      </c>
      <c r="M32" s="13">
        <f>VLOOKUP(B32,推球!$B$4:$P$105,15,0)</f>
        <v>19</v>
      </c>
      <c r="N32" s="13">
        <f>VLOOKUP(B32,切球!$B$4:M$105,12,0)</f>
        <v>12</v>
      </c>
      <c r="O32" s="9">
        <f t="shared" si="0"/>
        <v>46</v>
      </c>
      <c r="P32" s="13">
        <v>16</v>
      </c>
    </row>
    <row r="33" spans="1:17" ht="19.5" x14ac:dyDescent="0.25">
      <c r="A33" s="8" t="s">
        <v>59</v>
      </c>
      <c r="B33" s="7" t="s">
        <v>60</v>
      </c>
      <c r="C33" s="7" t="s">
        <v>57</v>
      </c>
      <c r="D33" s="7" t="s">
        <v>19</v>
      </c>
      <c r="E33" s="7" t="s">
        <v>61</v>
      </c>
      <c r="F33" s="13">
        <v>183</v>
      </c>
      <c r="G33" s="13">
        <v>0</v>
      </c>
      <c r="H33" s="13">
        <v>0</v>
      </c>
      <c r="I33" s="13">
        <v>173</v>
      </c>
      <c r="J33" s="13">
        <v>0</v>
      </c>
      <c r="K33" s="9">
        <f>VLOOKUP(B33,開球!$B$3:$L$104,10,0)</f>
        <v>183</v>
      </c>
      <c r="L33" s="13">
        <f>VLOOKUP(B33,開球!$B$3:$L$104,11,0)</f>
        <v>18</v>
      </c>
      <c r="M33" s="13">
        <f>VLOOKUP(B33,推球!$B$4:$P$105,15,0)</f>
        <v>8</v>
      </c>
      <c r="N33" s="13">
        <f>VLOOKUP(B33,切球!$B$4:M$105,12,0)</f>
        <v>20</v>
      </c>
      <c r="O33" s="9">
        <f t="shared" si="0"/>
        <v>46</v>
      </c>
      <c r="P33" s="13">
        <v>16</v>
      </c>
    </row>
    <row r="34" spans="1:17" ht="19.5" x14ac:dyDescent="0.25">
      <c r="A34" s="8" t="s">
        <v>90</v>
      </c>
      <c r="B34" s="7" t="s">
        <v>91</v>
      </c>
      <c r="C34" s="7" t="s">
        <v>57</v>
      </c>
      <c r="D34" s="7" t="s">
        <v>33</v>
      </c>
      <c r="E34" s="7" t="s">
        <v>92</v>
      </c>
      <c r="F34" s="13">
        <v>159</v>
      </c>
      <c r="G34" s="13">
        <v>166</v>
      </c>
      <c r="H34" s="13">
        <v>167</v>
      </c>
      <c r="I34" s="13">
        <v>169</v>
      </c>
      <c r="J34" s="13">
        <v>179</v>
      </c>
      <c r="K34" s="9">
        <f>VLOOKUP(B34,開球!$B$3:$L$104,10,0)</f>
        <v>179</v>
      </c>
      <c r="L34" s="13">
        <f>VLOOKUP(B34,開球!$B$3:$L$104,11,0)</f>
        <v>21</v>
      </c>
      <c r="M34" s="13">
        <f>VLOOKUP(B34,推球!$B$4:$P$105,15,0)</f>
        <v>7</v>
      </c>
      <c r="N34" s="13">
        <f>VLOOKUP(B34,切球!$B$4:M$105,12,0)</f>
        <v>18</v>
      </c>
      <c r="O34" s="9">
        <f t="shared" si="0"/>
        <v>46</v>
      </c>
      <c r="P34" s="13">
        <v>16</v>
      </c>
    </row>
    <row r="35" spans="1:17" ht="19.5" x14ac:dyDescent="0.25">
      <c r="A35" s="8" t="s">
        <v>108</v>
      </c>
      <c r="B35" s="7" t="s">
        <v>109</v>
      </c>
      <c r="C35" s="7" t="s">
        <v>57</v>
      </c>
      <c r="D35" s="7" t="s">
        <v>33</v>
      </c>
      <c r="E35" s="7" t="s">
        <v>95</v>
      </c>
      <c r="F35" s="13">
        <v>160</v>
      </c>
      <c r="G35" s="13">
        <v>200</v>
      </c>
      <c r="H35" s="13">
        <v>122</v>
      </c>
      <c r="I35" s="13">
        <v>0</v>
      </c>
      <c r="J35" s="13">
        <v>194</v>
      </c>
      <c r="K35" s="9">
        <f>VLOOKUP(B35,開球!$B$3:$L$104,10,0)</f>
        <v>200</v>
      </c>
      <c r="L35" s="13">
        <f>VLOOKUP(B35,開球!$B$3:$L$104,11,0)</f>
        <v>12</v>
      </c>
      <c r="M35" s="13">
        <f>VLOOKUP(B35,推球!$B$4:$P$105,15,0)</f>
        <v>26</v>
      </c>
      <c r="N35" s="13">
        <f>VLOOKUP(B35,切球!$B$4:M$105,12,0)</f>
        <v>12</v>
      </c>
      <c r="O35" s="9">
        <f t="shared" ref="O35:O66" si="1">SUM(L35:N35)</f>
        <v>50</v>
      </c>
      <c r="P35" s="13">
        <v>19</v>
      </c>
    </row>
    <row r="36" spans="1:17" ht="19.5" x14ac:dyDescent="0.25">
      <c r="A36" s="8" t="s">
        <v>80</v>
      </c>
      <c r="B36" s="7" t="s">
        <v>81</v>
      </c>
      <c r="C36" s="7" t="s">
        <v>57</v>
      </c>
      <c r="D36" s="7" t="s">
        <v>19</v>
      </c>
      <c r="E36" s="7" t="s">
        <v>82</v>
      </c>
      <c r="F36" s="13">
        <v>0</v>
      </c>
      <c r="G36" s="13">
        <v>192</v>
      </c>
      <c r="H36" s="13">
        <v>200</v>
      </c>
      <c r="I36" s="13">
        <v>185</v>
      </c>
      <c r="J36" s="13">
        <v>188</v>
      </c>
      <c r="K36" s="9">
        <f>VLOOKUP(B36,開球!$B$3:$L$104,10,0)</f>
        <v>200</v>
      </c>
      <c r="L36" s="13">
        <f>VLOOKUP(B36,開球!$B$3:$L$104,11,0)</f>
        <v>12</v>
      </c>
      <c r="M36" s="13">
        <f>VLOOKUP(B36,推球!$B$4:$P$105,15,0)</f>
        <v>21</v>
      </c>
      <c r="N36" s="13">
        <f>VLOOKUP(B36,切球!$B$4:M$105,12,0)</f>
        <v>27</v>
      </c>
      <c r="O36" s="9">
        <f t="shared" si="1"/>
        <v>60</v>
      </c>
      <c r="P36" s="13">
        <v>20</v>
      </c>
    </row>
    <row r="37" spans="1:17" ht="19.5" x14ac:dyDescent="0.25">
      <c r="A37" s="8" t="s">
        <v>74</v>
      </c>
      <c r="B37" s="7" t="s">
        <v>75</v>
      </c>
      <c r="C37" s="7" t="s">
        <v>57</v>
      </c>
      <c r="D37" s="7" t="s">
        <v>19</v>
      </c>
      <c r="E37" s="7" t="s">
        <v>76</v>
      </c>
      <c r="F37" s="13">
        <v>179</v>
      </c>
      <c r="G37" s="13">
        <v>0</v>
      </c>
      <c r="H37" s="13">
        <v>0</v>
      </c>
      <c r="I37" s="13">
        <v>182</v>
      </c>
      <c r="J37" s="13">
        <v>179</v>
      </c>
      <c r="K37" s="9">
        <f>VLOOKUP(B37,開球!$B$3:$L$104,10,0)</f>
        <v>182</v>
      </c>
      <c r="L37" s="13">
        <f>VLOOKUP(B37,開球!$B$3:$L$104,11,0)</f>
        <v>20</v>
      </c>
      <c r="M37" s="13">
        <f>VLOOKUP(B37,推球!$B$4:$P$105,15,0)</f>
        <v>16</v>
      </c>
      <c r="N37" s="13">
        <f>VLOOKUP(B37,切球!$B$4:M$105,12,0)</f>
        <v>24</v>
      </c>
      <c r="O37" s="9">
        <f t="shared" si="1"/>
        <v>60</v>
      </c>
      <c r="P37" s="13">
        <v>20</v>
      </c>
    </row>
    <row r="38" spans="1:17" ht="19.5" x14ac:dyDescent="0.25">
      <c r="A38" s="8" t="s">
        <v>93</v>
      </c>
      <c r="B38" s="7" t="s">
        <v>94</v>
      </c>
      <c r="C38" s="7" t="s">
        <v>57</v>
      </c>
      <c r="D38" s="7" t="s">
        <v>33</v>
      </c>
      <c r="E38" s="7" t="s">
        <v>95</v>
      </c>
      <c r="F38" s="13">
        <v>0</v>
      </c>
      <c r="G38" s="13">
        <v>0</v>
      </c>
      <c r="H38" s="13">
        <v>162</v>
      </c>
      <c r="I38" s="13">
        <v>134</v>
      </c>
      <c r="J38" s="13">
        <v>160</v>
      </c>
      <c r="K38" s="9">
        <f>VLOOKUP(B38,開球!$B$3:$L$104,10,0)</f>
        <v>162</v>
      </c>
      <c r="L38" s="13">
        <f>VLOOKUP(B38,開球!$B$3:$L$104,11,0)</f>
        <v>25</v>
      </c>
      <c r="M38" s="13">
        <f>VLOOKUP(B38,推球!$B$4:$P$105,15,0)</f>
        <v>27</v>
      </c>
      <c r="N38" s="13">
        <f>VLOOKUP(B38,切球!$B$4:M$105,12,0)</f>
        <v>8</v>
      </c>
      <c r="O38" s="9">
        <f t="shared" si="1"/>
        <v>60</v>
      </c>
      <c r="P38" s="13">
        <v>20</v>
      </c>
    </row>
    <row r="39" spans="1:17" ht="19.5" x14ac:dyDescent="0.25">
      <c r="A39" s="8" t="s">
        <v>106</v>
      </c>
      <c r="B39" s="7" t="s">
        <v>107</v>
      </c>
      <c r="C39" s="7" t="s">
        <v>57</v>
      </c>
      <c r="D39" s="7" t="s">
        <v>33</v>
      </c>
      <c r="E39" s="7" t="s">
        <v>95</v>
      </c>
      <c r="F39" s="13">
        <v>120</v>
      </c>
      <c r="G39" s="13">
        <v>140</v>
      </c>
      <c r="H39" s="13">
        <v>157</v>
      </c>
      <c r="I39" s="13">
        <v>147</v>
      </c>
      <c r="J39" s="13">
        <v>0</v>
      </c>
      <c r="K39" s="9">
        <f>VLOOKUP(B39,開球!$B$3:$L$104,10,0)</f>
        <v>157</v>
      </c>
      <c r="L39" s="13">
        <f>VLOOKUP(B39,開球!$B$3:$L$104,11,0)</f>
        <v>28</v>
      </c>
      <c r="M39" s="13">
        <f>VLOOKUP(B39,推球!$B$4:$P$105,15,0)</f>
        <v>22</v>
      </c>
      <c r="N39" s="13">
        <f>VLOOKUP(B39,切球!$B$4:M$105,12,0)</f>
        <v>12</v>
      </c>
      <c r="O39" s="9">
        <f t="shared" si="1"/>
        <v>62</v>
      </c>
      <c r="P39" s="13">
        <v>23</v>
      </c>
    </row>
    <row r="40" spans="1:17" ht="19.5" x14ac:dyDescent="0.25">
      <c r="A40" s="8" t="s">
        <v>96</v>
      </c>
      <c r="B40" s="7" t="s">
        <v>97</v>
      </c>
      <c r="C40" s="7" t="s">
        <v>57</v>
      </c>
      <c r="D40" s="7" t="s">
        <v>33</v>
      </c>
      <c r="E40" s="7" t="s">
        <v>98</v>
      </c>
      <c r="F40" s="13">
        <v>147</v>
      </c>
      <c r="G40" s="13">
        <v>152</v>
      </c>
      <c r="H40" s="13">
        <v>142</v>
      </c>
      <c r="I40" s="13">
        <v>156</v>
      </c>
      <c r="J40" s="13">
        <v>159</v>
      </c>
      <c r="K40" s="9">
        <f>VLOOKUP(B40,開球!$B$3:$L$104,10,0)</f>
        <v>159</v>
      </c>
      <c r="L40" s="13">
        <f>VLOOKUP(B40,開球!$B$3:$L$104,11,0)</f>
        <v>27</v>
      </c>
      <c r="M40" s="13">
        <f>VLOOKUP(B40,推球!$B$4:$P$105,15,0)</f>
        <v>18</v>
      </c>
      <c r="N40" s="13">
        <f>VLOOKUP(B40,切球!$B$4:M$105,12,0)</f>
        <v>18</v>
      </c>
      <c r="O40" s="9">
        <f t="shared" si="1"/>
        <v>63</v>
      </c>
      <c r="P40" s="13">
        <v>24</v>
      </c>
    </row>
    <row r="41" spans="1:17" ht="19.5" x14ac:dyDescent="0.25">
      <c r="A41" s="8" t="s">
        <v>112</v>
      </c>
      <c r="B41" s="7" t="s">
        <v>113</v>
      </c>
      <c r="C41" s="7" t="s">
        <v>57</v>
      </c>
      <c r="D41" s="7" t="s">
        <v>33</v>
      </c>
      <c r="E41" s="7" t="s">
        <v>103</v>
      </c>
      <c r="F41" s="13">
        <v>116</v>
      </c>
      <c r="G41" s="13">
        <v>109</v>
      </c>
      <c r="H41" s="13">
        <v>178</v>
      </c>
      <c r="I41" s="13">
        <v>150</v>
      </c>
      <c r="J41" s="13">
        <v>120</v>
      </c>
      <c r="K41" s="9">
        <f>VLOOKUP(B41,開球!$B$3:$L$104,10,0)</f>
        <v>178</v>
      </c>
      <c r="L41" s="13">
        <f>VLOOKUP(B41,開球!$B$3:$L$104,11,0)</f>
        <v>23</v>
      </c>
      <c r="M41" s="13">
        <f>VLOOKUP(B41,推球!$B$4:$P$105,15,0)</f>
        <v>25</v>
      </c>
      <c r="N41" s="13">
        <f>VLOOKUP(B41,切球!$B$4:M$105,12,0)</f>
        <v>20</v>
      </c>
      <c r="O41" s="9">
        <f t="shared" si="1"/>
        <v>68</v>
      </c>
      <c r="P41" s="13">
        <v>25</v>
      </c>
    </row>
    <row r="42" spans="1:17" ht="19.5" x14ac:dyDescent="0.25">
      <c r="A42" s="8" t="s">
        <v>88</v>
      </c>
      <c r="B42" s="7" t="s">
        <v>89</v>
      </c>
      <c r="C42" s="7" t="s">
        <v>57</v>
      </c>
      <c r="D42" s="7" t="s">
        <v>19</v>
      </c>
      <c r="E42" s="7" t="s">
        <v>76</v>
      </c>
      <c r="F42" s="13">
        <v>153</v>
      </c>
      <c r="G42" s="13">
        <v>153</v>
      </c>
      <c r="H42" s="13">
        <v>0</v>
      </c>
      <c r="I42" s="13">
        <v>170</v>
      </c>
      <c r="J42" s="13">
        <v>0</v>
      </c>
      <c r="K42" s="9">
        <f>VLOOKUP(B42,開球!$B$3:$L$104,10,0)</f>
        <v>170</v>
      </c>
      <c r="L42" s="13">
        <f>VLOOKUP(B42,開球!$B$3:$L$104,11,0)</f>
        <v>24</v>
      </c>
      <c r="M42" s="13">
        <f>VLOOKUP(B42,推球!$B$4:$P$105,15,0)</f>
        <v>17</v>
      </c>
      <c r="N42" s="13">
        <f>VLOOKUP(B42,切球!$B$4:M$105,12,0)</f>
        <v>27</v>
      </c>
      <c r="O42" s="9">
        <f t="shared" si="1"/>
        <v>68</v>
      </c>
      <c r="P42" s="13">
        <v>25</v>
      </c>
    </row>
    <row r="43" spans="1:17" ht="19.5" x14ac:dyDescent="0.25">
      <c r="A43" s="8" t="s">
        <v>104</v>
      </c>
      <c r="B43" s="7" t="s">
        <v>105</v>
      </c>
      <c r="C43" s="7" t="s">
        <v>57</v>
      </c>
      <c r="D43" s="7" t="s">
        <v>33</v>
      </c>
      <c r="E43" s="7" t="s">
        <v>98</v>
      </c>
      <c r="F43" s="13">
        <v>157</v>
      </c>
      <c r="G43" s="13">
        <v>131</v>
      </c>
      <c r="H43" s="13">
        <v>0</v>
      </c>
      <c r="I43" s="13">
        <v>0</v>
      </c>
      <c r="J43" s="13">
        <v>160</v>
      </c>
      <c r="K43" s="9">
        <f>VLOOKUP(B43,開球!$B$3:$L$104,10,0)</f>
        <v>160</v>
      </c>
      <c r="L43" s="13">
        <f>VLOOKUP(B43,開球!$B$3:$L$104,11,0)</f>
        <v>26</v>
      </c>
      <c r="M43" s="13">
        <f>VLOOKUP(B43,推球!$B$4:$P$105,15,0)</f>
        <v>24</v>
      </c>
      <c r="N43" s="13">
        <f>VLOOKUP(B43,切球!$B$4:M$105,12,0)</f>
        <v>20</v>
      </c>
      <c r="O43" s="9">
        <f t="shared" si="1"/>
        <v>70</v>
      </c>
      <c r="P43" s="13">
        <v>27</v>
      </c>
    </row>
    <row r="44" spans="1:17" ht="19.5" x14ac:dyDescent="0.25">
      <c r="A44" s="8" t="s">
        <v>101</v>
      </c>
      <c r="B44" s="7" t="s">
        <v>102</v>
      </c>
      <c r="C44" s="7" t="s">
        <v>57</v>
      </c>
      <c r="D44" s="7" t="s">
        <v>33</v>
      </c>
      <c r="E44" s="7" t="s">
        <v>103</v>
      </c>
      <c r="F44" s="13">
        <v>116</v>
      </c>
      <c r="G44" s="13">
        <v>0</v>
      </c>
      <c r="H44" s="13">
        <v>153</v>
      </c>
      <c r="I44" s="13">
        <v>135</v>
      </c>
      <c r="J44" s="13">
        <v>0</v>
      </c>
      <c r="K44" s="9">
        <f>VLOOKUP(B44,開球!$B$3:$L$104,10,0)</f>
        <v>153</v>
      </c>
      <c r="L44" s="13">
        <f>VLOOKUP(B44,開球!$B$3:$L$104,11,0)</f>
        <v>29</v>
      </c>
      <c r="M44" s="13">
        <f>VLOOKUP(B44,推球!$B$4:$P$105,15,0)</f>
        <v>29</v>
      </c>
      <c r="N44" s="13">
        <f>VLOOKUP(B44,切球!$B$4:M$105,12,0)</f>
        <v>12</v>
      </c>
      <c r="O44" s="9">
        <f t="shared" si="1"/>
        <v>70</v>
      </c>
      <c r="P44" s="13">
        <v>27</v>
      </c>
    </row>
    <row r="45" spans="1:17" ht="19.5" x14ac:dyDescent="0.25">
      <c r="A45" s="8" t="s">
        <v>85</v>
      </c>
      <c r="B45" s="7" t="s">
        <v>86</v>
      </c>
      <c r="C45" s="7" t="s">
        <v>57</v>
      </c>
      <c r="D45" s="7" t="s">
        <v>19</v>
      </c>
      <c r="E45" s="7" t="s">
        <v>87</v>
      </c>
      <c r="F45" s="13">
        <v>152</v>
      </c>
      <c r="G45" s="13">
        <v>159</v>
      </c>
      <c r="H45" s="13">
        <v>183</v>
      </c>
      <c r="I45" s="13">
        <v>135</v>
      </c>
      <c r="J45" s="13">
        <v>164</v>
      </c>
      <c r="K45" s="9">
        <f>VLOOKUP(B45,開球!$B$3:$L$104,10,0)</f>
        <v>183</v>
      </c>
      <c r="L45" s="13">
        <f>VLOOKUP(B45,開球!$B$3:$L$104,11,0)</f>
        <v>18</v>
      </c>
      <c r="M45" s="13">
        <f>VLOOKUP(B45,推球!$B$4:$P$105,15,0)</f>
        <v>28</v>
      </c>
      <c r="N45" s="13">
        <f>VLOOKUP(B45,切球!$B$4:M$105,12,0)</f>
        <v>27</v>
      </c>
      <c r="O45" s="9">
        <f t="shared" si="1"/>
        <v>73</v>
      </c>
      <c r="P45" s="13">
        <v>29</v>
      </c>
    </row>
    <row r="46" spans="1:17" ht="19.5" x14ac:dyDescent="0.25">
      <c r="A46" s="5" t="s">
        <v>169</v>
      </c>
      <c r="B46" s="4" t="s">
        <v>170</v>
      </c>
      <c r="C46" s="4" t="s">
        <v>136</v>
      </c>
      <c r="D46" s="4" t="s">
        <v>37</v>
      </c>
      <c r="E46" s="4" t="s">
        <v>171</v>
      </c>
      <c r="F46" s="11">
        <v>212</v>
      </c>
      <c r="G46" s="11">
        <v>209</v>
      </c>
      <c r="H46" s="11">
        <v>221</v>
      </c>
      <c r="I46" s="11">
        <v>224</v>
      </c>
      <c r="J46" s="11">
        <v>221</v>
      </c>
      <c r="K46" s="6">
        <f>VLOOKUP(B46,開球!$B$3:$L$104,10,0)</f>
        <v>224</v>
      </c>
      <c r="L46" s="11">
        <f>VLOOKUP(B46,開球!$B$3:$L$104,11,0)</f>
        <v>1</v>
      </c>
      <c r="M46" s="11">
        <f>VLOOKUP(B46,推球!$B$4:$P$105,15,0)</f>
        <v>4</v>
      </c>
      <c r="N46" s="11">
        <f>VLOOKUP(B46,切球!$B$4:M$105,12,0)</f>
        <v>2</v>
      </c>
      <c r="O46" s="6">
        <f t="shared" si="1"/>
        <v>7</v>
      </c>
      <c r="P46" s="11">
        <v>1</v>
      </c>
      <c r="Q46" t="s">
        <v>303</v>
      </c>
    </row>
    <row r="47" spans="1:17" ht="19.5" x14ac:dyDescent="0.25">
      <c r="A47" s="5" t="s">
        <v>180</v>
      </c>
      <c r="B47" s="4" t="s">
        <v>181</v>
      </c>
      <c r="C47" s="4" t="s">
        <v>136</v>
      </c>
      <c r="D47" s="4" t="s">
        <v>14</v>
      </c>
      <c r="E47" s="4" t="s">
        <v>125</v>
      </c>
      <c r="F47" s="11">
        <v>191</v>
      </c>
      <c r="G47" s="11">
        <v>184</v>
      </c>
      <c r="H47" s="11">
        <v>185</v>
      </c>
      <c r="I47" s="11">
        <v>183</v>
      </c>
      <c r="J47" s="11">
        <v>182</v>
      </c>
      <c r="K47" s="6">
        <f>VLOOKUP(B47,開球!$B$3:$L$104,10,0)</f>
        <v>191</v>
      </c>
      <c r="L47" s="11">
        <f>VLOOKUP(B47,開球!$B$3:$L$104,11,0)</f>
        <v>5</v>
      </c>
      <c r="M47" s="11">
        <f>VLOOKUP(B47,推球!$B$4:$P$105,15,0)</f>
        <v>2</v>
      </c>
      <c r="N47" s="11">
        <f>VLOOKUP(B47,切球!$B$4:M$105,12,0)</f>
        <v>1</v>
      </c>
      <c r="O47" s="6">
        <f t="shared" si="1"/>
        <v>8</v>
      </c>
      <c r="P47" s="11">
        <v>2</v>
      </c>
    </row>
    <row r="48" spans="1:17" ht="19.5" x14ac:dyDescent="0.25">
      <c r="A48" s="5" t="s">
        <v>178</v>
      </c>
      <c r="B48" s="4" t="s">
        <v>179</v>
      </c>
      <c r="C48" s="4" t="s">
        <v>136</v>
      </c>
      <c r="D48" s="4" t="s">
        <v>14</v>
      </c>
      <c r="E48" s="4" t="s">
        <v>125</v>
      </c>
      <c r="F48" s="11">
        <v>164</v>
      </c>
      <c r="G48" s="11">
        <v>160</v>
      </c>
      <c r="H48" s="11">
        <v>178</v>
      </c>
      <c r="I48" s="11">
        <v>188</v>
      </c>
      <c r="J48" s="11">
        <v>170</v>
      </c>
      <c r="K48" s="6">
        <f>VLOOKUP(B48,開球!$B$3:$L$104,10,0)</f>
        <v>188</v>
      </c>
      <c r="L48" s="11">
        <f>VLOOKUP(B48,開球!$B$3:$L$104,11,0)</f>
        <v>6</v>
      </c>
      <c r="M48" s="11">
        <f>VLOOKUP(B48,推球!$B$4:$P$105,15,0)</f>
        <v>3</v>
      </c>
      <c r="N48" s="11">
        <f>VLOOKUP(B48,切球!$B$4:M$105,12,0)</f>
        <v>3</v>
      </c>
      <c r="O48" s="6">
        <f t="shared" si="1"/>
        <v>12</v>
      </c>
      <c r="P48" s="11">
        <v>3</v>
      </c>
    </row>
    <row r="49" spans="1:16" ht="19.5" x14ac:dyDescent="0.25">
      <c r="A49" s="5" t="s">
        <v>144</v>
      </c>
      <c r="B49" s="4" t="s">
        <v>145</v>
      </c>
      <c r="C49" s="4" t="s">
        <v>136</v>
      </c>
      <c r="D49" s="4" t="s">
        <v>19</v>
      </c>
      <c r="E49" s="4" t="s">
        <v>146</v>
      </c>
      <c r="F49" s="11">
        <v>210</v>
      </c>
      <c r="G49" s="11">
        <v>213</v>
      </c>
      <c r="H49" s="11">
        <v>209</v>
      </c>
      <c r="I49" s="11">
        <v>213</v>
      </c>
      <c r="J49" s="11">
        <v>210</v>
      </c>
      <c r="K49" s="6">
        <f>VLOOKUP(B49,開球!$B$3:$L$104,10,0)</f>
        <v>213</v>
      </c>
      <c r="L49" s="11">
        <f>VLOOKUP(B49,開球!$B$3:$L$104,11,0)</f>
        <v>2</v>
      </c>
      <c r="M49" s="11">
        <f>VLOOKUP(B49,推球!$B$4:$P$105,15,0)</f>
        <v>1</v>
      </c>
      <c r="N49" s="11">
        <f>VLOOKUP(B49,切球!$B$4:M$105,12,0)</f>
        <v>13</v>
      </c>
      <c r="O49" s="6">
        <f t="shared" si="1"/>
        <v>16</v>
      </c>
      <c r="P49" s="11">
        <v>4</v>
      </c>
    </row>
    <row r="50" spans="1:16" ht="19.5" x14ac:dyDescent="0.25">
      <c r="A50" s="5" t="s">
        <v>147</v>
      </c>
      <c r="B50" s="4" t="s">
        <v>148</v>
      </c>
      <c r="C50" s="4" t="s">
        <v>136</v>
      </c>
      <c r="D50" s="4" t="s">
        <v>19</v>
      </c>
      <c r="E50" s="4" t="s">
        <v>70</v>
      </c>
      <c r="F50" s="11">
        <v>197</v>
      </c>
      <c r="G50" s="11">
        <v>195</v>
      </c>
      <c r="H50" s="11">
        <v>188</v>
      </c>
      <c r="I50" s="11">
        <v>0</v>
      </c>
      <c r="J50" s="11">
        <v>194</v>
      </c>
      <c r="K50" s="6">
        <f>VLOOKUP(B50,開球!$B$3:$L$104,10,0)</f>
        <v>197</v>
      </c>
      <c r="L50" s="11">
        <f>VLOOKUP(B50,開球!$B$3:$L$104,11,0)</f>
        <v>4</v>
      </c>
      <c r="M50" s="11">
        <f>VLOOKUP(B50,推球!$B$4:$P$105,15,0)</f>
        <v>6</v>
      </c>
      <c r="N50" s="11">
        <f>VLOOKUP(B50,切球!$B$4:M$105,12,0)</f>
        <v>7</v>
      </c>
      <c r="O50" s="6">
        <f t="shared" si="1"/>
        <v>17</v>
      </c>
      <c r="P50" s="11">
        <v>5</v>
      </c>
    </row>
    <row r="51" spans="1:16" ht="19.5" x14ac:dyDescent="0.25">
      <c r="A51" s="5" t="s">
        <v>172</v>
      </c>
      <c r="B51" s="4" t="s">
        <v>173</v>
      </c>
      <c r="C51" s="4" t="s">
        <v>136</v>
      </c>
      <c r="D51" s="4" t="s">
        <v>37</v>
      </c>
      <c r="E51" s="4" t="s">
        <v>174</v>
      </c>
      <c r="F51" s="11">
        <v>194</v>
      </c>
      <c r="G51" s="11">
        <v>197</v>
      </c>
      <c r="H51" s="11">
        <v>192</v>
      </c>
      <c r="I51" s="11">
        <v>200</v>
      </c>
      <c r="J51" s="11">
        <v>195</v>
      </c>
      <c r="K51" s="6">
        <f>VLOOKUP(B51,開球!$B$3:$L$104,10,0)</f>
        <v>200</v>
      </c>
      <c r="L51" s="11">
        <f>VLOOKUP(B51,開球!$B$3:$L$104,11,0)</f>
        <v>3</v>
      </c>
      <c r="M51" s="11">
        <f>VLOOKUP(B51,推球!$B$4:$P$105,15,0)</f>
        <v>10</v>
      </c>
      <c r="N51" s="11">
        <f>VLOOKUP(B51,切球!$B$4:M$105,12,0)</f>
        <v>5</v>
      </c>
      <c r="O51" s="6">
        <f t="shared" si="1"/>
        <v>18</v>
      </c>
      <c r="P51" s="11">
        <v>6</v>
      </c>
    </row>
    <row r="52" spans="1:16" ht="19.5" x14ac:dyDescent="0.25">
      <c r="A52" s="5" t="s">
        <v>159</v>
      </c>
      <c r="B52" s="4" t="s">
        <v>160</v>
      </c>
      <c r="C52" s="4" t="s">
        <v>136</v>
      </c>
      <c r="D52" s="4" t="s">
        <v>33</v>
      </c>
      <c r="E52" s="4" t="s">
        <v>161</v>
      </c>
      <c r="F52" s="11">
        <v>173</v>
      </c>
      <c r="G52" s="11">
        <v>169</v>
      </c>
      <c r="H52" s="11">
        <v>173</v>
      </c>
      <c r="I52" s="11">
        <v>166</v>
      </c>
      <c r="J52" s="11">
        <v>167</v>
      </c>
      <c r="K52" s="6">
        <f>VLOOKUP(B52,開球!$B$3:$L$104,10,0)</f>
        <v>173</v>
      </c>
      <c r="L52" s="11">
        <f>VLOOKUP(B52,開球!$B$3:$L$104,11,0)</f>
        <v>9</v>
      </c>
      <c r="M52" s="11">
        <f>VLOOKUP(B52,推球!$B$4:$P$105,15,0)</f>
        <v>5</v>
      </c>
      <c r="N52" s="11">
        <f>VLOOKUP(B52,切球!$B$4:M$105,12,0)</f>
        <v>4</v>
      </c>
      <c r="O52" s="6">
        <f t="shared" si="1"/>
        <v>18</v>
      </c>
      <c r="P52" s="11">
        <v>6</v>
      </c>
    </row>
    <row r="53" spans="1:16" ht="19.5" x14ac:dyDescent="0.25">
      <c r="A53" s="5" t="s">
        <v>137</v>
      </c>
      <c r="B53" s="4" t="s">
        <v>138</v>
      </c>
      <c r="C53" s="4" t="s">
        <v>136</v>
      </c>
      <c r="D53" s="4" t="s">
        <v>19</v>
      </c>
      <c r="E53" s="4" t="s">
        <v>61</v>
      </c>
      <c r="F53" s="11">
        <v>0</v>
      </c>
      <c r="G53" s="11">
        <v>140</v>
      </c>
      <c r="H53" s="11">
        <v>186</v>
      </c>
      <c r="I53" s="11">
        <v>182</v>
      </c>
      <c r="J53" s="11">
        <v>185</v>
      </c>
      <c r="K53" s="6">
        <f>VLOOKUP(B53,開球!$B$3:$L$104,10,0)</f>
        <v>186</v>
      </c>
      <c r="L53" s="11">
        <f>VLOOKUP(B53,開球!$B$3:$L$104,11,0)</f>
        <v>7</v>
      </c>
      <c r="M53" s="11">
        <f>VLOOKUP(B53,推球!$B$4:$P$105,15,0)</f>
        <v>11</v>
      </c>
      <c r="N53" s="11">
        <f>VLOOKUP(B53,切球!$B$4:M$105,12,0)</f>
        <v>6</v>
      </c>
      <c r="O53" s="6">
        <f t="shared" si="1"/>
        <v>24</v>
      </c>
      <c r="P53" s="11">
        <v>8</v>
      </c>
    </row>
    <row r="54" spans="1:16" ht="19.5" x14ac:dyDescent="0.25">
      <c r="A54" s="5" t="s">
        <v>157</v>
      </c>
      <c r="B54" s="4" t="s">
        <v>158</v>
      </c>
      <c r="C54" s="4" t="s">
        <v>136</v>
      </c>
      <c r="D54" s="4" t="s">
        <v>33</v>
      </c>
      <c r="E54" s="4" t="s">
        <v>92</v>
      </c>
      <c r="F54" s="11">
        <v>94</v>
      </c>
      <c r="G54" s="11">
        <v>173</v>
      </c>
      <c r="H54" s="11">
        <v>159</v>
      </c>
      <c r="I54" s="11">
        <v>179</v>
      </c>
      <c r="J54" s="11">
        <v>176</v>
      </c>
      <c r="K54" s="6">
        <f>VLOOKUP(B54,開球!$B$3:$L$104,10,0)</f>
        <v>179</v>
      </c>
      <c r="L54" s="11">
        <f>VLOOKUP(B54,開球!$B$3:$L$104,11,0)</f>
        <v>8</v>
      </c>
      <c r="M54" s="11">
        <f>VLOOKUP(B54,推球!$B$4:$P$105,15,0)</f>
        <v>7</v>
      </c>
      <c r="N54" s="11">
        <f>VLOOKUP(B54,切球!$B$4:M$105,12,0)</f>
        <v>13</v>
      </c>
      <c r="O54" s="6">
        <f t="shared" si="1"/>
        <v>28</v>
      </c>
      <c r="P54" s="11">
        <v>9</v>
      </c>
    </row>
    <row r="55" spans="1:16" ht="19.5" x14ac:dyDescent="0.25">
      <c r="A55" s="5" t="s">
        <v>134</v>
      </c>
      <c r="B55" s="4" t="s">
        <v>135</v>
      </c>
      <c r="C55" s="4" t="s">
        <v>136</v>
      </c>
      <c r="D55" s="4" t="s">
        <v>19</v>
      </c>
      <c r="E55" s="4" t="s">
        <v>58</v>
      </c>
      <c r="F55" s="11">
        <v>104</v>
      </c>
      <c r="G55" s="11">
        <v>147</v>
      </c>
      <c r="H55" s="11">
        <v>0</v>
      </c>
      <c r="I55" s="11">
        <v>139</v>
      </c>
      <c r="J55" s="11">
        <v>0</v>
      </c>
      <c r="K55" s="6">
        <f>VLOOKUP(B55,開球!$B$3:$L$104,10,0)</f>
        <v>147</v>
      </c>
      <c r="L55" s="11">
        <f>VLOOKUP(B55,開球!$B$3:$L$104,11,0)</f>
        <v>15</v>
      </c>
      <c r="M55" s="11">
        <f>VLOOKUP(B55,推球!$B$4:$P$105,15,0)</f>
        <v>8</v>
      </c>
      <c r="N55" s="11">
        <f>VLOOKUP(B55,切球!$B$4:M$105,12,0)</f>
        <v>7</v>
      </c>
      <c r="O55" s="6">
        <f t="shared" si="1"/>
        <v>30</v>
      </c>
      <c r="P55" s="11">
        <v>10</v>
      </c>
    </row>
    <row r="56" spans="1:16" ht="19.5" x14ac:dyDescent="0.25">
      <c r="A56" s="5" t="s">
        <v>175</v>
      </c>
      <c r="B56" s="4" t="s">
        <v>176</v>
      </c>
      <c r="C56" s="4" t="s">
        <v>136</v>
      </c>
      <c r="D56" s="4" t="s">
        <v>37</v>
      </c>
      <c r="E56" s="4" t="s">
        <v>177</v>
      </c>
      <c r="F56" s="11">
        <v>0</v>
      </c>
      <c r="G56" s="11">
        <v>0</v>
      </c>
      <c r="H56" s="11">
        <v>131</v>
      </c>
      <c r="I56" s="11">
        <v>167</v>
      </c>
      <c r="J56" s="11">
        <v>0</v>
      </c>
      <c r="K56" s="6">
        <f>VLOOKUP(B56,開球!$B$3:$L$104,10,0)</f>
        <v>167</v>
      </c>
      <c r="L56" s="11">
        <f>VLOOKUP(B56,開球!$B$3:$L$104,11,0)</f>
        <v>11</v>
      </c>
      <c r="M56" s="11">
        <f>VLOOKUP(B56,推球!$B$4:$P$105,15,0)</f>
        <v>14</v>
      </c>
      <c r="N56" s="11">
        <f>VLOOKUP(B56,切球!$B$4:M$105,12,0)</f>
        <v>7</v>
      </c>
      <c r="O56" s="6">
        <f t="shared" si="1"/>
        <v>32</v>
      </c>
      <c r="P56" s="11">
        <v>11</v>
      </c>
    </row>
    <row r="57" spans="1:16" ht="19.5" x14ac:dyDescent="0.25">
      <c r="A57" s="5" t="s">
        <v>155</v>
      </c>
      <c r="B57" s="4" t="s">
        <v>156</v>
      </c>
      <c r="C57" s="4" t="s">
        <v>136</v>
      </c>
      <c r="D57" s="4" t="s">
        <v>33</v>
      </c>
      <c r="E57" s="4" t="s">
        <v>98</v>
      </c>
      <c r="F57" s="11">
        <v>0</v>
      </c>
      <c r="G57" s="11">
        <v>0</v>
      </c>
      <c r="H57" s="11">
        <v>112</v>
      </c>
      <c r="I57" s="11">
        <v>173</v>
      </c>
      <c r="J57" s="11">
        <v>0</v>
      </c>
      <c r="K57" s="6">
        <f>VLOOKUP(B57,開球!$B$3:$L$104,10,0)</f>
        <v>173</v>
      </c>
      <c r="L57" s="11">
        <f>VLOOKUP(B57,開球!$B$3:$L$104,11,0)</f>
        <v>9</v>
      </c>
      <c r="M57" s="11">
        <f>VLOOKUP(B57,推球!$B$4:$P$105,15,0)</f>
        <v>15</v>
      </c>
      <c r="N57" s="11">
        <f>VLOOKUP(B57,切球!$B$4:M$105,12,0)</f>
        <v>13</v>
      </c>
      <c r="O57" s="6">
        <f t="shared" si="1"/>
        <v>37</v>
      </c>
      <c r="P57" s="11">
        <v>12</v>
      </c>
    </row>
    <row r="58" spans="1:16" ht="19.5" x14ac:dyDescent="0.25">
      <c r="A58" s="5" t="s">
        <v>149</v>
      </c>
      <c r="B58" s="4" t="s">
        <v>150</v>
      </c>
      <c r="C58" s="4" t="s">
        <v>136</v>
      </c>
      <c r="D58" s="4" t="s">
        <v>19</v>
      </c>
      <c r="E58" s="4" t="s">
        <v>76</v>
      </c>
      <c r="F58" s="11">
        <v>119</v>
      </c>
      <c r="G58" s="11">
        <v>0</v>
      </c>
      <c r="H58" s="11">
        <v>0</v>
      </c>
      <c r="I58" s="11">
        <v>86</v>
      </c>
      <c r="J58" s="11">
        <v>0</v>
      </c>
      <c r="K58" s="6">
        <f>VLOOKUP(B58,開球!$B$3:$L$104,10,0)</f>
        <v>119</v>
      </c>
      <c r="L58" s="11">
        <f>VLOOKUP(B58,開球!$B$3:$L$104,11,0)</f>
        <v>20</v>
      </c>
      <c r="M58" s="11">
        <f>VLOOKUP(B58,推球!$B$4:$P$105,15,0)</f>
        <v>12</v>
      </c>
      <c r="N58" s="11">
        <f>VLOOKUP(B58,切球!$B$4:M$105,12,0)</f>
        <v>7</v>
      </c>
      <c r="O58" s="6">
        <f t="shared" si="1"/>
        <v>39</v>
      </c>
      <c r="P58" s="11">
        <v>13</v>
      </c>
    </row>
    <row r="59" spans="1:16" ht="19.5" x14ac:dyDescent="0.25">
      <c r="A59" s="5" t="s">
        <v>182</v>
      </c>
      <c r="B59" s="4" t="s">
        <v>183</v>
      </c>
      <c r="C59" s="4" t="s">
        <v>136</v>
      </c>
      <c r="D59" s="4" t="s">
        <v>184</v>
      </c>
      <c r="E59" s="4" t="s">
        <v>185</v>
      </c>
      <c r="F59" s="11">
        <v>142</v>
      </c>
      <c r="G59" s="11">
        <v>107</v>
      </c>
      <c r="H59" s="11">
        <v>143</v>
      </c>
      <c r="I59" s="11">
        <v>131</v>
      </c>
      <c r="J59" s="11">
        <v>112</v>
      </c>
      <c r="K59" s="6">
        <f>VLOOKUP(B59,開球!$B$3:$L$104,10,0)</f>
        <v>143</v>
      </c>
      <c r="L59" s="11">
        <f>VLOOKUP(B59,開球!$B$3:$L$104,11,0)</f>
        <v>17</v>
      </c>
      <c r="M59" s="11">
        <f>VLOOKUP(B59,推球!$B$4:$P$105,15,0)</f>
        <v>16</v>
      </c>
      <c r="N59" s="11">
        <f>VLOOKUP(B59,切球!$B$4:M$105,12,0)</f>
        <v>7</v>
      </c>
      <c r="O59" s="6">
        <f t="shared" si="1"/>
        <v>40</v>
      </c>
      <c r="P59" s="11">
        <v>14</v>
      </c>
    </row>
    <row r="60" spans="1:16" ht="19.5" x14ac:dyDescent="0.25">
      <c r="A60" s="5" t="s">
        <v>164</v>
      </c>
      <c r="B60" s="4" t="s">
        <v>165</v>
      </c>
      <c r="C60" s="4" t="s">
        <v>136</v>
      </c>
      <c r="D60" s="4" t="s">
        <v>33</v>
      </c>
      <c r="E60" s="4" t="s">
        <v>95</v>
      </c>
      <c r="F60" s="11">
        <v>0</v>
      </c>
      <c r="G60" s="11">
        <v>0</v>
      </c>
      <c r="H60" s="11">
        <v>116</v>
      </c>
      <c r="I60" s="11">
        <v>125</v>
      </c>
      <c r="J60" s="11">
        <v>160</v>
      </c>
      <c r="K60" s="6">
        <f>VLOOKUP(B60,開球!$B$3:$L$104,10,0)</f>
        <v>160</v>
      </c>
      <c r="L60" s="11">
        <f>VLOOKUP(B60,開球!$B$3:$L$104,11,0)</f>
        <v>13</v>
      </c>
      <c r="M60" s="11">
        <f>VLOOKUP(B60,推球!$B$4:$P$105,15,0)</f>
        <v>19</v>
      </c>
      <c r="N60" s="11">
        <f>VLOOKUP(B60,切球!$B$4:M$105,12,0)</f>
        <v>13</v>
      </c>
      <c r="O60" s="6">
        <f t="shared" si="1"/>
        <v>45</v>
      </c>
      <c r="P60" s="11">
        <v>15</v>
      </c>
    </row>
    <row r="61" spans="1:16" ht="19.5" x14ac:dyDescent="0.25">
      <c r="A61" s="5" t="s">
        <v>166</v>
      </c>
      <c r="B61" s="4" t="s">
        <v>167</v>
      </c>
      <c r="C61" s="4" t="s">
        <v>136</v>
      </c>
      <c r="D61" s="4" t="s">
        <v>37</v>
      </c>
      <c r="E61" s="4" t="s">
        <v>168</v>
      </c>
      <c r="F61" s="11">
        <v>150</v>
      </c>
      <c r="G61" s="11">
        <v>152</v>
      </c>
      <c r="H61" s="11">
        <v>140</v>
      </c>
      <c r="I61" s="11">
        <v>157</v>
      </c>
      <c r="J61" s="11">
        <v>140</v>
      </c>
      <c r="K61" s="6">
        <f>VLOOKUP(B61,開球!$B$3:$L$104,10,0)</f>
        <v>157</v>
      </c>
      <c r="L61" s="11">
        <f>VLOOKUP(B61,開球!$B$3:$L$104,11,0)</f>
        <v>14</v>
      </c>
      <c r="M61" s="11">
        <f>VLOOKUP(B61,推球!$B$4:$P$105,15,0)</f>
        <v>20</v>
      </c>
      <c r="N61" s="11">
        <f>VLOOKUP(B61,切球!$B$4:M$105,12,0)</f>
        <v>12</v>
      </c>
      <c r="O61" s="6">
        <f t="shared" si="1"/>
        <v>46</v>
      </c>
      <c r="P61" s="11">
        <v>16</v>
      </c>
    </row>
    <row r="62" spans="1:16" ht="19.5" x14ac:dyDescent="0.25">
      <c r="A62" s="5" t="s">
        <v>151</v>
      </c>
      <c r="B62" s="4" t="s">
        <v>152</v>
      </c>
      <c r="C62" s="4" t="s">
        <v>136</v>
      </c>
      <c r="D62" s="4" t="s">
        <v>33</v>
      </c>
      <c r="E62" s="4" t="s">
        <v>103</v>
      </c>
      <c r="F62" s="11">
        <v>166</v>
      </c>
      <c r="G62" s="11">
        <v>0</v>
      </c>
      <c r="H62" s="11">
        <v>156</v>
      </c>
      <c r="I62" s="11">
        <v>0</v>
      </c>
      <c r="J62" s="11">
        <v>140</v>
      </c>
      <c r="K62" s="6">
        <f>VLOOKUP(B62,開球!$B$3:$L$104,10,0)</f>
        <v>166</v>
      </c>
      <c r="L62" s="11">
        <f>VLOOKUP(B62,開球!$B$3:$L$104,11,0)</f>
        <v>12</v>
      </c>
      <c r="M62" s="11">
        <f>VLOOKUP(B62,推球!$B$4:$P$105,15,0)</f>
        <v>17</v>
      </c>
      <c r="N62" s="11">
        <f>VLOOKUP(B62,切球!$B$4:M$105,12,0)</f>
        <v>18</v>
      </c>
      <c r="O62" s="6">
        <f t="shared" si="1"/>
        <v>47</v>
      </c>
      <c r="P62" s="11">
        <v>17</v>
      </c>
    </row>
    <row r="63" spans="1:16" ht="19.5" x14ac:dyDescent="0.25">
      <c r="A63" s="5" t="s">
        <v>142</v>
      </c>
      <c r="B63" s="4" t="s">
        <v>143</v>
      </c>
      <c r="C63" s="4" t="s">
        <v>136</v>
      </c>
      <c r="D63" s="4" t="s">
        <v>19</v>
      </c>
      <c r="E63" s="4" t="s">
        <v>76</v>
      </c>
      <c r="F63" s="11">
        <v>0</v>
      </c>
      <c r="G63" s="11">
        <v>0</v>
      </c>
      <c r="H63" s="11">
        <v>0</v>
      </c>
      <c r="I63" s="11">
        <v>0</v>
      </c>
      <c r="J63" s="11">
        <v>109</v>
      </c>
      <c r="K63" s="6">
        <f>VLOOKUP(B63,開球!$B$3:$L$104,10,0)</f>
        <v>109</v>
      </c>
      <c r="L63" s="11">
        <f>VLOOKUP(B63,開球!$B$3:$L$104,11,0)</f>
        <v>21</v>
      </c>
      <c r="M63" s="11">
        <f>VLOOKUP(B63,推球!$B$4:$P$105,15,0)</f>
        <v>9</v>
      </c>
      <c r="N63" s="11">
        <f>VLOOKUP(B63,切球!$B$4:M$105,12,0)</f>
        <v>18</v>
      </c>
      <c r="O63" s="6">
        <f t="shared" si="1"/>
        <v>48</v>
      </c>
      <c r="P63" s="11">
        <v>18</v>
      </c>
    </row>
    <row r="64" spans="1:16" ht="19.5" x14ac:dyDescent="0.25">
      <c r="A64" s="5" t="s">
        <v>162</v>
      </c>
      <c r="B64" s="4" t="s">
        <v>163</v>
      </c>
      <c r="C64" s="4" t="s">
        <v>136</v>
      </c>
      <c r="D64" s="4" t="s">
        <v>33</v>
      </c>
      <c r="E64" s="4" t="s">
        <v>95</v>
      </c>
      <c r="F64" s="11">
        <v>0</v>
      </c>
      <c r="G64" s="11">
        <v>0</v>
      </c>
      <c r="H64" s="11">
        <v>0</v>
      </c>
      <c r="I64" s="11">
        <v>142</v>
      </c>
      <c r="J64" s="11">
        <v>112</v>
      </c>
      <c r="K64" s="6">
        <f>VLOOKUP(B64,開球!$B$3:$L$104,10,0)</f>
        <v>142</v>
      </c>
      <c r="L64" s="11">
        <f>VLOOKUP(B64,開球!$B$3:$L$104,11,0)</f>
        <v>18</v>
      </c>
      <c r="M64" s="11">
        <f>VLOOKUP(B64,推球!$B$4:$P$105,15,0)</f>
        <v>18</v>
      </c>
      <c r="N64" s="11">
        <f>VLOOKUP(B64,切球!$B$4:M$105,12,0)</f>
        <v>13</v>
      </c>
      <c r="O64" s="6">
        <f t="shared" si="1"/>
        <v>49</v>
      </c>
      <c r="P64" s="11">
        <v>19</v>
      </c>
    </row>
    <row r="65" spans="1:17" ht="19.5" x14ac:dyDescent="0.25">
      <c r="A65" s="5" t="s">
        <v>139</v>
      </c>
      <c r="B65" s="4" t="s">
        <v>140</v>
      </c>
      <c r="C65" s="4" t="s">
        <v>136</v>
      </c>
      <c r="D65" s="4" t="s">
        <v>19</v>
      </c>
      <c r="E65" s="4" t="s">
        <v>141</v>
      </c>
      <c r="F65" s="11">
        <v>0</v>
      </c>
      <c r="G65" s="11">
        <v>139</v>
      </c>
      <c r="H65" s="11">
        <v>0</v>
      </c>
      <c r="I65" s="11">
        <v>0</v>
      </c>
      <c r="J65" s="11">
        <v>0</v>
      </c>
      <c r="K65" s="6">
        <f>VLOOKUP(B65,開球!$B$3:$L$104,10,0)</f>
        <v>139</v>
      </c>
      <c r="L65" s="11">
        <f>VLOOKUP(B65,開球!$B$3:$L$104,11,0)</f>
        <v>19</v>
      </c>
      <c r="M65" s="11">
        <f>VLOOKUP(B65,推球!$B$4:$P$105,15,0)</f>
        <v>13</v>
      </c>
      <c r="N65" s="11">
        <f>VLOOKUP(B65,切球!$B$4:M$105,12,0)</f>
        <v>18</v>
      </c>
      <c r="O65" s="6">
        <f t="shared" si="1"/>
        <v>50</v>
      </c>
      <c r="P65" s="11">
        <v>20</v>
      </c>
    </row>
    <row r="66" spans="1:17" ht="19.5" x14ac:dyDescent="0.25">
      <c r="A66" s="5" t="s">
        <v>153</v>
      </c>
      <c r="B66" s="4" t="s">
        <v>154</v>
      </c>
      <c r="C66" s="4" t="s">
        <v>136</v>
      </c>
      <c r="D66" s="4" t="s">
        <v>33</v>
      </c>
      <c r="E66" s="4" t="s">
        <v>103</v>
      </c>
      <c r="F66" s="11">
        <v>140</v>
      </c>
      <c r="G66" s="11">
        <v>145</v>
      </c>
      <c r="H66" s="11">
        <v>0</v>
      </c>
      <c r="I66" s="11">
        <v>0</v>
      </c>
      <c r="J66" s="11">
        <v>116</v>
      </c>
      <c r="K66" s="6">
        <f>VLOOKUP(B66,開球!$B$3:$L$104,10,0)</f>
        <v>145</v>
      </c>
      <c r="L66" s="11">
        <f>VLOOKUP(B66,開球!$B$3:$L$104,11,0)</f>
        <v>16</v>
      </c>
      <c r="M66" s="11">
        <f>VLOOKUP(B66,推球!$B$4:$P$105,15,0)</f>
        <v>21</v>
      </c>
      <c r="N66" s="11">
        <f>VLOOKUP(B66,切球!$B$4:M$105,12,0)</f>
        <v>18</v>
      </c>
      <c r="O66" s="6">
        <f t="shared" si="1"/>
        <v>55</v>
      </c>
      <c r="P66" s="11">
        <v>21</v>
      </c>
    </row>
    <row r="67" spans="1:17" ht="19.5" x14ac:dyDescent="0.25">
      <c r="A67" s="8" t="s">
        <v>209</v>
      </c>
      <c r="B67" s="7" t="s">
        <v>210</v>
      </c>
      <c r="C67" s="7" t="s">
        <v>188</v>
      </c>
      <c r="D67" s="7" t="s">
        <v>37</v>
      </c>
      <c r="E67" s="7" t="s">
        <v>211</v>
      </c>
      <c r="F67" s="13">
        <v>194</v>
      </c>
      <c r="G67" s="13">
        <v>204</v>
      </c>
      <c r="H67" s="13">
        <v>203</v>
      </c>
      <c r="I67" s="13">
        <v>206</v>
      </c>
      <c r="J67" s="13">
        <v>200</v>
      </c>
      <c r="K67" s="9">
        <f>VLOOKUP(B67,開球!$B$3:$L$104,10,0)</f>
        <v>206</v>
      </c>
      <c r="L67" s="13">
        <f>VLOOKUP(B67,開球!$B$3:$L$104,11,0)</f>
        <v>2</v>
      </c>
      <c r="M67" s="13">
        <f>VLOOKUP(B67,推球!$B$4:$P$105,15,0)</f>
        <v>1</v>
      </c>
      <c r="N67" s="13">
        <f>VLOOKUP(B67,切球!$B$4:M$105,12,0)</f>
        <v>2</v>
      </c>
      <c r="O67" s="9">
        <f t="shared" ref="O67:O98" si="2">SUM(L67:N67)</f>
        <v>5</v>
      </c>
      <c r="P67" s="13">
        <v>1</v>
      </c>
      <c r="Q67" t="s">
        <v>303</v>
      </c>
    </row>
    <row r="68" spans="1:17" ht="19.5" x14ac:dyDescent="0.25">
      <c r="A68" s="8" t="s">
        <v>220</v>
      </c>
      <c r="B68" s="7" t="s">
        <v>221</v>
      </c>
      <c r="C68" s="7" t="s">
        <v>188</v>
      </c>
      <c r="D68" s="7" t="s">
        <v>37</v>
      </c>
      <c r="E68" s="7" t="s">
        <v>222</v>
      </c>
      <c r="F68" s="13">
        <v>183</v>
      </c>
      <c r="G68" s="13">
        <v>186</v>
      </c>
      <c r="H68" s="13">
        <v>185</v>
      </c>
      <c r="I68" s="13">
        <v>183</v>
      </c>
      <c r="J68" s="13">
        <v>186</v>
      </c>
      <c r="K68" s="9">
        <f>VLOOKUP(B68,開球!$B$3:$L$104,10,0)</f>
        <v>186</v>
      </c>
      <c r="L68" s="13">
        <f>VLOOKUP(B68,開球!$B$3:$L$104,11,0)</f>
        <v>6</v>
      </c>
      <c r="M68" s="13">
        <f>VLOOKUP(B68,推球!$B$4:$P$105,15,0)</f>
        <v>2</v>
      </c>
      <c r="N68" s="13">
        <f>VLOOKUP(B68,切球!$B$4:M$105,12,0)</f>
        <v>2</v>
      </c>
      <c r="O68" s="9">
        <f t="shared" si="2"/>
        <v>10</v>
      </c>
      <c r="P68" s="13">
        <v>2</v>
      </c>
    </row>
    <row r="69" spans="1:17" ht="19.5" x14ac:dyDescent="0.25">
      <c r="A69" s="8" t="s">
        <v>197</v>
      </c>
      <c r="B69" s="7" t="s">
        <v>198</v>
      </c>
      <c r="C69" s="7" t="s">
        <v>188</v>
      </c>
      <c r="D69" s="7" t="s">
        <v>19</v>
      </c>
      <c r="E69" s="7" t="s">
        <v>79</v>
      </c>
      <c r="F69" s="13">
        <v>195</v>
      </c>
      <c r="G69" s="13">
        <v>191</v>
      </c>
      <c r="H69" s="13">
        <v>197</v>
      </c>
      <c r="I69" s="13">
        <v>204</v>
      </c>
      <c r="J69" s="13">
        <v>188</v>
      </c>
      <c r="K69" s="9">
        <f>VLOOKUP(B69,開球!$B$3:$L$104,10,0)</f>
        <v>204</v>
      </c>
      <c r="L69" s="13">
        <f>VLOOKUP(B69,開球!$B$3:$L$104,11,0)</f>
        <v>3</v>
      </c>
      <c r="M69" s="13">
        <f>VLOOKUP(B69,推球!$B$4:$P$105,15,0)</f>
        <v>4</v>
      </c>
      <c r="N69" s="13">
        <f>VLOOKUP(B69,切球!$B$4:M$105,12,0)</f>
        <v>5</v>
      </c>
      <c r="O69" s="9">
        <f t="shared" si="2"/>
        <v>12</v>
      </c>
      <c r="P69" s="13">
        <v>3</v>
      </c>
    </row>
    <row r="70" spans="1:17" ht="19.5" x14ac:dyDescent="0.25">
      <c r="A70" s="8" t="s">
        <v>226</v>
      </c>
      <c r="B70" s="7" t="s">
        <v>227</v>
      </c>
      <c r="C70" s="7" t="s">
        <v>188</v>
      </c>
      <c r="D70" s="7" t="s">
        <v>14</v>
      </c>
      <c r="E70" s="7" t="s">
        <v>228</v>
      </c>
      <c r="F70" s="13">
        <v>201</v>
      </c>
      <c r="G70" s="13">
        <v>191</v>
      </c>
      <c r="H70" s="13">
        <v>204</v>
      </c>
      <c r="I70" s="13">
        <v>209</v>
      </c>
      <c r="J70" s="13">
        <v>210</v>
      </c>
      <c r="K70" s="9">
        <f>VLOOKUP(B70,開球!$B$3:$L$104,10,0)</f>
        <v>210</v>
      </c>
      <c r="L70" s="13">
        <f>VLOOKUP(B70,開球!$B$3:$L$104,11,0)</f>
        <v>1</v>
      </c>
      <c r="M70" s="13">
        <f>VLOOKUP(B70,推球!$B$4:$P$105,15,0)</f>
        <v>11</v>
      </c>
      <c r="N70" s="13">
        <f>VLOOKUP(B70,切球!$B$4:M$105,12,0)</f>
        <v>1</v>
      </c>
      <c r="O70" s="9">
        <f t="shared" si="2"/>
        <v>13</v>
      </c>
      <c r="P70" s="13">
        <v>4</v>
      </c>
    </row>
    <row r="71" spans="1:17" ht="19.5" x14ac:dyDescent="0.25">
      <c r="A71" s="8" t="s">
        <v>186</v>
      </c>
      <c r="B71" s="7" t="s">
        <v>187</v>
      </c>
      <c r="C71" s="7" t="s">
        <v>188</v>
      </c>
      <c r="D71" s="7" t="s">
        <v>19</v>
      </c>
      <c r="E71" s="7" t="s">
        <v>189</v>
      </c>
      <c r="F71" s="13">
        <v>173</v>
      </c>
      <c r="G71" s="13">
        <v>0</v>
      </c>
      <c r="H71" s="13">
        <v>167</v>
      </c>
      <c r="I71" s="13">
        <v>0</v>
      </c>
      <c r="J71" s="13">
        <v>150</v>
      </c>
      <c r="K71" s="9">
        <f>VLOOKUP(B71,開球!$B$3:$L$104,10,0)</f>
        <v>173</v>
      </c>
      <c r="L71" s="13">
        <f>VLOOKUP(B71,開球!$B$3:$L$104,11,0)</f>
        <v>8</v>
      </c>
      <c r="M71" s="13">
        <f>VLOOKUP(B71,推球!$B$4:$P$105,15,0)</f>
        <v>3</v>
      </c>
      <c r="N71" s="13">
        <f>VLOOKUP(B71,切球!$B$4:M$105,12,0)</f>
        <v>4</v>
      </c>
      <c r="O71" s="9">
        <f t="shared" si="2"/>
        <v>15</v>
      </c>
      <c r="P71" s="13">
        <v>5</v>
      </c>
    </row>
    <row r="72" spans="1:17" ht="19.5" x14ac:dyDescent="0.25">
      <c r="A72" s="8" t="s">
        <v>223</v>
      </c>
      <c r="B72" s="7" t="s">
        <v>224</v>
      </c>
      <c r="C72" s="7" t="s">
        <v>188</v>
      </c>
      <c r="D72" s="7" t="s">
        <v>37</v>
      </c>
      <c r="E72" s="7" t="s">
        <v>225</v>
      </c>
      <c r="F72" s="13">
        <v>0</v>
      </c>
      <c r="G72" s="13">
        <v>0</v>
      </c>
      <c r="H72" s="13">
        <v>200</v>
      </c>
      <c r="I72" s="13">
        <v>204</v>
      </c>
      <c r="J72" s="13">
        <v>197</v>
      </c>
      <c r="K72" s="9">
        <f>VLOOKUP(B72,開球!$B$3:$L$104,10,0)</f>
        <v>204</v>
      </c>
      <c r="L72" s="13">
        <f>VLOOKUP(B72,開球!$B$3:$L$104,11,0)</f>
        <v>3</v>
      </c>
      <c r="M72" s="13">
        <f>VLOOKUP(B72,推球!$B$4:$P$105,15,0)</f>
        <v>10</v>
      </c>
      <c r="N72" s="13">
        <f>VLOOKUP(B72,切球!$B$4:M$105,12,0)</f>
        <v>6</v>
      </c>
      <c r="O72" s="9">
        <f t="shared" si="2"/>
        <v>19</v>
      </c>
      <c r="P72" s="13">
        <v>6</v>
      </c>
    </row>
    <row r="73" spans="1:17" ht="19.5" x14ac:dyDescent="0.25">
      <c r="A73" s="8" t="s">
        <v>215</v>
      </c>
      <c r="B73" s="7" t="s">
        <v>216</v>
      </c>
      <c r="C73" s="7" t="s">
        <v>188</v>
      </c>
      <c r="D73" s="7" t="s">
        <v>37</v>
      </c>
      <c r="E73" s="7" t="s">
        <v>217</v>
      </c>
      <c r="F73" s="13">
        <v>191</v>
      </c>
      <c r="G73" s="13">
        <v>185</v>
      </c>
      <c r="H73" s="13">
        <v>85</v>
      </c>
      <c r="I73" s="13">
        <v>197</v>
      </c>
      <c r="J73" s="13">
        <v>70</v>
      </c>
      <c r="K73" s="9">
        <f>VLOOKUP(B73,開球!$B$3:$L$104,10,0)</f>
        <v>197</v>
      </c>
      <c r="L73" s="13">
        <f>VLOOKUP(B73,開球!$B$3:$L$104,11,0)</f>
        <v>5</v>
      </c>
      <c r="M73" s="13">
        <f>VLOOKUP(B73,推球!$B$4:$P$105,15,0)</f>
        <v>7</v>
      </c>
      <c r="N73" s="13">
        <f>VLOOKUP(B73,切球!$B$4:M$105,12,0)</f>
        <v>9</v>
      </c>
      <c r="O73" s="9">
        <f t="shared" si="2"/>
        <v>21</v>
      </c>
      <c r="P73" s="13">
        <v>7</v>
      </c>
    </row>
    <row r="74" spans="1:17" ht="19.5" x14ac:dyDescent="0.25">
      <c r="A74" s="8" t="s">
        <v>199</v>
      </c>
      <c r="B74" s="7" t="s">
        <v>200</v>
      </c>
      <c r="C74" s="7" t="s">
        <v>188</v>
      </c>
      <c r="D74" s="7" t="s">
        <v>19</v>
      </c>
      <c r="E74" s="7" t="s">
        <v>64</v>
      </c>
      <c r="F74" s="13">
        <v>173</v>
      </c>
      <c r="G74" s="13">
        <v>182</v>
      </c>
      <c r="H74" s="13">
        <v>170</v>
      </c>
      <c r="I74" s="13">
        <v>186</v>
      </c>
      <c r="J74" s="13">
        <v>183</v>
      </c>
      <c r="K74" s="9">
        <f>VLOOKUP(B74,開球!$B$3:$L$104,10,0)</f>
        <v>186</v>
      </c>
      <c r="L74" s="13">
        <f>VLOOKUP(B74,開球!$B$3:$L$104,11,0)</f>
        <v>6</v>
      </c>
      <c r="M74" s="13">
        <f>VLOOKUP(B74,推球!$B$4:$P$105,15,0)</f>
        <v>5</v>
      </c>
      <c r="N74" s="13">
        <f>VLOOKUP(B74,切球!$B$4:M$105,12,0)</f>
        <v>10</v>
      </c>
      <c r="O74" s="9">
        <f t="shared" si="2"/>
        <v>21</v>
      </c>
      <c r="P74" s="13">
        <v>7</v>
      </c>
    </row>
    <row r="75" spans="1:17" ht="19.5" x14ac:dyDescent="0.25">
      <c r="A75" s="8" t="s">
        <v>212</v>
      </c>
      <c r="B75" s="7" t="s">
        <v>213</v>
      </c>
      <c r="C75" s="7" t="s">
        <v>188</v>
      </c>
      <c r="D75" s="7" t="s">
        <v>37</v>
      </c>
      <c r="E75" s="7" t="s">
        <v>214</v>
      </c>
      <c r="F75" s="13">
        <v>153</v>
      </c>
      <c r="G75" s="13">
        <v>152</v>
      </c>
      <c r="H75" s="13">
        <v>150</v>
      </c>
      <c r="I75" s="13">
        <v>153</v>
      </c>
      <c r="J75" s="13">
        <v>150</v>
      </c>
      <c r="K75" s="9">
        <f>VLOOKUP(B75,開球!$B$3:$L$104,10,0)</f>
        <v>153</v>
      </c>
      <c r="L75" s="13">
        <f>VLOOKUP(B75,開球!$B$3:$L$104,11,0)</f>
        <v>11</v>
      </c>
      <c r="M75" s="13">
        <f>VLOOKUP(B75,推球!$B$4:$P$105,15,0)</f>
        <v>9</v>
      </c>
      <c r="N75" s="13">
        <f>VLOOKUP(B75,切球!$B$4:M$105,12,0)</f>
        <v>6</v>
      </c>
      <c r="O75" s="9">
        <f t="shared" si="2"/>
        <v>26</v>
      </c>
      <c r="P75" s="13">
        <v>9</v>
      </c>
    </row>
    <row r="76" spans="1:17" ht="19.5" x14ac:dyDescent="0.25">
      <c r="A76" s="8" t="s">
        <v>192</v>
      </c>
      <c r="B76" s="7" t="s">
        <v>193</v>
      </c>
      <c r="C76" s="7" t="s">
        <v>188</v>
      </c>
      <c r="D76" s="7" t="s">
        <v>19</v>
      </c>
      <c r="E76" s="7" t="s">
        <v>194</v>
      </c>
      <c r="F76" s="13">
        <v>114</v>
      </c>
      <c r="G76" s="13">
        <v>149</v>
      </c>
      <c r="H76" s="13">
        <v>149</v>
      </c>
      <c r="I76" s="13">
        <v>152</v>
      </c>
      <c r="J76" s="13">
        <v>138</v>
      </c>
      <c r="K76" s="9">
        <f>VLOOKUP(B76,開球!$B$3:$L$104,10,0)</f>
        <v>152</v>
      </c>
      <c r="L76" s="13">
        <f>VLOOKUP(B76,開球!$B$3:$L$104,11,0)</f>
        <v>12</v>
      </c>
      <c r="M76" s="13">
        <f>VLOOKUP(B76,推球!$B$4:$P$105,15,0)</f>
        <v>8</v>
      </c>
      <c r="N76" s="13">
        <f>VLOOKUP(B76,切球!$B$4:M$105,12,0)</f>
        <v>11</v>
      </c>
      <c r="O76" s="9">
        <f t="shared" si="2"/>
        <v>31</v>
      </c>
      <c r="P76" s="13">
        <v>10</v>
      </c>
    </row>
    <row r="77" spans="1:17" ht="19.5" x14ac:dyDescent="0.25">
      <c r="A77" s="8" t="s">
        <v>190</v>
      </c>
      <c r="B77" s="7" t="s">
        <v>191</v>
      </c>
      <c r="C77" s="7" t="s">
        <v>188</v>
      </c>
      <c r="D77" s="7" t="s">
        <v>19</v>
      </c>
      <c r="E77" s="7" t="s">
        <v>64</v>
      </c>
      <c r="F77" s="13">
        <v>122</v>
      </c>
      <c r="G77" s="13">
        <v>119</v>
      </c>
      <c r="H77" s="13">
        <v>0</v>
      </c>
      <c r="I77" s="13">
        <v>152</v>
      </c>
      <c r="J77" s="13">
        <v>166</v>
      </c>
      <c r="K77" s="9">
        <f>VLOOKUP(B77,開球!$B$3:$L$104,10,0)</f>
        <v>166</v>
      </c>
      <c r="L77" s="13">
        <f>VLOOKUP(B77,開球!$B$3:$L$104,11,0)</f>
        <v>10</v>
      </c>
      <c r="M77" s="13">
        <f>VLOOKUP(B77,推球!$B$4:$P$105,15,0)</f>
        <v>16</v>
      </c>
      <c r="N77" s="13">
        <f>VLOOKUP(B77,切球!$B$4:M$105,12,0)</f>
        <v>6</v>
      </c>
      <c r="O77" s="9">
        <f t="shared" si="2"/>
        <v>32</v>
      </c>
      <c r="P77" s="13">
        <v>11</v>
      </c>
    </row>
    <row r="78" spans="1:17" ht="19.5" x14ac:dyDescent="0.25">
      <c r="A78" s="8" t="s">
        <v>229</v>
      </c>
      <c r="B78" s="7" t="s">
        <v>230</v>
      </c>
      <c r="C78" s="7" t="s">
        <v>188</v>
      </c>
      <c r="D78" s="7" t="s">
        <v>184</v>
      </c>
      <c r="E78" s="7" t="s">
        <v>185</v>
      </c>
      <c r="F78" s="13">
        <v>0</v>
      </c>
      <c r="G78" s="13">
        <v>166</v>
      </c>
      <c r="H78" s="13">
        <v>167</v>
      </c>
      <c r="I78" s="13">
        <v>162</v>
      </c>
      <c r="J78" s="13">
        <v>114</v>
      </c>
      <c r="K78" s="9">
        <f>VLOOKUP(B78,開球!$B$3:$L$104,10,0)</f>
        <v>167</v>
      </c>
      <c r="L78" s="13">
        <f>VLOOKUP(B78,開球!$B$3:$L$104,11,0)</f>
        <v>9</v>
      </c>
      <c r="M78" s="13">
        <f>VLOOKUP(B78,推球!$B$4:$P$105,15,0)</f>
        <v>14</v>
      </c>
      <c r="N78" s="13">
        <f>VLOOKUP(B78,切球!$B$4:M$105,12,0)</f>
        <v>13</v>
      </c>
      <c r="O78" s="9">
        <f t="shared" si="2"/>
        <v>36</v>
      </c>
      <c r="P78" s="13">
        <v>12</v>
      </c>
    </row>
    <row r="79" spans="1:17" ht="19.5" x14ac:dyDescent="0.25">
      <c r="A79" s="8" t="s">
        <v>201</v>
      </c>
      <c r="B79" s="7" t="s">
        <v>202</v>
      </c>
      <c r="C79" s="7" t="s">
        <v>188</v>
      </c>
      <c r="D79" s="7" t="s">
        <v>19</v>
      </c>
      <c r="E79" s="7" t="s">
        <v>141</v>
      </c>
      <c r="F79" s="13">
        <v>83</v>
      </c>
      <c r="G79" s="13">
        <v>104</v>
      </c>
      <c r="H79" s="13">
        <v>106</v>
      </c>
      <c r="I79" s="13">
        <v>0</v>
      </c>
      <c r="J79" s="13">
        <v>103</v>
      </c>
      <c r="K79" s="9">
        <f>VLOOKUP(B79,開球!$B$3:$L$104,10,0)</f>
        <v>106</v>
      </c>
      <c r="L79" s="13">
        <f>VLOOKUP(B79,開球!$B$3:$L$104,11,0)</f>
        <v>17</v>
      </c>
      <c r="M79" s="13">
        <f>VLOOKUP(B79,推球!$B$4:$P$105,15,0)</f>
        <v>6</v>
      </c>
      <c r="N79" s="13">
        <f>VLOOKUP(B79,切球!$B$4:M$105,12,0)</f>
        <v>13</v>
      </c>
      <c r="O79" s="9">
        <f t="shared" si="2"/>
        <v>36</v>
      </c>
      <c r="P79" s="13">
        <v>12</v>
      </c>
    </row>
    <row r="80" spans="1:17" ht="19.5" x14ac:dyDescent="0.25">
      <c r="A80" s="8" t="s">
        <v>203</v>
      </c>
      <c r="B80" s="7" t="s">
        <v>204</v>
      </c>
      <c r="C80" s="7" t="s">
        <v>188</v>
      </c>
      <c r="D80" s="7" t="s">
        <v>19</v>
      </c>
      <c r="E80" s="7" t="s">
        <v>76</v>
      </c>
      <c r="F80" s="13">
        <v>150</v>
      </c>
      <c r="G80" s="13">
        <v>132</v>
      </c>
      <c r="H80" s="13">
        <v>140</v>
      </c>
      <c r="I80" s="13">
        <v>145</v>
      </c>
      <c r="J80" s="13">
        <v>150</v>
      </c>
      <c r="K80" s="9">
        <f>VLOOKUP(B80,開球!$B$3:$L$104,10,0)</f>
        <v>150</v>
      </c>
      <c r="L80" s="13">
        <f>VLOOKUP(B80,開球!$B$3:$L$104,11,0)</f>
        <v>13</v>
      </c>
      <c r="M80" s="13">
        <f>VLOOKUP(B80,推球!$B$4:$P$105,15,0)</f>
        <v>15</v>
      </c>
      <c r="N80" s="13">
        <f>VLOOKUP(B80,切球!$B$4:M$105,12,0)</f>
        <v>11</v>
      </c>
      <c r="O80" s="9">
        <f t="shared" si="2"/>
        <v>39</v>
      </c>
      <c r="P80" s="13">
        <v>14</v>
      </c>
    </row>
    <row r="81" spans="1:17" ht="19.5" x14ac:dyDescent="0.25">
      <c r="A81" s="8" t="s">
        <v>195</v>
      </c>
      <c r="B81" s="7" t="s">
        <v>196</v>
      </c>
      <c r="C81" s="7" t="s">
        <v>188</v>
      </c>
      <c r="D81" s="7" t="s">
        <v>19</v>
      </c>
      <c r="E81" s="7" t="s">
        <v>82</v>
      </c>
      <c r="F81" s="13">
        <v>137</v>
      </c>
      <c r="G81" s="13">
        <v>135</v>
      </c>
      <c r="H81" s="13">
        <v>128</v>
      </c>
      <c r="I81" s="13">
        <v>0</v>
      </c>
      <c r="J81" s="13">
        <v>133</v>
      </c>
      <c r="K81" s="9">
        <f>VLOOKUP(B81,開球!$B$3:$L$104,10,0)</f>
        <v>137</v>
      </c>
      <c r="L81" s="13">
        <f>VLOOKUP(B81,開球!$B$3:$L$104,11,0)</f>
        <v>14</v>
      </c>
      <c r="M81" s="13">
        <f>VLOOKUP(B81,推球!$B$4:$P$105,15,0)</f>
        <v>12</v>
      </c>
      <c r="N81" s="13">
        <f>VLOOKUP(B81,切球!$B$4:M$105,12,0)</f>
        <v>13</v>
      </c>
      <c r="O81" s="9">
        <f t="shared" si="2"/>
        <v>39</v>
      </c>
      <c r="P81" s="13">
        <v>14</v>
      </c>
    </row>
    <row r="82" spans="1:17" ht="19.5" x14ac:dyDescent="0.25">
      <c r="A82" s="8" t="s">
        <v>207</v>
      </c>
      <c r="B82" s="7" t="s">
        <v>208</v>
      </c>
      <c r="C82" s="7" t="s">
        <v>188</v>
      </c>
      <c r="D82" s="7" t="s">
        <v>33</v>
      </c>
      <c r="E82" s="7" t="s">
        <v>95</v>
      </c>
      <c r="F82" s="13">
        <v>112</v>
      </c>
      <c r="G82" s="13">
        <v>117</v>
      </c>
      <c r="H82" s="13">
        <v>108</v>
      </c>
      <c r="I82" s="13">
        <v>134</v>
      </c>
      <c r="J82" s="13">
        <v>60</v>
      </c>
      <c r="K82" s="9">
        <f>VLOOKUP(B82,開球!$B$3:$L$104,10,0)</f>
        <v>134</v>
      </c>
      <c r="L82" s="13">
        <f>VLOOKUP(B82,開球!$B$3:$L$104,11,0)</f>
        <v>15</v>
      </c>
      <c r="M82" s="13">
        <f>VLOOKUP(B82,推球!$B$4:$P$105,15,0)</f>
        <v>13</v>
      </c>
      <c r="N82" s="13">
        <f>VLOOKUP(B82,切球!$B$4:M$105,12,0)</f>
        <v>13</v>
      </c>
      <c r="O82" s="9">
        <f t="shared" si="2"/>
        <v>41</v>
      </c>
      <c r="P82" s="13">
        <v>16</v>
      </c>
    </row>
    <row r="83" spans="1:17" ht="19.5" x14ac:dyDescent="0.25">
      <c r="A83" s="8" t="s">
        <v>205</v>
      </c>
      <c r="B83" s="7" t="s">
        <v>206</v>
      </c>
      <c r="C83" s="7" t="s">
        <v>188</v>
      </c>
      <c r="D83" s="7" t="s">
        <v>19</v>
      </c>
      <c r="E83" s="7" t="s">
        <v>76</v>
      </c>
      <c r="F83" s="13">
        <v>0</v>
      </c>
      <c r="G83" s="13">
        <v>120</v>
      </c>
      <c r="H83" s="13">
        <v>120</v>
      </c>
      <c r="I83" s="13">
        <v>130</v>
      </c>
      <c r="J83" s="13">
        <v>132</v>
      </c>
      <c r="K83" s="9">
        <f>VLOOKUP(B83,開球!$B$3:$L$104,10,0)</f>
        <v>132</v>
      </c>
      <c r="L83" s="13">
        <f>VLOOKUP(B83,開球!$B$3:$L$104,11,0)</f>
        <v>16</v>
      </c>
      <c r="M83" s="13">
        <f>VLOOKUP(B83,推球!$B$4:$P$105,15,0)</f>
        <v>17</v>
      </c>
      <c r="N83" s="13">
        <f>VLOOKUP(B83,切球!$B$4:M$105,12,0)</f>
        <v>13</v>
      </c>
      <c r="O83" s="9">
        <f t="shared" si="2"/>
        <v>46</v>
      </c>
      <c r="P83" s="13">
        <v>17</v>
      </c>
    </row>
    <row r="84" spans="1:17" ht="19.5" x14ac:dyDescent="0.25">
      <c r="A84" s="8" t="s">
        <v>218</v>
      </c>
      <c r="B84" s="7" t="s">
        <v>280</v>
      </c>
      <c r="C84" s="7" t="s">
        <v>188</v>
      </c>
      <c r="D84" s="7" t="s">
        <v>37</v>
      </c>
      <c r="E84" s="7" t="s">
        <v>219</v>
      </c>
      <c r="F84" s="13"/>
      <c r="G84" s="13"/>
      <c r="H84" s="13"/>
      <c r="I84" s="13"/>
      <c r="J84" s="13"/>
      <c r="K84" s="9">
        <f>VLOOKUP(B84,開球!$B$3:$L$104,10,0)</f>
        <v>0</v>
      </c>
      <c r="L84" s="13">
        <f>VLOOKUP(B84,開球!$B$3:$L$104,11,0)</f>
        <v>18</v>
      </c>
      <c r="M84" s="13">
        <f>VLOOKUP(B84,推球!$B$4:$P$105,15,0)</f>
        <v>18</v>
      </c>
      <c r="N84" s="13">
        <f>VLOOKUP(B84,切球!$B$4:M$105,12,0)</f>
        <v>13</v>
      </c>
      <c r="O84" s="9">
        <f t="shared" si="2"/>
        <v>49</v>
      </c>
      <c r="P84" s="13">
        <v>18</v>
      </c>
    </row>
    <row r="85" spans="1:17" ht="19.5" x14ac:dyDescent="0.25">
      <c r="A85" s="5" t="s">
        <v>245</v>
      </c>
      <c r="B85" s="4" t="s">
        <v>246</v>
      </c>
      <c r="C85" s="4" t="s">
        <v>233</v>
      </c>
      <c r="D85" s="4" t="s">
        <v>37</v>
      </c>
      <c r="E85" s="4" t="s">
        <v>119</v>
      </c>
      <c r="F85" s="11">
        <v>195</v>
      </c>
      <c r="G85" s="11">
        <v>194</v>
      </c>
      <c r="H85" s="11">
        <v>195</v>
      </c>
      <c r="I85" s="11">
        <v>189</v>
      </c>
      <c r="J85" s="11">
        <v>195</v>
      </c>
      <c r="K85" s="6">
        <f>VLOOKUP(B85,開球!$B$3:$L$104,10,0)</f>
        <v>195</v>
      </c>
      <c r="L85" s="11">
        <f>VLOOKUP(B85,開球!$B$3:$L$104,11,0)</f>
        <v>1</v>
      </c>
      <c r="M85" s="11">
        <f>VLOOKUP(B85,推球!$B$4:$P$105,15,0)</f>
        <v>2</v>
      </c>
      <c r="N85" s="11">
        <f>VLOOKUP(B85,切球!$B$4:M$105,12,0)</f>
        <v>1</v>
      </c>
      <c r="O85" s="6">
        <f t="shared" si="2"/>
        <v>4</v>
      </c>
      <c r="P85" s="11">
        <v>1</v>
      </c>
      <c r="Q85" t="s">
        <v>303</v>
      </c>
    </row>
    <row r="86" spans="1:17" ht="19.5" x14ac:dyDescent="0.25">
      <c r="A86" s="5" t="s">
        <v>238</v>
      </c>
      <c r="B86" s="4" t="s">
        <v>239</v>
      </c>
      <c r="C86" s="4" t="s">
        <v>233</v>
      </c>
      <c r="D86" s="4" t="s">
        <v>33</v>
      </c>
      <c r="E86" s="4" t="s">
        <v>92</v>
      </c>
      <c r="F86" s="11">
        <v>181</v>
      </c>
      <c r="G86" s="11">
        <v>172</v>
      </c>
      <c r="H86" s="11">
        <v>169</v>
      </c>
      <c r="I86" s="11">
        <v>172</v>
      </c>
      <c r="J86" s="11">
        <v>165</v>
      </c>
      <c r="K86" s="6">
        <f>VLOOKUP(B86,開球!$B$3:$L$104,10,0)</f>
        <v>181</v>
      </c>
      <c r="L86" s="11">
        <f>VLOOKUP(B86,開球!$B$3:$L$104,11,0)</f>
        <v>2</v>
      </c>
      <c r="M86" s="11">
        <f>VLOOKUP(B86,推球!$B$4:$P$105,15,0)</f>
        <v>1</v>
      </c>
      <c r="N86" s="11">
        <f>VLOOKUP(B86,切球!$B$4:M$105,12,0)</f>
        <v>2</v>
      </c>
      <c r="O86" s="6">
        <f t="shared" si="2"/>
        <v>5</v>
      </c>
      <c r="P86" s="11">
        <v>2</v>
      </c>
    </row>
    <row r="87" spans="1:17" ht="19.5" x14ac:dyDescent="0.25">
      <c r="A87" s="5" t="s">
        <v>247</v>
      </c>
      <c r="B87" s="4" t="s">
        <v>248</v>
      </c>
      <c r="C87" s="4" t="s">
        <v>233</v>
      </c>
      <c r="D87" s="4" t="s">
        <v>14</v>
      </c>
      <c r="E87" s="4" t="s">
        <v>125</v>
      </c>
      <c r="F87" s="11">
        <v>147</v>
      </c>
      <c r="G87" s="11">
        <v>155</v>
      </c>
      <c r="H87" s="11">
        <v>147</v>
      </c>
      <c r="I87" s="11">
        <v>153</v>
      </c>
      <c r="J87" s="11">
        <v>153</v>
      </c>
      <c r="K87" s="6">
        <f>VLOOKUP(B87,開球!$B$3:$L$104,10,0)</f>
        <v>155</v>
      </c>
      <c r="L87" s="11">
        <f>VLOOKUP(B87,開球!$B$3:$L$104,11,0)</f>
        <v>4</v>
      </c>
      <c r="M87" s="11">
        <f>VLOOKUP(B87,推球!$B$4:$P$105,15,0)</f>
        <v>3</v>
      </c>
      <c r="N87" s="11">
        <f>VLOOKUP(B87,切球!$B$4:M$105,12,0)</f>
        <v>6</v>
      </c>
      <c r="O87" s="6">
        <f t="shared" si="2"/>
        <v>13</v>
      </c>
      <c r="P87" s="11">
        <v>3</v>
      </c>
    </row>
    <row r="88" spans="1:17" ht="19.5" x14ac:dyDescent="0.25">
      <c r="A88" s="5" t="s">
        <v>234</v>
      </c>
      <c r="B88" s="4" t="s">
        <v>235</v>
      </c>
      <c r="C88" s="4" t="s">
        <v>233</v>
      </c>
      <c r="D88" s="4" t="s">
        <v>19</v>
      </c>
      <c r="E88" s="4" t="s">
        <v>58</v>
      </c>
      <c r="F88" s="11">
        <v>141</v>
      </c>
      <c r="G88" s="11">
        <v>124</v>
      </c>
      <c r="H88" s="11">
        <v>142</v>
      </c>
      <c r="I88" s="11">
        <v>136</v>
      </c>
      <c r="J88" s="11">
        <v>0</v>
      </c>
      <c r="K88" s="6">
        <f>VLOOKUP(B88,開球!$B$3:$L$104,10,0)</f>
        <v>142</v>
      </c>
      <c r="L88" s="11">
        <f>VLOOKUP(B88,開球!$B$3:$L$104,11,0)</f>
        <v>6</v>
      </c>
      <c r="M88" s="11">
        <f>VLOOKUP(B88,推球!$B$4:$P$105,15,0)</f>
        <v>5</v>
      </c>
      <c r="N88" s="11">
        <f>VLOOKUP(B88,切球!$B$4:M$105,12,0)</f>
        <v>2</v>
      </c>
      <c r="O88" s="6">
        <f t="shared" si="2"/>
        <v>13</v>
      </c>
      <c r="P88" s="11">
        <v>3</v>
      </c>
    </row>
    <row r="89" spans="1:17" ht="19.5" x14ac:dyDescent="0.25">
      <c r="A89" s="5" t="s">
        <v>242</v>
      </c>
      <c r="B89" s="4" t="s">
        <v>243</v>
      </c>
      <c r="C89" s="4" t="s">
        <v>233</v>
      </c>
      <c r="D89" s="4" t="s">
        <v>37</v>
      </c>
      <c r="E89" s="4" t="s">
        <v>244</v>
      </c>
      <c r="F89" s="11">
        <v>150</v>
      </c>
      <c r="G89" s="11">
        <v>0</v>
      </c>
      <c r="H89" s="11">
        <v>141</v>
      </c>
      <c r="I89" s="11">
        <v>0</v>
      </c>
      <c r="J89" s="11">
        <v>137</v>
      </c>
      <c r="K89" s="6">
        <f>VLOOKUP(B89,開球!$B$3:$L$104,10,0)</f>
        <v>150</v>
      </c>
      <c r="L89" s="11">
        <f>VLOOKUP(B89,開球!$B$3:$L$104,11,0)</f>
        <v>5</v>
      </c>
      <c r="M89" s="11">
        <f>VLOOKUP(B89,推球!$B$4:$P$105,15,0)</f>
        <v>4</v>
      </c>
      <c r="N89" s="11">
        <f>VLOOKUP(B89,切球!$B$4:M$105,12,0)</f>
        <v>5</v>
      </c>
      <c r="O89" s="6">
        <f t="shared" si="2"/>
        <v>14</v>
      </c>
      <c r="P89" s="11">
        <v>5</v>
      </c>
    </row>
    <row r="90" spans="1:17" ht="19.5" x14ac:dyDescent="0.25">
      <c r="A90" s="5" t="s">
        <v>231</v>
      </c>
      <c r="B90" s="4" t="s">
        <v>232</v>
      </c>
      <c r="C90" s="4" t="s">
        <v>233</v>
      </c>
      <c r="D90" s="4" t="s">
        <v>19</v>
      </c>
      <c r="E90" s="4" t="s">
        <v>194</v>
      </c>
      <c r="F90" s="11">
        <v>141</v>
      </c>
      <c r="G90" s="11">
        <v>142</v>
      </c>
      <c r="H90" s="11">
        <v>137</v>
      </c>
      <c r="I90" s="11">
        <v>142</v>
      </c>
      <c r="J90" s="11">
        <v>134</v>
      </c>
      <c r="K90" s="6">
        <f>VLOOKUP(B90,開球!$B$3:$L$104,10,0)</f>
        <v>142</v>
      </c>
      <c r="L90" s="11">
        <f>VLOOKUP(B90,開球!$B$3:$L$104,11,0)</f>
        <v>6</v>
      </c>
      <c r="M90" s="11">
        <f>VLOOKUP(B90,推球!$B$4:$P$105,15,0)</f>
        <v>6</v>
      </c>
      <c r="N90" s="11">
        <f>VLOOKUP(B90,切球!$B$4:M$105,12,0)</f>
        <v>2</v>
      </c>
      <c r="O90" s="6">
        <f t="shared" si="2"/>
        <v>14</v>
      </c>
      <c r="P90" s="11">
        <v>5</v>
      </c>
    </row>
    <row r="91" spans="1:17" ht="19.5" x14ac:dyDescent="0.25">
      <c r="A91" s="5" t="s">
        <v>249</v>
      </c>
      <c r="B91" s="4" t="s">
        <v>250</v>
      </c>
      <c r="C91" s="4" t="s">
        <v>233</v>
      </c>
      <c r="D91" s="4" t="s">
        <v>14</v>
      </c>
      <c r="E91" s="4" t="s">
        <v>133</v>
      </c>
      <c r="F91" s="11">
        <v>0</v>
      </c>
      <c r="G91" s="11">
        <v>165</v>
      </c>
      <c r="H91" s="11">
        <v>160</v>
      </c>
      <c r="I91" s="11">
        <v>0</v>
      </c>
      <c r="J91" s="11">
        <v>145</v>
      </c>
      <c r="K91" s="6">
        <f>VLOOKUP(B91,開球!$B$3:$L$104,10,0)</f>
        <v>165</v>
      </c>
      <c r="L91" s="11">
        <f>VLOOKUP(B91,開球!$B$3:$L$104,11,0)</f>
        <v>3</v>
      </c>
      <c r="M91" s="11">
        <f>VLOOKUP(B91,推球!$B$4:$P$105,15,0)</f>
        <v>7</v>
      </c>
      <c r="N91" s="11">
        <f>VLOOKUP(B91,切球!$B$4:M$105,12,0)</f>
        <v>7</v>
      </c>
      <c r="O91" s="6">
        <f t="shared" si="2"/>
        <v>17</v>
      </c>
      <c r="P91" s="11">
        <v>7</v>
      </c>
    </row>
    <row r="92" spans="1:17" ht="19.5" x14ac:dyDescent="0.25">
      <c r="A92" s="5" t="s">
        <v>240</v>
      </c>
      <c r="B92" s="4" t="s">
        <v>241</v>
      </c>
      <c r="C92" s="4" t="s">
        <v>233</v>
      </c>
      <c r="D92" s="4" t="s">
        <v>33</v>
      </c>
      <c r="E92" s="4" t="s">
        <v>98</v>
      </c>
      <c r="F92" s="11">
        <v>88</v>
      </c>
      <c r="G92" s="11">
        <v>106</v>
      </c>
      <c r="H92" s="11">
        <v>136</v>
      </c>
      <c r="I92" s="11">
        <v>0</v>
      </c>
      <c r="J92" s="11">
        <v>70</v>
      </c>
      <c r="K92" s="6">
        <f>VLOOKUP(B92,開球!$B$3:$L$104,10,0)</f>
        <v>136</v>
      </c>
      <c r="L92" s="11">
        <f>VLOOKUP(B92,開球!$B$3:$L$104,11,0)</f>
        <v>8</v>
      </c>
      <c r="M92" s="11">
        <f>VLOOKUP(B92,推球!$B$4:$P$105,15,0)</f>
        <v>9</v>
      </c>
      <c r="N92" s="11">
        <f>VLOOKUP(B92,切球!$B$4:M$105,12,0)</f>
        <v>7</v>
      </c>
      <c r="O92" s="6">
        <f t="shared" si="2"/>
        <v>24</v>
      </c>
      <c r="P92" s="11">
        <v>8</v>
      </c>
    </row>
    <row r="93" spans="1:17" ht="19.5" x14ac:dyDescent="0.25">
      <c r="A93" s="5" t="s">
        <v>236</v>
      </c>
      <c r="B93" s="4" t="s">
        <v>237</v>
      </c>
      <c r="C93" s="4" t="s">
        <v>233</v>
      </c>
      <c r="D93" s="4" t="s">
        <v>19</v>
      </c>
      <c r="E93" s="4" t="s">
        <v>82</v>
      </c>
      <c r="F93" s="11">
        <v>0</v>
      </c>
      <c r="G93" s="11">
        <v>124</v>
      </c>
      <c r="H93" s="11">
        <v>127</v>
      </c>
      <c r="I93" s="11">
        <v>58</v>
      </c>
      <c r="J93" s="11">
        <v>133</v>
      </c>
      <c r="K93" s="6">
        <f>VLOOKUP(B93,開球!$B$3:$L$104,10,0)</f>
        <v>133</v>
      </c>
      <c r="L93" s="11">
        <f>VLOOKUP(B93,開球!$B$3:$L$104,11,0)</f>
        <v>9</v>
      </c>
      <c r="M93" s="11">
        <f>VLOOKUP(B93,推球!$B$4:$P$105,15,0)</f>
        <v>8</v>
      </c>
      <c r="N93" s="11">
        <f>VLOOKUP(B93,切球!$B$4:M$105,12,0)</f>
        <v>7</v>
      </c>
      <c r="O93" s="6">
        <f t="shared" si="2"/>
        <v>24</v>
      </c>
      <c r="P93" s="11">
        <v>8</v>
      </c>
    </row>
    <row r="94" spans="1:17" ht="19.5" x14ac:dyDescent="0.25">
      <c r="A94" s="8" t="s">
        <v>258</v>
      </c>
      <c r="B94" s="7" t="s">
        <v>259</v>
      </c>
      <c r="C94" s="7" t="s">
        <v>252</v>
      </c>
      <c r="D94" s="7" t="s">
        <v>37</v>
      </c>
      <c r="E94" s="7" t="s">
        <v>260</v>
      </c>
      <c r="F94" s="13">
        <v>186</v>
      </c>
      <c r="G94" s="13">
        <v>186</v>
      </c>
      <c r="H94" s="13">
        <v>176</v>
      </c>
      <c r="I94" s="13">
        <v>191</v>
      </c>
      <c r="J94" s="13">
        <v>186</v>
      </c>
      <c r="K94" s="9">
        <f>VLOOKUP(B94,開球!$B$3:$L$104,10,0)</f>
        <v>191</v>
      </c>
      <c r="L94" s="13">
        <f>VLOOKUP(B94,開球!$B$3:$L$104,11,0)</f>
        <v>1</v>
      </c>
      <c r="M94" s="13">
        <f>VLOOKUP(B94,推球!$B$4:$P$105,15,0)</f>
        <v>5</v>
      </c>
      <c r="N94" s="13">
        <f>VLOOKUP(B94,切球!$B$4:M$105,12,0)</f>
        <v>3</v>
      </c>
      <c r="O94" s="9">
        <f t="shared" si="2"/>
        <v>9</v>
      </c>
      <c r="P94" s="13">
        <v>1</v>
      </c>
      <c r="Q94" t="s">
        <v>303</v>
      </c>
    </row>
    <row r="95" spans="1:17" ht="19.5" x14ac:dyDescent="0.25">
      <c r="A95" s="8" t="s">
        <v>264</v>
      </c>
      <c r="B95" s="7" t="s">
        <v>265</v>
      </c>
      <c r="C95" s="7" t="s">
        <v>252</v>
      </c>
      <c r="D95" s="7" t="s">
        <v>14</v>
      </c>
      <c r="E95" s="7" t="s">
        <v>266</v>
      </c>
      <c r="F95" s="13">
        <v>124</v>
      </c>
      <c r="G95" s="13">
        <v>150</v>
      </c>
      <c r="H95" s="13">
        <v>137</v>
      </c>
      <c r="I95" s="13">
        <v>127</v>
      </c>
      <c r="J95" s="13">
        <v>147</v>
      </c>
      <c r="K95" s="9">
        <f>VLOOKUP(B95,開球!$B$3:$L$104,10,0)</f>
        <v>150</v>
      </c>
      <c r="L95" s="13">
        <f>VLOOKUP(B95,開球!$B$3:$L$104,11,0)</f>
        <v>5</v>
      </c>
      <c r="M95" s="13">
        <f>VLOOKUP(B95,推球!$B$4:$P$105,15,0)</f>
        <v>3</v>
      </c>
      <c r="N95" s="13">
        <f>VLOOKUP(B95,切球!$B$4:M$105,12,0)</f>
        <v>1</v>
      </c>
      <c r="O95" s="9">
        <f t="shared" si="2"/>
        <v>9</v>
      </c>
      <c r="P95" s="13">
        <v>2</v>
      </c>
    </row>
    <row r="96" spans="1:17" ht="19.5" x14ac:dyDescent="0.25">
      <c r="A96" s="8" t="s">
        <v>255</v>
      </c>
      <c r="B96" s="7" t="s">
        <v>256</v>
      </c>
      <c r="C96" s="7" t="s">
        <v>252</v>
      </c>
      <c r="D96" s="7" t="s">
        <v>37</v>
      </c>
      <c r="E96" s="7" t="s">
        <v>257</v>
      </c>
      <c r="F96" s="13">
        <v>156</v>
      </c>
      <c r="G96" s="13">
        <v>181</v>
      </c>
      <c r="H96" s="13">
        <v>176</v>
      </c>
      <c r="I96" s="13">
        <v>185</v>
      </c>
      <c r="J96" s="13">
        <v>153</v>
      </c>
      <c r="K96" s="9">
        <f>VLOOKUP(B96,開球!$B$3:$L$104,10,0)</f>
        <v>185</v>
      </c>
      <c r="L96" s="13">
        <f>VLOOKUP(B96,開球!$B$3:$L$104,11,0)</f>
        <v>2</v>
      </c>
      <c r="M96" s="13">
        <f>VLOOKUP(B96,推球!$B$4:$P$105,15,0)</f>
        <v>6</v>
      </c>
      <c r="N96" s="13">
        <f>VLOOKUP(B96,切球!$B$4:M$105,12,0)</f>
        <v>3</v>
      </c>
      <c r="O96" s="9">
        <f t="shared" si="2"/>
        <v>11</v>
      </c>
      <c r="P96" s="13">
        <v>3</v>
      </c>
    </row>
    <row r="97" spans="1:17" ht="19.5" x14ac:dyDescent="0.25">
      <c r="A97" s="8" t="s">
        <v>253</v>
      </c>
      <c r="B97" s="7" t="s">
        <v>254</v>
      </c>
      <c r="C97" s="7" t="s">
        <v>252</v>
      </c>
      <c r="D97" s="7" t="s">
        <v>19</v>
      </c>
      <c r="E97" s="7" t="s">
        <v>64</v>
      </c>
      <c r="F97" s="13">
        <v>176</v>
      </c>
      <c r="G97" s="13">
        <v>173</v>
      </c>
      <c r="H97" s="13">
        <v>153</v>
      </c>
      <c r="I97" s="13">
        <v>155</v>
      </c>
      <c r="J97" s="13">
        <v>155</v>
      </c>
      <c r="K97" s="9">
        <f>VLOOKUP(B97,開球!$B$3:$L$104,10,0)</f>
        <v>176</v>
      </c>
      <c r="L97" s="13">
        <f>VLOOKUP(B97,開球!$B$3:$L$104,11,0)</f>
        <v>3</v>
      </c>
      <c r="M97" s="13">
        <f>VLOOKUP(B97,推球!$B$4:$P$105,15,0)</f>
        <v>7</v>
      </c>
      <c r="N97" s="13">
        <f>VLOOKUP(B97,切球!$B$4:M$105,12,0)</f>
        <v>2</v>
      </c>
      <c r="O97" s="9">
        <f t="shared" si="2"/>
        <v>12</v>
      </c>
      <c r="P97" s="13">
        <v>4</v>
      </c>
    </row>
    <row r="98" spans="1:17" ht="19.5" x14ac:dyDescent="0.25">
      <c r="A98" s="8" t="s">
        <v>261</v>
      </c>
      <c r="B98" s="7" t="s">
        <v>262</v>
      </c>
      <c r="C98" s="7" t="s">
        <v>252</v>
      </c>
      <c r="D98" s="7" t="s">
        <v>37</v>
      </c>
      <c r="E98" s="7" t="s">
        <v>257</v>
      </c>
      <c r="F98" s="13">
        <v>147</v>
      </c>
      <c r="G98" s="13">
        <v>156</v>
      </c>
      <c r="H98" s="13">
        <v>163</v>
      </c>
      <c r="I98" s="13">
        <v>156</v>
      </c>
      <c r="J98" s="13">
        <v>167</v>
      </c>
      <c r="K98" s="9">
        <f>VLOOKUP(B98,開球!$B$3:$L$104,10,0)</f>
        <v>167</v>
      </c>
      <c r="L98" s="13">
        <f>VLOOKUP(B98,開球!$B$3:$L$104,11,0)</f>
        <v>4</v>
      </c>
      <c r="M98" s="13">
        <f>VLOOKUP(B98,推球!$B$4:$P$105,15,0)</f>
        <v>2</v>
      </c>
      <c r="N98" s="13">
        <f>VLOOKUP(B98,切球!$B$4:M$105,12,0)</f>
        <v>6</v>
      </c>
      <c r="O98" s="9">
        <f t="shared" si="2"/>
        <v>12</v>
      </c>
      <c r="P98" s="13">
        <v>4</v>
      </c>
    </row>
    <row r="99" spans="1:17" ht="19.5" x14ac:dyDescent="0.25">
      <c r="A99" s="8" t="s">
        <v>282</v>
      </c>
      <c r="B99" s="7" t="s">
        <v>283</v>
      </c>
      <c r="C99" s="7" t="s">
        <v>252</v>
      </c>
      <c r="D99" s="7" t="s">
        <v>37</v>
      </c>
      <c r="E99" s="7" t="s">
        <v>284</v>
      </c>
      <c r="F99" s="13">
        <v>50</v>
      </c>
      <c r="G99" s="13">
        <v>45</v>
      </c>
      <c r="H99" s="13">
        <v>75</v>
      </c>
      <c r="I99" s="13">
        <v>119</v>
      </c>
      <c r="J99" s="13">
        <v>118</v>
      </c>
      <c r="K99" s="9">
        <f>VLOOKUP(B99,開球!$B$3:$L$104,10,0)</f>
        <v>119</v>
      </c>
      <c r="L99" s="13">
        <f>VLOOKUP(B99,開球!$B$3:$L$104,11,0)</f>
        <v>7</v>
      </c>
      <c r="M99" s="13">
        <f>VLOOKUP(B99,推球!$B$4:$P$105,15,0)</f>
        <v>1</v>
      </c>
      <c r="N99" s="13">
        <f>VLOOKUP(B99,切球!$B$4:M$105,12,0)</f>
        <v>5</v>
      </c>
      <c r="O99" s="9">
        <f t="shared" ref="O99:O130" si="3">SUM(L99:N99)</f>
        <v>13</v>
      </c>
      <c r="P99" s="13">
        <v>6</v>
      </c>
    </row>
    <row r="100" spans="1:17" ht="19.5" x14ac:dyDescent="0.25">
      <c r="A100" s="8" t="s">
        <v>251</v>
      </c>
      <c r="B100" s="7" t="s">
        <v>281</v>
      </c>
      <c r="C100" s="7" t="s">
        <v>252</v>
      </c>
      <c r="D100" s="7" t="s">
        <v>19</v>
      </c>
      <c r="E100" s="7" t="s">
        <v>141</v>
      </c>
      <c r="F100" s="13">
        <v>118</v>
      </c>
      <c r="G100" s="13">
        <v>67</v>
      </c>
      <c r="H100" s="13">
        <v>55</v>
      </c>
      <c r="I100" s="13">
        <v>141</v>
      </c>
      <c r="J100" s="13">
        <v>130</v>
      </c>
      <c r="K100" s="9">
        <f>VLOOKUP(B100,開球!$B$3:$L$104,10,0)</f>
        <v>141</v>
      </c>
      <c r="L100" s="13">
        <f>VLOOKUP(B100,開球!$B$3:$L$104,11,0)</f>
        <v>6</v>
      </c>
      <c r="M100" s="13">
        <f>VLOOKUP(B100,推球!$B$4:$P$105,15,0)</f>
        <v>4</v>
      </c>
      <c r="N100" s="13">
        <f>VLOOKUP(B100,切球!$B$4:M$105,12,0)</f>
        <v>7</v>
      </c>
      <c r="O100" s="9">
        <f t="shared" si="3"/>
        <v>17</v>
      </c>
      <c r="P100" s="13">
        <v>7</v>
      </c>
    </row>
    <row r="101" spans="1:17" ht="19.5" x14ac:dyDescent="0.25">
      <c r="A101" s="5" t="s">
        <v>275</v>
      </c>
      <c r="B101" s="4" t="s">
        <v>276</v>
      </c>
      <c r="C101" s="4" t="s">
        <v>269</v>
      </c>
      <c r="D101" s="4" t="s">
        <v>33</v>
      </c>
      <c r="E101" s="4" t="s">
        <v>277</v>
      </c>
      <c r="F101" s="11">
        <v>130</v>
      </c>
      <c r="G101" s="11">
        <v>120</v>
      </c>
      <c r="H101" s="11">
        <v>134</v>
      </c>
      <c r="I101" s="11">
        <v>97</v>
      </c>
      <c r="J101" s="11">
        <v>141</v>
      </c>
      <c r="K101" s="6">
        <f>VLOOKUP(B101,開球!$B$3:$L$104,10,0)</f>
        <v>141</v>
      </c>
      <c r="L101" s="11">
        <f>VLOOKUP(B101,開球!$B$3:$L$104,11,0)</f>
        <v>1</v>
      </c>
      <c r="M101" s="11">
        <f>VLOOKUP(B101,推球!$B$4:$P$105,15,0)</f>
        <v>4</v>
      </c>
      <c r="N101" s="11">
        <f>VLOOKUP(B101,切球!$B$4:M$105,12,0)</f>
        <v>1</v>
      </c>
      <c r="O101" s="6">
        <f t="shared" si="3"/>
        <v>6</v>
      </c>
      <c r="P101" s="11">
        <v>1</v>
      </c>
      <c r="Q101" t="s">
        <v>303</v>
      </c>
    </row>
    <row r="102" spans="1:17" ht="19.5" x14ac:dyDescent="0.25">
      <c r="A102" s="5" t="s">
        <v>263</v>
      </c>
      <c r="B102" s="4" t="s">
        <v>273</v>
      </c>
      <c r="C102" s="4" t="s">
        <v>269</v>
      </c>
      <c r="D102" s="4" t="s">
        <v>37</v>
      </c>
      <c r="E102" s="4" t="s">
        <v>274</v>
      </c>
      <c r="F102" s="11">
        <v>102</v>
      </c>
      <c r="G102" s="11">
        <v>44</v>
      </c>
      <c r="H102" s="11">
        <v>102</v>
      </c>
      <c r="I102" s="11">
        <v>114</v>
      </c>
      <c r="J102" s="11">
        <v>49</v>
      </c>
      <c r="K102" s="6">
        <f>VLOOKUP(B102,開球!$B$3:$L$104,10,0)</f>
        <v>114</v>
      </c>
      <c r="L102" s="11">
        <f>VLOOKUP(B102,開球!$B$3:$L$104,11,0)</f>
        <v>3</v>
      </c>
      <c r="M102" s="11">
        <f>VLOOKUP(B102,推球!$B$4:$P$105,15,0)</f>
        <v>1</v>
      </c>
      <c r="N102" s="11">
        <f>VLOOKUP(B102,切球!$B$4:M$105,12,0)</f>
        <v>2</v>
      </c>
      <c r="O102" s="6">
        <f t="shared" si="3"/>
        <v>6</v>
      </c>
      <c r="P102" s="11">
        <v>2</v>
      </c>
    </row>
    <row r="103" spans="1:17" ht="19.5" x14ac:dyDescent="0.25">
      <c r="A103" s="5" t="s">
        <v>270</v>
      </c>
      <c r="B103" s="4" t="s">
        <v>271</v>
      </c>
      <c r="C103" s="4" t="s">
        <v>269</v>
      </c>
      <c r="D103" s="4" t="s">
        <v>19</v>
      </c>
      <c r="E103" s="4" t="s">
        <v>272</v>
      </c>
      <c r="F103" s="11">
        <v>96</v>
      </c>
      <c r="G103" s="11">
        <v>74</v>
      </c>
      <c r="H103" s="11">
        <v>63</v>
      </c>
      <c r="I103" s="11">
        <v>68</v>
      </c>
      <c r="J103" s="11">
        <v>0</v>
      </c>
      <c r="K103" s="6">
        <f>VLOOKUP(B103,開球!$B$3:$L$104,10,0)</f>
        <v>96</v>
      </c>
      <c r="L103" s="11">
        <f>VLOOKUP(B103,開球!$B$3:$L$104,11,0)</f>
        <v>4</v>
      </c>
      <c r="M103" s="11">
        <f>VLOOKUP(B103,推球!$B$4:$P$105,15,0)</f>
        <v>2</v>
      </c>
      <c r="N103" s="11">
        <f>VLOOKUP(B103,切球!$B$4:M$105,12,0)</f>
        <v>2</v>
      </c>
      <c r="O103" s="6">
        <f t="shared" si="3"/>
        <v>8</v>
      </c>
      <c r="P103" s="11">
        <v>3</v>
      </c>
    </row>
    <row r="104" spans="1:17" ht="19.5" x14ac:dyDescent="0.25">
      <c r="A104" s="5" t="s">
        <v>267</v>
      </c>
      <c r="B104" s="4" t="s">
        <v>268</v>
      </c>
      <c r="C104" s="4" t="s">
        <v>269</v>
      </c>
      <c r="D104" s="4" t="s">
        <v>19</v>
      </c>
      <c r="E104" s="4" t="s">
        <v>141</v>
      </c>
      <c r="F104" s="11">
        <v>113</v>
      </c>
      <c r="G104" s="11">
        <v>116</v>
      </c>
      <c r="H104" s="11">
        <v>110</v>
      </c>
      <c r="I104" s="11">
        <v>113</v>
      </c>
      <c r="J104" s="11">
        <v>129</v>
      </c>
      <c r="K104" s="6">
        <f>VLOOKUP(B104,開球!$B$3:$L$104,10,0)</f>
        <v>129</v>
      </c>
      <c r="L104" s="11">
        <f>VLOOKUP(B104,開球!$B$3:$L$104,11,0)</f>
        <v>2</v>
      </c>
      <c r="M104" s="11">
        <f>VLOOKUP(B104,推球!$B$4:$P$105,15,0)</f>
        <v>3</v>
      </c>
      <c r="N104" s="11">
        <f>VLOOKUP(B104,切球!$B$4:M$105,12,0)</f>
        <v>4</v>
      </c>
      <c r="O104" s="6">
        <f t="shared" si="3"/>
        <v>9</v>
      </c>
      <c r="P104" s="11">
        <v>4</v>
      </c>
    </row>
  </sheetData>
  <sortState ref="A3:Q104">
    <sortCondition ref="C3:C104" customList="高男菁英組,高女菁英組,國男菁英組,國女菁英組,高男社團組,高女社團組,國男社團組,國女社團組,國小高男組,國小高女組,國小中男組,國小中女組,國小低男組,國小低女組"/>
    <sortCondition ref="O3:O104"/>
    <sortCondition descending="1" ref="K3:K104"/>
  </sortState>
  <mergeCells count="1">
    <mergeCell ref="A1:P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workbookViewId="0">
      <pane ySplit="3" topLeftCell="A4" activePane="bottomLeft" state="frozen"/>
      <selection pane="bottomLeft" activeCell="A28" sqref="A28"/>
    </sheetView>
  </sheetViews>
  <sheetFormatPr defaultRowHeight="16.5" x14ac:dyDescent="0.25"/>
  <cols>
    <col min="1" max="1" width="8" bestFit="1" customWidth="1"/>
    <col min="2" max="2" width="11.875" bestFit="1" customWidth="1"/>
    <col min="3" max="3" width="14.625" bestFit="1" customWidth="1"/>
    <col min="4" max="4" width="9.25" bestFit="1" customWidth="1"/>
    <col min="5" max="5" width="28.5" bestFit="1" customWidth="1"/>
    <col min="6" max="14" width="9.25" customWidth="1"/>
    <col min="15" max="15" width="6.75" bestFit="1" customWidth="1"/>
    <col min="16" max="16" width="11.875" bestFit="1" customWidth="1"/>
    <col min="17" max="17" width="9.25" customWidth="1"/>
  </cols>
  <sheetData>
    <row r="1" spans="1:17" ht="27.75" x14ac:dyDescent="0.25">
      <c r="A1" s="16" t="s">
        <v>296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 ht="19.5" x14ac:dyDescent="0.25">
      <c r="A2" s="1" t="s">
        <v>0</v>
      </c>
      <c r="B2" s="1" t="s">
        <v>300</v>
      </c>
      <c r="C2" s="1" t="s">
        <v>301</v>
      </c>
      <c r="D2" s="14" t="s">
        <v>1</v>
      </c>
      <c r="E2" s="15" t="s">
        <v>287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278</v>
      </c>
      <c r="P2" s="1" t="s">
        <v>292</v>
      </c>
    </row>
    <row r="3" spans="1:17" ht="19.5" x14ac:dyDescent="0.4">
      <c r="A3" s="2"/>
      <c r="B3" s="2"/>
      <c r="C3" s="2"/>
      <c r="D3" s="2"/>
      <c r="E3" s="2"/>
      <c r="F3" s="3">
        <v>4</v>
      </c>
      <c r="G3" s="3">
        <v>4</v>
      </c>
      <c r="H3" s="3">
        <v>4</v>
      </c>
      <c r="I3" s="3">
        <v>3</v>
      </c>
      <c r="J3" s="3">
        <v>3</v>
      </c>
      <c r="K3" s="3">
        <v>3</v>
      </c>
      <c r="L3" s="3">
        <v>2</v>
      </c>
      <c r="M3" s="3">
        <v>2</v>
      </c>
      <c r="N3" s="3">
        <v>2</v>
      </c>
      <c r="O3" s="2"/>
      <c r="P3" s="2"/>
    </row>
    <row r="4" spans="1:17" ht="19.5" x14ac:dyDescent="0.2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5">
        <v>3</v>
      </c>
      <c r="G4" s="5">
        <v>3</v>
      </c>
      <c r="H4" s="5">
        <v>3</v>
      </c>
      <c r="I4" s="5">
        <v>2</v>
      </c>
      <c r="J4" s="5">
        <v>4</v>
      </c>
      <c r="K4" s="5">
        <v>4</v>
      </c>
      <c r="L4" s="5">
        <v>3</v>
      </c>
      <c r="M4" s="5">
        <v>4</v>
      </c>
      <c r="N4" s="5">
        <v>4</v>
      </c>
      <c r="O4" s="6">
        <f t="shared" ref="O4:O35" si="0">SUM(F4:N4)</f>
        <v>30</v>
      </c>
      <c r="P4" s="5">
        <v>1</v>
      </c>
      <c r="Q4" t="s">
        <v>302</v>
      </c>
    </row>
    <row r="5" spans="1:17" ht="19.5" x14ac:dyDescent="0.25">
      <c r="A5" s="7" t="s">
        <v>45</v>
      </c>
      <c r="B5" s="7" t="s">
        <v>46</v>
      </c>
      <c r="C5" s="7" t="s">
        <v>18</v>
      </c>
      <c r="D5" s="7" t="s">
        <v>14</v>
      </c>
      <c r="E5" s="7" t="s">
        <v>47</v>
      </c>
      <c r="F5" s="8">
        <v>4</v>
      </c>
      <c r="G5" s="8">
        <v>5</v>
      </c>
      <c r="H5" s="8">
        <v>5</v>
      </c>
      <c r="I5" s="8">
        <v>5</v>
      </c>
      <c r="J5" s="8">
        <v>4</v>
      </c>
      <c r="K5" s="8">
        <v>5</v>
      </c>
      <c r="L5" s="8">
        <v>4</v>
      </c>
      <c r="M5" s="8">
        <v>5</v>
      </c>
      <c r="N5" s="8">
        <v>5</v>
      </c>
      <c r="O5" s="9">
        <f t="shared" si="0"/>
        <v>42</v>
      </c>
      <c r="P5" s="8">
        <v>1</v>
      </c>
      <c r="Q5" t="s">
        <v>302</v>
      </c>
    </row>
    <row r="6" spans="1:17" ht="19.5" x14ac:dyDescent="0.25">
      <c r="A6" s="7" t="s">
        <v>35</v>
      </c>
      <c r="B6" s="7" t="s">
        <v>36</v>
      </c>
      <c r="C6" s="7" t="s">
        <v>18</v>
      </c>
      <c r="D6" s="7" t="s">
        <v>37</v>
      </c>
      <c r="E6" s="7" t="s">
        <v>38</v>
      </c>
      <c r="F6" s="8">
        <v>5</v>
      </c>
      <c r="G6" s="8">
        <v>4</v>
      </c>
      <c r="H6" s="8">
        <v>3</v>
      </c>
      <c r="I6" s="8">
        <v>4</v>
      </c>
      <c r="J6" s="8">
        <v>5</v>
      </c>
      <c r="K6" s="8">
        <v>5</v>
      </c>
      <c r="L6" s="8">
        <v>3</v>
      </c>
      <c r="M6" s="8">
        <v>5</v>
      </c>
      <c r="N6" s="8">
        <v>3</v>
      </c>
      <c r="O6" s="9">
        <f t="shared" si="0"/>
        <v>37</v>
      </c>
      <c r="P6" s="8">
        <v>2</v>
      </c>
    </row>
    <row r="7" spans="1:17" ht="19.5" x14ac:dyDescent="0.25">
      <c r="A7" s="7" t="s">
        <v>27</v>
      </c>
      <c r="B7" s="7" t="s">
        <v>28</v>
      </c>
      <c r="C7" s="7" t="s">
        <v>18</v>
      </c>
      <c r="D7" s="7" t="s">
        <v>19</v>
      </c>
      <c r="E7" s="7" t="s">
        <v>20</v>
      </c>
      <c r="F7" s="8">
        <v>4</v>
      </c>
      <c r="G7" s="8">
        <v>3</v>
      </c>
      <c r="H7" s="8">
        <v>4</v>
      </c>
      <c r="I7" s="8">
        <v>4</v>
      </c>
      <c r="J7" s="8">
        <v>4</v>
      </c>
      <c r="K7" s="8">
        <v>4</v>
      </c>
      <c r="L7" s="8">
        <v>4</v>
      </c>
      <c r="M7" s="8">
        <v>5</v>
      </c>
      <c r="N7" s="8">
        <v>5</v>
      </c>
      <c r="O7" s="9">
        <f t="shared" si="0"/>
        <v>37</v>
      </c>
      <c r="P7" s="8">
        <v>3</v>
      </c>
    </row>
    <row r="8" spans="1:17" ht="19.5" x14ac:dyDescent="0.25">
      <c r="A8" s="7" t="s">
        <v>23</v>
      </c>
      <c r="B8" s="7" t="s">
        <v>24</v>
      </c>
      <c r="C8" s="7" t="s">
        <v>18</v>
      </c>
      <c r="D8" s="7" t="s">
        <v>19</v>
      </c>
      <c r="E8" s="7" t="s">
        <v>20</v>
      </c>
      <c r="F8" s="8">
        <v>3</v>
      </c>
      <c r="G8" s="8">
        <v>4</v>
      </c>
      <c r="H8" s="8">
        <v>3</v>
      </c>
      <c r="I8" s="8">
        <v>4</v>
      </c>
      <c r="J8" s="8">
        <v>4</v>
      </c>
      <c r="K8" s="8">
        <v>3</v>
      </c>
      <c r="L8" s="8">
        <v>4</v>
      </c>
      <c r="M8" s="8">
        <v>4</v>
      </c>
      <c r="N8" s="8">
        <v>4</v>
      </c>
      <c r="O8" s="9">
        <f t="shared" si="0"/>
        <v>33</v>
      </c>
      <c r="P8" s="8">
        <v>4</v>
      </c>
    </row>
    <row r="9" spans="1:17" ht="19.5" x14ac:dyDescent="0.25">
      <c r="A9" s="7" t="s">
        <v>39</v>
      </c>
      <c r="B9" s="7" t="s">
        <v>40</v>
      </c>
      <c r="C9" s="7" t="s">
        <v>18</v>
      </c>
      <c r="D9" s="7" t="s">
        <v>14</v>
      </c>
      <c r="E9" s="7" t="s">
        <v>41</v>
      </c>
      <c r="F9" s="8">
        <v>3</v>
      </c>
      <c r="G9" s="8">
        <v>3</v>
      </c>
      <c r="H9" s="8">
        <v>3</v>
      </c>
      <c r="I9" s="8">
        <v>4</v>
      </c>
      <c r="J9" s="8">
        <v>3</v>
      </c>
      <c r="K9" s="8">
        <v>4</v>
      </c>
      <c r="L9" s="8">
        <v>3</v>
      </c>
      <c r="M9" s="8">
        <v>5</v>
      </c>
      <c r="N9" s="8">
        <v>3</v>
      </c>
      <c r="O9" s="9">
        <f t="shared" si="0"/>
        <v>31</v>
      </c>
      <c r="P9" s="8">
        <v>5</v>
      </c>
    </row>
    <row r="10" spans="1:17" ht="19.5" x14ac:dyDescent="0.25">
      <c r="A10" s="7" t="s">
        <v>21</v>
      </c>
      <c r="B10" s="7" t="s">
        <v>22</v>
      </c>
      <c r="C10" s="7" t="s">
        <v>18</v>
      </c>
      <c r="D10" s="7" t="s">
        <v>19</v>
      </c>
      <c r="E10" s="7" t="s">
        <v>20</v>
      </c>
      <c r="F10" s="8">
        <v>3</v>
      </c>
      <c r="G10" s="8">
        <v>3</v>
      </c>
      <c r="H10" s="8">
        <v>4</v>
      </c>
      <c r="I10" s="8">
        <v>3</v>
      </c>
      <c r="J10" s="8">
        <v>4</v>
      </c>
      <c r="K10" s="8">
        <v>2</v>
      </c>
      <c r="L10" s="8">
        <v>4</v>
      </c>
      <c r="M10" s="8">
        <v>3</v>
      </c>
      <c r="N10" s="8">
        <v>3</v>
      </c>
      <c r="O10" s="9">
        <f t="shared" si="0"/>
        <v>29</v>
      </c>
      <c r="P10" s="8">
        <v>6</v>
      </c>
    </row>
    <row r="11" spans="1:17" ht="19.5" x14ac:dyDescent="0.25">
      <c r="A11" s="7" t="s">
        <v>31</v>
      </c>
      <c r="B11" s="7" t="s">
        <v>32</v>
      </c>
      <c r="C11" s="7" t="s">
        <v>18</v>
      </c>
      <c r="D11" s="7" t="s">
        <v>33</v>
      </c>
      <c r="E11" s="7" t="s">
        <v>34</v>
      </c>
      <c r="F11" s="8">
        <v>3</v>
      </c>
      <c r="G11" s="8">
        <v>3</v>
      </c>
      <c r="H11" s="8">
        <v>2</v>
      </c>
      <c r="I11" s="8">
        <v>4</v>
      </c>
      <c r="J11" s="8">
        <v>2</v>
      </c>
      <c r="K11" s="8">
        <v>4</v>
      </c>
      <c r="L11" s="8">
        <v>4</v>
      </c>
      <c r="M11" s="8">
        <v>3</v>
      </c>
      <c r="N11" s="8">
        <v>3</v>
      </c>
      <c r="O11" s="9">
        <f t="shared" si="0"/>
        <v>28</v>
      </c>
      <c r="P11" s="8">
        <v>7</v>
      </c>
    </row>
    <row r="12" spans="1:17" ht="19.5" x14ac:dyDescent="0.25">
      <c r="A12" s="7" t="s">
        <v>25</v>
      </c>
      <c r="B12" s="7" t="s">
        <v>26</v>
      </c>
      <c r="C12" s="7" t="s">
        <v>18</v>
      </c>
      <c r="D12" s="7" t="s">
        <v>19</v>
      </c>
      <c r="E12" s="7" t="s">
        <v>20</v>
      </c>
      <c r="F12" s="8">
        <v>2</v>
      </c>
      <c r="G12" s="8">
        <v>2</v>
      </c>
      <c r="H12" s="8">
        <v>3</v>
      </c>
      <c r="I12" s="8">
        <v>3</v>
      </c>
      <c r="J12" s="8">
        <v>4</v>
      </c>
      <c r="K12" s="8">
        <v>4</v>
      </c>
      <c r="L12" s="8">
        <v>1</v>
      </c>
      <c r="M12" s="8">
        <v>5</v>
      </c>
      <c r="N12" s="8">
        <v>3</v>
      </c>
      <c r="O12" s="9">
        <f t="shared" si="0"/>
        <v>27</v>
      </c>
      <c r="P12" s="8">
        <v>8</v>
      </c>
    </row>
    <row r="13" spans="1:17" ht="19.5" x14ac:dyDescent="0.25">
      <c r="A13" s="7" t="s">
        <v>42</v>
      </c>
      <c r="B13" s="7" t="s">
        <v>43</v>
      </c>
      <c r="C13" s="7" t="s">
        <v>18</v>
      </c>
      <c r="D13" s="7" t="s">
        <v>14</v>
      </c>
      <c r="E13" s="7" t="s">
        <v>44</v>
      </c>
      <c r="F13" s="8">
        <v>3</v>
      </c>
      <c r="G13" s="8">
        <v>2</v>
      </c>
      <c r="H13" s="8">
        <v>1</v>
      </c>
      <c r="I13" s="8">
        <v>1</v>
      </c>
      <c r="J13" s="8">
        <v>5</v>
      </c>
      <c r="K13" s="8">
        <v>5</v>
      </c>
      <c r="L13" s="8">
        <v>4</v>
      </c>
      <c r="M13" s="8">
        <v>2</v>
      </c>
      <c r="N13" s="8">
        <v>4</v>
      </c>
      <c r="O13" s="9">
        <f t="shared" si="0"/>
        <v>27</v>
      </c>
      <c r="P13" s="8">
        <v>9</v>
      </c>
    </row>
    <row r="14" spans="1:17" ht="19.5" x14ac:dyDescent="0.25">
      <c r="A14" s="7" t="s">
        <v>16</v>
      </c>
      <c r="B14" s="7" t="s">
        <v>17</v>
      </c>
      <c r="C14" s="7" t="s">
        <v>18</v>
      </c>
      <c r="D14" s="7" t="s">
        <v>19</v>
      </c>
      <c r="E14" s="7" t="s">
        <v>20</v>
      </c>
      <c r="F14" s="8">
        <v>4</v>
      </c>
      <c r="G14" s="8">
        <v>2</v>
      </c>
      <c r="H14" s="8">
        <v>3</v>
      </c>
      <c r="I14" s="8">
        <v>2</v>
      </c>
      <c r="J14" s="8">
        <v>2</v>
      </c>
      <c r="K14" s="8">
        <v>4</v>
      </c>
      <c r="L14" s="8">
        <v>3</v>
      </c>
      <c r="M14" s="8">
        <v>2</v>
      </c>
      <c r="N14" s="8">
        <v>3</v>
      </c>
      <c r="O14" s="9">
        <f t="shared" si="0"/>
        <v>25</v>
      </c>
      <c r="P14" s="8">
        <v>10</v>
      </c>
    </row>
    <row r="15" spans="1:17" ht="19.5" x14ac:dyDescent="0.25">
      <c r="A15" s="7" t="s">
        <v>29</v>
      </c>
      <c r="B15" s="7" t="s">
        <v>30</v>
      </c>
      <c r="C15" s="7" t="s">
        <v>18</v>
      </c>
      <c r="D15" s="7" t="s">
        <v>19</v>
      </c>
      <c r="E15" s="7" t="s">
        <v>20</v>
      </c>
      <c r="F15" s="8"/>
      <c r="G15" s="8"/>
      <c r="H15" s="8"/>
      <c r="I15" s="8"/>
      <c r="J15" s="8"/>
      <c r="K15" s="8"/>
      <c r="L15" s="8"/>
      <c r="M15" s="8"/>
      <c r="N15" s="8"/>
      <c r="O15" s="9">
        <f t="shared" si="0"/>
        <v>0</v>
      </c>
      <c r="P15" s="8">
        <v>11</v>
      </c>
    </row>
    <row r="16" spans="1:17" ht="19.5" x14ac:dyDescent="0.25">
      <c r="A16" s="4" t="s">
        <v>52</v>
      </c>
      <c r="B16" s="4" t="s">
        <v>53</v>
      </c>
      <c r="C16" s="4" t="s">
        <v>50</v>
      </c>
      <c r="D16" s="4" t="s">
        <v>37</v>
      </c>
      <c r="E16" s="4" t="s">
        <v>54</v>
      </c>
      <c r="F16" s="5">
        <v>4</v>
      </c>
      <c r="G16" s="5">
        <v>4</v>
      </c>
      <c r="H16" s="5">
        <v>4</v>
      </c>
      <c r="I16" s="5">
        <v>3</v>
      </c>
      <c r="J16" s="5">
        <v>4</v>
      </c>
      <c r="K16" s="5">
        <v>4</v>
      </c>
      <c r="L16" s="5">
        <v>4</v>
      </c>
      <c r="M16" s="5">
        <v>4</v>
      </c>
      <c r="N16" s="5">
        <v>5</v>
      </c>
      <c r="O16" s="6">
        <f t="shared" si="0"/>
        <v>36</v>
      </c>
      <c r="P16" s="5">
        <v>1</v>
      </c>
      <c r="Q16" t="s">
        <v>302</v>
      </c>
    </row>
    <row r="17" spans="1:17" ht="19.5" x14ac:dyDescent="0.25">
      <c r="A17" s="4" t="s">
        <v>48</v>
      </c>
      <c r="B17" s="4" t="s">
        <v>49</v>
      </c>
      <c r="C17" s="4" t="s">
        <v>50</v>
      </c>
      <c r="D17" s="4" t="s">
        <v>33</v>
      </c>
      <c r="E17" s="4" t="s">
        <v>51</v>
      </c>
      <c r="F17" s="5">
        <v>3</v>
      </c>
      <c r="G17" s="5">
        <v>4</v>
      </c>
      <c r="H17" s="5">
        <v>4</v>
      </c>
      <c r="I17" s="5">
        <v>4</v>
      </c>
      <c r="J17" s="5">
        <v>3</v>
      </c>
      <c r="K17" s="5">
        <v>5</v>
      </c>
      <c r="L17" s="5">
        <v>4</v>
      </c>
      <c r="M17" s="5">
        <v>5</v>
      </c>
      <c r="N17" s="5">
        <v>4</v>
      </c>
      <c r="O17" s="6">
        <f t="shared" si="0"/>
        <v>36</v>
      </c>
      <c r="P17" s="5">
        <v>2</v>
      </c>
    </row>
    <row r="18" spans="1:17" ht="19.5" x14ac:dyDescent="0.25">
      <c r="A18" s="7" t="s">
        <v>126</v>
      </c>
      <c r="B18" s="7" t="s">
        <v>127</v>
      </c>
      <c r="C18" s="7" t="s">
        <v>57</v>
      </c>
      <c r="D18" s="7" t="s">
        <v>14</v>
      </c>
      <c r="E18" s="7" t="s">
        <v>128</v>
      </c>
      <c r="F18" s="8">
        <v>4</v>
      </c>
      <c r="G18" s="8">
        <v>5</v>
      </c>
      <c r="H18" s="8">
        <v>4</v>
      </c>
      <c r="I18" s="8">
        <v>4</v>
      </c>
      <c r="J18" s="8">
        <v>4</v>
      </c>
      <c r="K18" s="8">
        <v>4</v>
      </c>
      <c r="L18" s="8">
        <v>5</v>
      </c>
      <c r="M18" s="8">
        <v>5</v>
      </c>
      <c r="N18" s="8">
        <v>5</v>
      </c>
      <c r="O18" s="9">
        <f t="shared" si="0"/>
        <v>40</v>
      </c>
      <c r="P18" s="8">
        <v>1</v>
      </c>
      <c r="Q18" t="s">
        <v>302</v>
      </c>
    </row>
    <row r="19" spans="1:17" ht="19.5" x14ac:dyDescent="0.25">
      <c r="A19" s="7" t="s">
        <v>129</v>
      </c>
      <c r="B19" s="7" t="s">
        <v>130</v>
      </c>
      <c r="C19" s="7" t="s">
        <v>57</v>
      </c>
      <c r="D19" s="7" t="s">
        <v>14</v>
      </c>
      <c r="E19" s="7" t="s">
        <v>125</v>
      </c>
      <c r="F19" s="8">
        <v>4</v>
      </c>
      <c r="G19" s="8">
        <v>3</v>
      </c>
      <c r="H19" s="8">
        <v>4</v>
      </c>
      <c r="I19" s="8">
        <v>3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9">
        <f t="shared" si="0"/>
        <v>39</v>
      </c>
      <c r="P19" s="8">
        <v>2</v>
      </c>
    </row>
    <row r="20" spans="1:17" ht="19.5" x14ac:dyDescent="0.25">
      <c r="A20" s="7" t="s">
        <v>131</v>
      </c>
      <c r="B20" s="7" t="s">
        <v>132</v>
      </c>
      <c r="C20" s="7" t="s">
        <v>57</v>
      </c>
      <c r="D20" s="7" t="s">
        <v>14</v>
      </c>
      <c r="E20" s="7" t="s">
        <v>133</v>
      </c>
      <c r="F20" s="8">
        <v>4</v>
      </c>
      <c r="G20" s="8">
        <v>3</v>
      </c>
      <c r="H20" s="8">
        <v>4</v>
      </c>
      <c r="I20" s="8">
        <v>4</v>
      </c>
      <c r="J20" s="8">
        <v>4</v>
      </c>
      <c r="K20" s="8">
        <v>4</v>
      </c>
      <c r="L20" s="8">
        <v>5</v>
      </c>
      <c r="M20" s="8">
        <v>5</v>
      </c>
      <c r="N20" s="8">
        <v>4</v>
      </c>
      <c r="O20" s="9">
        <f t="shared" si="0"/>
        <v>37</v>
      </c>
      <c r="P20" s="8">
        <v>3</v>
      </c>
    </row>
    <row r="21" spans="1:17" ht="19.5" x14ac:dyDescent="0.25">
      <c r="A21" s="7" t="s">
        <v>77</v>
      </c>
      <c r="B21" s="7" t="s">
        <v>78</v>
      </c>
      <c r="C21" s="7" t="s">
        <v>57</v>
      </c>
      <c r="D21" s="7" t="s">
        <v>19</v>
      </c>
      <c r="E21" s="7" t="s">
        <v>79</v>
      </c>
      <c r="F21" s="8">
        <v>3</v>
      </c>
      <c r="G21" s="8">
        <v>4</v>
      </c>
      <c r="H21" s="8">
        <v>4</v>
      </c>
      <c r="I21" s="8">
        <v>4</v>
      </c>
      <c r="J21" s="8">
        <v>5</v>
      </c>
      <c r="K21" s="8">
        <v>4</v>
      </c>
      <c r="L21" s="8">
        <v>3</v>
      </c>
      <c r="M21" s="8">
        <v>5</v>
      </c>
      <c r="N21" s="8">
        <v>4</v>
      </c>
      <c r="O21" s="9">
        <f t="shared" si="0"/>
        <v>36</v>
      </c>
      <c r="P21" s="8">
        <v>4</v>
      </c>
    </row>
    <row r="22" spans="1:17" ht="19.5" x14ac:dyDescent="0.25">
      <c r="A22" s="7" t="s">
        <v>71</v>
      </c>
      <c r="B22" s="7" t="s">
        <v>72</v>
      </c>
      <c r="C22" s="7" t="s">
        <v>57</v>
      </c>
      <c r="D22" s="7" t="s">
        <v>19</v>
      </c>
      <c r="E22" s="7" t="s">
        <v>73</v>
      </c>
      <c r="F22" s="8">
        <v>3</v>
      </c>
      <c r="G22" s="8">
        <v>4</v>
      </c>
      <c r="H22" s="8">
        <v>3</v>
      </c>
      <c r="I22" s="8">
        <v>4</v>
      </c>
      <c r="J22" s="8">
        <v>4</v>
      </c>
      <c r="K22" s="8">
        <v>4</v>
      </c>
      <c r="L22" s="8">
        <v>5</v>
      </c>
      <c r="M22" s="8">
        <v>4</v>
      </c>
      <c r="N22" s="8">
        <v>5</v>
      </c>
      <c r="O22" s="9">
        <f t="shared" si="0"/>
        <v>36</v>
      </c>
      <c r="P22" s="8">
        <v>5</v>
      </c>
    </row>
    <row r="23" spans="1:17" ht="19.5" x14ac:dyDescent="0.25">
      <c r="A23" s="7" t="s">
        <v>65</v>
      </c>
      <c r="B23" s="7" t="s">
        <v>66</v>
      </c>
      <c r="C23" s="7" t="s">
        <v>57</v>
      </c>
      <c r="D23" s="7" t="s">
        <v>19</v>
      </c>
      <c r="E23" s="7" t="s">
        <v>67</v>
      </c>
      <c r="F23" s="8">
        <v>3</v>
      </c>
      <c r="G23" s="8">
        <v>3</v>
      </c>
      <c r="H23" s="8">
        <v>3</v>
      </c>
      <c r="I23" s="8">
        <v>4</v>
      </c>
      <c r="J23" s="8">
        <v>4</v>
      </c>
      <c r="K23" s="8">
        <v>5</v>
      </c>
      <c r="L23" s="8">
        <v>5</v>
      </c>
      <c r="M23" s="8">
        <v>5</v>
      </c>
      <c r="N23" s="8">
        <v>4</v>
      </c>
      <c r="O23" s="9">
        <f t="shared" si="0"/>
        <v>36</v>
      </c>
      <c r="P23" s="8">
        <v>6</v>
      </c>
    </row>
    <row r="24" spans="1:17" ht="19.5" x14ac:dyDescent="0.25">
      <c r="A24" s="7" t="s">
        <v>90</v>
      </c>
      <c r="B24" s="7" t="s">
        <v>91</v>
      </c>
      <c r="C24" s="7" t="s">
        <v>57</v>
      </c>
      <c r="D24" s="7" t="s">
        <v>33</v>
      </c>
      <c r="E24" s="7" t="s">
        <v>92</v>
      </c>
      <c r="F24" s="8">
        <v>4</v>
      </c>
      <c r="G24" s="8">
        <v>3</v>
      </c>
      <c r="H24" s="8">
        <v>5</v>
      </c>
      <c r="I24" s="8">
        <v>3</v>
      </c>
      <c r="J24" s="8">
        <v>2</v>
      </c>
      <c r="K24" s="8">
        <v>4</v>
      </c>
      <c r="L24" s="8">
        <v>4</v>
      </c>
      <c r="M24" s="8">
        <v>5</v>
      </c>
      <c r="N24" s="8">
        <v>5</v>
      </c>
      <c r="O24" s="9">
        <f t="shared" si="0"/>
        <v>35</v>
      </c>
      <c r="P24" s="8">
        <v>7</v>
      </c>
    </row>
    <row r="25" spans="1:17" ht="19.5" x14ac:dyDescent="0.25">
      <c r="A25" s="7" t="s">
        <v>59</v>
      </c>
      <c r="B25" s="7" t="s">
        <v>60</v>
      </c>
      <c r="C25" s="7" t="s">
        <v>57</v>
      </c>
      <c r="D25" s="7" t="s">
        <v>19</v>
      </c>
      <c r="E25" s="7" t="s">
        <v>61</v>
      </c>
      <c r="F25" s="8">
        <v>3</v>
      </c>
      <c r="G25" s="8">
        <v>4</v>
      </c>
      <c r="H25" s="8">
        <v>4</v>
      </c>
      <c r="I25" s="8">
        <v>4</v>
      </c>
      <c r="J25" s="8">
        <v>5</v>
      </c>
      <c r="K25" s="8">
        <v>3</v>
      </c>
      <c r="L25" s="8">
        <v>4</v>
      </c>
      <c r="M25" s="8">
        <v>4</v>
      </c>
      <c r="N25" s="8">
        <v>4</v>
      </c>
      <c r="O25" s="9">
        <f t="shared" si="0"/>
        <v>35</v>
      </c>
      <c r="P25" s="8">
        <v>8</v>
      </c>
    </row>
    <row r="26" spans="1:17" ht="19.5" x14ac:dyDescent="0.25">
      <c r="A26" s="7" t="s">
        <v>62</v>
      </c>
      <c r="B26" s="7" t="s">
        <v>63</v>
      </c>
      <c r="C26" s="7" t="s">
        <v>57</v>
      </c>
      <c r="D26" s="7" t="s">
        <v>19</v>
      </c>
      <c r="E26" s="7" t="s">
        <v>64</v>
      </c>
      <c r="F26" s="8">
        <v>3</v>
      </c>
      <c r="G26" s="8">
        <v>4</v>
      </c>
      <c r="H26" s="8">
        <v>3</v>
      </c>
      <c r="I26" s="8">
        <v>4</v>
      </c>
      <c r="J26" s="8">
        <v>4</v>
      </c>
      <c r="K26" s="8">
        <v>4</v>
      </c>
      <c r="L26" s="8">
        <v>5</v>
      </c>
      <c r="M26" s="8">
        <v>4</v>
      </c>
      <c r="N26" s="8">
        <v>3</v>
      </c>
      <c r="O26" s="9">
        <f t="shared" si="0"/>
        <v>34</v>
      </c>
      <c r="P26" s="8">
        <v>9</v>
      </c>
    </row>
    <row r="27" spans="1:17" ht="19.5" x14ac:dyDescent="0.25">
      <c r="A27" s="7" t="s">
        <v>114</v>
      </c>
      <c r="B27" s="7" t="s">
        <v>115</v>
      </c>
      <c r="C27" s="7" t="s">
        <v>57</v>
      </c>
      <c r="D27" s="7" t="s">
        <v>37</v>
      </c>
      <c r="E27" s="7" t="s">
        <v>116</v>
      </c>
      <c r="F27" s="8">
        <v>3</v>
      </c>
      <c r="G27" s="8">
        <v>3</v>
      </c>
      <c r="H27" s="8">
        <v>3</v>
      </c>
      <c r="I27" s="8">
        <v>5</v>
      </c>
      <c r="J27" s="8">
        <v>3</v>
      </c>
      <c r="K27" s="8">
        <v>4</v>
      </c>
      <c r="L27" s="8">
        <v>4</v>
      </c>
      <c r="M27" s="8">
        <v>4</v>
      </c>
      <c r="N27" s="8">
        <v>4</v>
      </c>
      <c r="O27" s="9">
        <f t="shared" si="0"/>
        <v>33</v>
      </c>
      <c r="P27" s="8">
        <v>10</v>
      </c>
    </row>
    <row r="28" spans="1:17" ht="19.5" x14ac:dyDescent="0.25">
      <c r="A28" s="7" t="s">
        <v>123</v>
      </c>
      <c r="B28" s="7" t="s">
        <v>124</v>
      </c>
      <c r="C28" s="7" t="s">
        <v>57</v>
      </c>
      <c r="D28" s="7" t="s">
        <v>14</v>
      </c>
      <c r="E28" s="7" t="s">
        <v>125</v>
      </c>
      <c r="F28" s="8">
        <v>1</v>
      </c>
      <c r="G28" s="8">
        <v>4</v>
      </c>
      <c r="H28" s="8">
        <v>2</v>
      </c>
      <c r="I28" s="8">
        <v>5</v>
      </c>
      <c r="J28" s="8">
        <v>3</v>
      </c>
      <c r="K28" s="8">
        <v>4</v>
      </c>
      <c r="L28" s="8">
        <v>5</v>
      </c>
      <c r="M28" s="8">
        <v>4</v>
      </c>
      <c r="N28" s="8">
        <v>5</v>
      </c>
      <c r="O28" s="9">
        <f t="shared" si="0"/>
        <v>33</v>
      </c>
      <c r="P28" s="8">
        <v>11</v>
      </c>
    </row>
    <row r="29" spans="1:17" ht="19.5" x14ac:dyDescent="0.25">
      <c r="A29" s="7" t="s">
        <v>120</v>
      </c>
      <c r="B29" s="7" t="s">
        <v>121</v>
      </c>
      <c r="C29" s="7" t="s">
        <v>57</v>
      </c>
      <c r="D29" s="7" t="s">
        <v>37</v>
      </c>
      <c r="E29" s="7" t="s">
        <v>122</v>
      </c>
      <c r="F29" s="8">
        <v>4</v>
      </c>
      <c r="G29" s="8">
        <v>3</v>
      </c>
      <c r="H29" s="8">
        <v>3</v>
      </c>
      <c r="I29" s="8">
        <v>2</v>
      </c>
      <c r="J29" s="8">
        <v>4</v>
      </c>
      <c r="K29" s="8">
        <v>4</v>
      </c>
      <c r="L29" s="8">
        <v>4</v>
      </c>
      <c r="M29" s="8">
        <v>4</v>
      </c>
      <c r="N29" s="8">
        <v>4</v>
      </c>
      <c r="O29" s="9">
        <f t="shared" si="0"/>
        <v>32</v>
      </c>
      <c r="P29" s="8">
        <v>12</v>
      </c>
    </row>
    <row r="30" spans="1:17" ht="19.5" x14ac:dyDescent="0.25">
      <c r="A30" s="7" t="s">
        <v>83</v>
      </c>
      <c r="B30" s="7" t="s">
        <v>84</v>
      </c>
      <c r="C30" s="7" t="s">
        <v>57</v>
      </c>
      <c r="D30" s="7" t="s">
        <v>19</v>
      </c>
      <c r="E30" s="7" t="s">
        <v>70</v>
      </c>
      <c r="F30" s="8">
        <v>3</v>
      </c>
      <c r="G30" s="8">
        <v>3</v>
      </c>
      <c r="H30" s="8">
        <v>3</v>
      </c>
      <c r="I30" s="8">
        <v>4</v>
      </c>
      <c r="J30" s="8">
        <v>4</v>
      </c>
      <c r="K30" s="8">
        <v>4</v>
      </c>
      <c r="L30" s="8">
        <v>3</v>
      </c>
      <c r="M30" s="8">
        <v>5</v>
      </c>
      <c r="N30" s="8">
        <v>3</v>
      </c>
      <c r="O30" s="9">
        <f t="shared" si="0"/>
        <v>32</v>
      </c>
      <c r="P30" s="8">
        <v>13</v>
      </c>
    </row>
    <row r="31" spans="1:17" ht="19.5" x14ac:dyDescent="0.25">
      <c r="A31" s="7" t="s">
        <v>99</v>
      </c>
      <c r="B31" s="7" t="s">
        <v>100</v>
      </c>
      <c r="C31" s="7" t="s">
        <v>57</v>
      </c>
      <c r="D31" s="7" t="s">
        <v>33</v>
      </c>
      <c r="E31" s="7" t="s">
        <v>92</v>
      </c>
      <c r="F31" s="8">
        <v>3</v>
      </c>
      <c r="G31" s="8">
        <v>3</v>
      </c>
      <c r="H31" s="8">
        <v>3</v>
      </c>
      <c r="I31" s="8">
        <v>3</v>
      </c>
      <c r="J31" s="8">
        <v>3</v>
      </c>
      <c r="K31" s="8">
        <v>4</v>
      </c>
      <c r="L31" s="8">
        <v>4</v>
      </c>
      <c r="M31" s="8">
        <v>4</v>
      </c>
      <c r="N31" s="8">
        <v>5</v>
      </c>
      <c r="O31" s="9">
        <f t="shared" si="0"/>
        <v>32</v>
      </c>
      <c r="P31" s="8">
        <v>14</v>
      </c>
    </row>
    <row r="32" spans="1:17" ht="19.5" x14ac:dyDescent="0.25">
      <c r="A32" s="7" t="s">
        <v>68</v>
      </c>
      <c r="B32" s="7" t="s">
        <v>69</v>
      </c>
      <c r="C32" s="7" t="s">
        <v>57</v>
      </c>
      <c r="D32" s="7" t="s">
        <v>19</v>
      </c>
      <c r="E32" s="7" t="s">
        <v>70</v>
      </c>
      <c r="F32" s="8">
        <v>2</v>
      </c>
      <c r="G32" s="8">
        <v>2</v>
      </c>
      <c r="H32" s="8">
        <v>4</v>
      </c>
      <c r="I32" s="8">
        <v>3</v>
      </c>
      <c r="J32" s="8">
        <v>4</v>
      </c>
      <c r="K32" s="8">
        <v>4</v>
      </c>
      <c r="L32" s="8">
        <v>4</v>
      </c>
      <c r="M32" s="8">
        <v>4</v>
      </c>
      <c r="N32" s="8">
        <v>5</v>
      </c>
      <c r="O32" s="9">
        <f t="shared" si="0"/>
        <v>32</v>
      </c>
      <c r="P32" s="8">
        <v>15</v>
      </c>
    </row>
    <row r="33" spans="1:17" ht="19.5" x14ac:dyDescent="0.25">
      <c r="A33" s="7" t="s">
        <v>74</v>
      </c>
      <c r="B33" s="7" t="s">
        <v>75</v>
      </c>
      <c r="C33" s="7" t="s">
        <v>57</v>
      </c>
      <c r="D33" s="7" t="s">
        <v>19</v>
      </c>
      <c r="E33" s="7" t="s">
        <v>76</v>
      </c>
      <c r="F33" s="8">
        <v>3</v>
      </c>
      <c r="G33" s="8">
        <v>2</v>
      </c>
      <c r="H33" s="8">
        <v>3</v>
      </c>
      <c r="I33" s="8">
        <v>3</v>
      </c>
      <c r="J33" s="8">
        <v>4</v>
      </c>
      <c r="K33" s="8">
        <v>4</v>
      </c>
      <c r="L33" s="8">
        <v>3</v>
      </c>
      <c r="M33" s="8">
        <v>5</v>
      </c>
      <c r="N33" s="8">
        <v>5</v>
      </c>
      <c r="O33" s="9">
        <f t="shared" si="0"/>
        <v>32</v>
      </c>
      <c r="P33" s="8">
        <v>16</v>
      </c>
    </row>
    <row r="34" spans="1:17" ht="19.5" x14ac:dyDescent="0.25">
      <c r="A34" s="7" t="s">
        <v>88</v>
      </c>
      <c r="B34" s="7" t="s">
        <v>89</v>
      </c>
      <c r="C34" s="7" t="s">
        <v>57</v>
      </c>
      <c r="D34" s="7" t="s">
        <v>19</v>
      </c>
      <c r="E34" s="7" t="s">
        <v>76</v>
      </c>
      <c r="F34" s="8">
        <v>3</v>
      </c>
      <c r="G34" s="8">
        <v>3</v>
      </c>
      <c r="H34" s="8">
        <v>3</v>
      </c>
      <c r="I34" s="8">
        <v>2</v>
      </c>
      <c r="J34" s="8">
        <v>4</v>
      </c>
      <c r="K34" s="8">
        <v>5</v>
      </c>
      <c r="L34" s="8">
        <v>3</v>
      </c>
      <c r="M34" s="8">
        <v>4</v>
      </c>
      <c r="N34" s="8">
        <v>4</v>
      </c>
      <c r="O34" s="9">
        <f t="shared" si="0"/>
        <v>31</v>
      </c>
      <c r="P34" s="8">
        <v>17</v>
      </c>
    </row>
    <row r="35" spans="1:17" ht="19.5" x14ac:dyDescent="0.25">
      <c r="A35" s="7" t="s">
        <v>96</v>
      </c>
      <c r="B35" s="7" t="s">
        <v>97</v>
      </c>
      <c r="C35" s="7" t="s">
        <v>57</v>
      </c>
      <c r="D35" s="7" t="s">
        <v>33</v>
      </c>
      <c r="E35" s="7" t="s">
        <v>98</v>
      </c>
      <c r="F35" s="8">
        <v>2</v>
      </c>
      <c r="G35" s="8">
        <v>3</v>
      </c>
      <c r="H35" s="8">
        <v>3</v>
      </c>
      <c r="I35" s="8">
        <v>3</v>
      </c>
      <c r="J35" s="8">
        <v>5</v>
      </c>
      <c r="K35" s="8">
        <v>3</v>
      </c>
      <c r="L35" s="8">
        <v>4</v>
      </c>
      <c r="M35" s="8">
        <v>4</v>
      </c>
      <c r="N35" s="8">
        <v>4</v>
      </c>
      <c r="O35" s="9">
        <f t="shared" si="0"/>
        <v>31</v>
      </c>
      <c r="P35" s="8">
        <v>18</v>
      </c>
    </row>
    <row r="36" spans="1:17" ht="19.5" x14ac:dyDescent="0.25">
      <c r="A36" s="7" t="s">
        <v>117</v>
      </c>
      <c r="B36" s="7" t="s">
        <v>118</v>
      </c>
      <c r="C36" s="7" t="s">
        <v>57</v>
      </c>
      <c r="D36" s="7" t="s">
        <v>37</v>
      </c>
      <c r="E36" s="7" t="s">
        <v>119</v>
      </c>
      <c r="F36" s="8">
        <v>2</v>
      </c>
      <c r="G36" s="8">
        <v>2</v>
      </c>
      <c r="H36" s="8">
        <v>3</v>
      </c>
      <c r="I36" s="8">
        <v>4</v>
      </c>
      <c r="J36" s="8">
        <v>4</v>
      </c>
      <c r="K36" s="8">
        <v>4</v>
      </c>
      <c r="L36" s="8">
        <v>3</v>
      </c>
      <c r="M36" s="8">
        <v>4</v>
      </c>
      <c r="N36" s="8">
        <v>5</v>
      </c>
      <c r="O36" s="9">
        <f t="shared" ref="O36:O67" si="1">SUM(F36:N36)</f>
        <v>31</v>
      </c>
      <c r="P36" s="8">
        <v>19</v>
      </c>
    </row>
    <row r="37" spans="1:17" ht="19.5" x14ac:dyDescent="0.25">
      <c r="A37" s="7" t="s">
        <v>110</v>
      </c>
      <c r="B37" s="7" t="s">
        <v>111</v>
      </c>
      <c r="C37" s="7" t="s">
        <v>57</v>
      </c>
      <c r="D37" s="7" t="s">
        <v>33</v>
      </c>
      <c r="E37" s="7" t="s">
        <v>98</v>
      </c>
      <c r="F37" s="8">
        <v>3</v>
      </c>
      <c r="G37" s="8">
        <v>1</v>
      </c>
      <c r="H37" s="8">
        <v>3</v>
      </c>
      <c r="I37" s="8">
        <v>5</v>
      </c>
      <c r="J37" s="8">
        <v>3</v>
      </c>
      <c r="K37" s="8">
        <v>3</v>
      </c>
      <c r="L37" s="8">
        <v>3</v>
      </c>
      <c r="M37" s="8">
        <v>5</v>
      </c>
      <c r="N37" s="8">
        <v>4</v>
      </c>
      <c r="O37" s="9">
        <f t="shared" si="1"/>
        <v>30</v>
      </c>
      <c r="P37" s="8">
        <v>20</v>
      </c>
    </row>
    <row r="38" spans="1:17" ht="19.5" x14ac:dyDescent="0.25">
      <c r="A38" s="7" t="s">
        <v>80</v>
      </c>
      <c r="B38" s="7" t="s">
        <v>81</v>
      </c>
      <c r="C38" s="7" t="s">
        <v>57</v>
      </c>
      <c r="D38" s="7" t="s">
        <v>19</v>
      </c>
      <c r="E38" s="7" t="s">
        <v>82</v>
      </c>
      <c r="F38" s="8">
        <v>2</v>
      </c>
      <c r="G38" s="8">
        <v>4</v>
      </c>
      <c r="H38" s="8">
        <v>3</v>
      </c>
      <c r="I38" s="8">
        <v>3</v>
      </c>
      <c r="J38" s="8">
        <v>2</v>
      </c>
      <c r="K38" s="8">
        <v>2</v>
      </c>
      <c r="L38" s="8">
        <v>3</v>
      </c>
      <c r="M38" s="8">
        <v>5</v>
      </c>
      <c r="N38" s="8">
        <v>5</v>
      </c>
      <c r="O38" s="9">
        <f t="shared" si="1"/>
        <v>29</v>
      </c>
      <c r="P38" s="8">
        <v>21</v>
      </c>
    </row>
    <row r="39" spans="1:17" ht="19.5" x14ac:dyDescent="0.25">
      <c r="A39" s="7" t="s">
        <v>106</v>
      </c>
      <c r="B39" s="7" t="s">
        <v>107</v>
      </c>
      <c r="C39" s="7" t="s">
        <v>57</v>
      </c>
      <c r="D39" s="7" t="s">
        <v>33</v>
      </c>
      <c r="E39" s="7" t="s">
        <v>95</v>
      </c>
      <c r="F39" s="8">
        <v>1</v>
      </c>
      <c r="G39" s="8">
        <v>1</v>
      </c>
      <c r="H39" s="8">
        <v>4</v>
      </c>
      <c r="I39" s="8">
        <v>3</v>
      </c>
      <c r="J39" s="8">
        <v>4</v>
      </c>
      <c r="K39" s="8">
        <v>5</v>
      </c>
      <c r="L39" s="8">
        <v>4</v>
      </c>
      <c r="M39" s="8">
        <v>4</v>
      </c>
      <c r="N39" s="8">
        <v>3</v>
      </c>
      <c r="O39" s="9">
        <f t="shared" si="1"/>
        <v>29</v>
      </c>
      <c r="P39" s="8">
        <v>22</v>
      </c>
    </row>
    <row r="40" spans="1:17" ht="19.5" x14ac:dyDescent="0.25">
      <c r="A40" s="7" t="s">
        <v>55</v>
      </c>
      <c r="B40" s="7" t="s">
        <v>56</v>
      </c>
      <c r="C40" s="7" t="s">
        <v>57</v>
      </c>
      <c r="D40" s="7" t="s">
        <v>19</v>
      </c>
      <c r="E40" s="7" t="s">
        <v>58</v>
      </c>
      <c r="F40" s="8">
        <v>2</v>
      </c>
      <c r="G40" s="8">
        <v>1</v>
      </c>
      <c r="H40" s="8">
        <v>2</v>
      </c>
      <c r="I40" s="8">
        <v>4</v>
      </c>
      <c r="J40" s="8">
        <v>4</v>
      </c>
      <c r="K40" s="8">
        <v>3</v>
      </c>
      <c r="L40" s="8">
        <v>4</v>
      </c>
      <c r="M40" s="8">
        <v>3</v>
      </c>
      <c r="N40" s="8">
        <v>5</v>
      </c>
      <c r="O40" s="9">
        <f t="shared" si="1"/>
        <v>28</v>
      </c>
      <c r="P40" s="8">
        <v>23</v>
      </c>
    </row>
    <row r="41" spans="1:17" ht="19.5" x14ac:dyDescent="0.25">
      <c r="A41" s="7" t="s">
        <v>104</v>
      </c>
      <c r="B41" s="7" t="s">
        <v>105</v>
      </c>
      <c r="C41" s="7" t="s">
        <v>57</v>
      </c>
      <c r="D41" s="7" t="s">
        <v>33</v>
      </c>
      <c r="E41" s="7" t="s">
        <v>98</v>
      </c>
      <c r="F41" s="8">
        <v>3</v>
      </c>
      <c r="G41" s="8">
        <v>0</v>
      </c>
      <c r="H41" s="8">
        <v>3</v>
      </c>
      <c r="I41" s="8">
        <v>3</v>
      </c>
      <c r="J41" s="8">
        <v>4</v>
      </c>
      <c r="K41" s="8">
        <v>2</v>
      </c>
      <c r="L41" s="8">
        <v>3</v>
      </c>
      <c r="M41" s="8">
        <v>4</v>
      </c>
      <c r="N41" s="8">
        <v>3</v>
      </c>
      <c r="O41" s="9">
        <f t="shared" si="1"/>
        <v>25</v>
      </c>
      <c r="P41" s="8">
        <v>24</v>
      </c>
    </row>
    <row r="42" spans="1:17" ht="19.5" x14ac:dyDescent="0.25">
      <c r="A42" s="7" t="s">
        <v>112</v>
      </c>
      <c r="B42" s="7" t="s">
        <v>113</v>
      </c>
      <c r="C42" s="7" t="s">
        <v>57</v>
      </c>
      <c r="D42" s="7" t="s">
        <v>33</v>
      </c>
      <c r="E42" s="7" t="s">
        <v>103</v>
      </c>
      <c r="F42" s="8">
        <v>0</v>
      </c>
      <c r="G42" s="8">
        <v>4</v>
      </c>
      <c r="H42" s="8">
        <v>0</v>
      </c>
      <c r="I42" s="8">
        <v>4</v>
      </c>
      <c r="J42" s="8">
        <v>0</v>
      </c>
      <c r="K42" s="8">
        <v>4</v>
      </c>
      <c r="L42" s="8">
        <v>4</v>
      </c>
      <c r="M42" s="8">
        <v>1</v>
      </c>
      <c r="N42" s="8">
        <v>4</v>
      </c>
      <c r="O42" s="9">
        <f t="shared" si="1"/>
        <v>21</v>
      </c>
      <c r="P42" s="8">
        <v>25</v>
      </c>
    </row>
    <row r="43" spans="1:17" ht="19.5" x14ac:dyDescent="0.25">
      <c r="A43" s="7" t="s">
        <v>108</v>
      </c>
      <c r="B43" s="7" t="s">
        <v>109</v>
      </c>
      <c r="C43" s="7" t="s">
        <v>57</v>
      </c>
      <c r="D43" s="7" t="s">
        <v>33</v>
      </c>
      <c r="E43" s="7" t="s">
        <v>95</v>
      </c>
      <c r="F43" s="8">
        <v>0</v>
      </c>
      <c r="G43" s="8">
        <v>1</v>
      </c>
      <c r="H43" s="8">
        <v>3</v>
      </c>
      <c r="I43" s="8">
        <v>1</v>
      </c>
      <c r="J43" s="8">
        <v>1</v>
      </c>
      <c r="K43" s="8">
        <v>4</v>
      </c>
      <c r="L43" s="8">
        <v>4</v>
      </c>
      <c r="M43" s="8">
        <v>3</v>
      </c>
      <c r="N43" s="8">
        <v>4</v>
      </c>
      <c r="O43" s="9">
        <f t="shared" si="1"/>
        <v>21</v>
      </c>
      <c r="P43" s="8">
        <v>26</v>
      </c>
    </row>
    <row r="44" spans="1:17" ht="19.5" x14ac:dyDescent="0.25">
      <c r="A44" s="7" t="s">
        <v>93</v>
      </c>
      <c r="B44" s="7" t="s">
        <v>94</v>
      </c>
      <c r="C44" s="7" t="s">
        <v>57</v>
      </c>
      <c r="D44" s="7" t="s">
        <v>33</v>
      </c>
      <c r="E44" s="7" t="s">
        <v>95</v>
      </c>
      <c r="F44" s="8">
        <v>0</v>
      </c>
      <c r="G44" s="8">
        <v>2</v>
      </c>
      <c r="H44" s="8">
        <v>1</v>
      </c>
      <c r="I44" s="8">
        <v>4</v>
      </c>
      <c r="J44" s="8">
        <v>1</v>
      </c>
      <c r="K44" s="8">
        <v>3</v>
      </c>
      <c r="L44" s="8">
        <v>3</v>
      </c>
      <c r="M44" s="8">
        <v>4</v>
      </c>
      <c r="N44" s="8">
        <v>2</v>
      </c>
      <c r="O44" s="9">
        <f t="shared" si="1"/>
        <v>20</v>
      </c>
      <c r="P44" s="8">
        <v>27</v>
      </c>
    </row>
    <row r="45" spans="1:17" ht="19.5" x14ac:dyDescent="0.25">
      <c r="A45" s="7" t="s">
        <v>85</v>
      </c>
      <c r="B45" s="7" t="s">
        <v>86</v>
      </c>
      <c r="C45" s="7" t="s">
        <v>57</v>
      </c>
      <c r="D45" s="7" t="s">
        <v>19</v>
      </c>
      <c r="E45" s="7" t="s">
        <v>87</v>
      </c>
      <c r="F45" s="8">
        <v>1</v>
      </c>
      <c r="G45" s="8">
        <v>2</v>
      </c>
      <c r="H45" s="8">
        <v>1</v>
      </c>
      <c r="I45" s="8">
        <v>1</v>
      </c>
      <c r="J45" s="8">
        <v>4</v>
      </c>
      <c r="K45" s="8">
        <v>2</v>
      </c>
      <c r="L45" s="8">
        <v>2</v>
      </c>
      <c r="M45" s="8">
        <v>5</v>
      </c>
      <c r="N45" s="8">
        <v>1</v>
      </c>
      <c r="O45" s="9">
        <f t="shared" si="1"/>
        <v>19</v>
      </c>
      <c r="P45" s="8">
        <v>28</v>
      </c>
    </row>
    <row r="46" spans="1:17" ht="19.5" x14ac:dyDescent="0.25">
      <c r="A46" s="7" t="s">
        <v>101</v>
      </c>
      <c r="B46" s="7" t="s">
        <v>102</v>
      </c>
      <c r="C46" s="7" t="s">
        <v>57</v>
      </c>
      <c r="D46" s="7" t="s">
        <v>33</v>
      </c>
      <c r="E46" s="7" t="s">
        <v>103</v>
      </c>
      <c r="F46" s="8">
        <v>0</v>
      </c>
      <c r="G46" s="8">
        <v>0</v>
      </c>
      <c r="H46" s="8">
        <v>0</v>
      </c>
      <c r="I46" s="8">
        <v>5</v>
      </c>
      <c r="J46" s="8">
        <v>0</v>
      </c>
      <c r="K46" s="8">
        <v>0</v>
      </c>
      <c r="L46" s="8">
        <v>3</v>
      </c>
      <c r="M46" s="8">
        <v>2</v>
      </c>
      <c r="N46" s="8">
        <v>4</v>
      </c>
      <c r="O46" s="9">
        <f t="shared" si="1"/>
        <v>14</v>
      </c>
      <c r="P46" s="8">
        <v>29</v>
      </c>
    </row>
    <row r="47" spans="1:17" ht="19.5" x14ac:dyDescent="0.25">
      <c r="A47" s="4" t="s">
        <v>144</v>
      </c>
      <c r="B47" s="4" t="s">
        <v>145</v>
      </c>
      <c r="C47" s="4" t="s">
        <v>136</v>
      </c>
      <c r="D47" s="4" t="s">
        <v>19</v>
      </c>
      <c r="E47" s="4" t="s">
        <v>146</v>
      </c>
      <c r="F47" s="5">
        <v>5</v>
      </c>
      <c r="G47" s="5">
        <v>5</v>
      </c>
      <c r="H47" s="5">
        <v>2</v>
      </c>
      <c r="I47" s="5">
        <v>5</v>
      </c>
      <c r="J47" s="5">
        <v>4</v>
      </c>
      <c r="K47" s="5">
        <v>5</v>
      </c>
      <c r="L47" s="5">
        <v>5</v>
      </c>
      <c r="M47" s="5">
        <v>3</v>
      </c>
      <c r="N47" s="5">
        <v>5</v>
      </c>
      <c r="O47" s="6">
        <f t="shared" si="1"/>
        <v>39</v>
      </c>
      <c r="P47" s="5">
        <v>1</v>
      </c>
      <c r="Q47" t="s">
        <v>302</v>
      </c>
    </row>
    <row r="48" spans="1:17" ht="19.5" x14ac:dyDescent="0.25">
      <c r="A48" s="4" t="s">
        <v>180</v>
      </c>
      <c r="B48" s="4" t="s">
        <v>181</v>
      </c>
      <c r="C48" s="4" t="s">
        <v>136</v>
      </c>
      <c r="D48" s="4" t="s">
        <v>14</v>
      </c>
      <c r="E48" s="4" t="s">
        <v>125</v>
      </c>
      <c r="F48" s="5">
        <v>3</v>
      </c>
      <c r="G48" s="5">
        <v>4</v>
      </c>
      <c r="H48" s="5">
        <v>5</v>
      </c>
      <c r="I48" s="5">
        <v>4</v>
      </c>
      <c r="J48" s="5">
        <v>5</v>
      </c>
      <c r="K48" s="5">
        <v>4</v>
      </c>
      <c r="L48" s="5">
        <v>3</v>
      </c>
      <c r="M48" s="5">
        <v>5</v>
      </c>
      <c r="N48" s="5">
        <v>5</v>
      </c>
      <c r="O48" s="6">
        <f t="shared" si="1"/>
        <v>38</v>
      </c>
      <c r="P48" s="5">
        <v>2</v>
      </c>
    </row>
    <row r="49" spans="1:16" ht="19.5" x14ac:dyDescent="0.25">
      <c r="A49" s="4" t="s">
        <v>178</v>
      </c>
      <c r="B49" s="4" t="s">
        <v>179</v>
      </c>
      <c r="C49" s="4" t="s">
        <v>136</v>
      </c>
      <c r="D49" s="4" t="s">
        <v>14</v>
      </c>
      <c r="E49" s="4" t="s">
        <v>125</v>
      </c>
      <c r="F49" s="5">
        <v>4</v>
      </c>
      <c r="G49" s="5">
        <v>4</v>
      </c>
      <c r="H49" s="5">
        <v>4</v>
      </c>
      <c r="I49" s="5">
        <v>4</v>
      </c>
      <c r="J49" s="5">
        <v>3</v>
      </c>
      <c r="K49" s="5">
        <v>4</v>
      </c>
      <c r="L49" s="5">
        <v>4</v>
      </c>
      <c r="M49" s="5">
        <v>4</v>
      </c>
      <c r="N49" s="5">
        <v>5</v>
      </c>
      <c r="O49" s="6">
        <f t="shared" si="1"/>
        <v>36</v>
      </c>
      <c r="P49" s="5">
        <v>3</v>
      </c>
    </row>
    <row r="50" spans="1:16" ht="19.5" x14ac:dyDescent="0.25">
      <c r="A50" s="4" t="s">
        <v>169</v>
      </c>
      <c r="B50" s="4" t="s">
        <v>170</v>
      </c>
      <c r="C50" s="4" t="s">
        <v>136</v>
      </c>
      <c r="D50" s="4" t="s">
        <v>37</v>
      </c>
      <c r="E50" s="4" t="s">
        <v>171</v>
      </c>
      <c r="F50" s="5">
        <v>3</v>
      </c>
      <c r="G50" s="5">
        <v>4</v>
      </c>
      <c r="H50" s="5">
        <v>4</v>
      </c>
      <c r="I50" s="5">
        <v>5</v>
      </c>
      <c r="J50" s="5">
        <v>3</v>
      </c>
      <c r="K50" s="5">
        <v>4</v>
      </c>
      <c r="L50" s="5">
        <v>5</v>
      </c>
      <c r="M50" s="5">
        <v>4</v>
      </c>
      <c r="N50" s="5">
        <v>4</v>
      </c>
      <c r="O50" s="6">
        <f t="shared" si="1"/>
        <v>36</v>
      </c>
      <c r="P50" s="5">
        <v>4</v>
      </c>
    </row>
    <row r="51" spans="1:16" ht="19.5" x14ac:dyDescent="0.25">
      <c r="A51" s="4" t="s">
        <v>159</v>
      </c>
      <c r="B51" s="4" t="s">
        <v>160</v>
      </c>
      <c r="C51" s="4" t="s">
        <v>136</v>
      </c>
      <c r="D51" s="4" t="s">
        <v>33</v>
      </c>
      <c r="E51" s="4" t="s">
        <v>161</v>
      </c>
      <c r="F51" s="5">
        <v>2</v>
      </c>
      <c r="G51" s="5">
        <v>3</v>
      </c>
      <c r="H51" s="5">
        <v>4</v>
      </c>
      <c r="I51" s="5">
        <v>4</v>
      </c>
      <c r="J51" s="5">
        <v>4</v>
      </c>
      <c r="K51" s="5">
        <v>3</v>
      </c>
      <c r="L51" s="5">
        <v>2</v>
      </c>
      <c r="M51" s="5">
        <v>5</v>
      </c>
      <c r="N51" s="5">
        <v>4</v>
      </c>
      <c r="O51" s="6">
        <f t="shared" si="1"/>
        <v>31</v>
      </c>
      <c r="P51" s="5">
        <v>5</v>
      </c>
    </row>
    <row r="52" spans="1:16" ht="19.5" x14ac:dyDescent="0.25">
      <c r="A52" s="4" t="s">
        <v>147</v>
      </c>
      <c r="B52" s="4" t="s">
        <v>148</v>
      </c>
      <c r="C52" s="4" t="s">
        <v>136</v>
      </c>
      <c r="D52" s="4" t="s">
        <v>19</v>
      </c>
      <c r="E52" s="4" t="s">
        <v>70</v>
      </c>
      <c r="F52" s="5">
        <v>4</v>
      </c>
      <c r="G52" s="5">
        <v>3</v>
      </c>
      <c r="H52" s="5">
        <v>3</v>
      </c>
      <c r="I52" s="5">
        <v>2</v>
      </c>
      <c r="J52" s="5">
        <v>4</v>
      </c>
      <c r="K52" s="5">
        <v>3</v>
      </c>
      <c r="L52" s="5">
        <v>3</v>
      </c>
      <c r="M52" s="5">
        <v>4</v>
      </c>
      <c r="N52" s="5">
        <v>4</v>
      </c>
      <c r="O52" s="6">
        <f t="shared" si="1"/>
        <v>30</v>
      </c>
      <c r="P52" s="5">
        <v>6</v>
      </c>
    </row>
    <row r="53" spans="1:16" ht="19.5" x14ac:dyDescent="0.25">
      <c r="A53" s="4" t="s">
        <v>157</v>
      </c>
      <c r="B53" s="4" t="s">
        <v>158</v>
      </c>
      <c r="C53" s="4" t="s">
        <v>136</v>
      </c>
      <c r="D53" s="4" t="s">
        <v>33</v>
      </c>
      <c r="E53" s="4" t="s">
        <v>92</v>
      </c>
      <c r="F53" s="5">
        <v>3</v>
      </c>
      <c r="G53" s="5">
        <v>3</v>
      </c>
      <c r="H53" s="5">
        <v>3</v>
      </c>
      <c r="I53" s="5">
        <v>3</v>
      </c>
      <c r="J53" s="5">
        <v>4</v>
      </c>
      <c r="K53" s="5">
        <v>3</v>
      </c>
      <c r="L53" s="5">
        <v>2</v>
      </c>
      <c r="M53" s="5">
        <v>5</v>
      </c>
      <c r="N53" s="5">
        <v>4</v>
      </c>
      <c r="O53" s="6">
        <f t="shared" si="1"/>
        <v>30</v>
      </c>
      <c r="P53" s="5">
        <v>7</v>
      </c>
    </row>
    <row r="54" spans="1:16" ht="19.5" x14ac:dyDescent="0.25">
      <c r="A54" s="4" t="s">
        <v>134</v>
      </c>
      <c r="B54" s="4" t="s">
        <v>135</v>
      </c>
      <c r="C54" s="4" t="s">
        <v>136</v>
      </c>
      <c r="D54" s="4" t="s">
        <v>19</v>
      </c>
      <c r="E54" s="4" t="s">
        <v>58</v>
      </c>
      <c r="F54" s="5">
        <v>2</v>
      </c>
      <c r="G54" s="5">
        <v>4</v>
      </c>
      <c r="H54" s="5">
        <v>3</v>
      </c>
      <c r="I54" s="5">
        <v>3</v>
      </c>
      <c r="J54" s="5">
        <v>3</v>
      </c>
      <c r="K54" s="5">
        <v>3</v>
      </c>
      <c r="L54" s="5">
        <v>3</v>
      </c>
      <c r="M54" s="5">
        <v>4</v>
      </c>
      <c r="N54" s="5">
        <v>5</v>
      </c>
      <c r="O54" s="6">
        <f t="shared" si="1"/>
        <v>30</v>
      </c>
      <c r="P54" s="5">
        <v>8</v>
      </c>
    </row>
    <row r="55" spans="1:16" ht="19.5" x14ac:dyDescent="0.25">
      <c r="A55" s="4" t="s">
        <v>142</v>
      </c>
      <c r="B55" s="4" t="s">
        <v>143</v>
      </c>
      <c r="C55" s="4" t="s">
        <v>136</v>
      </c>
      <c r="D55" s="4" t="s">
        <v>19</v>
      </c>
      <c r="E55" s="4" t="s">
        <v>76</v>
      </c>
      <c r="F55" s="5">
        <v>3</v>
      </c>
      <c r="G55" s="5">
        <v>2</v>
      </c>
      <c r="H55" s="5">
        <v>1</v>
      </c>
      <c r="I55" s="5">
        <v>2</v>
      </c>
      <c r="J55" s="5">
        <v>4</v>
      </c>
      <c r="K55" s="5">
        <v>5</v>
      </c>
      <c r="L55" s="5">
        <v>4</v>
      </c>
      <c r="M55" s="5">
        <v>4</v>
      </c>
      <c r="N55" s="5">
        <v>5</v>
      </c>
      <c r="O55" s="6">
        <f t="shared" si="1"/>
        <v>30</v>
      </c>
      <c r="P55" s="5">
        <v>9</v>
      </c>
    </row>
    <row r="56" spans="1:16" ht="19.5" x14ac:dyDescent="0.25">
      <c r="A56" s="4" t="s">
        <v>172</v>
      </c>
      <c r="B56" s="4" t="s">
        <v>173</v>
      </c>
      <c r="C56" s="4" t="s">
        <v>136</v>
      </c>
      <c r="D56" s="4" t="s">
        <v>37</v>
      </c>
      <c r="E56" s="4" t="s">
        <v>174</v>
      </c>
      <c r="F56" s="5">
        <v>2</v>
      </c>
      <c r="G56" s="5">
        <v>3</v>
      </c>
      <c r="H56" s="5">
        <v>2</v>
      </c>
      <c r="I56" s="5">
        <v>4</v>
      </c>
      <c r="J56" s="5">
        <v>5</v>
      </c>
      <c r="K56" s="5">
        <v>3</v>
      </c>
      <c r="L56" s="5">
        <v>5</v>
      </c>
      <c r="M56" s="5">
        <v>2</v>
      </c>
      <c r="N56" s="5">
        <v>3</v>
      </c>
      <c r="O56" s="6">
        <f t="shared" si="1"/>
        <v>29</v>
      </c>
      <c r="P56" s="5">
        <v>10</v>
      </c>
    </row>
    <row r="57" spans="1:16" ht="19.5" x14ac:dyDescent="0.25">
      <c r="A57" s="4" t="s">
        <v>137</v>
      </c>
      <c r="B57" s="4" t="s">
        <v>138</v>
      </c>
      <c r="C57" s="4" t="s">
        <v>136</v>
      </c>
      <c r="D57" s="4" t="s">
        <v>19</v>
      </c>
      <c r="E57" s="4" t="s">
        <v>61</v>
      </c>
      <c r="F57" s="5">
        <v>4</v>
      </c>
      <c r="G57" s="5">
        <v>1</v>
      </c>
      <c r="H57" s="5">
        <v>2</v>
      </c>
      <c r="I57" s="5">
        <v>4</v>
      </c>
      <c r="J57" s="5">
        <v>3</v>
      </c>
      <c r="K57" s="5">
        <v>3</v>
      </c>
      <c r="L57" s="5">
        <v>4</v>
      </c>
      <c r="M57" s="5">
        <v>4</v>
      </c>
      <c r="N57" s="5">
        <v>4</v>
      </c>
      <c r="O57" s="6">
        <f t="shared" si="1"/>
        <v>29</v>
      </c>
      <c r="P57" s="5">
        <v>11</v>
      </c>
    </row>
    <row r="58" spans="1:16" ht="19.5" x14ac:dyDescent="0.25">
      <c r="A58" s="4" t="s">
        <v>149</v>
      </c>
      <c r="B58" s="4" t="s">
        <v>150</v>
      </c>
      <c r="C58" s="4" t="s">
        <v>136</v>
      </c>
      <c r="D58" s="4" t="s">
        <v>19</v>
      </c>
      <c r="E58" s="4" t="s">
        <v>76</v>
      </c>
      <c r="F58" s="5">
        <v>1</v>
      </c>
      <c r="G58" s="5">
        <v>2</v>
      </c>
      <c r="H58" s="5">
        <v>3</v>
      </c>
      <c r="I58" s="5">
        <v>3</v>
      </c>
      <c r="J58" s="5">
        <v>4</v>
      </c>
      <c r="K58" s="5">
        <v>2</v>
      </c>
      <c r="L58" s="5">
        <v>4</v>
      </c>
      <c r="M58" s="5">
        <v>5</v>
      </c>
      <c r="N58" s="5">
        <v>3</v>
      </c>
      <c r="O58" s="6">
        <f t="shared" si="1"/>
        <v>27</v>
      </c>
      <c r="P58" s="5">
        <v>12</v>
      </c>
    </row>
    <row r="59" spans="1:16" ht="19.5" x14ac:dyDescent="0.25">
      <c r="A59" s="4" t="s">
        <v>139</v>
      </c>
      <c r="B59" s="4" t="s">
        <v>279</v>
      </c>
      <c r="C59" s="4" t="s">
        <v>136</v>
      </c>
      <c r="D59" s="4" t="s">
        <v>19</v>
      </c>
      <c r="E59" s="4" t="s">
        <v>141</v>
      </c>
      <c r="F59" s="5">
        <v>2</v>
      </c>
      <c r="G59" s="5">
        <v>2</v>
      </c>
      <c r="H59" s="5">
        <v>3</v>
      </c>
      <c r="I59" s="5">
        <v>2</v>
      </c>
      <c r="J59" s="5">
        <v>2</v>
      </c>
      <c r="K59" s="5">
        <v>2</v>
      </c>
      <c r="L59" s="5">
        <v>5</v>
      </c>
      <c r="M59" s="5">
        <v>5</v>
      </c>
      <c r="N59" s="5">
        <v>3</v>
      </c>
      <c r="O59" s="6">
        <f t="shared" si="1"/>
        <v>26</v>
      </c>
      <c r="P59" s="5">
        <v>13</v>
      </c>
    </row>
    <row r="60" spans="1:16" ht="19.5" x14ac:dyDescent="0.25">
      <c r="A60" s="4" t="s">
        <v>175</v>
      </c>
      <c r="B60" s="4" t="s">
        <v>176</v>
      </c>
      <c r="C60" s="4" t="s">
        <v>136</v>
      </c>
      <c r="D60" s="4" t="s">
        <v>37</v>
      </c>
      <c r="E60" s="4" t="s">
        <v>177</v>
      </c>
      <c r="F60" s="5">
        <v>0</v>
      </c>
      <c r="G60" s="5">
        <v>2</v>
      </c>
      <c r="H60" s="5">
        <v>2</v>
      </c>
      <c r="I60" s="5">
        <v>3</v>
      </c>
      <c r="J60" s="5">
        <v>4</v>
      </c>
      <c r="K60" s="5">
        <v>4</v>
      </c>
      <c r="L60" s="5">
        <v>4</v>
      </c>
      <c r="M60" s="5">
        <v>4</v>
      </c>
      <c r="N60" s="5">
        <v>3</v>
      </c>
      <c r="O60" s="6">
        <f t="shared" si="1"/>
        <v>26</v>
      </c>
      <c r="P60" s="5">
        <v>14</v>
      </c>
    </row>
    <row r="61" spans="1:16" ht="19.5" x14ac:dyDescent="0.25">
      <c r="A61" s="4" t="s">
        <v>155</v>
      </c>
      <c r="B61" s="4" t="s">
        <v>156</v>
      </c>
      <c r="C61" s="4" t="s">
        <v>136</v>
      </c>
      <c r="D61" s="4" t="s">
        <v>33</v>
      </c>
      <c r="E61" s="4" t="s">
        <v>98</v>
      </c>
      <c r="F61" s="5">
        <v>3</v>
      </c>
      <c r="G61" s="5">
        <v>2</v>
      </c>
      <c r="H61" s="5">
        <v>2</v>
      </c>
      <c r="I61" s="5">
        <v>3</v>
      </c>
      <c r="J61" s="5">
        <v>5</v>
      </c>
      <c r="K61" s="5">
        <v>2</v>
      </c>
      <c r="L61" s="5">
        <v>1</v>
      </c>
      <c r="M61" s="5">
        <v>5</v>
      </c>
      <c r="N61" s="5">
        <v>2</v>
      </c>
      <c r="O61" s="6">
        <f t="shared" si="1"/>
        <v>25</v>
      </c>
      <c r="P61" s="5">
        <v>15</v>
      </c>
    </row>
    <row r="62" spans="1:16" ht="19.5" x14ac:dyDescent="0.25">
      <c r="A62" s="4" t="s">
        <v>182</v>
      </c>
      <c r="B62" s="4" t="s">
        <v>183</v>
      </c>
      <c r="C62" s="4" t="s">
        <v>136</v>
      </c>
      <c r="D62" s="4" t="s">
        <v>184</v>
      </c>
      <c r="E62" s="4" t="s">
        <v>185</v>
      </c>
      <c r="F62" s="5">
        <v>2</v>
      </c>
      <c r="G62" s="5">
        <v>2</v>
      </c>
      <c r="H62" s="5">
        <v>2</v>
      </c>
      <c r="I62" s="5">
        <v>4</v>
      </c>
      <c r="J62" s="5">
        <v>1</v>
      </c>
      <c r="K62" s="5">
        <v>3</v>
      </c>
      <c r="L62" s="5">
        <v>5</v>
      </c>
      <c r="M62" s="5">
        <v>4</v>
      </c>
      <c r="N62" s="5">
        <v>2</v>
      </c>
      <c r="O62" s="6">
        <f t="shared" si="1"/>
        <v>25</v>
      </c>
      <c r="P62" s="5">
        <v>16</v>
      </c>
    </row>
    <row r="63" spans="1:16" ht="19.5" x14ac:dyDescent="0.25">
      <c r="A63" s="4" t="s">
        <v>151</v>
      </c>
      <c r="B63" s="4" t="s">
        <v>152</v>
      </c>
      <c r="C63" s="4" t="s">
        <v>136</v>
      </c>
      <c r="D63" s="4" t="s">
        <v>33</v>
      </c>
      <c r="E63" s="4" t="s">
        <v>103</v>
      </c>
      <c r="F63" s="5">
        <v>2</v>
      </c>
      <c r="G63" s="5">
        <v>0</v>
      </c>
      <c r="H63" s="5">
        <v>0</v>
      </c>
      <c r="I63" s="5">
        <v>3</v>
      </c>
      <c r="J63" s="5">
        <v>4</v>
      </c>
      <c r="K63" s="5">
        <v>5</v>
      </c>
      <c r="L63" s="5">
        <v>5</v>
      </c>
      <c r="M63" s="5">
        <v>3</v>
      </c>
      <c r="N63" s="5">
        <v>2</v>
      </c>
      <c r="O63" s="6">
        <f t="shared" si="1"/>
        <v>24</v>
      </c>
      <c r="P63" s="5">
        <v>17</v>
      </c>
    </row>
    <row r="64" spans="1:16" ht="19.5" x14ac:dyDescent="0.25">
      <c r="A64" s="4" t="s">
        <v>162</v>
      </c>
      <c r="B64" s="4" t="s">
        <v>163</v>
      </c>
      <c r="C64" s="4" t="s">
        <v>136</v>
      </c>
      <c r="D64" s="4" t="s">
        <v>33</v>
      </c>
      <c r="E64" s="4" t="s">
        <v>95</v>
      </c>
      <c r="F64" s="5">
        <v>0</v>
      </c>
      <c r="G64" s="5">
        <v>3</v>
      </c>
      <c r="H64" s="5">
        <v>2</v>
      </c>
      <c r="I64" s="5">
        <v>5</v>
      </c>
      <c r="J64" s="5">
        <v>4</v>
      </c>
      <c r="K64" s="5">
        <v>5</v>
      </c>
      <c r="L64" s="5">
        <v>3</v>
      </c>
      <c r="M64" s="5">
        <v>0</v>
      </c>
      <c r="N64" s="5">
        <v>1</v>
      </c>
      <c r="O64" s="6">
        <f t="shared" si="1"/>
        <v>23</v>
      </c>
      <c r="P64" s="5">
        <v>18</v>
      </c>
    </row>
    <row r="65" spans="1:17" ht="19.5" x14ac:dyDescent="0.25">
      <c r="A65" s="4" t="s">
        <v>164</v>
      </c>
      <c r="B65" s="4" t="s">
        <v>165</v>
      </c>
      <c r="C65" s="4" t="s">
        <v>136</v>
      </c>
      <c r="D65" s="4" t="s">
        <v>33</v>
      </c>
      <c r="E65" s="4" t="s">
        <v>95</v>
      </c>
      <c r="F65" s="5">
        <v>1</v>
      </c>
      <c r="G65" s="5">
        <v>2</v>
      </c>
      <c r="H65" s="5">
        <v>2</v>
      </c>
      <c r="I65" s="5">
        <v>2</v>
      </c>
      <c r="J65" s="5">
        <v>2</v>
      </c>
      <c r="K65" s="5">
        <v>3</v>
      </c>
      <c r="L65" s="5">
        <v>1</v>
      </c>
      <c r="M65" s="5">
        <v>3</v>
      </c>
      <c r="N65" s="5">
        <v>3</v>
      </c>
      <c r="O65" s="6">
        <f t="shared" si="1"/>
        <v>19</v>
      </c>
      <c r="P65" s="5">
        <v>19</v>
      </c>
    </row>
    <row r="66" spans="1:17" ht="19.5" x14ac:dyDescent="0.25">
      <c r="A66" s="4" t="s">
        <v>166</v>
      </c>
      <c r="B66" s="4" t="s">
        <v>167</v>
      </c>
      <c r="C66" s="4" t="s">
        <v>136</v>
      </c>
      <c r="D66" s="4" t="s">
        <v>37</v>
      </c>
      <c r="E66" s="4" t="s">
        <v>168</v>
      </c>
      <c r="F66" s="5">
        <v>2</v>
      </c>
      <c r="G66" s="5">
        <v>1</v>
      </c>
      <c r="H66" s="5">
        <v>0</v>
      </c>
      <c r="I66" s="5">
        <v>2</v>
      </c>
      <c r="J66" s="5">
        <v>3</v>
      </c>
      <c r="K66" s="5">
        <v>3</v>
      </c>
      <c r="L66" s="5">
        <v>1</v>
      </c>
      <c r="M66" s="5">
        <v>4</v>
      </c>
      <c r="N66" s="5">
        <v>2</v>
      </c>
      <c r="O66" s="6">
        <f t="shared" si="1"/>
        <v>18</v>
      </c>
      <c r="P66" s="5">
        <v>20</v>
      </c>
    </row>
    <row r="67" spans="1:17" ht="19.5" x14ac:dyDescent="0.25">
      <c r="A67" s="4" t="s">
        <v>153</v>
      </c>
      <c r="B67" s="4" t="s">
        <v>154</v>
      </c>
      <c r="C67" s="4" t="s">
        <v>136</v>
      </c>
      <c r="D67" s="4" t="s">
        <v>33</v>
      </c>
      <c r="E67" s="4" t="s">
        <v>103</v>
      </c>
      <c r="F67" s="5">
        <v>1</v>
      </c>
      <c r="G67" s="5">
        <v>1</v>
      </c>
      <c r="H67" s="5">
        <v>1</v>
      </c>
      <c r="I67" s="5">
        <v>4</v>
      </c>
      <c r="J67" s="5">
        <v>4</v>
      </c>
      <c r="K67" s="5">
        <v>3</v>
      </c>
      <c r="L67" s="5">
        <v>0</v>
      </c>
      <c r="M67" s="5">
        <v>1</v>
      </c>
      <c r="N67" s="5">
        <v>0</v>
      </c>
      <c r="O67" s="6">
        <f t="shared" si="1"/>
        <v>15</v>
      </c>
      <c r="P67" s="5">
        <v>21</v>
      </c>
    </row>
    <row r="68" spans="1:17" ht="19.5" x14ac:dyDescent="0.25">
      <c r="A68" s="7" t="s">
        <v>209</v>
      </c>
      <c r="B68" s="7" t="s">
        <v>210</v>
      </c>
      <c r="C68" s="7" t="s">
        <v>188</v>
      </c>
      <c r="D68" s="7" t="s">
        <v>37</v>
      </c>
      <c r="E68" s="7" t="s">
        <v>211</v>
      </c>
      <c r="F68" s="8">
        <v>4</v>
      </c>
      <c r="G68" s="8">
        <v>4</v>
      </c>
      <c r="H68" s="8">
        <v>5</v>
      </c>
      <c r="I68" s="8">
        <v>5</v>
      </c>
      <c r="J68" s="8">
        <v>2</v>
      </c>
      <c r="K68" s="8">
        <v>3</v>
      </c>
      <c r="L68" s="8">
        <v>5</v>
      </c>
      <c r="M68" s="8">
        <v>5</v>
      </c>
      <c r="N68" s="8">
        <v>1</v>
      </c>
      <c r="O68" s="9">
        <f t="shared" ref="O68:O99" si="2">SUM(F68:N68)</f>
        <v>34</v>
      </c>
      <c r="P68" s="8">
        <v>1</v>
      </c>
      <c r="Q68" t="s">
        <v>302</v>
      </c>
    </row>
    <row r="69" spans="1:17" ht="19.5" x14ac:dyDescent="0.25">
      <c r="A69" s="7" t="s">
        <v>220</v>
      </c>
      <c r="B69" s="7" t="s">
        <v>221</v>
      </c>
      <c r="C69" s="7" t="s">
        <v>188</v>
      </c>
      <c r="D69" s="7" t="s">
        <v>37</v>
      </c>
      <c r="E69" s="7" t="s">
        <v>222</v>
      </c>
      <c r="F69" s="8">
        <v>2</v>
      </c>
      <c r="G69" s="8">
        <v>5</v>
      </c>
      <c r="H69" s="8">
        <v>3</v>
      </c>
      <c r="I69" s="8">
        <v>4</v>
      </c>
      <c r="J69" s="8">
        <v>4</v>
      </c>
      <c r="K69" s="8">
        <v>4</v>
      </c>
      <c r="L69" s="8">
        <v>4</v>
      </c>
      <c r="M69" s="8">
        <v>3</v>
      </c>
      <c r="N69" s="8">
        <v>5</v>
      </c>
      <c r="O69" s="9">
        <f t="shared" si="2"/>
        <v>34</v>
      </c>
      <c r="P69" s="8">
        <v>2</v>
      </c>
    </row>
    <row r="70" spans="1:17" ht="19.5" x14ac:dyDescent="0.25">
      <c r="A70" s="7" t="s">
        <v>186</v>
      </c>
      <c r="B70" s="7" t="s">
        <v>187</v>
      </c>
      <c r="C70" s="7" t="s">
        <v>188</v>
      </c>
      <c r="D70" s="7" t="s">
        <v>19</v>
      </c>
      <c r="E70" s="7" t="s">
        <v>189</v>
      </c>
      <c r="F70" s="8">
        <v>4</v>
      </c>
      <c r="G70" s="8">
        <v>3</v>
      </c>
      <c r="H70" s="8">
        <v>3</v>
      </c>
      <c r="I70" s="8">
        <v>3</v>
      </c>
      <c r="J70" s="8">
        <v>4</v>
      </c>
      <c r="K70" s="8">
        <v>4</v>
      </c>
      <c r="L70" s="8">
        <v>3</v>
      </c>
      <c r="M70" s="8">
        <v>5</v>
      </c>
      <c r="N70" s="8">
        <v>4</v>
      </c>
      <c r="O70" s="9">
        <f t="shared" si="2"/>
        <v>33</v>
      </c>
      <c r="P70" s="8">
        <v>3</v>
      </c>
    </row>
    <row r="71" spans="1:17" ht="19.5" x14ac:dyDescent="0.25">
      <c r="A71" s="7" t="s">
        <v>197</v>
      </c>
      <c r="B71" s="7" t="s">
        <v>198</v>
      </c>
      <c r="C71" s="7" t="s">
        <v>188</v>
      </c>
      <c r="D71" s="7" t="s">
        <v>19</v>
      </c>
      <c r="E71" s="7" t="s">
        <v>79</v>
      </c>
      <c r="F71" s="8">
        <v>3</v>
      </c>
      <c r="G71" s="8">
        <v>3</v>
      </c>
      <c r="H71" s="8">
        <v>4</v>
      </c>
      <c r="I71" s="8">
        <v>4</v>
      </c>
      <c r="J71" s="8">
        <v>5</v>
      </c>
      <c r="K71" s="8">
        <v>3</v>
      </c>
      <c r="L71" s="8">
        <v>2</v>
      </c>
      <c r="M71" s="8">
        <v>5</v>
      </c>
      <c r="N71" s="8">
        <v>3</v>
      </c>
      <c r="O71" s="9">
        <f t="shared" si="2"/>
        <v>32</v>
      </c>
      <c r="P71" s="8">
        <v>4</v>
      </c>
    </row>
    <row r="72" spans="1:17" ht="19.5" x14ac:dyDescent="0.25">
      <c r="A72" s="7" t="s">
        <v>199</v>
      </c>
      <c r="B72" s="7" t="s">
        <v>200</v>
      </c>
      <c r="C72" s="7" t="s">
        <v>188</v>
      </c>
      <c r="D72" s="7" t="s">
        <v>19</v>
      </c>
      <c r="E72" s="7" t="s">
        <v>64</v>
      </c>
      <c r="F72" s="8">
        <v>4</v>
      </c>
      <c r="G72" s="8">
        <v>3</v>
      </c>
      <c r="H72" s="8">
        <v>4</v>
      </c>
      <c r="I72" s="8">
        <v>4</v>
      </c>
      <c r="J72" s="8">
        <v>4</v>
      </c>
      <c r="K72" s="8">
        <v>3</v>
      </c>
      <c r="L72" s="8">
        <v>3</v>
      </c>
      <c r="M72" s="8">
        <v>3</v>
      </c>
      <c r="N72" s="8">
        <v>3</v>
      </c>
      <c r="O72" s="9">
        <f t="shared" si="2"/>
        <v>31</v>
      </c>
      <c r="P72" s="8">
        <v>5</v>
      </c>
    </row>
    <row r="73" spans="1:17" ht="19.5" x14ac:dyDescent="0.25">
      <c r="A73" s="7" t="s">
        <v>201</v>
      </c>
      <c r="B73" s="7" t="s">
        <v>202</v>
      </c>
      <c r="C73" s="7" t="s">
        <v>188</v>
      </c>
      <c r="D73" s="7" t="s">
        <v>19</v>
      </c>
      <c r="E73" s="7" t="s">
        <v>141</v>
      </c>
      <c r="F73" s="8">
        <v>2</v>
      </c>
      <c r="G73" s="8">
        <v>1</v>
      </c>
      <c r="H73" s="8">
        <v>3</v>
      </c>
      <c r="I73" s="8">
        <v>5</v>
      </c>
      <c r="J73" s="8">
        <v>4</v>
      </c>
      <c r="K73" s="8">
        <v>4</v>
      </c>
      <c r="L73" s="8">
        <v>5</v>
      </c>
      <c r="M73" s="8">
        <v>4</v>
      </c>
      <c r="N73" s="8">
        <v>3</v>
      </c>
      <c r="O73" s="9">
        <f t="shared" si="2"/>
        <v>31</v>
      </c>
      <c r="P73" s="8">
        <v>6</v>
      </c>
    </row>
    <row r="74" spans="1:17" ht="19.5" x14ac:dyDescent="0.25">
      <c r="A74" s="7" t="s">
        <v>215</v>
      </c>
      <c r="B74" s="7" t="s">
        <v>216</v>
      </c>
      <c r="C74" s="7" t="s">
        <v>188</v>
      </c>
      <c r="D74" s="7" t="s">
        <v>37</v>
      </c>
      <c r="E74" s="7" t="s">
        <v>217</v>
      </c>
      <c r="F74" s="8">
        <v>2</v>
      </c>
      <c r="G74" s="8">
        <v>4</v>
      </c>
      <c r="H74" s="8">
        <v>2</v>
      </c>
      <c r="I74" s="8">
        <v>2</v>
      </c>
      <c r="J74" s="8">
        <v>5</v>
      </c>
      <c r="K74" s="8">
        <v>4</v>
      </c>
      <c r="L74" s="8">
        <v>4</v>
      </c>
      <c r="M74" s="8">
        <v>4</v>
      </c>
      <c r="N74" s="8">
        <v>3</v>
      </c>
      <c r="O74" s="9">
        <f t="shared" si="2"/>
        <v>30</v>
      </c>
      <c r="P74" s="8">
        <v>7</v>
      </c>
    </row>
    <row r="75" spans="1:17" ht="19.5" x14ac:dyDescent="0.25">
      <c r="A75" s="7" t="s">
        <v>192</v>
      </c>
      <c r="B75" s="7" t="s">
        <v>193</v>
      </c>
      <c r="C75" s="7" t="s">
        <v>188</v>
      </c>
      <c r="D75" s="7" t="s">
        <v>19</v>
      </c>
      <c r="E75" s="7" t="s">
        <v>194</v>
      </c>
      <c r="F75" s="8">
        <v>4</v>
      </c>
      <c r="G75" s="8">
        <v>3</v>
      </c>
      <c r="H75" s="8">
        <v>1</v>
      </c>
      <c r="I75" s="8">
        <v>1</v>
      </c>
      <c r="J75" s="8">
        <v>4</v>
      </c>
      <c r="K75" s="8">
        <v>5</v>
      </c>
      <c r="L75" s="8">
        <v>5</v>
      </c>
      <c r="M75" s="8">
        <v>5</v>
      </c>
      <c r="N75" s="8">
        <v>2</v>
      </c>
      <c r="O75" s="9">
        <f t="shared" si="2"/>
        <v>30</v>
      </c>
      <c r="P75" s="8">
        <v>8</v>
      </c>
    </row>
    <row r="76" spans="1:17" ht="19.5" x14ac:dyDescent="0.25">
      <c r="A76" s="7" t="s">
        <v>212</v>
      </c>
      <c r="B76" s="7" t="s">
        <v>213</v>
      </c>
      <c r="C76" s="7" t="s">
        <v>188</v>
      </c>
      <c r="D76" s="7" t="s">
        <v>37</v>
      </c>
      <c r="E76" s="7" t="s">
        <v>214</v>
      </c>
      <c r="F76" s="8">
        <v>1</v>
      </c>
      <c r="G76" s="8">
        <v>3</v>
      </c>
      <c r="H76" s="8">
        <v>2</v>
      </c>
      <c r="I76" s="8">
        <v>4</v>
      </c>
      <c r="J76" s="8">
        <v>3</v>
      </c>
      <c r="K76" s="8">
        <v>4</v>
      </c>
      <c r="L76" s="8">
        <v>3</v>
      </c>
      <c r="M76" s="8">
        <v>5</v>
      </c>
      <c r="N76" s="8">
        <v>5</v>
      </c>
      <c r="O76" s="9">
        <f t="shared" si="2"/>
        <v>30</v>
      </c>
      <c r="P76" s="8">
        <v>9</v>
      </c>
    </row>
    <row r="77" spans="1:17" ht="19.5" x14ac:dyDescent="0.25">
      <c r="A77" s="7" t="s">
        <v>223</v>
      </c>
      <c r="B77" s="7" t="s">
        <v>224</v>
      </c>
      <c r="C77" s="7" t="s">
        <v>188</v>
      </c>
      <c r="D77" s="7" t="s">
        <v>37</v>
      </c>
      <c r="E77" s="7" t="s">
        <v>225</v>
      </c>
      <c r="F77" s="8">
        <v>1</v>
      </c>
      <c r="G77" s="8">
        <v>3</v>
      </c>
      <c r="H77" s="8">
        <v>1</v>
      </c>
      <c r="I77" s="8">
        <v>4</v>
      </c>
      <c r="J77" s="8">
        <v>4</v>
      </c>
      <c r="K77" s="8">
        <v>5</v>
      </c>
      <c r="L77" s="8">
        <v>4</v>
      </c>
      <c r="M77" s="8">
        <v>3</v>
      </c>
      <c r="N77" s="8">
        <v>5</v>
      </c>
      <c r="O77" s="9">
        <f t="shared" si="2"/>
        <v>30</v>
      </c>
      <c r="P77" s="8">
        <v>10</v>
      </c>
    </row>
    <row r="78" spans="1:17" ht="19.5" x14ac:dyDescent="0.25">
      <c r="A78" s="7" t="s">
        <v>226</v>
      </c>
      <c r="B78" s="7" t="s">
        <v>227</v>
      </c>
      <c r="C78" s="7" t="s">
        <v>188</v>
      </c>
      <c r="D78" s="7" t="s">
        <v>14</v>
      </c>
      <c r="E78" s="7" t="s">
        <v>228</v>
      </c>
      <c r="F78" s="8">
        <v>4</v>
      </c>
      <c r="G78" s="8">
        <v>4</v>
      </c>
      <c r="H78" s="8">
        <v>4</v>
      </c>
      <c r="I78" s="8">
        <v>2</v>
      </c>
      <c r="J78" s="8">
        <v>3</v>
      </c>
      <c r="K78" s="8">
        <v>4</v>
      </c>
      <c r="L78" s="8">
        <v>2</v>
      </c>
      <c r="M78" s="8">
        <v>2</v>
      </c>
      <c r="N78" s="8">
        <v>3</v>
      </c>
      <c r="O78" s="9">
        <f t="shared" si="2"/>
        <v>28</v>
      </c>
      <c r="P78" s="8">
        <v>11</v>
      </c>
    </row>
    <row r="79" spans="1:17" ht="19.5" x14ac:dyDescent="0.25">
      <c r="A79" s="7" t="s">
        <v>195</v>
      </c>
      <c r="B79" s="7" t="s">
        <v>196</v>
      </c>
      <c r="C79" s="7" t="s">
        <v>188</v>
      </c>
      <c r="D79" s="7" t="s">
        <v>19</v>
      </c>
      <c r="E79" s="7" t="s">
        <v>82</v>
      </c>
      <c r="F79" s="8">
        <v>1</v>
      </c>
      <c r="G79" s="8">
        <v>4</v>
      </c>
      <c r="H79" s="8">
        <v>2</v>
      </c>
      <c r="I79" s="8">
        <v>3</v>
      </c>
      <c r="J79" s="8">
        <v>5</v>
      </c>
      <c r="K79" s="8">
        <v>5</v>
      </c>
      <c r="L79" s="8">
        <v>2</v>
      </c>
      <c r="M79" s="8">
        <v>1</v>
      </c>
      <c r="N79" s="8">
        <v>5</v>
      </c>
      <c r="O79" s="9">
        <f t="shared" si="2"/>
        <v>28</v>
      </c>
      <c r="P79" s="8">
        <v>12</v>
      </c>
    </row>
    <row r="80" spans="1:17" ht="19.5" x14ac:dyDescent="0.25">
      <c r="A80" s="7" t="s">
        <v>207</v>
      </c>
      <c r="B80" s="7" t="s">
        <v>208</v>
      </c>
      <c r="C80" s="7" t="s">
        <v>188</v>
      </c>
      <c r="D80" s="7" t="s">
        <v>33</v>
      </c>
      <c r="E80" s="7" t="s">
        <v>95</v>
      </c>
      <c r="F80" s="8">
        <v>1</v>
      </c>
      <c r="G80" s="8">
        <v>2</v>
      </c>
      <c r="H80" s="8">
        <v>4</v>
      </c>
      <c r="I80" s="8">
        <v>3</v>
      </c>
      <c r="J80" s="8">
        <v>4</v>
      </c>
      <c r="K80" s="8">
        <v>3</v>
      </c>
      <c r="L80" s="8">
        <v>3</v>
      </c>
      <c r="M80" s="8">
        <v>4</v>
      </c>
      <c r="N80" s="8">
        <v>1</v>
      </c>
      <c r="O80" s="9">
        <f t="shared" si="2"/>
        <v>25</v>
      </c>
      <c r="P80" s="8">
        <v>13</v>
      </c>
    </row>
    <row r="81" spans="1:17" ht="19.5" x14ac:dyDescent="0.25">
      <c r="A81" s="7" t="s">
        <v>229</v>
      </c>
      <c r="B81" s="7" t="s">
        <v>230</v>
      </c>
      <c r="C81" s="7" t="s">
        <v>188</v>
      </c>
      <c r="D81" s="7" t="s">
        <v>184</v>
      </c>
      <c r="E81" s="7" t="s">
        <v>185</v>
      </c>
      <c r="F81" s="8">
        <v>2</v>
      </c>
      <c r="G81" s="8">
        <v>3</v>
      </c>
      <c r="H81" s="8">
        <v>3</v>
      </c>
      <c r="I81" s="8">
        <v>4</v>
      </c>
      <c r="J81" s="8">
        <v>3</v>
      </c>
      <c r="K81" s="8">
        <v>2</v>
      </c>
      <c r="L81" s="8">
        <v>1</v>
      </c>
      <c r="M81" s="8">
        <v>4</v>
      </c>
      <c r="N81" s="8">
        <v>2</v>
      </c>
      <c r="O81" s="9">
        <f t="shared" si="2"/>
        <v>24</v>
      </c>
      <c r="P81" s="8">
        <v>14</v>
      </c>
    </row>
    <row r="82" spans="1:17" ht="19.5" x14ac:dyDescent="0.25">
      <c r="A82" s="7" t="s">
        <v>203</v>
      </c>
      <c r="B82" s="7" t="s">
        <v>204</v>
      </c>
      <c r="C82" s="7" t="s">
        <v>188</v>
      </c>
      <c r="D82" s="7" t="s">
        <v>19</v>
      </c>
      <c r="E82" s="7" t="s">
        <v>76</v>
      </c>
      <c r="F82" s="8">
        <v>4</v>
      </c>
      <c r="G82" s="8">
        <v>3</v>
      </c>
      <c r="H82" s="8">
        <v>0</v>
      </c>
      <c r="I82" s="8">
        <v>3</v>
      </c>
      <c r="J82" s="8">
        <v>4</v>
      </c>
      <c r="K82" s="8">
        <v>4</v>
      </c>
      <c r="L82" s="8">
        <v>1</v>
      </c>
      <c r="M82" s="8">
        <v>3</v>
      </c>
      <c r="N82" s="8">
        <v>2</v>
      </c>
      <c r="O82" s="9">
        <f t="shared" si="2"/>
        <v>24</v>
      </c>
      <c r="P82" s="8">
        <v>15</v>
      </c>
    </row>
    <row r="83" spans="1:17" ht="19.5" x14ac:dyDescent="0.25">
      <c r="A83" s="7" t="s">
        <v>190</v>
      </c>
      <c r="B83" s="7" t="s">
        <v>191</v>
      </c>
      <c r="C83" s="7" t="s">
        <v>188</v>
      </c>
      <c r="D83" s="7" t="s">
        <v>19</v>
      </c>
      <c r="E83" s="7" t="s">
        <v>64</v>
      </c>
      <c r="F83" s="8">
        <v>1</v>
      </c>
      <c r="G83" s="8">
        <v>1</v>
      </c>
      <c r="H83" s="8">
        <v>3</v>
      </c>
      <c r="I83" s="8">
        <v>3</v>
      </c>
      <c r="J83" s="8">
        <v>3</v>
      </c>
      <c r="K83" s="8">
        <v>5</v>
      </c>
      <c r="L83" s="8">
        <v>3</v>
      </c>
      <c r="M83" s="8">
        <v>2</v>
      </c>
      <c r="N83" s="8">
        <v>3</v>
      </c>
      <c r="O83" s="9">
        <f t="shared" si="2"/>
        <v>24</v>
      </c>
      <c r="P83" s="8">
        <v>16</v>
      </c>
    </row>
    <row r="84" spans="1:17" ht="19.5" x14ac:dyDescent="0.25">
      <c r="A84" s="7" t="s">
        <v>205</v>
      </c>
      <c r="B84" s="7" t="s">
        <v>206</v>
      </c>
      <c r="C84" s="7" t="s">
        <v>188</v>
      </c>
      <c r="D84" s="7" t="s">
        <v>19</v>
      </c>
      <c r="E84" s="7" t="s">
        <v>76</v>
      </c>
      <c r="F84" s="8">
        <v>3</v>
      </c>
      <c r="G84" s="8">
        <v>0</v>
      </c>
      <c r="H84" s="8">
        <v>4</v>
      </c>
      <c r="I84" s="8">
        <v>4</v>
      </c>
      <c r="J84" s="8">
        <v>4</v>
      </c>
      <c r="K84" s="8">
        <v>1</v>
      </c>
      <c r="L84" s="8">
        <v>2</v>
      </c>
      <c r="M84" s="8">
        <v>2</v>
      </c>
      <c r="N84" s="8">
        <v>3</v>
      </c>
      <c r="O84" s="9">
        <f t="shared" si="2"/>
        <v>23</v>
      </c>
      <c r="P84" s="8">
        <v>17</v>
      </c>
    </row>
    <row r="85" spans="1:17" ht="19.5" x14ac:dyDescent="0.25">
      <c r="A85" s="7" t="s">
        <v>218</v>
      </c>
      <c r="B85" s="7" t="s">
        <v>280</v>
      </c>
      <c r="C85" s="7" t="s">
        <v>188</v>
      </c>
      <c r="D85" s="7" t="s">
        <v>37</v>
      </c>
      <c r="E85" s="7" t="s">
        <v>219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9">
        <f t="shared" si="2"/>
        <v>0</v>
      </c>
      <c r="P85" s="8">
        <v>18</v>
      </c>
    </row>
    <row r="86" spans="1:17" ht="19.5" x14ac:dyDescent="0.25">
      <c r="A86" s="4" t="s">
        <v>238</v>
      </c>
      <c r="B86" s="4" t="s">
        <v>239</v>
      </c>
      <c r="C86" s="4" t="s">
        <v>233</v>
      </c>
      <c r="D86" s="4" t="s">
        <v>33</v>
      </c>
      <c r="E86" s="4" t="s">
        <v>92</v>
      </c>
      <c r="F86" s="5">
        <v>4</v>
      </c>
      <c r="G86" s="5">
        <v>3</v>
      </c>
      <c r="H86" s="5">
        <v>4</v>
      </c>
      <c r="I86" s="5">
        <v>4</v>
      </c>
      <c r="J86" s="5">
        <v>4</v>
      </c>
      <c r="K86" s="5">
        <v>4</v>
      </c>
      <c r="L86" s="5">
        <v>4</v>
      </c>
      <c r="M86" s="5">
        <v>4</v>
      </c>
      <c r="N86" s="5">
        <v>5</v>
      </c>
      <c r="O86" s="6">
        <f t="shared" si="2"/>
        <v>36</v>
      </c>
      <c r="P86" s="5">
        <v>1</v>
      </c>
      <c r="Q86" t="s">
        <v>302</v>
      </c>
    </row>
    <row r="87" spans="1:17" ht="19.5" x14ac:dyDescent="0.25">
      <c r="A87" s="4" t="s">
        <v>245</v>
      </c>
      <c r="B87" s="4" t="s">
        <v>246</v>
      </c>
      <c r="C87" s="4" t="s">
        <v>233</v>
      </c>
      <c r="D87" s="4" t="s">
        <v>37</v>
      </c>
      <c r="E87" s="4" t="s">
        <v>119</v>
      </c>
      <c r="F87" s="5">
        <v>3</v>
      </c>
      <c r="G87" s="5">
        <v>3</v>
      </c>
      <c r="H87" s="5">
        <v>4</v>
      </c>
      <c r="I87" s="5">
        <v>4</v>
      </c>
      <c r="J87" s="5">
        <v>5</v>
      </c>
      <c r="K87" s="5">
        <v>3</v>
      </c>
      <c r="L87" s="5">
        <v>4</v>
      </c>
      <c r="M87" s="5">
        <v>4</v>
      </c>
      <c r="N87" s="5">
        <v>5</v>
      </c>
      <c r="O87" s="6">
        <f t="shared" si="2"/>
        <v>35</v>
      </c>
      <c r="P87" s="5">
        <v>2</v>
      </c>
    </row>
    <row r="88" spans="1:17" ht="19.5" x14ac:dyDescent="0.25">
      <c r="A88" s="4" t="s">
        <v>247</v>
      </c>
      <c r="B88" s="4" t="s">
        <v>248</v>
      </c>
      <c r="C88" s="4" t="s">
        <v>233</v>
      </c>
      <c r="D88" s="4" t="s">
        <v>14</v>
      </c>
      <c r="E88" s="4" t="s">
        <v>125</v>
      </c>
      <c r="F88" s="5">
        <v>1</v>
      </c>
      <c r="G88" s="5">
        <v>4</v>
      </c>
      <c r="H88" s="5">
        <v>3</v>
      </c>
      <c r="I88" s="5">
        <v>4</v>
      </c>
      <c r="J88" s="5">
        <v>5</v>
      </c>
      <c r="K88" s="5">
        <v>4</v>
      </c>
      <c r="L88" s="5">
        <v>5</v>
      </c>
      <c r="M88" s="5">
        <v>3</v>
      </c>
      <c r="N88" s="5">
        <v>5</v>
      </c>
      <c r="O88" s="6">
        <f t="shared" si="2"/>
        <v>34</v>
      </c>
      <c r="P88" s="5">
        <v>3</v>
      </c>
    </row>
    <row r="89" spans="1:17" ht="19.5" x14ac:dyDescent="0.25">
      <c r="A89" s="4" t="s">
        <v>242</v>
      </c>
      <c r="B89" s="4" t="s">
        <v>243</v>
      </c>
      <c r="C89" s="4" t="s">
        <v>233</v>
      </c>
      <c r="D89" s="4" t="s">
        <v>37</v>
      </c>
      <c r="E89" s="4" t="s">
        <v>244</v>
      </c>
      <c r="F89" s="5">
        <v>1</v>
      </c>
      <c r="G89" s="5">
        <v>2</v>
      </c>
      <c r="H89" s="5">
        <v>1</v>
      </c>
      <c r="I89" s="5">
        <v>4</v>
      </c>
      <c r="J89" s="5">
        <v>4</v>
      </c>
      <c r="K89" s="5">
        <v>5</v>
      </c>
      <c r="L89" s="5">
        <v>5</v>
      </c>
      <c r="M89" s="5">
        <v>5</v>
      </c>
      <c r="N89" s="5">
        <v>4</v>
      </c>
      <c r="O89" s="6">
        <f t="shared" si="2"/>
        <v>31</v>
      </c>
      <c r="P89" s="5">
        <v>4</v>
      </c>
    </row>
    <row r="90" spans="1:17" ht="19.5" x14ac:dyDescent="0.25">
      <c r="A90" s="4" t="s">
        <v>234</v>
      </c>
      <c r="B90" s="4" t="s">
        <v>235</v>
      </c>
      <c r="C90" s="4" t="s">
        <v>233</v>
      </c>
      <c r="D90" s="4" t="s">
        <v>19</v>
      </c>
      <c r="E90" s="4" t="s">
        <v>58</v>
      </c>
      <c r="F90" s="5">
        <v>2</v>
      </c>
      <c r="G90" s="5">
        <v>1</v>
      </c>
      <c r="H90" s="5">
        <v>4</v>
      </c>
      <c r="I90" s="5">
        <v>3</v>
      </c>
      <c r="J90" s="5">
        <v>3</v>
      </c>
      <c r="K90" s="5">
        <v>3</v>
      </c>
      <c r="L90" s="5">
        <v>3</v>
      </c>
      <c r="M90" s="5">
        <v>4</v>
      </c>
      <c r="N90" s="5">
        <v>3</v>
      </c>
      <c r="O90" s="6">
        <f t="shared" si="2"/>
        <v>26</v>
      </c>
      <c r="P90" s="5">
        <v>5</v>
      </c>
    </row>
    <row r="91" spans="1:17" ht="19.5" x14ac:dyDescent="0.25">
      <c r="A91" s="4" t="s">
        <v>231</v>
      </c>
      <c r="B91" s="4" t="s">
        <v>232</v>
      </c>
      <c r="C91" s="4" t="s">
        <v>233</v>
      </c>
      <c r="D91" s="4" t="s">
        <v>19</v>
      </c>
      <c r="E91" s="4" t="s">
        <v>194</v>
      </c>
      <c r="F91" s="5">
        <v>0</v>
      </c>
      <c r="G91" s="5">
        <v>2</v>
      </c>
      <c r="H91" s="5">
        <v>3</v>
      </c>
      <c r="I91" s="5">
        <v>3</v>
      </c>
      <c r="J91" s="5">
        <v>4</v>
      </c>
      <c r="K91" s="5">
        <v>3</v>
      </c>
      <c r="L91" s="5">
        <v>2</v>
      </c>
      <c r="M91" s="5">
        <v>5</v>
      </c>
      <c r="N91" s="5">
        <v>3</v>
      </c>
      <c r="O91" s="6">
        <f t="shared" si="2"/>
        <v>25</v>
      </c>
      <c r="P91" s="5">
        <v>6</v>
      </c>
    </row>
    <row r="92" spans="1:17" ht="19.5" x14ac:dyDescent="0.25">
      <c r="A92" s="4" t="s">
        <v>249</v>
      </c>
      <c r="B92" s="4" t="s">
        <v>250</v>
      </c>
      <c r="C92" s="4" t="s">
        <v>233</v>
      </c>
      <c r="D92" s="4" t="s">
        <v>14</v>
      </c>
      <c r="E92" s="4" t="s">
        <v>133</v>
      </c>
      <c r="F92" s="5">
        <v>1</v>
      </c>
      <c r="G92" s="5">
        <v>3</v>
      </c>
      <c r="H92" s="5">
        <v>1</v>
      </c>
      <c r="I92" s="5">
        <v>4</v>
      </c>
      <c r="J92" s="5">
        <v>3</v>
      </c>
      <c r="K92" s="5">
        <v>1</v>
      </c>
      <c r="L92" s="5">
        <v>4</v>
      </c>
      <c r="M92" s="5">
        <v>4</v>
      </c>
      <c r="N92" s="5">
        <v>3</v>
      </c>
      <c r="O92" s="6">
        <f t="shared" si="2"/>
        <v>24</v>
      </c>
      <c r="P92" s="5">
        <v>7</v>
      </c>
    </row>
    <row r="93" spans="1:17" ht="19.5" x14ac:dyDescent="0.25">
      <c r="A93" s="4" t="s">
        <v>236</v>
      </c>
      <c r="B93" s="4" t="s">
        <v>237</v>
      </c>
      <c r="C93" s="4" t="s">
        <v>233</v>
      </c>
      <c r="D93" s="4" t="s">
        <v>19</v>
      </c>
      <c r="E93" s="4" t="s">
        <v>82</v>
      </c>
      <c r="F93" s="5">
        <v>1</v>
      </c>
      <c r="G93" s="5">
        <v>1</v>
      </c>
      <c r="H93" s="5">
        <v>3</v>
      </c>
      <c r="I93" s="5">
        <v>3</v>
      </c>
      <c r="J93" s="5">
        <v>3</v>
      </c>
      <c r="K93" s="5">
        <v>3</v>
      </c>
      <c r="L93" s="5">
        <v>1</v>
      </c>
      <c r="M93" s="5">
        <v>5</v>
      </c>
      <c r="N93" s="5">
        <v>1</v>
      </c>
      <c r="O93" s="6">
        <f t="shared" si="2"/>
        <v>21</v>
      </c>
      <c r="P93" s="5">
        <v>8</v>
      </c>
    </row>
    <row r="94" spans="1:17" ht="19.5" x14ac:dyDescent="0.25">
      <c r="A94" s="4" t="s">
        <v>240</v>
      </c>
      <c r="B94" s="4" t="s">
        <v>241</v>
      </c>
      <c r="C94" s="4" t="s">
        <v>233</v>
      </c>
      <c r="D94" s="4" t="s">
        <v>33</v>
      </c>
      <c r="E94" s="4" t="s">
        <v>98</v>
      </c>
      <c r="F94" s="5">
        <v>0</v>
      </c>
      <c r="G94" s="5">
        <v>1</v>
      </c>
      <c r="H94" s="5">
        <v>0</v>
      </c>
      <c r="I94" s="5">
        <v>1</v>
      </c>
      <c r="J94" s="5">
        <v>1</v>
      </c>
      <c r="K94" s="5">
        <v>1</v>
      </c>
      <c r="L94" s="5">
        <v>2</v>
      </c>
      <c r="M94" s="5">
        <v>2</v>
      </c>
      <c r="N94" s="5">
        <v>3</v>
      </c>
      <c r="O94" s="6">
        <f t="shared" si="2"/>
        <v>11</v>
      </c>
      <c r="P94" s="5">
        <v>9</v>
      </c>
    </row>
    <row r="95" spans="1:17" ht="19.5" x14ac:dyDescent="0.25">
      <c r="A95" s="7" t="s">
        <v>282</v>
      </c>
      <c r="B95" s="7" t="s">
        <v>283</v>
      </c>
      <c r="C95" s="7" t="s">
        <v>252</v>
      </c>
      <c r="D95" s="7" t="s">
        <v>37</v>
      </c>
      <c r="E95" s="7" t="s">
        <v>284</v>
      </c>
      <c r="F95" s="8">
        <v>3</v>
      </c>
      <c r="G95" s="8">
        <v>3</v>
      </c>
      <c r="H95" s="8">
        <v>3</v>
      </c>
      <c r="I95" s="8">
        <v>3</v>
      </c>
      <c r="J95" s="8">
        <v>4</v>
      </c>
      <c r="K95" s="8">
        <v>2</v>
      </c>
      <c r="L95" s="8">
        <v>4</v>
      </c>
      <c r="M95" s="8">
        <v>3</v>
      </c>
      <c r="N95" s="8">
        <v>5</v>
      </c>
      <c r="O95" s="9">
        <f t="shared" si="2"/>
        <v>30</v>
      </c>
      <c r="P95" s="8">
        <v>1</v>
      </c>
      <c r="Q95" t="s">
        <v>302</v>
      </c>
    </row>
    <row r="96" spans="1:17" ht="19.5" x14ac:dyDescent="0.25">
      <c r="A96" s="7" t="s">
        <v>261</v>
      </c>
      <c r="B96" s="7" t="s">
        <v>262</v>
      </c>
      <c r="C96" s="7" t="s">
        <v>252</v>
      </c>
      <c r="D96" s="7" t="s">
        <v>37</v>
      </c>
      <c r="E96" s="7" t="s">
        <v>257</v>
      </c>
      <c r="F96" s="8">
        <v>3</v>
      </c>
      <c r="G96" s="8">
        <v>4</v>
      </c>
      <c r="H96" s="8">
        <v>2</v>
      </c>
      <c r="I96" s="8">
        <v>1</v>
      </c>
      <c r="J96" s="8">
        <v>2</v>
      </c>
      <c r="K96" s="8">
        <v>5</v>
      </c>
      <c r="L96" s="8">
        <v>3</v>
      </c>
      <c r="M96" s="8">
        <v>4</v>
      </c>
      <c r="N96" s="8">
        <v>5</v>
      </c>
      <c r="O96" s="9">
        <f t="shared" si="2"/>
        <v>29</v>
      </c>
      <c r="P96" s="8">
        <v>2</v>
      </c>
    </row>
    <row r="97" spans="1:17" ht="19.5" x14ac:dyDescent="0.25">
      <c r="A97" s="7" t="s">
        <v>264</v>
      </c>
      <c r="B97" s="7" t="s">
        <v>265</v>
      </c>
      <c r="C97" s="7" t="s">
        <v>252</v>
      </c>
      <c r="D97" s="7" t="s">
        <v>14</v>
      </c>
      <c r="E97" s="7" t="s">
        <v>266</v>
      </c>
      <c r="F97" s="8">
        <v>2</v>
      </c>
      <c r="G97" s="8">
        <v>2</v>
      </c>
      <c r="H97" s="8">
        <v>3</v>
      </c>
      <c r="I97" s="8">
        <v>4</v>
      </c>
      <c r="J97" s="8">
        <v>3</v>
      </c>
      <c r="K97" s="8">
        <v>4</v>
      </c>
      <c r="L97" s="8">
        <v>4</v>
      </c>
      <c r="M97" s="8">
        <v>5</v>
      </c>
      <c r="N97" s="8">
        <v>2</v>
      </c>
      <c r="O97" s="9">
        <f t="shared" si="2"/>
        <v>29</v>
      </c>
      <c r="P97" s="8">
        <v>3</v>
      </c>
    </row>
    <row r="98" spans="1:17" ht="19.5" x14ac:dyDescent="0.25">
      <c r="A98" s="7" t="s">
        <v>251</v>
      </c>
      <c r="B98" s="7" t="s">
        <v>281</v>
      </c>
      <c r="C98" s="7" t="s">
        <v>252</v>
      </c>
      <c r="D98" s="7" t="s">
        <v>19</v>
      </c>
      <c r="E98" s="7" t="s">
        <v>141</v>
      </c>
      <c r="F98" s="8">
        <v>0</v>
      </c>
      <c r="G98" s="8">
        <v>2</v>
      </c>
      <c r="H98" s="8">
        <v>2</v>
      </c>
      <c r="I98" s="8">
        <v>5</v>
      </c>
      <c r="J98" s="8">
        <v>3</v>
      </c>
      <c r="K98" s="8">
        <v>3</v>
      </c>
      <c r="L98" s="8">
        <v>5</v>
      </c>
      <c r="M98" s="8">
        <v>4</v>
      </c>
      <c r="N98" s="8">
        <v>5</v>
      </c>
      <c r="O98" s="9">
        <f t="shared" si="2"/>
        <v>29</v>
      </c>
      <c r="P98" s="8">
        <v>4</v>
      </c>
    </row>
    <row r="99" spans="1:17" ht="19.5" x14ac:dyDescent="0.25">
      <c r="A99" s="7" t="s">
        <v>258</v>
      </c>
      <c r="B99" s="7" t="s">
        <v>259</v>
      </c>
      <c r="C99" s="7" t="s">
        <v>252</v>
      </c>
      <c r="D99" s="7" t="s">
        <v>37</v>
      </c>
      <c r="E99" s="7" t="s">
        <v>260</v>
      </c>
      <c r="F99" s="8">
        <v>0</v>
      </c>
      <c r="G99" s="8">
        <v>4</v>
      </c>
      <c r="H99" s="8">
        <v>4</v>
      </c>
      <c r="I99" s="8">
        <v>1</v>
      </c>
      <c r="J99" s="8">
        <v>2</v>
      </c>
      <c r="K99" s="8">
        <v>5</v>
      </c>
      <c r="L99" s="8">
        <v>5</v>
      </c>
      <c r="M99" s="8">
        <v>3</v>
      </c>
      <c r="N99" s="8">
        <v>3</v>
      </c>
      <c r="O99" s="9">
        <f t="shared" si="2"/>
        <v>27</v>
      </c>
      <c r="P99" s="8">
        <v>5</v>
      </c>
    </row>
    <row r="100" spans="1:17" ht="19.5" x14ac:dyDescent="0.25">
      <c r="A100" s="7" t="s">
        <v>255</v>
      </c>
      <c r="B100" s="7" t="s">
        <v>256</v>
      </c>
      <c r="C100" s="7" t="s">
        <v>252</v>
      </c>
      <c r="D100" s="7" t="s">
        <v>37</v>
      </c>
      <c r="E100" s="7" t="s">
        <v>257</v>
      </c>
      <c r="F100" s="8">
        <v>3</v>
      </c>
      <c r="G100" s="8">
        <v>4</v>
      </c>
      <c r="H100" s="8">
        <v>2</v>
      </c>
      <c r="I100" s="8">
        <v>2</v>
      </c>
      <c r="J100" s="8">
        <v>2</v>
      </c>
      <c r="K100" s="8">
        <v>2</v>
      </c>
      <c r="L100" s="8">
        <v>5</v>
      </c>
      <c r="M100" s="8">
        <v>3</v>
      </c>
      <c r="N100" s="8">
        <v>3</v>
      </c>
      <c r="O100" s="9">
        <f t="shared" ref="O100:O131" si="3">SUM(F100:N100)</f>
        <v>26</v>
      </c>
      <c r="P100" s="8">
        <v>6</v>
      </c>
    </row>
    <row r="101" spans="1:17" ht="19.5" x14ac:dyDescent="0.25">
      <c r="A101" s="7" t="s">
        <v>253</v>
      </c>
      <c r="B101" s="7" t="s">
        <v>254</v>
      </c>
      <c r="C101" s="7" t="s">
        <v>252</v>
      </c>
      <c r="D101" s="7" t="s">
        <v>19</v>
      </c>
      <c r="E101" s="7" t="s">
        <v>64</v>
      </c>
      <c r="F101" s="8">
        <v>1</v>
      </c>
      <c r="G101" s="8">
        <v>3</v>
      </c>
      <c r="H101" s="8">
        <v>2</v>
      </c>
      <c r="I101" s="8">
        <v>1</v>
      </c>
      <c r="J101" s="8">
        <v>1</v>
      </c>
      <c r="K101" s="8">
        <v>3</v>
      </c>
      <c r="L101" s="8">
        <v>4</v>
      </c>
      <c r="M101" s="8">
        <v>3</v>
      </c>
      <c r="N101" s="8">
        <v>4</v>
      </c>
      <c r="O101" s="9">
        <f t="shared" si="3"/>
        <v>22</v>
      </c>
      <c r="P101" s="8">
        <v>7</v>
      </c>
    </row>
    <row r="102" spans="1:17" ht="19.5" x14ac:dyDescent="0.25">
      <c r="A102" s="4" t="s">
        <v>263</v>
      </c>
      <c r="B102" s="4" t="s">
        <v>273</v>
      </c>
      <c r="C102" s="4" t="s">
        <v>269</v>
      </c>
      <c r="D102" s="4" t="s">
        <v>37</v>
      </c>
      <c r="E102" s="4" t="s">
        <v>274</v>
      </c>
      <c r="F102" s="5">
        <v>1</v>
      </c>
      <c r="G102" s="5">
        <v>3</v>
      </c>
      <c r="H102" s="5">
        <v>4</v>
      </c>
      <c r="I102" s="5">
        <v>1</v>
      </c>
      <c r="J102" s="5">
        <v>2</v>
      </c>
      <c r="K102" s="5">
        <v>4</v>
      </c>
      <c r="L102" s="5">
        <v>3</v>
      </c>
      <c r="M102" s="5">
        <v>5</v>
      </c>
      <c r="N102" s="5">
        <v>4</v>
      </c>
      <c r="O102" s="6">
        <f t="shared" si="3"/>
        <v>27</v>
      </c>
      <c r="P102" s="5">
        <v>1</v>
      </c>
      <c r="Q102" t="s">
        <v>302</v>
      </c>
    </row>
    <row r="103" spans="1:17" ht="19.5" x14ac:dyDescent="0.25">
      <c r="A103" s="4" t="s">
        <v>270</v>
      </c>
      <c r="B103" s="4" t="s">
        <v>271</v>
      </c>
      <c r="C103" s="4" t="s">
        <v>269</v>
      </c>
      <c r="D103" s="4" t="s">
        <v>19</v>
      </c>
      <c r="E103" s="4" t="s">
        <v>272</v>
      </c>
      <c r="F103" s="5">
        <v>1</v>
      </c>
      <c r="G103" s="5">
        <v>1</v>
      </c>
      <c r="H103" s="5">
        <v>0</v>
      </c>
      <c r="I103" s="5">
        <v>3</v>
      </c>
      <c r="J103" s="5">
        <v>4</v>
      </c>
      <c r="K103" s="5">
        <v>4</v>
      </c>
      <c r="L103" s="5">
        <v>5</v>
      </c>
      <c r="M103" s="5">
        <v>4</v>
      </c>
      <c r="N103" s="5">
        <v>3</v>
      </c>
      <c r="O103" s="6">
        <f t="shared" si="3"/>
        <v>25</v>
      </c>
      <c r="P103" s="5">
        <v>2</v>
      </c>
    </row>
    <row r="104" spans="1:17" ht="19.5" x14ac:dyDescent="0.25">
      <c r="A104" s="4" t="s">
        <v>267</v>
      </c>
      <c r="B104" s="4" t="s">
        <v>268</v>
      </c>
      <c r="C104" s="4" t="s">
        <v>269</v>
      </c>
      <c r="D104" s="4" t="s">
        <v>19</v>
      </c>
      <c r="E104" s="4" t="s">
        <v>141</v>
      </c>
      <c r="F104" s="5">
        <v>0</v>
      </c>
      <c r="G104" s="5">
        <v>0</v>
      </c>
      <c r="H104" s="5">
        <v>3</v>
      </c>
      <c r="I104" s="5">
        <v>2</v>
      </c>
      <c r="J104" s="5">
        <v>3</v>
      </c>
      <c r="K104" s="5">
        <v>3</v>
      </c>
      <c r="L104" s="5">
        <v>4</v>
      </c>
      <c r="M104" s="5">
        <v>4</v>
      </c>
      <c r="N104" s="5">
        <v>4</v>
      </c>
      <c r="O104" s="6">
        <f t="shared" si="3"/>
        <v>23</v>
      </c>
      <c r="P104" s="5">
        <v>3</v>
      </c>
    </row>
    <row r="105" spans="1:17" ht="19.5" x14ac:dyDescent="0.25">
      <c r="A105" s="4" t="s">
        <v>275</v>
      </c>
      <c r="B105" s="4" t="s">
        <v>276</v>
      </c>
      <c r="C105" s="4" t="s">
        <v>269</v>
      </c>
      <c r="D105" s="4" t="s">
        <v>33</v>
      </c>
      <c r="E105" s="4" t="s">
        <v>277</v>
      </c>
      <c r="F105" s="5">
        <v>0</v>
      </c>
      <c r="G105" s="5">
        <v>1</v>
      </c>
      <c r="H105" s="5">
        <v>3</v>
      </c>
      <c r="I105" s="5">
        <v>2</v>
      </c>
      <c r="J105" s="5">
        <v>4</v>
      </c>
      <c r="K105" s="5">
        <v>5</v>
      </c>
      <c r="L105" s="5">
        <v>3</v>
      </c>
      <c r="M105" s="5">
        <v>2</v>
      </c>
      <c r="N105" s="5">
        <v>1</v>
      </c>
      <c r="O105" s="6">
        <f t="shared" si="3"/>
        <v>21</v>
      </c>
      <c r="P105" s="5">
        <v>4</v>
      </c>
    </row>
  </sheetData>
  <sortState ref="A4:Q105">
    <sortCondition ref="C4:C105" customList="高男菁英組,高女菁英組,國男菁英組,國女菁英組,高男社團組,高女社團組,國男社團組,國女社團組,國小高男組,國小高女組,國小中男組,國小中女組,國小低男組,國小低女組"/>
    <sortCondition descending="1" ref="O4:O105"/>
  </sortState>
  <mergeCells count="1">
    <mergeCell ref="A1:P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workbookViewId="0">
      <pane ySplit="3" topLeftCell="A4" activePane="bottomLeft" state="frozen"/>
      <selection pane="bottomLeft" activeCell="A4" sqref="A4"/>
    </sheetView>
  </sheetViews>
  <sheetFormatPr defaultRowHeight="16.5" x14ac:dyDescent="0.25"/>
  <cols>
    <col min="1" max="1" width="8" bestFit="1" customWidth="1"/>
    <col min="2" max="2" width="11.875" bestFit="1" customWidth="1"/>
    <col min="3" max="3" width="14.625" bestFit="1" customWidth="1"/>
    <col min="4" max="4" width="9.25" bestFit="1" customWidth="1"/>
    <col min="5" max="5" width="28.5" bestFit="1" customWidth="1"/>
    <col min="6" max="6" width="9.25" bestFit="1" customWidth="1"/>
    <col min="7" max="11" width="9.25" customWidth="1"/>
    <col min="12" max="12" width="6.75" bestFit="1" customWidth="1"/>
    <col min="13" max="13" width="11.875" bestFit="1" customWidth="1"/>
    <col min="14" max="14" width="10.5" bestFit="1" customWidth="1"/>
  </cols>
  <sheetData>
    <row r="1" spans="1:14" ht="27.75" x14ac:dyDescent="0.25">
      <c r="A1" s="16" t="s">
        <v>297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ht="19.5" x14ac:dyDescent="0.25">
      <c r="A2" s="1" t="s">
        <v>0</v>
      </c>
      <c r="B2" s="1" t="s">
        <v>300</v>
      </c>
      <c r="C2" s="1" t="s">
        <v>301</v>
      </c>
      <c r="D2" s="14" t="s">
        <v>1</v>
      </c>
      <c r="E2" s="15" t="s">
        <v>287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285</v>
      </c>
      <c r="L2" s="1" t="s">
        <v>278</v>
      </c>
      <c r="M2" s="1" t="s">
        <v>289</v>
      </c>
    </row>
    <row r="3" spans="1:14" ht="19.5" x14ac:dyDescent="0.4">
      <c r="A3" s="2"/>
      <c r="B3" s="2"/>
      <c r="C3" s="2"/>
      <c r="D3" s="2"/>
      <c r="E3" s="2"/>
      <c r="F3" s="3">
        <v>15</v>
      </c>
      <c r="G3" s="3">
        <v>15</v>
      </c>
      <c r="H3" s="3">
        <v>15</v>
      </c>
      <c r="I3" s="3">
        <v>10</v>
      </c>
      <c r="J3" s="3">
        <v>10</v>
      </c>
      <c r="K3" s="3">
        <v>10</v>
      </c>
      <c r="L3" s="2"/>
      <c r="M3" s="2"/>
    </row>
    <row r="4" spans="1:14" ht="19.5" x14ac:dyDescent="0.25">
      <c r="A4" s="10" t="s">
        <v>11</v>
      </c>
      <c r="B4" s="10" t="s">
        <v>12</v>
      </c>
      <c r="C4" s="10" t="s">
        <v>13</v>
      </c>
      <c r="D4" s="10" t="s">
        <v>14</v>
      </c>
      <c r="E4" s="10" t="s">
        <v>15</v>
      </c>
      <c r="F4" s="11">
        <v>0</v>
      </c>
      <c r="G4" s="11">
        <v>1</v>
      </c>
      <c r="H4" s="11">
        <v>1</v>
      </c>
      <c r="I4" s="11">
        <v>3</v>
      </c>
      <c r="J4" s="11">
        <v>3</v>
      </c>
      <c r="K4" s="11">
        <v>0</v>
      </c>
      <c r="L4" s="6">
        <f t="shared" ref="L4:L35" si="0">SUM(F4:K4)</f>
        <v>8</v>
      </c>
      <c r="M4" s="11">
        <v>1</v>
      </c>
      <c r="N4" t="s">
        <v>302</v>
      </c>
    </row>
    <row r="5" spans="1:14" ht="19.5" x14ac:dyDescent="0.25">
      <c r="A5" s="12" t="s">
        <v>31</v>
      </c>
      <c r="B5" s="12" t="s">
        <v>32</v>
      </c>
      <c r="C5" s="12" t="s">
        <v>18</v>
      </c>
      <c r="D5" s="12" t="s">
        <v>33</v>
      </c>
      <c r="E5" s="12" t="s">
        <v>34</v>
      </c>
      <c r="F5" s="13">
        <v>1</v>
      </c>
      <c r="G5" s="13">
        <v>0</v>
      </c>
      <c r="H5" s="13">
        <v>1</v>
      </c>
      <c r="I5" s="13">
        <v>0</v>
      </c>
      <c r="J5" s="13">
        <v>3</v>
      </c>
      <c r="K5" s="13">
        <v>4</v>
      </c>
      <c r="L5" s="9">
        <f t="shared" si="0"/>
        <v>9</v>
      </c>
      <c r="M5" s="13">
        <v>1</v>
      </c>
      <c r="N5" t="s">
        <v>302</v>
      </c>
    </row>
    <row r="6" spans="1:14" ht="19.5" x14ac:dyDescent="0.25">
      <c r="A6" s="12" t="s">
        <v>16</v>
      </c>
      <c r="B6" s="12" t="s">
        <v>17</v>
      </c>
      <c r="C6" s="12" t="s">
        <v>18</v>
      </c>
      <c r="D6" s="12" t="s">
        <v>19</v>
      </c>
      <c r="E6" s="12" t="s">
        <v>20</v>
      </c>
      <c r="F6" s="13">
        <v>3</v>
      </c>
      <c r="G6" s="13">
        <v>0</v>
      </c>
      <c r="H6" s="13">
        <v>0</v>
      </c>
      <c r="I6" s="13">
        <v>1</v>
      </c>
      <c r="J6" s="13">
        <v>1</v>
      </c>
      <c r="K6" s="13">
        <v>1</v>
      </c>
      <c r="L6" s="9">
        <f t="shared" si="0"/>
        <v>6</v>
      </c>
      <c r="M6" s="13">
        <v>2</v>
      </c>
    </row>
    <row r="7" spans="1:14" ht="19.5" x14ac:dyDescent="0.25">
      <c r="A7" s="12" t="s">
        <v>42</v>
      </c>
      <c r="B7" s="12" t="s">
        <v>43</v>
      </c>
      <c r="C7" s="12" t="s">
        <v>18</v>
      </c>
      <c r="D7" s="12" t="s">
        <v>14</v>
      </c>
      <c r="E7" s="12" t="s">
        <v>44</v>
      </c>
      <c r="F7" s="13">
        <v>1</v>
      </c>
      <c r="G7" s="13">
        <v>2</v>
      </c>
      <c r="H7" s="13">
        <v>0</v>
      </c>
      <c r="I7" s="13">
        <v>0</v>
      </c>
      <c r="J7" s="13">
        <v>1</v>
      </c>
      <c r="K7" s="13">
        <v>2</v>
      </c>
      <c r="L7" s="9">
        <f t="shared" si="0"/>
        <v>6</v>
      </c>
      <c r="M7" s="13">
        <v>2</v>
      </c>
    </row>
    <row r="8" spans="1:14" ht="19.5" x14ac:dyDescent="0.25">
      <c r="A8" s="12" t="s">
        <v>45</v>
      </c>
      <c r="B8" s="12" t="s">
        <v>46</v>
      </c>
      <c r="C8" s="12" t="s">
        <v>18</v>
      </c>
      <c r="D8" s="12" t="s">
        <v>14</v>
      </c>
      <c r="E8" s="12" t="s">
        <v>47</v>
      </c>
      <c r="F8" s="13">
        <v>0</v>
      </c>
      <c r="G8" s="13">
        <v>0</v>
      </c>
      <c r="H8" s="13">
        <v>1</v>
      </c>
      <c r="I8" s="13">
        <v>0</v>
      </c>
      <c r="J8" s="13">
        <v>3</v>
      </c>
      <c r="K8" s="13">
        <v>1</v>
      </c>
      <c r="L8" s="9">
        <f t="shared" si="0"/>
        <v>5</v>
      </c>
      <c r="M8" s="13">
        <v>4</v>
      </c>
    </row>
    <row r="9" spans="1:14" ht="19.5" x14ac:dyDescent="0.25">
      <c r="A9" s="12" t="s">
        <v>23</v>
      </c>
      <c r="B9" s="12" t="s">
        <v>24</v>
      </c>
      <c r="C9" s="12" t="s">
        <v>18</v>
      </c>
      <c r="D9" s="12" t="s">
        <v>19</v>
      </c>
      <c r="E9" s="12" t="s">
        <v>20</v>
      </c>
      <c r="F9" s="13">
        <v>1</v>
      </c>
      <c r="G9" s="13">
        <v>0</v>
      </c>
      <c r="H9" s="13">
        <v>0</v>
      </c>
      <c r="I9" s="13">
        <v>0</v>
      </c>
      <c r="J9" s="13">
        <v>0</v>
      </c>
      <c r="K9" s="13">
        <v>3</v>
      </c>
      <c r="L9" s="9">
        <f t="shared" si="0"/>
        <v>4</v>
      </c>
      <c r="M9" s="13">
        <v>5</v>
      </c>
    </row>
    <row r="10" spans="1:14" ht="19.5" x14ac:dyDescent="0.25">
      <c r="A10" s="12" t="s">
        <v>35</v>
      </c>
      <c r="B10" s="12" t="s">
        <v>36</v>
      </c>
      <c r="C10" s="12" t="s">
        <v>18</v>
      </c>
      <c r="D10" s="12" t="s">
        <v>37</v>
      </c>
      <c r="E10" s="12" t="s">
        <v>38</v>
      </c>
      <c r="F10" s="13">
        <v>0</v>
      </c>
      <c r="G10" s="13">
        <v>2</v>
      </c>
      <c r="H10" s="13">
        <v>0</v>
      </c>
      <c r="I10" s="13">
        <v>1</v>
      </c>
      <c r="J10" s="13">
        <v>0</v>
      </c>
      <c r="K10" s="13">
        <v>0</v>
      </c>
      <c r="L10" s="9">
        <f t="shared" si="0"/>
        <v>3</v>
      </c>
      <c r="M10" s="13">
        <v>6</v>
      </c>
    </row>
    <row r="11" spans="1:14" ht="19.5" x14ac:dyDescent="0.25">
      <c r="A11" s="12" t="s">
        <v>27</v>
      </c>
      <c r="B11" s="12" t="s">
        <v>28</v>
      </c>
      <c r="C11" s="12" t="s">
        <v>18</v>
      </c>
      <c r="D11" s="12" t="s">
        <v>19</v>
      </c>
      <c r="E11" s="12" t="s">
        <v>20</v>
      </c>
      <c r="F11" s="13">
        <v>0</v>
      </c>
      <c r="G11" s="13">
        <v>1</v>
      </c>
      <c r="H11" s="13">
        <v>0</v>
      </c>
      <c r="I11" s="13">
        <v>1</v>
      </c>
      <c r="J11" s="13">
        <v>0</v>
      </c>
      <c r="K11" s="13">
        <v>0</v>
      </c>
      <c r="L11" s="9">
        <f t="shared" si="0"/>
        <v>2</v>
      </c>
      <c r="M11" s="13">
        <v>7</v>
      </c>
    </row>
    <row r="12" spans="1:14" ht="19.5" x14ac:dyDescent="0.25">
      <c r="A12" s="12" t="s">
        <v>39</v>
      </c>
      <c r="B12" s="12" t="s">
        <v>40</v>
      </c>
      <c r="C12" s="12" t="s">
        <v>18</v>
      </c>
      <c r="D12" s="12" t="s">
        <v>14</v>
      </c>
      <c r="E12" s="12" t="s">
        <v>41</v>
      </c>
      <c r="F12" s="13">
        <v>0</v>
      </c>
      <c r="G12" s="13">
        <v>0</v>
      </c>
      <c r="H12" s="13">
        <v>0</v>
      </c>
      <c r="I12" s="13">
        <v>0</v>
      </c>
      <c r="J12" s="13">
        <v>1</v>
      </c>
      <c r="K12" s="13">
        <v>1</v>
      </c>
      <c r="L12" s="9">
        <f t="shared" si="0"/>
        <v>2</v>
      </c>
      <c r="M12" s="13">
        <v>8</v>
      </c>
    </row>
    <row r="13" spans="1:14" ht="19.5" x14ac:dyDescent="0.25">
      <c r="A13" s="12" t="s">
        <v>21</v>
      </c>
      <c r="B13" s="12" t="s">
        <v>22</v>
      </c>
      <c r="C13" s="12" t="s">
        <v>18</v>
      </c>
      <c r="D13" s="12" t="s">
        <v>19</v>
      </c>
      <c r="E13" s="12" t="s">
        <v>20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1</v>
      </c>
      <c r="L13" s="9">
        <f t="shared" si="0"/>
        <v>1</v>
      </c>
      <c r="M13" s="13">
        <v>9</v>
      </c>
    </row>
    <row r="14" spans="1:14" ht="19.5" x14ac:dyDescent="0.25">
      <c r="A14" s="12" t="s">
        <v>25</v>
      </c>
      <c r="B14" s="12" t="s">
        <v>26</v>
      </c>
      <c r="C14" s="12" t="s">
        <v>18</v>
      </c>
      <c r="D14" s="12" t="s">
        <v>19</v>
      </c>
      <c r="E14" s="12" t="s">
        <v>20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9">
        <f t="shared" si="0"/>
        <v>0</v>
      </c>
      <c r="M14" s="13">
        <v>10</v>
      </c>
    </row>
    <row r="15" spans="1:14" ht="19.5" x14ac:dyDescent="0.25">
      <c r="A15" s="12" t="s">
        <v>29</v>
      </c>
      <c r="B15" s="12" t="s">
        <v>30</v>
      </c>
      <c r="C15" s="12" t="s">
        <v>18</v>
      </c>
      <c r="D15" s="12" t="s">
        <v>19</v>
      </c>
      <c r="E15" s="12" t="s">
        <v>20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9">
        <f t="shared" si="0"/>
        <v>0</v>
      </c>
      <c r="M15" s="13">
        <v>10</v>
      </c>
    </row>
    <row r="16" spans="1:14" ht="19.5" x14ac:dyDescent="0.25">
      <c r="A16" s="10" t="s">
        <v>48</v>
      </c>
      <c r="B16" s="10" t="s">
        <v>49</v>
      </c>
      <c r="C16" s="10" t="s">
        <v>50</v>
      </c>
      <c r="D16" s="10" t="s">
        <v>33</v>
      </c>
      <c r="E16" s="10" t="s">
        <v>51</v>
      </c>
      <c r="F16" s="11">
        <v>0</v>
      </c>
      <c r="G16" s="11">
        <v>0</v>
      </c>
      <c r="H16" s="11">
        <v>0</v>
      </c>
      <c r="I16" s="11">
        <v>3</v>
      </c>
      <c r="J16" s="11">
        <v>3</v>
      </c>
      <c r="K16" s="11">
        <v>3</v>
      </c>
      <c r="L16" s="6">
        <f t="shared" si="0"/>
        <v>9</v>
      </c>
      <c r="M16" s="11">
        <v>1</v>
      </c>
      <c r="N16" t="s">
        <v>302</v>
      </c>
    </row>
    <row r="17" spans="1:14" ht="19.5" x14ac:dyDescent="0.25">
      <c r="A17" s="10" t="s">
        <v>52</v>
      </c>
      <c r="B17" s="10" t="s">
        <v>53</v>
      </c>
      <c r="C17" s="10" t="s">
        <v>50</v>
      </c>
      <c r="D17" s="10" t="s">
        <v>37</v>
      </c>
      <c r="E17" s="10" t="s">
        <v>54</v>
      </c>
      <c r="F17" s="11">
        <v>2</v>
      </c>
      <c r="G17" s="11">
        <v>2</v>
      </c>
      <c r="H17" s="11">
        <v>1</v>
      </c>
      <c r="I17" s="11">
        <v>2</v>
      </c>
      <c r="J17" s="11">
        <v>1</v>
      </c>
      <c r="K17" s="11">
        <v>0</v>
      </c>
      <c r="L17" s="6">
        <f t="shared" si="0"/>
        <v>8</v>
      </c>
      <c r="M17" s="11">
        <v>2</v>
      </c>
    </row>
    <row r="18" spans="1:14" ht="19.5" x14ac:dyDescent="0.25">
      <c r="A18" s="12" t="s">
        <v>83</v>
      </c>
      <c r="B18" s="12" t="s">
        <v>84</v>
      </c>
      <c r="C18" s="12" t="s">
        <v>57</v>
      </c>
      <c r="D18" s="12" t="s">
        <v>19</v>
      </c>
      <c r="E18" s="12" t="s">
        <v>70</v>
      </c>
      <c r="F18" s="13">
        <v>0</v>
      </c>
      <c r="G18" s="13">
        <v>0</v>
      </c>
      <c r="H18" s="13">
        <v>4</v>
      </c>
      <c r="I18" s="13">
        <v>0</v>
      </c>
      <c r="J18" s="13">
        <v>3</v>
      </c>
      <c r="K18" s="13">
        <v>2</v>
      </c>
      <c r="L18" s="9">
        <f t="shared" si="0"/>
        <v>9</v>
      </c>
      <c r="M18" s="13">
        <v>1</v>
      </c>
      <c r="N18" t="s">
        <v>302</v>
      </c>
    </row>
    <row r="19" spans="1:14" ht="19.5" x14ac:dyDescent="0.25">
      <c r="A19" s="12" t="s">
        <v>71</v>
      </c>
      <c r="B19" s="12" t="s">
        <v>72</v>
      </c>
      <c r="C19" s="12" t="s">
        <v>57</v>
      </c>
      <c r="D19" s="12" t="s">
        <v>19</v>
      </c>
      <c r="E19" s="12" t="s">
        <v>73</v>
      </c>
      <c r="F19" s="13">
        <v>0</v>
      </c>
      <c r="G19" s="13">
        <v>3</v>
      </c>
      <c r="H19" s="13">
        <v>0</v>
      </c>
      <c r="I19" s="13">
        <v>0</v>
      </c>
      <c r="J19" s="13">
        <v>5</v>
      </c>
      <c r="K19" s="13">
        <v>1</v>
      </c>
      <c r="L19" s="9">
        <f t="shared" si="0"/>
        <v>9</v>
      </c>
      <c r="M19" s="13">
        <v>2</v>
      </c>
    </row>
    <row r="20" spans="1:14" ht="19.5" x14ac:dyDescent="0.25">
      <c r="A20" s="12" t="s">
        <v>129</v>
      </c>
      <c r="B20" s="12" t="s">
        <v>130</v>
      </c>
      <c r="C20" s="12" t="s">
        <v>57</v>
      </c>
      <c r="D20" s="12" t="s">
        <v>14</v>
      </c>
      <c r="E20" s="12" t="s">
        <v>125</v>
      </c>
      <c r="F20" s="13">
        <v>0</v>
      </c>
      <c r="G20" s="13">
        <v>0</v>
      </c>
      <c r="H20" s="13">
        <v>3</v>
      </c>
      <c r="I20" s="13">
        <v>1</v>
      </c>
      <c r="J20" s="13">
        <v>3</v>
      </c>
      <c r="K20" s="13">
        <v>1</v>
      </c>
      <c r="L20" s="9">
        <f t="shared" si="0"/>
        <v>8</v>
      </c>
      <c r="M20" s="13">
        <v>3</v>
      </c>
    </row>
    <row r="21" spans="1:14" ht="19.5" x14ac:dyDescent="0.25">
      <c r="A21" s="12" t="s">
        <v>114</v>
      </c>
      <c r="B21" s="12" t="s">
        <v>115</v>
      </c>
      <c r="C21" s="12" t="s">
        <v>57</v>
      </c>
      <c r="D21" s="12" t="s">
        <v>37</v>
      </c>
      <c r="E21" s="12" t="s">
        <v>116</v>
      </c>
      <c r="F21" s="13">
        <v>1</v>
      </c>
      <c r="G21" s="13">
        <v>1</v>
      </c>
      <c r="H21" s="13">
        <v>1</v>
      </c>
      <c r="I21" s="13">
        <v>4</v>
      </c>
      <c r="J21" s="13">
        <v>1</v>
      </c>
      <c r="K21" s="13">
        <v>0</v>
      </c>
      <c r="L21" s="9">
        <f t="shared" si="0"/>
        <v>8</v>
      </c>
      <c r="M21" s="13">
        <v>3</v>
      </c>
    </row>
    <row r="22" spans="1:14" ht="19.5" x14ac:dyDescent="0.25">
      <c r="A22" s="12" t="s">
        <v>55</v>
      </c>
      <c r="B22" s="12" t="s">
        <v>56</v>
      </c>
      <c r="C22" s="12" t="s">
        <v>57</v>
      </c>
      <c r="D22" s="12" t="s">
        <v>19</v>
      </c>
      <c r="E22" s="12" t="s">
        <v>58</v>
      </c>
      <c r="F22" s="13">
        <v>0</v>
      </c>
      <c r="G22" s="13">
        <v>1</v>
      </c>
      <c r="H22" s="13">
        <v>1</v>
      </c>
      <c r="I22" s="13">
        <v>3</v>
      </c>
      <c r="J22" s="13">
        <v>3</v>
      </c>
      <c r="K22" s="13">
        <v>0</v>
      </c>
      <c r="L22" s="9">
        <f t="shared" si="0"/>
        <v>8</v>
      </c>
      <c r="M22" s="13">
        <v>5</v>
      </c>
    </row>
    <row r="23" spans="1:14" ht="19.5" x14ac:dyDescent="0.25">
      <c r="A23" s="12" t="s">
        <v>65</v>
      </c>
      <c r="B23" s="12" t="s">
        <v>66</v>
      </c>
      <c r="C23" s="12" t="s">
        <v>57</v>
      </c>
      <c r="D23" s="12" t="s">
        <v>19</v>
      </c>
      <c r="E23" s="12" t="s">
        <v>67</v>
      </c>
      <c r="F23" s="13">
        <v>0</v>
      </c>
      <c r="G23" s="13">
        <v>3</v>
      </c>
      <c r="H23" s="13">
        <v>0</v>
      </c>
      <c r="I23" s="13">
        <v>0</v>
      </c>
      <c r="J23" s="13">
        <v>3</v>
      </c>
      <c r="K23" s="13">
        <v>1</v>
      </c>
      <c r="L23" s="9">
        <f t="shared" si="0"/>
        <v>7</v>
      </c>
      <c r="M23" s="13">
        <v>6</v>
      </c>
    </row>
    <row r="24" spans="1:14" ht="19.5" x14ac:dyDescent="0.25">
      <c r="A24" s="12" t="s">
        <v>77</v>
      </c>
      <c r="B24" s="12" t="s">
        <v>78</v>
      </c>
      <c r="C24" s="12" t="s">
        <v>57</v>
      </c>
      <c r="D24" s="12" t="s">
        <v>19</v>
      </c>
      <c r="E24" s="12" t="s">
        <v>79</v>
      </c>
      <c r="F24" s="13">
        <v>0</v>
      </c>
      <c r="G24" s="13">
        <v>2</v>
      </c>
      <c r="H24" s="13">
        <v>1</v>
      </c>
      <c r="I24" s="13">
        <v>2</v>
      </c>
      <c r="J24" s="13">
        <v>2</v>
      </c>
      <c r="K24" s="13">
        <v>0</v>
      </c>
      <c r="L24" s="9">
        <f t="shared" si="0"/>
        <v>7</v>
      </c>
      <c r="M24" s="13">
        <v>6</v>
      </c>
    </row>
    <row r="25" spans="1:14" ht="19.5" x14ac:dyDescent="0.25">
      <c r="A25" s="12" t="s">
        <v>120</v>
      </c>
      <c r="B25" s="12" t="s">
        <v>121</v>
      </c>
      <c r="C25" s="12" t="s">
        <v>57</v>
      </c>
      <c r="D25" s="12" t="s">
        <v>37</v>
      </c>
      <c r="E25" s="12" t="s">
        <v>122</v>
      </c>
      <c r="F25" s="13">
        <v>0</v>
      </c>
      <c r="G25" s="13">
        <v>0</v>
      </c>
      <c r="H25" s="13">
        <v>2</v>
      </c>
      <c r="I25" s="13">
        <v>3</v>
      </c>
      <c r="J25" s="13">
        <v>1</v>
      </c>
      <c r="K25" s="13">
        <v>0</v>
      </c>
      <c r="L25" s="9">
        <f t="shared" si="0"/>
        <v>6</v>
      </c>
      <c r="M25" s="13">
        <v>8</v>
      </c>
    </row>
    <row r="26" spans="1:14" ht="19.5" x14ac:dyDescent="0.25">
      <c r="A26" s="12" t="s">
        <v>93</v>
      </c>
      <c r="B26" s="12" t="s">
        <v>94</v>
      </c>
      <c r="C26" s="12" t="s">
        <v>57</v>
      </c>
      <c r="D26" s="12" t="s">
        <v>33</v>
      </c>
      <c r="E26" s="12" t="s">
        <v>95</v>
      </c>
      <c r="F26" s="13">
        <v>0</v>
      </c>
      <c r="G26" s="13">
        <v>0</v>
      </c>
      <c r="H26" s="13">
        <v>0</v>
      </c>
      <c r="I26" s="13">
        <v>1</v>
      </c>
      <c r="J26" s="13">
        <v>1</v>
      </c>
      <c r="K26" s="13">
        <v>4</v>
      </c>
      <c r="L26" s="9">
        <f t="shared" si="0"/>
        <v>6</v>
      </c>
      <c r="M26" s="13">
        <v>8</v>
      </c>
    </row>
    <row r="27" spans="1:14" ht="19.5" x14ac:dyDescent="0.25">
      <c r="A27" s="12" t="s">
        <v>99</v>
      </c>
      <c r="B27" s="12" t="s">
        <v>100</v>
      </c>
      <c r="C27" s="12" t="s">
        <v>57</v>
      </c>
      <c r="D27" s="12" t="s">
        <v>33</v>
      </c>
      <c r="E27" s="12" t="s">
        <v>92</v>
      </c>
      <c r="F27" s="13">
        <v>0</v>
      </c>
      <c r="G27" s="13">
        <v>0</v>
      </c>
      <c r="H27" s="13">
        <v>0</v>
      </c>
      <c r="I27" s="13">
        <v>1</v>
      </c>
      <c r="J27" s="13">
        <v>1</v>
      </c>
      <c r="K27" s="13">
        <v>4</v>
      </c>
      <c r="L27" s="9">
        <f t="shared" si="0"/>
        <v>6</v>
      </c>
      <c r="M27" s="13">
        <v>8</v>
      </c>
    </row>
    <row r="28" spans="1:14" ht="19.5" x14ac:dyDescent="0.25">
      <c r="A28" s="12" t="s">
        <v>110</v>
      </c>
      <c r="B28" s="12" t="s">
        <v>111</v>
      </c>
      <c r="C28" s="12" t="s">
        <v>57</v>
      </c>
      <c r="D28" s="12" t="s">
        <v>33</v>
      </c>
      <c r="E28" s="12" t="s">
        <v>98</v>
      </c>
      <c r="F28" s="13">
        <v>0</v>
      </c>
      <c r="G28" s="13">
        <v>0</v>
      </c>
      <c r="H28" s="13">
        <v>0</v>
      </c>
      <c r="I28" s="13">
        <v>0</v>
      </c>
      <c r="J28" s="13">
        <v>5</v>
      </c>
      <c r="K28" s="13">
        <v>0</v>
      </c>
      <c r="L28" s="9">
        <f t="shared" si="0"/>
        <v>5</v>
      </c>
      <c r="M28" s="13">
        <v>11</v>
      </c>
    </row>
    <row r="29" spans="1:14" ht="19.5" x14ac:dyDescent="0.25">
      <c r="A29" s="12" t="s">
        <v>108</v>
      </c>
      <c r="B29" s="12" t="s">
        <v>109</v>
      </c>
      <c r="C29" s="12" t="s">
        <v>57</v>
      </c>
      <c r="D29" s="12" t="s">
        <v>33</v>
      </c>
      <c r="E29" s="12" t="s">
        <v>95</v>
      </c>
      <c r="F29" s="13">
        <v>1</v>
      </c>
      <c r="G29" s="13">
        <v>0</v>
      </c>
      <c r="H29" s="13">
        <v>1</v>
      </c>
      <c r="I29" s="13">
        <v>0</v>
      </c>
      <c r="J29" s="13">
        <v>1</v>
      </c>
      <c r="K29" s="13">
        <v>1</v>
      </c>
      <c r="L29" s="9">
        <f t="shared" si="0"/>
        <v>4</v>
      </c>
      <c r="M29" s="13">
        <v>12</v>
      </c>
    </row>
    <row r="30" spans="1:14" ht="19.5" x14ac:dyDescent="0.25">
      <c r="A30" s="12" t="s">
        <v>101</v>
      </c>
      <c r="B30" s="12" t="s">
        <v>102</v>
      </c>
      <c r="C30" s="12" t="s">
        <v>57</v>
      </c>
      <c r="D30" s="12" t="s">
        <v>33</v>
      </c>
      <c r="E30" s="12" t="s">
        <v>103</v>
      </c>
      <c r="F30" s="13">
        <v>0</v>
      </c>
      <c r="G30" s="13">
        <v>0</v>
      </c>
      <c r="H30" s="13">
        <v>0</v>
      </c>
      <c r="I30" s="13">
        <v>1</v>
      </c>
      <c r="J30" s="13">
        <v>0</v>
      </c>
      <c r="K30" s="13">
        <v>3</v>
      </c>
      <c r="L30" s="9">
        <f t="shared" si="0"/>
        <v>4</v>
      </c>
      <c r="M30" s="13">
        <v>12</v>
      </c>
    </row>
    <row r="31" spans="1:14" ht="19.5" x14ac:dyDescent="0.25">
      <c r="A31" s="12" t="s">
        <v>131</v>
      </c>
      <c r="B31" s="12" t="s">
        <v>132</v>
      </c>
      <c r="C31" s="12" t="s">
        <v>57</v>
      </c>
      <c r="D31" s="12" t="s">
        <v>14</v>
      </c>
      <c r="E31" s="12" t="s">
        <v>133</v>
      </c>
      <c r="F31" s="13">
        <v>0</v>
      </c>
      <c r="G31" s="13">
        <v>0</v>
      </c>
      <c r="H31" s="13">
        <v>0</v>
      </c>
      <c r="I31" s="13">
        <v>1</v>
      </c>
      <c r="J31" s="13">
        <v>0</v>
      </c>
      <c r="K31" s="13">
        <v>3</v>
      </c>
      <c r="L31" s="9">
        <f t="shared" si="0"/>
        <v>4</v>
      </c>
      <c r="M31" s="13">
        <v>12</v>
      </c>
    </row>
    <row r="32" spans="1:14" ht="19.5" x14ac:dyDescent="0.25">
      <c r="A32" s="12" t="s">
        <v>68</v>
      </c>
      <c r="B32" s="12" t="s">
        <v>69</v>
      </c>
      <c r="C32" s="12" t="s">
        <v>57</v>
      </c>
      <c r="D32" s="12" t="s">
        <v>19</v>
      </c>
      <c r="E32" s="12" t="s">
        <v>70</v>
      </c>
      <c r="F32" s="13">
        <v>0</v>
      </c>
      <c r="G32" s="13">
        <v>0</v>
      </c>
      <c r="H32" s="13">
        <v>0</v>
      </c>
      <c r="I32" s="13">
        <v>1</v>
      </c>
      <c r="J32" s="13">
        <v>2</v>
      </c>
      <c r="K32" s="13">
        <v>1</v>
      </c>
      <c r="L32" s="9">
        <f t="shared" si="0"/>
        <v>4</v>
      </c>
      <c r="M32" s="13">
        <v>12</v>
      </c>
    </row>
    <row r="33" spans="1:14" ht="19.5" x14ac:dyDescent="0.25">
      <c r="A33" s="12" t="s">
        <v>106</v>
      </c>
      <c r="B33" s="12" t="s">
        <v>107</v>
      </c>
      <c r="C33" s="12" t="s">
        <v>57</v>
      </c>
      <c r="D33" s="12" t="s">
        <v>33</v>
      </c>
      <c r="E33" s="12" t="s">
        <v>95</v>
      </c>
      <c r="F33" s="13">
        <v>0</v>
      </c>
      <c r="G33" s="13">
        <v>0</v>
      </c>
      <c r="H33" s="13">
        <v>0</v>
      </c>
      <c r="I33" s="13">
        <v>2</v>
      </c>
      <c r="J33" s="13">
        <v>1</v>
      </c>
      <c r="K33" s="13">
        <v>1</v>
      </c>
      <c r="L33" s="9">
        <f t="shared" si="0"/>
        <v>4</v>
      </c>
      <c r="M33" s="13">
        <v>12</v>
      </c>
    </row>
    <row r="34" spans="1:14" ht="19.5" x14ac:dyDescent="0.25">
      <c r="A34" s="12" t="s">
        <v>117</v>
      </c>
      <c r="B34" s="12" t="s">
        <v>118</v>
      </c>
      <c r="C34" s="12" t="s">
        <v>57</v>
      </c>
      <c r="D34" s="12" t="s">
        <v>37</v>
      </c>
      <c r="E34" s="12" t="s">
        <v>119</v>
      </c>
      <c r="F34" s="13">
        <v>0</v>
      </c>
      <c r="G34" s="13">
        <v>0</v>
      </c>
      <c r="H34" s="13">
        <v>0</v>
      </c>
      <c r="I34" s="13">
        <v>3</v>
      </c>
      <c r="J34" s="13">
        <v>0</v>
      </c>
      <c r="K34" s="13">
        <v>1</v>
      </c>
      <c r="L34" s="9">
        <f t="shared" si="0"/>
        <v>4</v>
      </c>
      <c r="M34" s="13">
        <v>12</v>
      </c>
    </row>
    <row r="35" spans="1:14" ht="19.5" x14ac:dyDescent="0.25">
      <c r="A35" s="12" t="s">
        <v>90</v>
      </c>
      <c r="B35" s="12" t="s">
        <v>91</v>
      </c>
      <c r="C35" s="12" t="s">
        <v>57</v>
      </c>
      <c r="D35" s="12" t="s">
        <v>33</v>
      </c>
      <c r="E35" s="12" t="s">
        <v>92</v>
      </c>
      <c r="F35" s="13">
        <v>1</v>
      </c>
      <c r="G35" s="13">
        <v>0</v>
      </c>
      <c r="H35" s="13">
        <v>0</v>
      </c>
      <c r="I35" s="13">
        <v>1</v>
      </c>
      <c r="J35" s="13">
        <v>1</v>
      </c>
      <c r="K35" s="13">
        <v>0</v>
      </c>
      <c r="L35" s="9">
        <f t="shared" si="0"/>
        <v>3</v>
      </c>
      <c r="M35" s="13">
        <v>18</v>
      </c>
    </row>
    <row r="36" spans="1:14" ht="19.5" x14ac:dyDescent="0.25">
      <c r="A36" s="12" t="s">
        <v>96</v>
      </c>
      <c r="B36" s="12" t="s">
        <v>97</v>
      </c>
      <c r="C36" s="12" t="s">
        <v>57</v>
      </c>
      <c r="D36" s="12" t="s">
        <v>33</v>
      </c>
      <c r="E36" s="12" t="s">
        <v>98</v>
      </c>
      <c r="F36" s="13">
        <v>0</v>
      </c>
      <c r="G36" s="13">
        <v>0</v>
      </c>
      <c r="H36" s="13">
        <v>0</v>
      </c>
      <c r="I36" s="13">
        <v>1</v>
      </c>
      <c r="J36" s="13">
        <v>1</v>
      </c>
      <c r="K36" s="13">
        <v>1</v>
      </c>
      <c r="L36" s="9">
        <f t="shared" ref="L36:L67" si="1">SUM(F36:K36)</f>
        <v>3</v>
      </c>
      <c r="M36" s="13">
        <v>18</v>
      </c>
    </row>
    <row r="37" spans="1:14" ht="19.5" x14ac:dyDescent="0.25">
      <c r="A37" s="12" t="s">
        <v>112</v>
      </c>
      <c r="B37" s="12" t="s">
        <v>113</v>
      </c>
      <c r="C37" s="12" t="s">
        <v>57</v>
      </c>
      <c r="D37" s="12" t="s">
        <v>33</v>
      </c>
      <c r="E37" s="12" t="s">
        <v>103</v>
      </c>
      <c r="F37" s="13">
        <v>0</v>
      </c>
      <c r="G37" s="13">
        <v>0</v>
      </c>
      <c r="H37" s="13">
        <v>2</v>
      </c>
      <c r="I37" s="13">
        <v>0</v>
      </c>
      <c r="J37" s="13">
        <v>0</v>
      </c>
      <c r="K37" s="13">
        <v>0</v>
      </c>
      <c r="L37" s="9">
        <f t="shared" si="1"/>
        <v>2</v>
      </c>
      <c r="M37" s="13">
        <v>20</v>
      </c>
    </row>
    <row r="38" spans="1:14" ht="19.5" x14ac:dyDescent="0.25">
      <c r="A38" s="12" t="s">
        <v>59</v>
      </c>
      <c r="B38" s="12" t="s">
        <v>60</v>
      </c>
      <c r="C38" s="12" t="s">
        <v>57</v>
      </c>
      <c r="D38" s="12" t="s">
        <v>19</v>
      </c>
      <c r="E38" s="12" t="s">
        <v>61</v>
      </c>
      <c r="F38" s="13">
        <v>0</v>
      </c>
      <c r="G38" s="13">
        <v>0</v>
      </c>
      <c r="H38" s="13">
        <v>0</v>
      </c>
      <c r="I38" s="13">
        <v>1</v>
      </c>
      <c r="J38" s="13">
        <v>0</v>
      </c>
      <c r="K38" s="13">
        <v>1</v>
      </c>
      <c r="L38" s="9">
        <f t="shared" si="1"/>
        <v>2</v>
      </c>
      <c r="M38" s="13">
        <v>20</v>
      </c>
    </row>
    <row r="39" spans="1:14" ht="19.5" x14ac:dyDescent="0.25">
      <c r="A39" s="12" t="s">
        <v>104</v>
      </c>
      <c r="B39" s="12" t="s">
        <v>105</v>
      </c>
      <c r="C39" s="12" t="s">
        <v>57</v>
      </c>
      <c r="D39" s="12" t="s">
        <v>33</v>
      </c>
      <c r="E39" s="12" t="s">
        <v>98</v>
      </c>
      <c r="F39" s="13">
        <v>0</v>
      </c>
      <c r="G39" s="13">
        <v>0</v>
      </c>
      <c r="H39" s="13">
        <v>0</v>
      </c>
      <c r="I39" s="13">
        <v>0</v>
      </c>
      <c r="J39" s="13">
        <v>1</v>
      </c>
      <c r="K39" s="13">
        <v>1</v>
      </c>
      <c r="L39" s="9">
        <f t="shared" si="1"/>
        <v>2</v>
      </c>
      <c r="M39" s="13">
        <v>20</v>
      </c>
    </row>
    <row r="40" spans="1:14" ht="19.5" x14ac:dyDescent="0.25">
      <c r="A40" s="12" t="s">
        <v>126</v>
      </c>
      <c r="B40" s="12" t="s">
        <v>127</v>
      </c>
      <c r="C40" s="12" t="s">
        <v>57</v>
      </c>
      <c r="D40" s="12" t="s">
        <v>14</v>
      </c>
      <c r="E40" s="12" t="s">
        <v>128</v>
      </c>
      <c r="F40" s="13">
        <v>0</v>
      </c>
      <c r="G40" s="13">
        <v>0</v>
      </c>
      <c r="H40" s="13">
        <v>0</v>
      </c>
      <c r="I40" s="13">
        <v>1</v>
      </c>
      <c r="J40" s="13">
        <v>0</v>
      </c>
      <c r="K40" s="13">
        <v>1</v>
      </c>
      <c r="L40" s="9">
        <f t="shared" si="1"/>
        <v>2</v>
      </c>
      <c r="M40" s="13">
        <v>20</v>
      </c>
    </row>
    <row r="41" spans="1:14" ht="19.5" x14ac:dyDescent="0.25">
      <c r="A41" s="12" t="s">
        <v>62</v>
      </c>
      <c r="B41" s="12" t="s">
        <v>63</v>
      </c>
      <c r="C41" s="12" t="s">
        <v>57</v>
      </c>
      <c r="D41" s="12" t="s">
        <v>19</v>
      </c>
      <c r="E41" s="12" t="s">
        <v>64</v>
      </c>
      <c r="F41" s="13">
        <v>0</v>
      </c>
      <c r="G41" s="13">
        <v>0</v>
      </c>
      <c r="H41" s="13">
        <v>0</v>
      </c>
      <c r="I41" s="13">
        <v>0</v>
      </c>
      <c r="J41" s="13">
        <v>1</v>
      </c>
      <c r="K41" s="13">
        <v>0</v>
      </c>
      <c r="L41" s="9">
        <f t="shared" si="1"/>
        <v>1</v>
      </c>
      <c r="M41" s="13">
        <v>24</v>
      </c>
    </row>
    <row r="42" spans="1:14" ht="19.5" x14ac:dyDescent="0.25">
      <c r="A42" s="12" t="s">
        <v>74</v>
      </c>
      <c r="B42" s="12" t="s">
        <v>75</v>
      </c>
      <c r="C42" s="12" t="s">
        <v>57</v>
      </c>
      <c r="D42" s="12" t="s">
        <v>19</v>
      </c>
      <c r="E42" s="12" t="s">
        <v>76</v>
      </c>
      <c r="F42" s="13">
        <v>0</v>
      </c>
      <c r="G42" s="13">
        <v>0</v>
      </c>
      <c r="H42" s="13">
        <v>0</v>
      </c>
      <c r="I42" s="13">
        <v>1</v>
      </c>
      <c r="J42" s="13">
        <v>0</v>
      </c>
      <c r="K42" s="13">
        <v>0</v>
      </c>
      <c r="L42" s="9">
        <f t="shared" si="1"/>
        <v>1</v>
      </c>
      <c r="M42" s="13">
        <v>24</v>
      </c>
    </row>
    <row r="43" spans="1:14" ht="19.5" x14ac:dyDescent="0.25">
      <c r="A43" s="12" t="s">
        <v>123</v>
      </c>
      <c r="B43" s="12" t="s">
        <v>124</v>
      </c>
      <c r="C43" s="12" t="s">
        <v>57</v>
      </c>
      <c r="D43" s="12" t="s">
        <v>14</v>
      </c>
      <c r="E43" s="12" t="s">
        <v>125</v>
      </c>
      <c r="F43" s="13">
        <v>0</v>
      </c>
      <c r="G43" s="13">
        <v>0</v>
      </c>
      <c r="H43" s="13">
        <v>0</v>
      </c>
      <c r="I43" s="13">
        <v>0</v>
      </c>
      <c r="J43" s="13">
        <v>1</v>
      </c>
      <c r="K43" s="13">
        <v>0</v>
      </c>
      <c r="L43" s="9">
        <f t="shared" si="1"/>
        <v>1</v>
      </c>
      <c r="M43" s="13">
        <v>24</v>
      </c>
    </row>
    <row r="44" spans="1:14" ht="19.5" x14ac:dyDescent="0.25">
      <c r="A44" s="12" t="s">
        <v>80</v>
      </c>
      <c r="B44" s="12" t="s">
        <v>81</v>
      </c>
      <c r="C44" s="12" t="s">
        <v>57</v>
      </c>
      <c r="D44" s="12" t="s">
        <v>19</v>
      </c>
      <c r="E44" s="12" t="s">
        <v>82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9">
        <f t="shared" si="1"/>
        <v>0</v>
      </c>
      <c r="M44" s="13">
        <v>27</v>
      </c>
    </row>
    <row r="45" spans="1:14" ht="19.5" x14ac:dyDescent="0.25">
      <c r="A45" s="12" t="s">
        <v>85</v>
      </c>
      <c r="B45" s="12" t="s">
        <v>86</v>
      </c>
      <c r="C45" s="12" t="s">
        <v>57</v>
      </c>
      <c r="D45" s="12" t="s">
        <v>19</v>
      </c>
      <c r="E45" s="12" t="s">
        <v>87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9">
        <f t="shared" si="1"/>
        <v>0</v>
      </c>
      <c r="M45" s="13">
        <v>27</v>
      </c>
    </row>
    <row r="46" spans="1:14" ht="19.5" x14ac:dyDescent="0.25">
      <c r="A46" s="12" t="s">
        <v>88</v>
      </c>
      <c r="B46" s="12" t="s">
        <v>89</v>
      </c>
      <c r="C46" s="12" t="s">
        <v>57</v>
      </c>
      <c r="D46" s="12" t="s">
        <v>19</v>
      </c>
      <c r="E46" s="12" t="s">
        <v>76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9">
        <f t="shared" si="1"/>
        <v>0</v>
      </c>
      <c r="M46" s="13">
        <v>27</v>
      </c>
    </row>
    <row r="47" spans="1:14" ht="19.5" x14ac:dyDescent="0.25">
      <c r="A47" s="10" t="s">
        <v>180</v>
      </c>
      <c r="B47" s="10" t="s">
        <v>181</v>
      </c>
      <c r="C47" s="10" t="s">
        <v>136</v>
      </c>
      <c r="D47" s="10" t="s">
        <v>14</v>
      </c>
      <c r="E47" s="10" t="s">
        <v>125</v>
      </c>
      <c r="F47" s="11">
        <v>3</v>
      </c>
      <c r="G47" s="11">
        <v>0</v>
      </c>
      <c r="H47" s="11">
        <v>0</v>
      </c>
      <c r="I47" s="11">
        <v>1</v>
      </c>
      <c r="J47" s="11">
        <v>4</v>
      </c>
      <c r="K47" s="11">
        <v>4</v>
      </c>
      <c r="L47" s="6">
        <f t="shared" si="1"/>
        <v>12</v>
      </c>
      <c r="M47" s="11">
        <v>1</v>
      </c>
      <c r="N47" t="s">
        <v>302</v>
      </c>
    </row>
    <row r="48" spans="1:14" ht="19.5" x14ac:dyDescent="0.25">
      <c r="A48" s="10" t="s">
        <v>169</v>
      </c>
      <c r="B48" s="10" t="s">
        <v>170</v>
      </c>
      <c r="C48" s="10" t="s">
        <v>136</v>
      </c>
      <c r="D48" s="10" t="s">
        <v>37</v>
      </c>
      <c r="E48" s="10" t="s">
        <v>171</v>
      </c>
      <c r="F48" s="11">
        <v>3</v>
      </c>
      <c r="G48" s="11">
        <v>1</v>
      </c>
      <c r="H48" s="11">
        <v>0</v>
      </c>
      <c r="I48" s="11">
        <v>0</v>
      </c>
      <c r="J48" s="11">
        <v>0</v>
      </c>
      <c r="K48" s="11">
        <v>4</v>
      </c>
      <c r="L48" s="6">
        <f t="shared" si="1"/>
        <v>8</v>
      </c>
      <c r="M48" s="11">
        <v>2</v>
      </c>
    </row>
    <row r="49" spans="1:13" ht="19.5" x14ac:dyDescent="0.25">
      <c r="A49" s="10" t="s">
        <v>178</v>
      </c>
      <c r="B49" s="10" t="s">
        <v>179</v>
      </c>
      <c r="C49" s="10" t="s">
        <v>136</v>
      </c>
      <c r="D49" s="10" t="s">
        <v>14</v>
      </c>
      <c r="E49" s="10" t="s">
        <v>125</v>
      </c>
      <c r="F49" s="11">
        <v>0</v>
      </c>
      <c r="G49" s="11">
        <v>0</v>
      </c>
      <c r="H49" s="11">
        <v>0</v>
      </c>
      <c r="I49" s="11">
        <v>0</v>
      </c>
      <c r="J49" s="11">
        <v>3</v>
      </c>
      <c r="K49" s="11">
        <v>4</v>
      </c>
      <c r="L49" s="6">
        <f t="shared" si="1"/>
        <v>7</v>
      </c>
      <c r="M49" s="11">
        <v>3</v>
      </c>
    </row>
    <row r="50" spans="1:13" ht="19.5" x14ac:dyDescent="0.25">
      <c r="A50" s="10" t="s">
        <v>159</v>
      </c>
      <c r="B50" s="10" t="s">
        <v>160</v>
      </c>
      <c r="C50" s="10" t="s">
        <v>136</v>
      </c>
      <c r="D50" s="10" t="s">
        <v>33</v>
      </c>
      <c r="E50" s="10" t="s">
        <v>161</v>
      </c>
      <c r="F50" s="11">
        <v>0</v>
      </c>
      <c r="G50" s="11">
        <v>2</v>
      </c>
      <c r="H50" s="11">
        <v>0</v>
      </c>
      <c r="I50" s="11">
        <v>1</v>
      </c>
      <c r="J50" s="11">
        <v>0</v>
      </c>
      <c r="K50" s="11">
        <v>3</v>
      </c>
      <c r="L50" s="6">
        <f t="shared" si="1"/>
        <v>6</v>
      </c>
      <c r="M50" s="11">
        <v>4</v>
      </c>
    </row>
    <row r="51" spans="1:13" ht="19.5" x14ac:dyDescent="0.25">
      <c r="A51" s="10" t="s">
        <v>172</v>
      </c>
      <c r="B51" s="10" t="s">
        <v>173</v>
      </c>
      <c r="C51" s="10" t="s">
        <v>136</v>
      </c>
      <c r="D51" s="10" t="s">
        <v>37</v>
      </c>
      <c r="E51" s="10" t="s">
        <v>174</v>
      </c>
      <c r="F51" s="11">
        <v>0</v>
      </c>
      <c r="G51" s="11">
        <v>2</v>
      </c>
      <c r="H51" s="11">
        <v>0</v>
      </c>
      <c r="I51" s="11">
        <v>0</v>
      </c>
      <c r="J51" s="11">
        <v>3</v>
      </c>
      <c r="K51" s="11">
        <v>0</v>
      </c>
      <c r="L51" s="6">
        <f t="shared" si="1"/>
        <v>5</v>
      </c>
      <c r="M51" s="11">
        <v>5</v>
      </c>
    </row>
    <row r="52" spans="1:13" ht="19.5" x14ac:dyDescent="0.25">
      <c r="A52" s="10" t="s">
        <v>137</v>
      </c>
      <c r="B52" s="10" t="s">
        <v>138</v>
      </c>
      <c r="C52" s="10" t="s">
        <v>136</v>
      </c>
      <c r="D52" s="10" t="s">
        <v>19</v>
      </c>
      <c r="E52" s="10" t="s">
        <v>61</v>
      </c>
      <c r="F52" s="11">
        <v>1</v>
      </c>
      <c r="G52" s="11">
        <v>0</v>
      </c>
      <c r="H52" s="11">
        <v>0</v>
      </c>
      <c r="I52" s="11">
        <v>2</v>
      </c>
      <c r="J52" s="11">
        <v>0</v>
      </c>
      <c r="K52" s="11">
        <v>1</v>
      </c>
      <c r="L52" s="6">
        <f t="shared" si="1"/>
        <v>4</v>
      </c>
      <c r="M52" s="11">
        <v>6</v>
      </c>
    </row>
    <row r="53" spans="1:13" ht="19.5" x14ac:dyDescent="0.25">
      <c r="A53" s="10" t="s">
        <v>147</v>
      </c>
      <c r="B53" s="10" t="s">
        <v>148</v>
      </c>
      <c r="C53" s="10" t="s">
        <v>136</v>
      </c>
      <c r="D53" s="10" t="s">
        <v>19</v>
      </c>
      <c r="E53" s="10" t="s">
        <v>70</v>
      </c>
      <c r="F53" s="11">
        <v>0</v>
      </c>
      <c r="G53" s="11">
        <v>2</v>
      </c>
      <c r="H53" s="11">
        <v>1</v>
      </c>
      <c r="I53" s="11">
        <v>0</v>
      </c>
      <c r="J53" s="11">
        <v>0</v>
      </c>
      <c r="K53" s="11">
        <v>0</v>
      </c>
      <c r="L53" s="6">
        <f t="shared" si="1"/>
        <v>3</v>
      </c>
      <c r="M53" s="11">
        <v>7</v>
      </c>
    </row>
    <row r="54" spans="1:13" ht="19.5" x14ac:dyDescent="0.25">
      <c r="A54" s="10" t="s">
        <v>182</v>
      </c>
      <c r="B54" s="10" t="s">
        <v>183</v>
      </c>
      <c r="C54" s="10" t="s">
        <v>136</v>
      </c>
      <c r="D54" s="10" t="s">
        <v>184</v>
      </c>
      <c r="E54" s="10" t="s">
        <v>185</v>
      </c>
      <c r="F54" s="11">
        <v>0</v>
      </c>
      <c r="G54" s="11">
        <v>0</v>
      </c>
      <c r="H54" s="11">
        <v>3</v>
      </c>
      <c r="I54" s="11">
        <v>0</v>
      </c>
      <c r="J54" s="11">
        <v>0</v>
      </c>
      <c r="K54" s="11">
        <v>0</v>
      </c>
      <c r="L54" s="6">
        <f t="shared" si="1"/>
        <v>3</v>
      </c>
      <c r="M54" s="11">
        <v>7</v>
      </c>
    </row>
    <row r="55" spans="1:13" ht="19.5" x14ac:dyDescent="0.25">
      <c r="A55" s="10" t="s">
        <v>175</v>
      </c>
      <c r="B55" s="10" t="s">
        <v>176</v>
      </c>
      <c r="C55" s="10" t="s">
        <v>136</v>
      </c>
      <c r="D55" s="10" t="s">
        <v>37</v>
      </c>
      <c r="E55" s="10" t="s">
        <v>177</v>
      </c>
      <c r="F55" s="11">
        <v>0</v>
      </c>
      <c r="G55" s="11">
        <v>2</v>
      </c>
      <c r="H55" s="11">
        <v>0</v>
      </c>
      <c r="I55" s="11">
        <v>0</v>
      </c>
      <c r="J55" s="11">
        <v>0</v>
      </c>
      <c r="K55" s="11">
        <v>1</v>
      </c>
      <c r="L55" s="6">
        <f t="shared" si="1"/>
        <v>3</v>
      </c>
      <c r="M55" s="11">
        <v>7</v>
      </c>
    </row>
    <row r="56" spans="1:13" ht="19.5" x14ac:dyDescent="0.25">
      <c r="A56" s="10" t="s">
        <v>134</v>
      </c>
      <c r="B56" s="10" t="s">
        <v>135</v>
      </c>
      <c r="C56" s="10" t="s">
        <v>136</v>
      </c>
      <c r="D56" s="10" t="s">
        <v>19</v>
      </c>
      <c r="E56" s="10" t="s">
        <v>58</v>
      </c>
      <c r="F56" s="11">
        <v>0</v>
      </c>
      <c r="G56" s="11">
        <v>0</v>
      </c>
      <c r="H56" s="11">
        <v>0</v>
      </c>
      <c r="I56" s="11">
        <v>3</v>
      </c>
      <c r="J56" s="11">
        <v>0</v>
      </c>
      <c r="K56" s="11">
        <v>0</v>
      </c>
      <c r="L56" s="6">
        <f t="shared" si="1"/>
        <v>3</v>
      </c>
      <c r="M56" s="11">
        <v>7</v>
      </c>
    </row>
    <row r="57" spans="1:13" ht="19.5" x14ac:dyDescent="0.25">
      <c r="A57" s="10" t="s">
        <v>149</v>
      </c>
      <c r="B57" s="10" t="s">
        <v>150</v>
      </c>
      <c r="C57" s="10" t="s">
        <v>136</v>
      </c>
      <c r="D57" s="10" t="s">
        <v>19</v>
      </c>
      <c r="E57" s="10" t="s">
        <v>76</v>
      </c>
      <c r="F57" s="11">
        <v>0</v>
      </c>
      <c r="G57" s="11">
        <v>0</v>
      </c>
      <c r="H57" s="11">
        <v>0</v>
      </c>
      <c r="I57" s="11">
        <v>3</v>
      </c>
      <c r="J57" s="11">
        <v>0</v>
      </c>
      <c r="K57" s="11">
        <v>0</v>
      </c>
      <c r="L57" s="6">
        <f t="shared" si="1"/>
        <v>3</v>
      </c>
      <c r="M57" s="11">
        <v>7</v>
      </c>
    </row>
    <row r="58" spans="1:13" ht="19.5" x14ac:dyDescent="0.25">
      <c r="A58" s="10" t="s">
        <v>166</v>
      </c>
      <c r="B58" s="10" t="s">
        <v>167</v>
      </c>
      <c r="C58" s="10" t="s">
        <v>136</v>
      </c>
      <c r="D58" s="10" t="s">
        <v>37</v>
      </c>
      <c r="E58" s="10" t="s">
        <v>168</v>
      </c>
      <c r="F58" s="11">
        <v>0</v>
      </c>
      <c r="G58" s="11">
        <v>1</v>
      </c>
      <c r="H58" s="11">
        <v>0</v>
      </c>
      <c r="I58" s="11">
        <v>0</v>
      </c>
      <c r="J58" s="11">
        <v>1</v>
      </c>
      <c r="K58" s="11">
        <v>0</v>
      </c>
      <c r="L58" s="6">
        <f t="shared" si="1"/>
        <v>2</v>
      </c>
      <c r="M58" s="11">
        <v>12</v>
      </c>
    </row>
    <row r="59" spans="1:13" ht="19.5" x14ac:dyDescent="0.25">
      <c r="A59" s="10" t="s">
        <v>155</v>
      </c>
      <c r="B59" s="10" t="s">
        <v>156</v>
      </c>
      <c r="C59" s="10" t="s">
        <v>136</v>
      </c>
      <c r="D59" s="10" t="s">
        <v>33</v>
      </c>
      <c r="E59" s="10" t="s">
        <v>98</v>
      </c>
      <c r="F59" s="11">
        <v>0</v>
      </c>
      <c r="G59" s="11">
        <v>1</v>
      </c>
      <c r="H59" s="11">
        <v>0</v>
      </c>
      <c r="I59" s="11">
        <v>0</v>
      </c>
      <c r="J59" s="11">
        <v>0</v>
      </c>
      <c r="K59" s="11">
        <v>0</v>
      </c>
      <c r="L59" s="6">
        <f t="shared" si="1"/>
        <v>1</v>
      </c>
      <c r="M59" s="11">
        <v>13</v>
      </c>
    </row>
    <row r="60" spans="1:13" ht="19.5" x14ac:dyDescent="0.25">
      <c r="A60" s="10" t="s">
        <v>164</v>
      </c>
      <c r="B60" s="10" t="s">
        <v>165</v>
      </c>
      <c r="C60" s="10" t="s">
        <v>136</v>
      </c>
      <c r="D60" s="10" t="s">
        <v>33</v>
      </c>
      <c r="E60" s="10" t="s">
        <v>95</v>
      </c>
      <c r="F60" s="11">
        <v>0</v>
      </c>
      <c r="G60" s="11">
        <v>1</v>
      </c>
      <c r="H60" s="11">
        <v>0</v>
      </c>
      <c r="I60" s="11">
        <v>0</v>
      </c>
      <c r="J60" s="11">
        <v>0</v>
      </c>
      <c r="K60" s="11">
        <v>0</v>
      </c>
      <c r="L60" s="6">
        <f t="shared" si="1"/>
        <v>1</v>
      </c>
      <c r="M60" s="11">
        <v>13</v>
      </c>
    </row>
    <row r="61" spans="1:13" ht="19.5" x14ac:dyDescent="0.25">
      <c r="A61" s="10" t="s">
        <v>144</v>
      </c>
      <c r="B61" s="10" t="s">
        <v>145</v>
      </c>
      <c r="C61" s="10" t="s">
        <v>136</v>
      </c>
      <c r="D61" s="10" t="s">
        <v>19</v>
      </c>
      <c r="E61" s="10" t="s">
        <v>146</v>
      </c>
      <c r="F61" s="11">
        <v>0</v>
      </c>
      <c r="G61" s="11">
        <v>0</v>
      </c>
      <c r="H61" s="11">
        <v>0</v>
      </c>
      <c r="I61" s="11">
        <v>0</v>
      </c>
      <c r="J61" s="11">
        <v>1</v>
      </c>
      <c r="K61" s="11">
        <v>0</v>
      </c>
      <c r="L61" s="6">
        <f t="shared" si="1"/>
        <v>1</v>
      </c>
      <c r="M61" s="11">
        <v>13</v>
      </c>
    </row>
    <row r="62" spans="1:13" ht="19.5" x14ac:dyDescent="0.25">
      <c r="A62" s="10" t="s">
        <v>157</v>
      </c>
      <c r="B62" s="10" t="s">
        <v>158</v>
      </c>
      <c r="C62" s="10" t="s">
        <v>136</v>
      </c>
      <c r="D62" s="10" t="s">
        <v>33</v>
      </c>
      <c r="E62" s="10" t="s">
        <v>92</v>
      </c>
      <c r="F62" s="11">
        <v>0</v>
      </c>
      <c r="G62" s="11">
        <v>0</v>
      </c>
      <c r="H62" s="11">
        <v>0</v>
      </c>
      <c r="I62" s="11">
        <v>1</v>
      </c>
      <c r="J62" s="11">
        <v>0</v>
      </c>
      <c r="K62" s="11">
        <v>0</v>
      </c>
      <c r="L62" s="6">
        <f t="shared" si="1"/>
        <v>1</v>
      </c>
      <c r="M62" s="11">
        <v>13</v>
      </c>
    </row>
    <row r="63" spans="1:13" ht="19.5" x14ac:dyDescent="0.25">
      <c r="A63" s="10" t="s">
        <v>162</v>
      </c>
      <c r="B63" s="10" t="s">
        <v>163</v>
      </c>
      <c r="C63" s="10" t="s">
        <v>136</v>
      </c>
      <c r="D63" s="10" t="s">
        <v>33</v>
      </c>
      <c r="E63" s="10" t="s">
        <v>95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1</v>
      </c>
      <c r="L63" s="6">
        <f t="shared" si="1"/>
        <v>1</v>
      </c>
      <c r="M63" s="11">
        <v>13</v>
      </c>
    </row>
    <row r="64" spans="1:13" ht="19.5" x14ac:dyDescent="0.25">
      <c r="A64" s="10" t="s">
        <v>139</v>
      </c>
      <c r="B64" s="10" t="s">
        <v>140</v>
      </c>
      <c r="C64" s="10" t="s">
        <v>136</v>
      </c>
      <c r="D64" s="10" t="s">
        <v>19</v>
      </c>
      <c r="E64" s="10" t="s">
        <v>141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6">
        <f t="shared" si="1"/>
        <v>0</v>
      </c>
      <c r="M64" s="11">
        <v>18</v>
      </c>
    </row>
    <row r="65" spans="1:14" ht="19.5" x14ac:dyDescent="0.25">
      <c r="A65" s="10" t="s">
        <v>142</v>
      </c>
      <c r="B65" s="10" t="s">
        <v>143</v>
      </c>
      <c r="C65" s="10" t="s">
        <v>136</v>
      </c>
      <c r="D65" s="10" t="s">
        <v>19</v>
      </c>
      <c r="E65" s="10" t="s">
        <v>76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6">
        <f t="shared" si="1"/>
        <v>0</v>
      </c>
      <c r="M65" s="11">
        <v>18</v>
      </c>
    </row>
    <row r="66" spans="1:14" ht="19.5" x14ac:dyDescent="0.25">
      <c r="A66" s="10" t="s">
        <v>151</v>
      </c>
      <c r="B66" s="10" t="s">
        <v>152</v>
      </c>
      <c r="C66" s="10" t="s">
        <v>136</v>
      </c>
      <c r="D66" s="10" t="s">
        <v>33</v>
      </c>
      <c r="E66" s="10" t="s">
        <v>103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6">
        <f t="shared" si="1"/>
        <v>0</v>
      </c>
      <c r="M66" s="11">
        <v>18</v>
      </c>
    </row>
    <row r="67" spans="1:14" ht="19.5" x14ac:dyDescent="0.25">
      <c r="A67" s="10" t="s">
        <v>153</v>
      </c>
      <c r="B67" s="10" t="s">
        <v>154</v>
      </c>
      <c r="C67" s="10" t="s">
        <v>136</v>
      </c>
      <c r="D67" s="10" t="s">
        <v>33</v>
      </c>
      <c r="E67" s="10" t="s">
        <v>103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6">
        <f t="shared" si="1"/>
        <v>0</v>
      </c>
      <c r="M67" s="11">
        <v>18</v>
      </c>
    </row>
    <row r="68" spans="1:14" ht="19.5" x14ac:dyDescent="0.25">
      <c r="A68" s="12" t="s">
        <v>226</v>
      </c>
      <c r="B68" s="12" t="s">
        <v>227</v>
      </c>
      <c r="C68" s="12" t="s">
        <v>188</v>
      </c>
      <c r="D68" s="12" t="s">
        <v>14</v>
      </c>
      <c r="E68" s="12" t="s">
        <v>228</v>
      </c>
      <c r="F68" s="13">
        <v>0</v>
      </c>
      <c r="G68" s="13">
        <v>1</v>
      </c>
      <c r="H68" s="13">
        <v>1</v>
      </c>
      <c r="I68" s="13">
        <v>4</v>
      </c>
      <c r="J68" s="13">
        <v>3</v>
      </c>
      <c r="K68" s="13">
        <v>1</v>
      </c>
      <c r="L68" s="9">
        <f t="shared" ref="L68:L99" si="2">SUM(F68:K68)</f>
        <v>10</v>
      </c>
      <c r="M68" s="13">
        <v>1</v>
      </c>
      <c r="N68" t="s">
        <v>302</v>
      </c>
    </row>
    <row r="69" spans="1:14" ht="19.5" x14ac:dyDescent="0.25">
      <c r="A69" s="12" t="s">
        <v>220</v>
      </c>
      <c r="B69" s="12" t="s">
        <v>221</v>
      </c>
      <c r="C69" s="12" t="s">
        <v>188</v>
      </c>
      <c r="D69" s="12" t="s">
        <v>37</v>
      </c>
      <c r="E69" s="12" t="s">
        <v>222</v>
      </c>
      <c r="F69" s="13">
        <v>1</v>
      </c>
      <c r="G69" s="13">
        <v>3</v>
      </c>
      <c r="H69" s="13">
        <v>0</v>
      </c>
      <c r="I69" s="13">
        <v>2</v>
      </c>
      <c r="J69" s="13">
        <v>0</v>
      </c>
      <c r="K69" s="13">
        <v>2</v>
      </c>
      <c r="L69" s="9">
        <f t="shared" si="2"/>
        <v>8</v>
      </c>
      <c r="M69" s="13">
        <v>2</v>
      </c>
    </row>
    <row r="70" spans="1:14" ht="19.5" x14ac:dyDescent="0.25">
      <c r="A70" s="12" t="s">
        <v>209</v>
      </c>
      <c r="B70" s="12" t="s">
        <v>210</v>
      </c>
      <c r="C70" s="12" t="s">
        <v>188</v>
      </c>
      <c r="D70" s="12" t="s">
        <v>37</v>
      </c>
      <c r="E70" s="12" t="s">
        <v>211</v>
      </c>
      <c r="F70" s="13">
        <v>0</v>
      </c>
      <c r="G70" s="13">
        <v>0</v>
      </c>
      <c r="H70" s="13">
        <v>2</v>
      </c>
      <c r="I70" s="13">
        <v>4</v>
      </c>
      <c r="J70" s="13">
        <v>0</v>
      </c>
      <c r="K70" s="13">
        <v>2</v>
      </c>
      <c r="L70" s="9">
        <f t="shared" si="2"/>
        <v>8</v>
      </c>
      <c r="M70" s="13">
        <v>2</v>
      </c>
    </row>
    <row r="71" spans="1:14" ht="19.5" x14ac:dyDescent="0.25">
      <c r="A71" s="12" t="s">
        <v>186</v>
      </c>
      <c r="B71" s="12" t="s">
        <v>187</v>
      </c>
      <c r="C71" s="12" t="s">
        <v>188</v>
      </c>
      <c r="D71" s="12" t="s">
        <v>19</v>
      </c>
      <c r="E71" s="12" t="s">
        <v>189</v>
      </c>
      <c r="F71" s="13">
        <v>1</v>
      </c>
      <c r="G71" s="13">
        <v>0</v>
      </c>
      <c r="H71" s="13">
        <v>4</v>
      </c>
      <c r="I71" s="13">
        <v>1</v>
      </c>
      <c r="J71" s="13">
        <v>1</v>
      </c>
      <c r="K71" s="13">
        <v>0</v>
      </c>
      <c r="L71" s="9">
        <f t="shared" si="2"/>
        <v>7</v>
      </c>
      <c r="M71" s="13">
        <v>4</v>
      </c>
    </row>
    <row r="72" spans="1:14" ht="19.5" x14ac:dyDescent="0.25">
      <c r="A72" s="12" t="s">
        <v>197</v>
      </c>
      <c r="B72" s="12" t="s">
        <v>198</v>
      </c>
      <c r="C72" s="12" t="s">
        <v>188</v>
      </c>
      <c r="D72" s="12" t="s">
        <v>19</v>
      </c>
      <c r="E72" s="12" t="s">
        <v>79</v>
      </c>
      <c r="F72" s="13">
        <v>1</v>
      </c>
      <c r="G72" s="13">
        <v>0</v>
      </c>
      <c r="H72" s="13">
        <v>3</v>
      </c>
      <c r="I72" s="13">
        <v>1</v>
      </c>
      <c r="J72" s="13">
        <v>0</v>
      </c>
      <c r="K72" s="13">
        <v>0</v>
      </c>
      <c r="L72" s="9">
        <f t="shared" si="2"/>
        <v>5</v>
      </c>
      <c r="M72" s="13">
        <v>5</v>
      </c>
    </row>
    <row r="73" spans="1:14" ht="19.5" x14ac:dyDescent="0.25">
      <c r="A73" s="12" t="s">
        <v>212</v>
      </c>
      <c r="B73" s="12" t="s">
        <v>213</v>
      </c>
      <c r="C73" s="12" t="s">
        <v>188</v>
      </c>
      <c r="D73" s="12" t="s">
        <v>37</v>
      </c>
      <c r="E73" s="12" t="s">
        <v>214</v>
      </c>
      <c r="F73" s="13">
        <v>4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9">
        <f t="shared" si="2"/>
        <v>4</v>
      </c>
      <c r="M73" s="13">
        <v>6</v>
      </c>
    </row>
    <row r="74" spans="1:14" ht="19.5" x14ac:dyDescent="0.25">
      <c r="A74" s="12" t="s">
        <v>223</v>
      </c>
      <c r="B74" s="12" t="s">
        <v>224</v>
      </c>
      <c r="C74" s="12" t="s">
        <v>188</v>
      </c>
      <c r="D74" s="12" t="s">
        <v>37</v>
      </c>
      <c r="E74" s="12" t="s">
        <v>225</v>
      </c>
      <c r="F74" s="13">
        <v>0</v>
      </c>
      <c r="G74" s="13">
        <v>4</v>
      </c>
      <c r="H74" s="13">
        <v>0</v>
      </c>
      <c r="I74" s="13">
        <v>0</v>
      </c>
      <c r="J74" s="13">
        <v>0</v>
      </c>
      <c r="K74" s="13">
        <v>0</v>
      </c>
      <c r="L74" s="9">
        <f t="shared" si="2"/>
        <v>4</v>
      </c>
      <c r="M74" s="13">
        <v>6</v>
      </c>
    </row>
    <row r="75" spans="1:14" ht="19.5" x14ac:dyDescent="0.25">
      <c r="A75" s="12" t="s">
        <v>190</v>
      </c>
      <c r="B75" s="12" t="s">
        <v>191</v>
      </c>
      <c r="C75" s="12" t="s">
        <v>188</v>
      </c>
      <c r="D75" s="12" t="s">
        <v>19</v>
      </c>
      <c r="E75" s="12" t="s">
        <v>64</v>
      </c>
      <c r="F75" s="13">
        <v>0</v>
      </c>
      <c r="G75" s="13">
        <v>0</v>
      </c>
      <c r="H75" s="13">
        <v>0</v>
      </c>
      <c r="I75" s="13">
        <v>0</v>
      </c>
      <c r="J75" s="13">
        <v>3</v>
      </c>
      <c r="K75" s="13">
        <v>1</v>
      </c>
      <c r="L75" s="9">
        <f t="shared" si="2"/>
        <v>4</v>
      </c>
      <c r="M75" s="13">
        <v>6</v>
      </c>
    </row>
    <row r="76" spans="1:14" ht="19.5" x14ac:dyDescent="0.25">
      <c r="A76" s="12" t="s">
        <v>215</v>
      </c>
      <c r="B76" s="12" t="s">
        <v>216</v>
      </c>
      <c r="C76" s="12" t="s">
        <v>188</v>
      </c>
      <c r="D76" s="12" t="s">
        <v>37</v>
      </c>
      <c r="E76" s="12" t="s">
        <v>217</v>
      </c>
      <c r="F76" s="13">
        <v>0</v>
      </c>
      <c r="G76" s="13">
        <v>1</v>
      </c>
      <c r="H76" s="13">
        <v>2</v>
      </c>
      <c r="I76" s="13">
        <v>0</v>
      </c>
      <c r="J76" s="13">
        <v>0</v>
      </c>
      <c r="K76" s="13">
        <v>0</v>
      </c>
      <c r="L76" s="9">
        <f t="shared" si="2"/>
        <v>3</v>
      </c>
      <c r="M76" s="13">
        <v>9</v>
      </c>
    </row>
    <row r="77" spans="1:14" ht="19.5" x14ac:dyDescent="0.25">
      <c r="A77" s="12" t="s">
        <v>199</v>
      </c>
      <c r="B77" s="12" t="s">
        <v>200</v>
      </c>
      <c r="C77" s="12" t="s">
        <v>188</v>
      </c>
      <c r="D77" s="12" t="s">
        <v>19</v>
      </c>
      <c r="E77" s="12" t="s">
        <v>64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1</v>
      </c>
      <c r="L77" s="9">
        <f t="shared" si="2"/>
        <v>2</v>
      </c>
      <c r="M77" s="13">
        <v>10</v>
      </c>
    </row>
    <row r="78" spans="1:14" ht="19.5" x14ac:dyDescent="0.25">
      <c r="A78" s="12" t="s">
        <v>192</v>
      </c>
      <c r="B78" s="12" t="s">
        <v>193</v>
      </c>
      <c r="C78" s="12" t="s">
        <v>188</v>
      </c>
      <c r="D78" s="12" t="s">
        <v>19</v>
      </c>
      <c r="E78" s="12" t="s">
        <v>194</v>
      </c>
      <c r="F78" s="13">
        <v>0</v>
      </c>
      <c r="G78" s="13">
        <v>0</v>
      </c>
      <c r="H78" s="13">
        <v>0</v>
      </c>
      <c r="I78" s="13">
        <v>1</v>
      </c>
      <c r="J78" s="13">
        <v>0</v>
      </c>
      <c r="K78" s="13">
        <v>0</v>
      </c>
      <c r="L78" s="9">
        <f t="shared" si="2"/>
        <v>1</v>
      </c>
      <c r="M78" s="13">
        <v>11</v>
      </c>
    </row>
    <row r="79" spans="1:14" ht="19.5" x14ac:dyDescent="0.25">
      <c r="A79" s="12" t="s">
        <v>203</v>
      </c>
      <c r="B79" s="12" t="s">
        <v>204</v>
      </c>
      <c r="C79" s="12" t="s">
        <v>188</v>
      </c>
      <c r="D79" s="12" t="s">
        <v>19</v>
      </c>
      <c r="E79" s="12" t="s">
        <v>76</v>
      </c>
      <c r="F79" s="13">
        <v>0</v>
      </c>
      <c r="G79" s="13">
        <v>0</v>
      </c>
      <c r="H79" s="13">
        <v>0</v>
      </c>
      <c r="I79" s="13">
        <v>1</v>
      </c>
      <c r="J79" s="13">
        <v>0</v>
      </c>
      <c r="K79" s="13">
        <v>0</v>
      </c>
      <c r="L79" s="9">
        <f t="shared" si="2"/>
        <v>1</v>
      </c>
      <c r="M79" s="13">
        <v>11</v>
      </c>
    </row>
    <row r="80" spans="1:14" ht="19.5" x14ac:dyDescent="0.25">
      <c r="A80" s="12" t="s">
        <v>195</v>
      </c>
      <c r="B80" s="12" t="s">
        <v>196</v>
      </c>
      <c r="C80" s="12" t="s">
        <v>188</v>
      </c>
      <c r="D80" s="12" t="s">
        <v>19</v>
      </c>
      <c r="E80" s="12" t="s">
        <v>82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9">
        <f t="shared" si="2"/>
        <v>0</v>
      </c>
      <c r="M80" s="13">
        <v>13</v>
      </c>
    </row>
    <row r="81" spans="1:14" ht="19.5" x14ac:dyDescent="0.25">
      <c r="A81" s="12" t="s">
        <v>201</v>
      </c>
      <c r="B81" s="12" t="s">
        <v>202</v>
      </c>
      <c r="C81" s="12" t="s">
        <v>188</v>
      </c>
      <c r="D81" s="12" t="s">
        <v>19</v>
      </c>
      <c r="E81" s="12" t="s">
        <v>141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9">
        <f t="shared" si="2"/>
        <v>0</v>
      </c>
      <c r="M81" s="13">
        <v>13</v>
      </c>
    </row>
    <row r="82" spans="1:14" ht="19.5" x14ac:dyDescent="0.25">
      <c r="A82" s="12" t="s">
        <v>205</v>
      </c>
      <c r="B82" s="12" t="s">
        <v>206</v>
      </c>
      <c r="C82" s="12" t="s">
        <v>188</v>
      </c>
      <c r="D82" s="12" t="s">
        <v>19</v>
      </c>
      <c r="E82" s="12" t="s">
        <v>76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9">
        <f t="shared" si="2"/>
        <v>0</v>
      </c>
      <c r="M82" s="13">
        <v>13</v>
      </c>
    </row>
    <row r="83" spans="1:14" ht="19.5" x14ac:dyDescent="0.25">
      <c r="A83" s="12" t="s">
        <v>207</v>
      </c>
      <c r="B83" s="12" t="s">
        <v>208</v>
      </c>
      <c r="C83" s="12" t="s">
        <v>188</v>
      </c>
      <c r="D83" s="12" t="s">
        <v>33</v>
      </c>
      <c r="E83" s="12" t="s">
        <v>95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9">
        <f t="shared" si="2"/>
        <v>0</v>
      </c>
      <c r="M83" s="13">
        <v>13</v>
      </c>
    </row>
    <row r="84" spans="1:14" ht="19.5" x14ac:dyDescent="0.25">
      <c r="A84" s="12" t="s">
        <v>218</v>
      </c>
      <c r="B84" s="12" t="s">
        <v>280</v>
      </c>
      <c r="C84" s="12" t="s">
        <v>188</v>
      </c>
      <c r="D84" s="12" t="s">
        <v>37</v>
      </c>
      <c r="E84" s="12" t="s">
        <v>219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9">
        <f t="shared" si="2"/>
        <v>0</v>
      </c>
      <c r="M84" s="13">
        <v>13</v>
      </c>
    </row>
    <row r="85" spans="1:14" ht="19.5" x14ac:dyDescent="0.25">
      <c r="A85" s="12" t="s">
        <v>229</v>
      </c>
      <c r="B85" s="12" t="s">
        <v>230</v>
      </c>
      <c r="C85" s="12" t="s">
        <v>188</v>
      </c>
      <c r="D85" s="12" t="s">
        <v>184</v>
      </c>
      <c r="E85" s="12" t="s">
        <v>185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9">
        <f t="shared" si="2"/>
        <v>0</v>
      </c>
      <c r="M85" s="13">
        <v>13</v>
      </c>
    </row>
    <row r="86" spans="1:14" ht="19.5" x14ac:dyDescent="0.25">
      <c r="A86" s="10" t="s">
        <v>245</v>
      </c>
      <c r="B86" s="10" t="s">
        <v>246</v>
      </c>
      <c r="C86" s="10" t="s">
        <v>233</v>
      </c>
      <c r="D86" s="10" t="s">
        <v>37</v>
      </c>
      <c r="E86" s="10" t="s">
        <v>119</v>
      </c>
      <c r="F86" s="11">
        <v>1</v>
      </c>
      <c r="G86" s="11">
        <v>0</v>
      </c>
      <c r="H86" s="11">
        <v>0</v>
      </c>
      <c r="I86" s="11">
        <v>2</v>
      </c>
      <c r="J86" s="11">
        <v>0</v>
      </c>
      <c r="K86" s="11">
        <v>3</v>
      </c>
      <c r="L86" s="6">
        <f t="shared" si="2"/>
        <v>6</v>
      </c>
      <c r="M86" s="11">
        <v>1</v>
      </c>
      <c r="N86" t="s">
        <v>302</v>
      </c>
    </row>
    <row r="87" spans="1:14" ht="19.5" x14ac:dyDescent="0.25">
      <c r="A87" s="10" t="s">
        <v>234</v>
      </c>
      <c r="B87" s="10" t="s">
        <v>235</v>
      </c>
      <c r="C87" s="10" t="s">
        <v>233</v>
      </c>
      <c r="D87" s="10" t="s">
        <v>19</v>
      </c>
      <c r="E87" s="10" t="s">
        <v>58</v>
      </c>
      <c r="F87" s="11">
        <v>1</v>
      </c>
      <c r="G87" s="11">
        <v>0</v>
      </c>
      <c r="H87" s="11">
        <v>2</v>
      </c>
      <c r="I87" s="11">
        <v>1</v>
      </c>
      <c r="J87" s="11">
        <v>0</v>
      </c>
      <c r="K87" s="11">
        <v>0</v>
      </c>
      <c r="L87" s="6">
        <f t="shared" si="2"/>
        <v>4</v>
      </c>
      <c r="M87" s="11">
        <v>2</v>
      </c>
    </row>
    <row r="88" spans="1:14" ht="19.5" x14ac:dyDescent="0.25">
      <c r="A88" s="10" t="s">
        <v>231</v>
      </c>
      <c r="B88" s="10" t="s">
        <v>232</v>
      </c>
      <c r="C88" s="10" t="s">
        <v>233</v>
      </c>
      <c r="D88" s="10" t="s">
        <v>19</v>
      </c>
      <c r="E88" s="10" t="s">
        <v>194</v>
      </c>
      <c r="F88" s="11">
        <v>0</v>
      </c>
      <c r="G88" s="11">
        <v>0</v>
      </c>
      <c r="H88" s="11">
        <v>0</v>
      </c>
      <c r="I88" s="11">
        <v>4</v>
      </c>
      <c r="J88" s="11">
        <v>0</v>
      </c>
      <c r="K88" s="11">
        <v>0</v>
      </c>
      <c r="L88" s="6">
        <f t="shared" si="2"/>
        <v>4</v>
      </c>
      <c r="M88" s="11">
        <v>2</v>
      </c>
    </row>
    <row r="89" spans="1:14" ht="19.5" x14ac:dyDescent="0.25">
      <c r="A89" s="10" t="s">
        <v>238</v>
      </c>
      <c r="B89" s="10" t="s">
        <v>239</v>
      </c>
      <c r="C89" s="10" t="s">
        <v>233</v>
      </c>
      <c r="D89" s="10" t="s">
        <v>33</v>
      </c>
      <c r="E89" s="10" t="s">
        <v>92</v>
      </c>
      <c r="F89" s="11">
        <v>0</v>
      </c>
      <c r="G89" s="11">
        <v>0</v>
      </c>
      <c r="H89" s="11">
        <v>0</v>
      </c>
      <c r="I89" s="11">
        <v>0</v>
      </c>
      <c r="J89" s="11">
        <v>3</v>
      </c>
      <c r="K89" s="11">
        <v>1</v>
      </c>
      <c r="L89" s="6">
        <f t="shared" si="2"/>
        <v>4</v>
      </c>
      <c r="M89" s="11">
        <v>2</v>
      </c>
    </row>
    <row r="90" spans="1:14" ht="19.5" x14ac:dyDescent="0.25">
      <c r="A90" s="10" t="s">
        <v>242</v>
      </c>
      <c r="B90" s="10" t="s">
        <v>243</v>
      </c>
      <c r="C90" s="10" t="s">
        <v>233</v>
      </c>
      <c r="D90" s="10" t="s">
        <v>37</v>
      </c>
      <c r="E90" s="10" t="s">
        <v>244</v>
      </c>
      <c r="F90" s="11">
        <v>2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6">
        <f t="shared" si="2"/>
        <v>2</v>
      </c>
      <c r="M90" s="11">
        <v>5</v>
      </c>
    </row>
    <row r="91" spans="1:14" ht="19.5" x14ac:dyDescent="0.25">
      <c r="A91" s="10" t="s">
        <v>247</v>
      </c>
      <c r="B91" s="10" t="s">
        <v>248</v>
      </c>
      <c r="C91" s="10" t="s">
        <v>233</v>
      </c>
      <c r="D91" s="10" t="s">
        <v>14</v>
      </c>
      <c r="E91" s="10" t="s">
        <v>125</v>
      </c>
      <c r="F91" s="11">
        <v>0</v>
      </c>
      <c r="G91" s="11">
        <v>0</v>
      </c>
      <c r="H91" s="11">
        <v>0</v>
      </c>
      <c r="I91" s="11">
        <v>1</v>
      </c>
      <c r="J91" s="11">
        <v>0</v>
      </c>
      <c r="K91" s="11">
        <v>0</v>
      </c>
      <c r="L91" s="6">
        <f t="shared" si="2"/>
        <v>1</v>
      </c>
      <c r="M91" s="11">
        <v>6</v>
      </c>
    </row>
    <row r="92" spans="1:14" ht="19.5" x14ac:dyDescent="0.25">
      <c r="A92" s="10" t="s">
        <v>236</v>
      </c>
      <c r="B92" s="10" t="s">
        <v>237</v>
      </c>
      <c r="C92" s="10" t="s">
        <v>233</v>
      </c>
      <c r="D92" s="10" t="s">
        <v>19</v>
      </c>
      <c r="E92" s="10" t="s">
        <v>82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6">
        <f t="shared" si="2"/>
        <v>0</v>
      </c>
      <c r="M92" s="11">
        <v>7</v>
      </c>
    </row>
    <row r="93" spans="1:14" ht="19.5" x14ac:dyDescent="0.25">
      <c r="A93" s="10" t="s">
        <v>240</v>
      </c>
      <c r="B93" s="10" t="s">
        <v>241</v>
      </c>
      <c r="C93" s="10" t="s">
        <v>233</v>
      </c>
      <c r="D93" s="10" t="s">
        <v>33</v>
      </c>
      <c r="E93" s="10" t="s">
        <v>98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6">
        <f t="shared" si="2"/>
        <v>0</v>
      </c>
      <c r="M93" s="11">
        <v>7</v>
      </c>
    </row>
    <row r="94" spans="1:14" ht="19.5" x14ac:dyDescent="0.25">
      <c r="A94" s="10" t="s">
        <v>249</v>
      </c>
      <c r="B94" s="10" t="s">
        <v>250</v>
      </c>
      <c r="C94" s="10" t="s">
        <v>233</v>
      </c>
      <c r="D94" s="10" t="s">
        <v>14</v>
      </c>
      <c r="E94" s="10" t="s">
        <v>133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6">
        <f t="shared" si="2"/>
        <v>0</v>
      </c>
      <c r="M94" s="11">
        <v>7</v>
      </c>
    </row>
    <row r="95" spans="1:14" ht="19.5" x14ac:dyDescent="0.25">
      <c r="A95" s="12" t="s">
        <v>264</v>
      </c>
      <c r="B95" s="12" t="s">
        <v>265</v>
      </c>
      <c r="C95" s="12" t="s">
        <v>252</v>
      </c>
      <c r="D95" s="12" t="s">
        <v>14</v>
      </c>
      <c r="E95" s="12" t="s">
        <v>266</v>
      </c>
      <c r="F95" s="13">
        <v>0</v>
      </c>
      <c r="G95" s="13">
        <v>2</v>
      </c>
      <c r="H95" s="13">
        <v>0</v>
      </c>
      <c r="I95" s="13">
        <v>0</v>
      </c>
      <c r="J95" s="13">
        <v>1</v>
      </c>
      <c r="K95" s="13">
        <v>3</v>
      </c>
      <c r="L95" s="9">
        <f t="shared" si="2"/>
        <v>6</v>
      </c>
      <c r="M95" s="13">
        <v>1</v>
      </c>
      <c r="N95" t="s">
        <v>302</v>
      </c>
    </row>
    <row r="96" spans="1:14" ht="19.5" x14ac:dyDescent="0.25">
      <c r="A96" s="12" t="s">
        <v>253</v>
      </c>
      <c r="B96" s="12" t="s">
        <v>254</v>
      </c>
      <c r="C96" s="12" t="s">
        <v>252</v>
      </c>
      <c r="D96" s="12" t="s">
        <v>19</v>
      </c>
      <c r="E96" s="12" t="s">
        <v>64</v>
      </c>
      <c r="F96" s="13">
        <v>0</v>
      </c>
      <c r="G96" s="13">
        <v>0</v>
      </c>
      <c r="H96" s="13">
        <v>0</v>
      </c>
      <c r="I96" s="13">
        <v>0</v>
      </c>
      <c r="J96" s="13">
        <v>1</v>
      </c>
      <c r="K96" s="13">
        <v>4</v>
      </c>
      <c r="L96" s="9">
        <f t="shared" si="2"/>
        <v>5</v>
      </c>
      <c r="M96" s="13">
        <v>2</v>
      </c>
    </row>
    <row r="97" spans="1:14" ht="19.5" x14ac:dyDescent="0.25">
      <c r="A97" s="12" t="s">
        <v>255</v>
      </c>
      <c r="B97" s="12" t="s">
        <v>256</v>
      </c>
      <c r="C97" s="12" t="s">
        <v>252</v>
      </c>
      <c r="D97" s="12" t="s">
        <v>37</v>
      </c>
      <c r="E97" s="12" t="s">
        <v>257</v>
      </c>
      <c r="F97" s="13">
        <v>1</v>
      </c>
      <c r="G97" s="13">
        <v>0</v>
      </c>
      <c r="H97" s="13">
        <v>2</v>
      </c>
      <c r="I97" s="13">
        <v>0</v>
      </c>
      <c r="J97" s="13">
        <v>0</v>
      </c>
      <c r="K97" s="13">
        <v>0</v>
      </c>
      <c r="L97" s="9">
        <f t="shared" si="2"/>
        <v>3</v>
      </c>
      <c r="M97" s="13">
        <v>3</v>
      </c>
    </row>
    <row r="98" spans="1:14" ht="19.5" x14ac:dyDescent="0.25">
      <c r="A98" s="12" t="s">
        <v>258</v>
      </c>
      <c r="B98" s="12" t="s">
        <v>259</v>
      </c>
      <c r="C98" s="12" t="s">
        <v>252</v>
      </c>
      <c r="D98" s="12" t="s">
        <v>37</v>
      </c>
      <c r="E98" s="12" t="s">
        <v>260</v>
      </c>
      <c r="F98" s="13">
        <v>0</v>
      </c>
      <c r="G98" s="13">
        <v>0</v>
      </c>
      <c r="H98" s="13">
        <v>0</v>
      </c>
      <c r="I98" s="13">
        <v>1</v>
      </c>
      <c r="J98" s="13">
        <v>2</v>
      </c>
      <c r="K98" s="13">
        <v>0</v>
      </c>
      <c r="L98" s="9">
        <f t="shared" si="2"/>
        <v>3</v>
      </c>
      <c r="M98" s="13">
        <v>3</v>
      </c>
    </row>
    <row r="99" spans="1:14" ht="19.5" x14ac:dyDescent="0.25">
      <c r="A99" s="12" t="s">
        <v>282</v>
      </c>
      <c r="B99" s="12" t="s">
        <v>283</v>
      </c>
      <c r="C99" s="12" t="s">
        <v>252</v>
      </c>
      <c r="D99" s="12" t="s">
        <v>37</v>
      </c>
      <c r="E99" s="12" t="s">
        <v>284</v>
      </c>
      <c r="F99" s="13">
        <v>0</v>
      </c>
      <c r="G99" s="13">
        <v>0</v>
      </c>
      <c r="H99" s="13">
        <v>0</v>
      </c>
      <c r="I99" s="13">
        <v>0</v>
      </c>
      <c r="J99" s="13">
        <v>1</v>
      </c>
      <c r="K99" s="13">
        <v>1</v>
      </c>
      <c r="L99" s="9">
        <f t="shared" si="2"/>
        <v>2</v>
      </c>
      <c r="M99" s="13">
        <v>5</v>
      </c>
    </row>
    <row r="100" spans="1:14" ht="19.5" x14ac:dyDescent="0.25">
      <c r="A100" s="12" t="s">
        <v>261</v>
      </c>
      <c r="B100" s="12" t="s">
        <v>262</v>
      </c>
      <c r="C100" s="12" t="s">
        <v>252</v>
      </c>
      <c r="D100" s="12" t="s">
        <v>37</v>
      </c>
      <c r="E100" s="12" t="s">
        <v>257</v>
      </c>
      <c r="F100" s="13">
        <v>0</v>
      </c>
      <c r="G100" s="13">
        <v>0</v>
      </c>
      <c r="H100" s="13">
        <v>0</v>
      </c>
      <c r="I100" s="13">
        <v>0</v>
      </c>
      <c r="J100" s="13">
        <v>1</v>
      </c>
      <c r="K100" s="13">
        <v>0</v>
      </c>
      <c r="L100" s="9">
        <f t="shared" ref="L100:L131" si="3">SUM(F100:K100)</f>
        <v>1</v>
      </c>
      <c r="M100" s="13">
        <v>6</v>
      </c>
    </row>
    <row r="101" spans="1:14" ht="19.5" x14ac:dyDescent="0.25">
      <c r="A101" s="12" t="s">
        <v>251</v>
      </c>
      <c r="B101" s="12" t="s">
        <v>281</v>
      </c>
      <c r="C101" s="12" t="s">
        <v>252</v>
      </c>
      <c r="D101" s="12" t="s">
        <v>19</v>
      </c>
      <c r="E101" s="12" t="s">
        <v>141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9">
        <f t="shared" si="3"/>
        <v>0</v>
      </c>
      <c r="M101" s="13">
        <v>7</v>
      </c>
    </row>
    <row r="102" spans="1:14" ht="19.5" x14ac:dyDescent="0.25">
      <c r="A102" s="10" t="s">
        <v>275</v>
      </c>
      <c r="B102" s="10" t="s">
        <v>276</v>
      </c>
      <c r="C102" s="10" t="s">
        <v>269</v>
      </c>
      <c r="D102" s="10" t="s">
        <v>33</v>
      </c>
      <c r="E102" s="10" t="s">
        <v>277</v>
      </c>
      <c r="F102" s="11">
        <v>2</v>
      </c>
      <c r="G102" s="11">
        <v>0</v>
      </c>
      <c r="H102" s="11">
        <v>0</v>
      </c>
      <c r="I102" s="11">
        <v>1</v>
      </c>
      <c r="J102" s="11">
        <v>0</v>
      </c>
      <c r="K102" s="11">
        <v>1</v>
      </c>
      <c r="L102" s="6">
        <f t="shared" si="3"/>
        <v>4</v>
      </c>
      <c r="M102" s="11">
        <v>1</v>
      </c>
      <c r="N102" t="s">
        <v>302</v>
      </c>
    </row>
    <row r="103" spans="1:14" ht="19.5" x14ac:dyDescent="0.25">
      <c r="A103" s="10" t="s">
        <v>270</v>
      </c>
      <c r="B103" s="10" t="s">
        <v>271</v>
      </c>
      <c r="C103" s="10" t="s">
        <v>269</v>
      </c>
      <c r="D103" s="10" t="s">
        <v>19</v>
      </c>
      <c r="E103" s="10" t="s">
        <v>272</v>
      </c>
      <c r="F103" s="11">
        <v>0</v>
      </c>
      <c r="G103" s="11">
        <v>0</v>
      </c>
      <c r="H103" s="11">
        <v>0</v>
      </c>
      <c r="I103" s="11">
        <v>1</v>
      </c>
      <c r="J103" s="11">
        <v>0</v>
      </c>
      <c r="K103" s="11">
        <v>0</v>
      </c>
      <c r="L103" s="6">
        <f t="shared" si="3"/>
        <v>1</v>
      </c>
      <c r="M103" s="11">
        <v>2</v>
      </c>
    </row>
    <row r="104" spans="1:14" ht="19.5" x14ac:dyDescent="0.25">
      <c r="A104" s="10" t="s">
        <v>263</v>
      </c>
      <c r="B104" s="10" t="s">
        <v>273</v>
      </c>
      <c r="C104" s="10" t="s">
        <v>269</v>
      </c>
      <c r="D104" s="10" t="s">
        <v>37</v>
      </c>
      <c r="E104" s="10" t="s">
        <v>274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1</v>
      </c>
      <c r="L104" s="6">
        <f t="shared" si="3"/>
        <v>1</v>
      </c>
      <c r="M104" s="11">
        <v>2</v>
      </c>
    </row>
    <row r="105" spans="1:14" ht="19.5" x14ac:dyDescent="0.25">
      <c r="A105" s="10" t="s">
        <v>267</v>
      </c>
      <c r="B105" s="10" t="s">
        <v>268</v>
      </c>
      <c r="C105" s="10" t="s">
        <v>269</v>
      </c>
      <c r="D105" s="10" t="s">
        <v>19</v>
      </c>
      <c r="E105" s="10" t="s">
        <v>141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6">
        <f t="shared" si="3"/>
        <v>0</v>
      </c>
      <c r="M105" s="11">
        <v>4</v>
      </c>
    </row>
  </sheetData>
  <sortState ref="A4:N105">
    <sortCondition ref="C4:C105" customList="高男菁英組,高女菁英組,國男菁英組,國女菁英組,高男社團組,高女社團組,國男社團組,國女社團組,國小高男組,國小高女組,國小中男組,國小中女組,國小低男組,國小低女組"/>
    <sortCondition descending="1" ref="L4:L105"/>
  </sortState>
  <mergeCells count="1">
    <mergeCell ref="A1:M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6.5" x14ac:dyDescent="0.25"/>
  <cols>
    <col min="1" max="1" width="7.5" bestFit="1" customWidth="1"/>
    <col min="2" max="2" width="11.375" customWidth="1"/>
    <col min="3" max="3" width="14" customWidth="1"/>
    <col min="4" max="4" width="8.875" customWidth="1"/>
    <col min="5" max="5" width="28.5" bestFit="1" customWidth="1"/>
    <col min="6" max="10" width="10.875" customWidth="1"/>
    <col min="11" max="11" width="9" customWidth="1"/>
    <col min="12" max="12" width="11.375" customWidth="1"/>
    <col min="13" max="15" width="11.375" hidden="1" customWidth="1"/>
    <col min="16" max="16" width="13.25" hidden="1" customWidth="1"/>
    <col min="17" max="17" width="10.5" bestFit="1" customWidth="1"/>
  </cols>
  <sheetData>
    <row r="1" spans="1:17" ht="27.75" x14ac:dyDescent="0.25">
      <c r="A1" s="16" t="s">
        <v>298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 ht="19.5" x14ac:dyDescent="0.25">
      <c r="A2" s="14" t="s">
        <v>0</v>
      </c>
      <c r="B2" s="1" t="s">
        <v>300</v>
      </c>
      <c r="C2" s="1" t="s">
        <v>301</v>
      </c>
      <c r="D2" s="14" t="s">
        <v>1</v>
      </c>
      <c r="E2" s="15" t="s">
        <v>287</v>
      </c>
      <c r="F2" s="14" t="s">
        <v>290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286</v>
      </c>
      <c r="L2" s="14" t="s">
        <v>295</v>
      </c>
      <c r="M2" s="14" t="s">
        <v>291</v>
      </c>
      <c r="N2" s="14" t="s">
        <v>288</v>
      </c>
      <c r="O2" s="14" t="s">
        <v>294</v>
      </c>
      <c r="P2" s="14" t="s">
        <v>293</v>
      </c>
    </row>
    <row r="3" spans="1:17" ht="19.5" x14ac:dyDescent="0.25">
      <c r="A3" s="5" t="s">
        <v>11</v>
      </c>
      <c r="B3" s="4" t="s">
        <v>12</v>
      </c>
      <c r="C3" s="4" t="s">
        <v>13</v>
      </c>
      <c r="D3" s="4" t="s">
        <v>14</v>
      </c>
      <c r="E3" s="4" t="s">
        <v>15</v>
      </c>
      <c r="F3" s="11">
        <v>240</v>
      </c>
      <c r="G3" s="11">
        <v>243</v>
      </c>
      <c r="H3" s="11">
        <v>234</v>
      </c>
      <c r="I3" s="11">
        <v>243</v>
      </c>
      <c r="J3" s="11">
        <v>248</v>
      </c>
      <c r="K3" s="6">
        <f t="shared" ref="K3:K34" si="0">MAX(F3:J3)</f>
        <v>248</v>
      </c>
      <c r="L3" s="11">
        <v>1</v>
      </c>
      <c r="M3" s="11">
        <v>1</v>
      </c>
      <c r="N3" s="11">
        <v>1</v>
      </c>
      <c r="O3" s="6">
        <v>3.0101010000000001</v>
      </c>
      <c r="P3" s="11">
        <v>1</v>
      </c>
      <c r="Q3" t="s">
        <v>302</v>
      </c>
    </row>
    <row r="4" spans="1:17" ht="19.5" x14ac:dyDescent="0.25">
      <c r="A4" s="8" t="s">
        <v>45</v>
      </c>
      <c r="B4" s="7" t="s">
        <v>46</v>
      </c>
      <c r="C4" s="7" t="s">
        <v>18</v>
      </c>
      <c r="D4" s="7" t="s">
        <v>14</v>
      </c>
      <c r="E4" s="7" t="s">
        <v>47</v>
      </c>
      <c r="F4" s="13">
        <v>244</v>
      </c>
      <c r="G4" s="13">
        <v>253</v>
      </c>
      <c r="H4" s="13">
        <v>245</v>
      </c>
      <c r="I4" s="13">
        <v>256</v>
      </c>
      <c r="J4" s="13">
        <v>253</v>
      </c>
      <c r="K4" s="9">
        <f t="shared" si="0"/>
        <v>256</v>
      </c>
      <c r="L4" s="13">
        <v>1</v>
      </c>
      <c r="M4" s="13">
        <v>1</v>
      </c>
      <c r="N4" s="13">
        <v>4</v>
      </c>
      <c r="O4" s="9">
        <v>7.0204009999999997</v>
      </c>
      <c r="P4" s="13">
        <v>1</v>
      </c>
      <c r="Q4" t="s">
        <v>302</v>
      </c>
    </row>
    <row r="5" spans="1:17" ht="19.5" x14ac:dyDescent="0.25">
      <c r="A5" s="8" t="s">
        <v>42</v>
      </c>
      <c r="B5" s="7" t="s">
        <v>43</v>
      </c>
      <c r="C5" s="7" t="s">
        <v>18</v>
      </c>
      <c r="D5" s="7" t="s">
        <v>14</v>
      </c>
      <c r="E5" s="7" t="s">
        <v>44</v>
      </c>
      <c r="F5" s="13">
        <v>50</v>
      </c>
      <c r="G5" s="13">
        <v>238</v>
      </c>
      <c r="H5" s="13">
        <v>245</v>
      </c>
      <c r="I5" s="13">
        <v>238</v>
      </c>
      <c r="J5" s="13">
        <v>244</v>
      </c>
      <c r="K5" s="9">
        <f t="shared" si="0"/>
        <v>245</v>
      </c>
      <c r="L5" s="13">
        <v>2</v>
      </c>
      <c r="M5" s="13">
        <v>9</v>
      </c>
      <c r="N5" s="13">
        <v>2</v>
      </c>
      <c r="O5" s="9">
        <v>14.030208999999999</v>
      </c>
      <c r="P5" s="13">
        <v>4</v>
      </c>
    </row>
    <row r="6" spans="1:17" ht="19.5" x14ac:dyDescent="0.25">
      <c r="A6" s="8" t="s">
        <v>35</v>
      </c>
      <c r="B6" s="7" t="s">
        <v>36</v>
      </c>
      <c r="C6" s="7" t="s">
        <v>18</v>
      </c>
      <c r="D6" s="7" t="s">
        <v>37</v>
      </c>
      <c r="E6" s="7" t="s">
        <v>38</v>
      </c>
      <c r="F6" s="13">
        <v>0</v>
      </c>
      <c r="G6" s="13">
        <v>236</v>
      </c>
      <c r="H6" s="13">
        <v>243</v>
      </c>
      <c r="I6" s="13">
        <v>243</v>
      </c>
      <c r="J6" s="13">
        <v>241</v>
      </c>
      <c r="K6" s="9">
        <f t="shared" si="0"/>
        <v>243</v>
      </c>
      <c r="L6" s="13">
        <v>3</v>
      </c>
      <c r="M6" s="13">
        <v>2</v>
      </c>
      <c r="N6" s="13">
        <v>6</v>
      </c>
      <c r="O6" s="9">
        <v>12.040602</v>
      </c>
      <c r="P6" s="13">
        <v>3</v>
      </c>
    </row>
    <row r="7" spans="1:17" ht="19.5" x14ac:dyDescent="0.25">
      <c r="A7" s="8" t="s">
        <v>39</v>
      </c>
      <c r="B7" s="7" t="s">
        <v>40</v>
      </c>
      <c r="C7" s="7" t="s">
        <v>18</v>
      </c>
      <c r="D7" s="7" t="s">
        <v>14</v>
      </c>
      <c r="E7" s="7" t="s">
        <v>41</v>
      </c>
      <c r="F7" s="13">
        <v>228</v>
      </c>
      <c r="G7" s="13">
        <v>228</v>
      </c>
      <c r="H7" s="13">
        <v>236</v>
      </c>
      <c r="I7" s="13">
        <v>217</v>
      </c>
      <c r="J7" s="13">
        <v>234</v>
      </c>
      <c r="K7" s="9">
        <f t="shared" si="0"/>
        <v>236</v>
      </c>
      <c r="L7" s="13">
        <v>4</v>
      </c>
      <c r="M7" s="13">
        <v>5</v>
      </c>
      <c r="N7" s="13">
        <v>8</v>
      </c>
      <c r="O7" s="9">
        <v>19.060805000000002</v>
      </c>
      <c r="P7" s="13">
        <v>9</v>
      </c>
    </row>
    <row r="8" spans="1:17" ht="19.5" x14ac:dyDescent="0.25">
      <c r="A8" s="8" t="s">
        <v>31</v>
      </c>
      <c r="B8" s="7" t="s">
        <v>32</v>
      </c>
      <c r="C8" s="7" t="s">
        <v>18</v>
      </c>
      <c r="D8" s="7" t="s">
        <v>33</v>
      </c>
      <c r="E8" s="7" t="s">
        <v>34</v>
      </c>
      <c r="F8" s="13">
        <v>221</v>
      </c>
      <c r="G8" s="13">
        <v>218</v>
      </c>
      <c r="H8" s="13">
        <v>224</v>
      </c>
      <c r="I8" s="13">
        <v>230</v>
      </c>
      <c r="J8" s="13">
        <v>224</v>
      </c>
      <c r="K8" s="9">
        <f t="shared" si="0"/>
        <v>230</v>
      </c>
      <c r="L8" s="13">
        <v>5</v>
      </c>
      <c r="M8" s="13">
        <v>7</v>
      </c>
      <c r="N8" s="13">
        <v>1</v>
      </c>
      <c r="O8" s="9">
        <v>15.070107</v>
      </c>
      <c r="P8" s="13">
        <v>7</v>
      </c>
    </row>
    <row r="9" spans="1:17" ht="19.5" x14ac:dyDescent="0.25">
      <c r="A9" s="8" t="s">
        <v>27</v>
      </c>
      <c r="B9" s="7" t="s">
        <v>28</v>
      </c>
      <c r="C9" s="7" t="s">
        <v>18</v>
      </c>
      <c r="D9" s="7" t="s">
        <v>19</v>
      </c>
      <c r="E9" s="7" t="s">
        <v>20</v>
      </c>
      <c r="F9" s="13">
        <v>150</v>
      </c>
      <c r="G9" s="13">
        <v>176</v>
      </c>
      <c r="H9" s="13">
        <v>0</v>
      </c>
      <c r="I9" s="13">
        <v>0</v>
      </c>
      <c r="J9" s="13">
        <v>219</v>
      </c>
      <c r="K9" s="9">
        <f t="shared" si="0"/>
        <v>219</v>
      </c>
      <c r="L9" s="13">
        <v>6</v>
      </c>
      <c r="M9" s="13">
        <v>3</v>
      </c>
      <c r="N9" s="13">
        <v>7</v>
      </c>
      <c r="O9" s="9">
        <v>12.020702999999999</v>
      </c>
      <c r="P9" s="13">
        <v>2</v>
      </c>
    </row>
    <row r="10" spans="1:17" ht="19.5" x14ac:dyDescent="0.25">
      <c r="A10" s="8" t="s">
        <v>16</v>
      </c>
      <c r="B10" s="7" t="s">
        <v>17</v>
      </c>
      <c r="C10" s="7" t="s">
        <v>18</v>
      </c>
      <c r="D10" s="7" t="s">
        <v>19</v>
      </c>
      <c r="E10" s="7" t="s">
        <v>20</v>
      </c>
      <c r="F10" s="13">
        <v>0</v>
      </c>
      <c r="G10" s="13">
        <v>209</v>
      </c>
      <c r="H10" s="13">
        <v>200</v>
      </c>
      <c r="I10" s="13">
        <v>215</v>
      </c>
      <c r="J10" s="13">
        <v>218</v>
      </c>
      <c r="K10" s="9">
        <f t="shared" si="0"/>
        <v>218</v>
      </c>
      <c r="L10" s="13">
        <v>7</v>
      </c>
      <c r="M10" s="13">
        <v>10</v>
      </c>
      <c r="N10" s="13">
        <v>2</v>
      </c>
      <c r="O10" s="9">
        <v>15.030209999999999</v>
      </c>
      <c r="P10" s="13">
        <v>5</v>
      </c>
    </row>
    <row r="11" spans="1:17" ht="19.5" x14ac:dyDescent="0.25">
      <c r="A11" s="8" t="s">
        <v>21</v>
      </c>
      <c r="B11" s="7" t="s">
        <v>22</v>
      </c>
      <c r="C11" s="7" t="s">
        <v>18</v>
      </c>
      <c r="D11" s="7" t="s">
        <v>19</v>
      </c>
      <c r="E11" s="7" t="s">
        <v>20</v>
      </c>
      <c r="F11" s="13">
        <v>166</v>
      </c>
      <c r="G11" s="13">
        <v>162</v>
      </c>
      <c r="H11" s="13">
        <v>178</v>
      </c>
      <c r="I11" s="13">
        <v>160</v>
      </c>
      <c r="J11" s="13">
        <v>0</v>
      </c>
      <c r="K11" s="9">
        <f t="shared" si="0"/>
        <v>178</v>
      </c>
      <c r="L11" s="13">
        <v>8</v>
      </c>
      <c r="M11" s="13">
        <v>6</v>
      </c>
      <c r="N11" s="13">
        <v>9</v>
      </c>
      <c r="O11" s="9">
        <v>19.040906</v>
      </c>
      <c r="P11" s="13">
        <v>8</v>
      </c>
    </row>
    <row r="12" spans="1:17" ht="19.5" x14ac:dyDescent="0.25">
      <c r="A12" s="8" t="s">
        <v>25</v>
      </c>
      <c r="B12" s="7" t="s">
        <v>26</v>
      </c>
      <c r="C12" s="7" t="s">
        <v>18</v>
      </c>
      <c r="D12" s="7" t="s">
        <v>19</v>
      </c>
      <c r="E12" s="7" t="s">
        <v>20</v>
      </c>
      <c r="F12" s="13">
        <v>147</v>
      </c>
      <c r="G12" s="13">
        <v>166</v>
      </c>
      <c r="H12" s="13">
        <v>157</v>
      </c>
      <c r="I12" s="13">
        <v>102</v>
      </c>
      <c r="J12" s="13">
        <v>135</v>
      </c>
      <c r="K12" s="9">
        <f t="shared" si="0"/>
        <v>166</v>
      </c>
      <c r="L12" s="13">
        <v>9</v>
      </c>
      <c r="M12" s="13">
        <v>8</v>
      </c>
      <c r="N12" s="13">
        <v>10</v>
      </c>
      <c r="O12" s="9">
        <v>23.051008000000003</v>
      </c>
      <c r="P12" s="13">
        <v>10</v>
      </c>
    </row>
    <row r="13" spans="1:17" ht="19.5" x14ac:dyDescent="0.25">
      <c r="A13" s="8" t="s">
        <v>23</v>
      </c>
      <c r="B13" s="7" t="s">
        <v>24</v>
      </c>
      <c r="C13" s="7" t="s">
        <v>18</v>
      </c>
      <c r="D13" s="7" t="s">
        <v>19</v>
      </c>
      <c r="E13" s="7" t="s">
        <v>20</v>
      </c>
      <c r="F13" s="13">
        <v>164</v>
      </c>
      <c r="G13" s="13">
        <v>157</v>
      </c>
      <c r="H13" s="13">
        <v>162</v>
      </c>
      <c r="I13" s="13">
        <v>150</v>
      </c>
      <c r="J13" s="13">
        <v>162</v>
      </c>
      <c r="K13" s="9">
        <f t="shared" si="0"/>
        <v>164</v>
      </c>
      <c r="L13" s="13">
        <v>10</v>
      </c>
      <c r="M13" s="13">
        <v>4</v>
      </c>
      <c r="N13" s="13">
        <v>5</v>
      </c>
      <c r="O13" s="9">
        <v>15.060504000000002</v>
      </c>
      <c r="P13" s="13">
        <v>6</v>
      </c>
    </row>
    <row r="14" spans="1:17" ht="19.5" x14ac:dyDescent="0.25">
      <c r="A14" s="8" t="s">
        <v>29</v>
      </c>
      <c r="B14" s="7" t="s">
        <v>30</v>
      </c>
      <c r="C14" s="7" t="s">
        <v>18</v>
      </c>
      <c r="D14" s="7" t="s">
        <v>19</v>
      </c>
      <c r="E14" s="7" t="s">
        <v>20</v>
      </c>
      <c r="F14" s="13"/>
      <c r="G14" s="13"/>
      <c r="H14" s="13"/>
      <c r="I14" s="13"/>
      <c r="J14" s="13"/>
      <c r="K14" s="9">
        <f t="shared" si="0"/>
        <v>0</v>
      </c>
      <c r="L14" s="13">
        <v>11</v>
      </c>
      <c r="M14" s="13">
        <v>11</v>
      </c>
      <c r="N14" s="13">
        <v>10</v>
      </c>
      <c r="O14" s="9">
        <v>48.271011000000001</v>
      </c>
      <c r="P14" s="13">
        <v>11</v>
      </c>
    </row>
    <row r="15" spans="1:17" ht="19.5" x14ac:dyDescent="0.25">
      <c r="A15" s="5" t="s">
        <v>48</v>
      </c>
      <c r="B15" s="4" t="s">
        <v>49</v>
      </c>
      <c r="C15" s="4" t="s">
        <v>50</v>
      </c>
      <c r="D15" s="4" t="s">
        <v>33</v>
      </c>
      <c r="E15" s="4" t="s">
        <v>51</v>
      </c>
      <c r="F15" s="11">
        <v>195</v>
      </c>
      <c r="G15" s="11">
        <v>201</v>
      </c>
      <c r="H15" s="11">
        <v>208</v>
      </c>
      <c r="I15" s="11">
        <v>204</v>
      </c>
      <c r="J15" s="11">
        <v>213</v>
      </c>
      <c r="K15" s="6">
        <f t="shared" si="0"/>
        <v>213</v>
      </c>
      <c r="L15" s="11">
        <v>1</v>
      </c>
      <c r="M15" s="11">
        <v>2</v>
      </c>
      <c r="N15" s="11">
        <v>1</v>
      </c>
      <c r="O15" s="6">
        <v>13.100102</v>
      </c>
      <c r="P15" s="11">
        <v>1</v>
      </c>
      <c r="Q15" t="s">
        <v>302</v>
      </c>
    </row>
    <row r="16" spans="1:17" ht="19.5" x14ac:dyDescent="0.25">
      <c r="A16" s="5" t="s">
        <v>52</v>
      </c>
      <c r="B16" s="4" t="s">
        <v>53</v>
      </c>
      <c r="C16" s="4" t="s">
        <v>50</v>
      </c>
      <c r="D16" s="4" t="s">
        <v>37</v>
      </c>
      <c r="E16" s="4" t="s">
        <v>54</v>
      </c>
      <c r="F16" s="11">
        <v>186</v>
      </c>
      <c r="G16" s="11">
        <v>181</v>
      </c>
      <c r="H16" s="11">
        <v>181</v>
      </c>
      <c r="I16" s="11">
        <v>188</v>
      </c>
      <c r="J16" s="11">
        <v>188</v>
      </c>
      <c r="K16" s="6">
        <f t="shared" si="0"/>
        <v>188</v>
      </c>
      <c r="L16" s="11">
        <v>2</v>
      </c>
      <c r="M16" s="11">
        <v>1</v>
      </c>
      <c r="N16" s="11">
        <v>2</v>
      </c>
      <c r="O16" s="6">
        <v>18.150200999999999</v>
      </c>
      <c r="P16" s="11">
        <v>2</v>
      </c>
    </row>
    <row r="17" spans="1:17" ht="19.5" x14ac:dyDescent="0.25">
      <c r="A17" s="8" t="s">
        <v>65</v>
      </c>
      <c r="B17" s="7" t="s">
        <v>66</v>
      </c>
      <c r="C17" s="7" t="s">
        <v>57</v>
      </c>
      <c r="D17" s="7" t="s">
        <v>19</v>
      </c>
      <c r="E17" s="7" t="s">
        <v>67</v>
      </c>
      <c r="F17" s="13">
        <v>256</v>
      </c>
      <c r="G17" s="13">
        <v>251</v>
      </c>
      <c r="H17" s="13">
        <v>256</v>
      </c>
      <c r="I17" s="13">
        <v>249</v>
      </c>
      <c r="J17" s="13">
        <v>259</v>
      </c>
      <c r="K17" s="9">
        <f t="shared" si="0"/>
        <v>259</v>
      </c>
      <c r="L17" s="13">
        <v>1</v>
      </c>
      <c r="M17" s="13">
        <v>6</v>
      </c>
      <c r="N17" s="13">
        <v>6</v>
      </c>
      <c r="O17" s="9">
        <v>13.010606000000001</v>
      </c>
      <c r="P17" s="13">
        <v>1</v>
      </c>
      <c r="Q17" t="s">
        <v>302</v>
      </c>
    </row>
    <row r="18" spans="1:17" ht="19.5" x14ac:dyDescent="0.25">
      <c r="A18" s="8" t="s">
        <v>77</v>
      </c>
      <c r="B18" s="7" t="s">
        <v>78</v>
      </c>
      <c r="C18" s="7" t="s">
        <v>57</v>
      </c>
      <c r="D18" s="7" t="s">
        <v>19</v>
      </c>
      <c r="E18" s="7" t="s">
        <v>79</v>
      </c>
      <c r="F18" s="13">
        <v>236</v>
      </c>
      <c r="G18" s="13">
        <v>241</v>
      </c>
      <c r="H18" s="13">
        <v>234</v>
      </c>
      <c r="I18" s="13">
        <v>236</v>
      </c>
      <c r="J18" s="13">
        <v>240</v>
      </c>
      <c r="K18" s="9">
        <f t="shared" si="0"/>
        <v>241</v>
      </c>
      <c r="L18" s="13">
        <v>2</v>
      </c>
      <c r="M18" s="13">
        <v>4</v>
      </c>
      <c r="N18" s="13">
        <v>6</v>
      </c>
      <c r="O18" s="9">
        <v>15.050604000000002</v>
      </c>
      <c r="P18" s="13">
        <v>3</v>
      </c>
    </row>
    <row r="19" spans="1:17" ht="19.5" x14ac:dyDescent="0.25">
      <c r="A19" s="8" t="s">
        <v>123</v>
      </c>
      <c r="B19" s="7" t="s">
        <v>124</v>
      </c>
      <c r="C19" s="7" t="s">
        <v>57</v>
      </c>
      <c r="D19" s="7" t="s">
        <v>14</v>
      </c>
      <c r="E19" s="7" t="s">
        <v>125</v>
      </c>
      <c r="F19" s="13">
        <v>0</v>
      </c>
      <c r="G19" s="13">
        <v>238</v>
      </c>
      <c r="H19" s="13">
        <v>230</v>
      </c>
      <c r="I19" s="13">
        <v>240</v>
      </c>
      <c r="J19" s="13">
        <v>238</v>
      </c>
      <c r="K19" s="9">
        <f t="shared" si="0"/>
        <v>240</v>
      </c>
      <c r="L19" s="13">
        <v>3</v>
      </c>
      <c r="M19" s="13">
        <v>11</v>
      </c>
      <c r="N19" s="13">
        <v>24</v>
      </c>
      <c r="O19" s="9">
        <v>36.012411</v>
      </c>
      <c r="P19" s="13">
        <v>10</v>
      </c>
    </row>
    <row r="20" spans="1:17" ht="19.5" x14ac:dyDescent="0.25">
      <c r="A20" s="8" t="s">
        <v>114</v>
      </c>
      <c r="B20" s="7" t="s">
        <v>115</v>
      </c>
      <c r="C20" s="7" t="s">
        <v>57</v>
      </c>
      <c r="D20" s="7" t="s">
        <v>37</v>
      </c>
      <c r="E20" s="7" t="s">
        <v>116</v>
      </c>
      <c r="F20" s="13">
        <v>218</v>
      </c>
      <c r="G20" s="13">
        <v>223</v>
      </c>
      <c r="H20" s="13">
        <v>218</v>
      </c>
      <c r="I20" s="13">
        <v>221</v>
      </c>
      <c r="J20" s="13">
        <v>0</v>
      </c>
      <c r="K20" s="9">
        <f t="shared" si="0"/>
        <v>223</v>
      </c>
      <c r="L20" s="13">
        <v>4</v>
      </c>
      <c r="M20" s="13">
        <v>10</v>
      </c>
      <c r="N20" s="13">
        <v>3</v>
      </c>
      <c r="O20" s="9">
        <v>15.020309999999998</v>
      </c>
      <c r="P20" s="13">
        <v>2</v>
      </c>
    </row>
    <row r="21" spans="1:17" ht="19.5" x14ac:dyDescent="0.25">
      <c r="A21" s="8" t="s">
        <v>62</v>
      </c>
      <c r="B21" s="7" t="s">
        <v>63</v>
      </c>
      <c r="C21" s="7" t="s">
        <v>57</v>
      </c>
      <c r="D21" s="7" t="s">
        <v>19</v>
      </c>
      <c r="E21" s="7" t="s">
        <v>64</v>
      </c>
      <c r="F21" s="13">
        <v>212</v>
      </c>
      <c r="G21" s="13">
        <v>213</v>
      </c>
      <c r="H21" s="13">
        <v>218</v>
      </c>
      <c r="I21" s="13">
        <v>219</v>
      </c>
      <c r="J21" s="13">
        <v>223</v>
      </c>
      <c r="K21" s="9">
        <f t="shared" si="0"/>
        <v>223</v>
      </c>
      <c r="L21" s="13">
        <v>4</v>
      </c>
      <c r="M21" s="13">
        <v>9</v>
      </c>
      <c r="N21" s="13">
        <v>24</v>
      </c>
      <c r="O21" s="9">
        <v>41.082408999999998</v>
      </c>
      <c r="P21" s="13">
        <v>14</v>
      </c>
    </row>
    <row r="22" spans="1:17" ht="19.5" x14ac:dyDescent="0.25">
      <c r="A22" s="8" t="s">
        <v>71</v>
      </c>
      <c r="B22" s="7" t="s">
        <v>72</v>
      </c>
      <c r="C22" s="7" t="s">
        <v>57</v>
      </c>
      <c r="D22" s="7" t="s">
        <v>19</v>
      </c>
      <c r="E22" s="7" t="s">
        <v>73</v>
      </c>
      <c r="F22" s="13">
        <v>210</v>
      </c>
      <c r="G22" s="13">
        <v>219</v>
      </c>
      <c r="H22" s="13">
        <v>213</v>
      </c>
      <c r="I22" s="13">
        <v>213</v>
      </c>
      <c r="J22" s="13">
        <v>223</v>
      </c>
      <c r="K22" s="9">
        <f t="shared" si="0"/>
        <v>223</v>
      </c>
      <c r="L22" s="13">
        <v>4</v>
      </c>
      <c r="M22" s="13">
        <v>5</v>
      </c>
      <c r="N22" s="13">
        <v>2</v>
      </c>
      <c r="O22" s="9">
        <v>15.080204999999999</v>
      </c>
      <c r="P22" s="13">
        <v>4</v>
      </c>
    </row>
    <row r="23" spans="1:17" ht="19.5" x14ac:dyDescent="0.25">
      <c r="A23" s="8" t="s">
        <v>120</v>
      </c>
      <c r="B23" s="7" t="s">
        <v>121</v>
      </c>
      <c r="C23" s="7" t="s">
        <v>57</v>
      </c>
      <c r="D23" s="7" t="s">
        <v>37</v>
      </c>
      <c r="E23" s="7" t="s">
        <v>122</v>
      </c>
      <c r="F23" s="13">
        <v>213</v>
      </c>
      <c r="G23" s="13">
        <v>219</v>
      </c>
      <c r="H23" s="13">
        <v>215</v>
      </c>
      <c r="I23" s="13">
        <v>212</v>
      </c>
      <c r="J23" s="13">
        <v>204</v>
      </c>
      <c r="K23" s="9">
        <f t="shared" si="0"/>
        <v>219</v>
      </c>
      <c r="L23" s="13">
        <v>7</v>
      </c>
      <c r="M23" s="13">
        <v>12</v>
      </c>
      <c r="N23" s="13">
        <v>8</v>
      </c>
      <c r="O23" s="9">
        <v>23.030812000000005</v>
      </c>
      <c r="P23" s="13">
        <v>7</v>
      </c>
    </row>
    <row r="24" spans="1:17" ht="19.5" x14ac:dyDescent="0.25">
      <c r="A24" s="8" t="s">
        <v>131</v>
      </c>
      <c r="B24" s="7" t="s">
        <v>132</v>
      </c>
      <c r="C24" s="7" t="s">
        <v>57</v>
      </c>
      <c r="D24" s="7" t="s">
        <v>14</v>
      </c>
      <c r="E24" s="7" t="s">
        <v>133</v>
      </c>
      <c r="F24" s="13">
        <v>213</v>
      </c>
      <c r="G24" s="13">
        <v>212</v>
      </c>
      <c r="H24" s="13">
        <v>0</v>
      </c>
      <c r="I24" s="13">
        <v>0</v>
      </c>
      <c r="J24" s="13">
        <v>218</v>
      </c>
      <c r="K24" s="9">
        <f t="shared" si="0"/>
        <v>218</v>
      </c>
      <c r="L24" s="13">
        <v>8</v>
      </c>
      <c r="M24" s="13">
        <v>3</v>
      </c>
      <c r="N24" s="13">
        <v>13</v>
      </c>
      <c r="O24" s="9">
        <v>20.041302999999999</v>
      </c>
      <c r="P24" s="13">
        <v>6</v>
      </c>
    </row>
    <row r="25" spans="1:17" ht="19.5" x14ac:dyDescent="0.25">
      <c r="A25" s="8" t="s">
        <v>55</v>
      </c>
      <c r="B25" s="7" t="s">
        <v>56</v>
      </c>
      <c r="C25" s="7" t="s">
        <v>57</v>
      </c>
      <c r="D25" s="7" t="s">
        <v>19</v>
      </c>
      <c r="E25" s="7" t="s">
        <v>58</v>
      </c>
      <c r="F25" s="13">
        <v>204</v>
      </c>
      <c r="G25" s="13">
        <v>213</v>
      </c>
      <c r="H25" s="13">
        <v>209</v>
      </c>
      <c r="I25" s="13">
        <v>210</v>
      </c>
      <c r="J25" s="13">
        <v>0</v>
      </c>
      <c r="K25" s="9">
        <f t="shared" si="0"/>
        <v>213</v>
      </c>
      <c r="L25" s="13">
        <v>9</v>
      </c>
      <c r="M25" s="13">
        <v>23</v>
      </c>
      <c r="N25" s="13">
        <v>5</v>
      </c>
      <c r="O25" s="9">
        <v>38.100523000000003</v>
      </c>
      <c r="P25" s="13">
        <v>12</v>
      </c>
    </row>
    <row r="26" spans="1:17" ht="19.5" x14ac:dyDescent="0.25">
      <c r="A26" s="8" t="s">
        <v>110</v>
      </c>
      <c r="B26" s="7" t="s">
        <v>111</v>
      </c>
      <c r="C26" s="7" t="s">
        <v>57</v>
      </c>
      <c r="D26" s="7" t="s">
        <v>33</v>
      </c>
      <c r="E26" s="7" t="s">
        <v>98</v>
      </c>
      <c r="F26" s="13">
        <v>212</v>
      </c>
      <c r="G26" s="13">
        <v>197</v>
      </c>
      <c r="H26" s="13">
        <v>0</v>
      </c>
      <c r="I26" s="13">
        <v>200</v>
      </c>
      <c r="J26" s="13">
        <v>192</v>
      </c>
      <c r="K26" s="9">
        <f t="shared" si="0"/>
        <v>212</v>
      </c>
      <c r="L26" s="13">
        <v>10</v>
      </c>
      <c r="M26" s="13">
        <v>20</v>
      </c>
      <c r="N26" s="13">
        <v>11</v>
      </c>
      <c r="O26" s="9">
        <v>37.061120000000003</v>
      </c>
      <c r="P26" s="13">
        <v>11</v>
      </c>
    </row>
    <row r="27" spans="1:17" ht="19.5" x14ac:dyDescent="0.25">
      <c r="A27" s="8" t="s">
        <v>126</v>
      </c>
      <c r="B27" s="7" t="s">
        <v>127</v>
      </c>
      <c r="C27" s="7" t="s">
        <v>57</v>
      </c>
      <c r="D27" s="7" t="s">
        <v>14</v>
      </c>
      <c r="E27" s="7" t="s">
        <v>128</v>
      </c>
      <c r="F27" s="13">
        <v>183</v>
      </c>
      <c r="G27" s="13">
        <v>191</v>
      </c>
      <c r="H27" s="13">
        <v>204</v>
      </c>
      <c r="I27" s="13">
        <v>197</v>
      </c>
      <c r="J27" s="13">
        <v>204</v>
      </c>
      <c r="K27" s="9">
        <f t="shared" si="0"/>
        <v>204</v>
      </c>
      <c r="L27" s="13">
        <v>11</v>
      </c>
      <c r="M27" s="13">
        <v>1</v>
      </c>
      <c r="N27" s="13">
        <v>21</v>
      </c>
      <c r="O27" s="9">
        <v>29.072101</v>
      </c>
      <c r="P27" s="13">
        <v>9</v>
      </c>
    </row>
    <row r="28" spans="1:17" ht="19.5" x14ac:dyDescent="0.25">
      <c r="A28" s="8" t="s">
        <v>68</v>
      </c>
      <c r="B28" s="7" t="s">
        <v>69</v>
      </c>
      <c r="C28" s="7" t="s">
        <v>57</v>
      </c>
      <c r="D28" s="7" t="s">
        <v>19</v>
      </c>
      <c r="E28" s="7" t="s">
        <v>70</v>
      </c>
      <c r="F28" s="13">
        <v>197</v>
      </c>
      <c r="G28" s="13">
        <v>200</v>
      </c>
      <c r="H28" s="13">
        <v>0</v>
      </c>
      <c r="I28" s="13">
        <v>183</v>
      </c>
      <c r="J28" s="13">
        <v>200</v>
      </c>
      <c r="K28" s="9">
        <f t="shared" si="0"/>
        <v>200</v>
      </c>
      <c r="L28" s="13">
        <v>12</v>
      </c>
      <c r="M28" s="13">
        <v>15</v>
      </c>
      <c r="N28" s="13">
        <v>13</v>
      </c>
      <c r="O28" s="9">
        <v>40.121314999999996</v>
      </c>
      <c r="P28" s="13">
        <v>13</v>
      </c>
    </row>
    <row r="29" spans="1:17" ht="19.5" x14ac:dyDescent="0.25">
      <c r="A29" s="8" t="s">
        <v>108</v>
      </c>
      <c r="B29" s="7" t="s">
        <v>109</v>
      </c>
      <c r="C29" s="7" t="s">
        <v>57</v>
      </c>
      <c r="D29" s="7" t="s">
        <v>33</v>
      </c>
      <c r="E29" s="7" t="s">
        <v>95</v>
      </c>
      <c r="F29" s="13">
        <v>160</v>
      </c>
      <c r="G29" s="13">
        <v>200</v>
      </c>
      <c r="H29" s="13">
        <v>122</v>
      </c>
      <c r="I29" s="13">
        <v>0</v>
      </c>
      <c r="J29" s="13">
        <v>194</v>
      </c>
      <c r="K29" s="9">
        <f t="shared" si="0"/>
        <v>200</v>
      </c>
      <c r="L29" s="13">
        <v>12</v>
      </c>
      <c r="M29" s="13">
        <v>26</v>
      </c>
      <c r="N29" s="13">
        <v>12</v>
      </c>
      <c r="O29" s="9">
        <v>46.081225999999994</v>
      </c>
      <c r="P29" s="13">
        <v>19</v>
      </c>
    </row>
    <row r="30" spans="1:17" ht="19.5" x14ac:dyDescent="0.25">
      <c r="A30" s="8" t="s">
        <v>80</v>
      </c>
      <c r="B30" s="7" t="s">
        <v>81</v>
      </c>
      <c r="C30" s="7" t="s">
        <v>57</v>
      </c>
      <c r="D30" s="7" t="s">
        <v>19</v>
      </c>
      <c r="E30" s="7" t="s">
        <v>82</v>
      </c>
      <c r="F30" s="13">
        <v>0</v>
      </c>
      <c r="G30" s="13">
        <v>192</v>
      </c>
      <c r="H30" s="13">
        <v>200</v>
      </c>
      <c r="I30" s="13">
        <v>185</v>
      </c>
      <c r="J30" s="13">
        <v>188</v>
      </c>
      <c r="K30" s="9">
        <f t="shared" si="0"/>
        <v>200</v>
      </c>
      <c r="L30" s="13">
        <v>12</v>
      </c>
      <c r="M30" s="13">
        <v>21</v>
      </c>
      <c r="N30" s="13">
        <v>27</v>
      </c>
      <c r="O30" s="9">
        <v>60.122720999999991</v>
      </c>
      <c r="P30" s="13">
        <v>23</v>
      </c>
    </row>
    <row r="31" spans="1:17" ht="19.5" x14ac:dyDescent="0.25">
      <c r="A31" s="8" t="s">
        <v>117</v>
      </c>
      <c r="B31" s="7" t="s">
        <v>118</v>
      </c>
      <c r="C31" s="7" t="s">
        <v>57</v>
      </c>
      <c r="D31" s="7" t="s">
        <v>37</v>
      </c>
      <c r="E31" s="7" t="s">
        <v>119</v>
      </c>
      <c r="F31" s="13">
        <v>182</v>
      </c>
      <c r="G31" s="13">
        <v>195</v>
      </c>
      <c r="H31" s="13">
        <v>195</v>
      </c>
      <c r="I31" s="13">
        <v>169</v>
      </c>
      <c r="J31" s="13">
        <v>192</v>
      </c>
      <c r="K31" s="9">
        <f t="shared" si="0"/>
        <v>195</v>
      </c>
      <c r="L31" s="13">
        <v>15</v>
      </c>
      <c r="M31" s="13">
        <v>19</v>
      </c>
      <c r="N31" s="13">
        <v>13</v>
      </c>
      <c r="O31" s="9">
        <v>42.101319000000004</v>
      </c>
      <c r="P31" s="13">
        <v>15</v>
      </c>
    </row>
    <row r="32" spans="1:17" ht="19.5" x14ac:dyDescent="0.25">
      <c r="A32" s="8" t="s">
        <v>83</v>
      </c>
      <c r="B32" s="7" t="s">
        <v>84</v>
      </c>
      <c r="C32" s="7" t="s">
        <v>57</v>
      </c>
      <c r="D32" s="7" t="s">
        <v>19</v>
      </c>
      <c r="E32" s="7" t="s">
        <v>70</v>
      </c>
      <c r="F32" s="13">
        <v>182</v>
      </c>
      <c r="G32" s="13">
        <v>195</v>
      </c>
      <c r="H32" s="13">
        <v>194</v>
      </c>
      <c r="I32" s="13">
        <v>0</v>
      </c>
      <c r="J32" s="13">
        <v>183</v>
      </c>
      <c r="K32" s="9">
        <f t="shared" si="0"/>
        <v>195</v>
      </c>
      <c r="L32" s="13">
        <v>15</v>
      </c>
      <c r="M32" s="13">
        <v>13</v>
      </c>
      <c r="N32" s="13">
        <v>1</v>
      </c>
      <c r="O32" s="9">
        <v>28.140112999999999</v>
      </c>
      <c r="P32" s="13">
        <v>8</v>
      </c>
    </row>
    <row r="33" spans="1:17" ht="19.5" x14ac:dyDescent="0.25">
      <c r="A33" s="8" t="s">
        <v>129</v>
      </c>
      <c r="B33" s="7" t="s">
        <v>130</v>
      </c>
      <c r="C33" s="7" t="s">
        <v>57</v>
      </c>
      <c r="D33" s="7" t="s">
        <v>14</v>
      </c>
      <c r="E33" s="7" t="s">
        <v>125</v>
      </c>
      <c r="F33" s="13">
        <v>182</v>
      </c>
      <c r="G33" s="13">
        <v>182</v>
      </c>
      <c r="H33" s="13">
        <v>188</v>
      </c>
      <c r="I33" s="13">
        <v>191</v>
      </c>
      <c r="J33" s="13">
        <v>179</v>
      </c>
      <c r="K33" s="9">
        <f t="shared" si="0"/>
        <v>191</v>
      </c>
      <c r="L33" s="13">
        <v>17</v>
      </c>
      <c r="M33" s="13">
        <v>2</v>
      </c>
      <c r="N33" s="13">
        <v>3</v>
      </c>
      <c r="O33" s="9">
        <v>16.110301999999997</v>
      </c>
      <c r="P33" s="13">
        <v>5</v>
      </c>
    </row>
    <row r="34" spans="1:17" ht="19.5" x14ac:dyDescent="0.25">
      <c r="A34" s="8" t="s">
        <v>59</v>
      </c>
      <c r="B34" s="7" t="s">
        <v>60</v>
      </c>
      <c r="C34" s="7" t="s">
        <v>57</v>
      </c>
      <c r="D34" s="7" t="s">
        <v>19</v>
      </c>
      <c r="E34" s="7" t="s">
        <v>61</v>
      </c>
      <c r="F34" s="13">
        <v>183</v>
      </c>
      <c r="G34" s="13">
        <v>0</v>
      </c>
      <c r="H34" s="13">
        <v>0</v>
      </c>
      <c r="I34" s="13">
        <v>173</v>
      </c>
      <c r="J34" s="13">
        <v>0</v>
      </c>
      <c r="K34" s="9">
        <f t="shared" si="0"/>
        <v>183</v>
      </c>
      <c r="L34" s="13">
        <v>18</v>
      </c>
      <c r="M34" s="13">
        <v>8</v>
      </c>
      <c r="N34" s="13">
        <v>21</v>
      </c>
      <c r="O34" s="9">
        <v>45.162107999999996</v>
      </c>
      <c r="P34" s="13">
        <v>18</v>
      </c>
    </row>
    <row r="35" spans="1:17" ht="19.5" x14ac:dyDescent="0.25">
      <c r="A35" s="8" t="s">
        <v>85</v>
      </c>
      <c r="B35" s="7" t="s">
        <v>86</v>
      </c>
      <c r="C35" s="7" t="s">
        <v>57</v>
      </c>
      <c r="D35" s="7" t="s">
        <v>19</v>
      </c>
      <c r="E35" s="7" t="s">
        <v>87</v>
      </c>
      <c r="F35" s="13">
        <v>152</v>
      </c>
      <c r="G35" s="13">
        <v>159</v>
      </c>
      <c r="H35" s="13">
        <v>183</v>
      </c>
      <c r="I35" s="13">
        <v>135</v>
      </c>
      <c r="J35" s="13">
        <v>164</v>
      </c>
      <c r="K35" s="9">
        <f t="shared" ref="K35:K66" si="1">MAX(F35:J35)</f>
        <v>183</v>
      </c>
      <c r="L35" s="13">
        <v>18</v>
      </c>
      <c r="M35" s="13">
        <v>28</v>
      </c>
      <c r="N35" s="13">
        <v>27</v>
      </c>
      <c r="O35" s="9">
        <v>71.162728000000001</v>
      </c>
      <c r="P35" s="13">
        <v>29</v>
      </c>
    </row>
    <row r="36" spans="1:17" ht="19.5" x14ac:dyDescent="0.25">
      <c r="A36" s="8" t="s">
        <v>74</v>
      </c>
      <c r="B36" s="7" t="s">
        <v>75</v>
      </c>
      <c r="C36" s="7" t="s">
        <v>57</v>
      </c>
      <c r="D36" s="7" t="s">
        <v>19</v>
      </c>
      <c r="E36" s="7" t="s">
        <v>76</v>
      </c>
      <c r="F36" s="13">
        <v>179</v>
      </c>
      <c r="G36" s="13">
        <v>0</v>
      </c>
      <c r="H36" s="13">
        <v>0</v>
      </c>
      <c r="I36" s="13">
        <v>182</v>
      </c>
      <c r="J36" s="13">
        <v>179</v>
      </c>
      <c r="K36" s="9">
        <f t="shared" si="1"/>
        <v>182</v>
      </c>
      <c r="L36" s="13">
        <v>20</v>
      </c>
      <c r="M36" s="13">
        <v>15</v>
      </c>
      <c r="N36" s="13">
        <v>24</v>
      </c>
      <c r="O36" s="9">
        <v>57.182414999999999</v>
      </c>
      <c r="P36" s="13">
        <v>20</v>
      </c>
    </row>
    <row r="37" spans="1:17" ht="19.5" x14ac:dyDescent="0.25">
      <c r="A37" s="8" t="s">
        <v>90</v>
      </c>
      <c r="B37" s="7" t="s">
        <v>91</v>
      </c>
      <c r="C37" s="7" t="s">
        <v>57</v>
      </c>
      <c r="D37" s="7" t="s">
        <v>33</v>
      </c>
      <c r="E37" s="7" t="s">
        <v>92</v>
      </c>
      <c r="F37" s="13">
        <v>159</v>
      </c>
      <c r="G37" s="13">
        <v>166</v>
      </c>
      <c r="H37" s="13">
        <v>167</v>
      </c>
      <c r="I37" s="13">
        <v>169</v>
      </c>
      <c r="J37" s="13">
        <v>179</v>
      </c>
      <c r="K37" s="9">
        <f t="shared" si="1"/>
        <v>179</v>
      </c>
      <c r="L37" s="13">
        <v>21</v>
      </c>
      <c r="M37" s="13">
        <v>7</v>
      </c>
      <c r="N37" s="13">
        <v>18</v>
      </c>
      <c r="O37" s="9">
        <v>44.191806999999997</v>
      </c>
      <c r="P37" s="13">
        <v>17</v>
      </c>
    </row>
    <row r="38" spans="1:17" ht="19.5" x14ac:dyDescent="0.25">
      <c r="A38" s="8" t="s">
        <v>99</v>
      </c>
      <c r="B38" s="7" t="s">
        <v>100</v>
      </c>
      <c r="C38" s="7" t="s">
        <v>57</v>
      </c>
      <c r="D38" s="7" t="s">
        <v>33</v>
      </c>
      <c r="E38" s="7" t="s">
        <v>92</v>
      </c>
      <c r="F38" s="13">
        <v>162</v>
      </c>
      <c r="G38" s="13">
        <v>176</v>
      </c>
      <c r="H38" s="13">
        <v>178</v>
      </c>
      <c r="I38" s="13">
        <v>178</v>
      </c>
      <c r="J38" s="13">
        <v>179</v>
      </c>
      <c r="K38" s="9">
        <f t="shared" si="1"/>
        <v>179</v>
      </c>
      <c r="L38" s="13">
        <v>21</v>
      </c>
      <c r="M38" s="13">
        <v>14</v>
      </c>
      <c r="N38" s="13">
        <v>9</v>
      </c>
      <c r="O38" s="9">
        <v>42.190913999999999</v>
      </c>
      <c r="P38" s="13">
        <v>16</v>
      </c>
    </row>
    <row r="39" spans="1:17" ht="19.5" x14ac:dyDescent="0.25">
      <c r="A39" s="8" t="s">
        <v>112</v>
      </c>
      <c r="B39" s="7" t="s">
        <v>113</v>
      </c>
      <c r="C39" s="7" t="s">
        <v>57</v>
      </c>
      <c r="D39" s="7" t="s">
        <v>33</v>
      </c>
      <c r="E39" s="7" t="s">
        <v>103</v>
      </c>
      <c r="F39" s="13">
        <v>116</v>
      </c>
      <c r="G39" s="13">
        <v>109</v>
      </c>
      <c r="H39" s="13">
        <v>178</v>
      </c>
      <c r="I39" s="13">
        <v>150</v>
      </c>
      <c r="J39" s="13">
        <v>120</v>
      </c>
      <c r="K39" s="9">
        <f t="shared" si="1"/>
        <v>178</v>
      </c>
      <c r="L39" s="13">
        <v>23</v>
      </c>
      <c r="M39" s="13">
        <v>25</v>
      </c>
      <c r="N39" s="13">
        <v>20</v>
      </c>
      <c r="O39" s="9">
        <v>58.132025000000006</v>
      </c>
      <c r="P39" s="13">
        <v>21</v>
      </c>
    </row>
    <row r="40" spans="1:17" ht="19.5" x14ac:dyDescent="0.25">
      <c r="A40" s="8" t="s">
        <v>88</v>
      </c>
      <c r="B40" s="7" t="s">
        <v>89</v>
      </c>
      <c r="C40" s="7" t="s">
        <v>57</v>
      </c>
      <c r="D40" s="7" t="s">
        <v>19</v>
      </c>
      <c r="E40" s="7" t="s">
        <v>76</v>
      </c>
      <c r="F40" s="13">
        <v>153</v>
      </c>
      <c r="G40" s="13">
        <v>153</v>
      </c>
      <c r="H40" s="13">
        <v>0</v>
      </c>
      <c r="I40" s="13">
        <v>170</v>
      </c>
      <c r="J40" s="13">
        <v>0</v>
      </c>
      <c r="K40" s="9">
        <f t="shared" si="1"/>
        <v>170</v>
      </c>
      <c r="L40" s="13">
        <v>24</v>
      </c>
      <c r="M40" s="13">
        <v>17</v>
      </c>
      <c r="N40" s="13">
        <v>27</v>
      </c>
      <c r="O40" s="9">
        <v>65.212716999999998</v>
      </c>
      <c r="P40" s="13">
        <v>26</v>
      </c>
    </row>
    <row r="41" spans="1:17" ht="19.5" x14ac:dyDescent="0.25">
      <c r="A41" s="8" t="s">
        <v>93</v>
      </c>
      <c r="B41" s="7" t="s">
        <v>94</v>
      </c>
      <c r="C41" s="7" t="s">
        <v>57</v>
      </c>
      <c r="D41" s="7" t="s">
        <v>33</v>
      </c>
      <c r="E41" s="7" t="s">
        <v>95</v>
      </c>
      <c r="F41" s="13">
        <v>0</v>
      </c>
      <c r="G41" s="13">
        <v>0</v>
      </c>
      <c r="H41" s="13">
        <v>162</v>
      </c>
      <c r="I41" s="13">
        <v>134</v>
      </c>
      <c r="J41" s="13">
        <v>160</v>
      </c>
      <c r="K41" s="9">
        <f t="shared" si="1"/>
        <v>162</v>
      </c>
      <c r="L41" s="13">
        <v>25</v>
      </c>
      <c r="M41" s="13">
        <v>27</v>
      </c>
      <c r="N41" s="13">
        <v>9</v>
      </c>
      <c r="O41" s="9">
        <v>58.220927000000003</v>
      </c>
      <c r="P41" s="13">
        <v>22</v>
      </c>
    </row>
    <row r="42" spans="1:17" ht="19.5" x14ac:dyDescent="0.25">
      <c r="A42" s="8" t="s">
        <v>104</v>
      </c>
      <c r="B42" s="7" t="s">
        <v>105</v>
      </c>
      <c r="C42" s="7" t="s">
        <v>57</v>
      </c>
      <c r="D42" s="7" t="s">
        <v>33</v>
      </c>
      <c r="E42" s="7" t="s">
        <v>98</v>
      </c>
      <c r="F42" s="13">
        <v>157</v>
      </c>
      <c r="G42" s="13">
        <v>131</v>
      </c>
      <c r="H42" s="13">
        <v>0</v>
      </c>
      <c r="I42" s="13">
        <v>0</v>
      </c>
      <c r="J42" s="13">
        <v>160</v>
      </c>
      <c r="K42" s="9">
        <f t="shared" si="1"/>
        <v>160</v>
      </c>
      <c r="L42" s="13">
        <v>26</v>
      </c>
      <c r="M42" s="13">
        <v>24</v>
      </c>
      <c r="N42" s="13">
        <v>21</v>
      </c>
      <c r="O42" s="9">
        <v>68.232123999999999</v>
      </c>
      <c r="P42" s="13">
        <v>27</v>
      </c>
    </row>
    <row r="43" spans="1:17" ht="19.5" x14ac:dyDescent="0.25">
      <c r="A43" s="8" t="s">
        <v>96</v>
      </c>
      <c r="B43" s="7" t="s">
        <v>97</v>
      </c>
      <c r="C43" s="7" t="s">
        <v>57</v>
      </c>
      <c r="D43" s="7" t="s">
        <v>33</v>
      </c>
      <c r="E43" s="7" t="s">
        <v>98</v>
      </c>
      <c r="F43" s="13">
        <v>147</v>
      </c>
      <c r="G43" s="13">
        <v>152</v>
      </c>
      <c r="H43" s="13">
        <v>142</v>
      </c>
      <c r="I43" s="13">
        <v>156</v>
      </c>
      <c r="J43" s="13">
        <v>159</v>
      </c>
      <c r="K43" s="9">
        <f t="shared" si="1"/>
        <v>159</v>
      </c>
      <c r="L43" s="13">
        <v>27</v>
      </c>
      <c r="M43" s="13">
        <v>18</v>
      </c>
      <c r="N43" s="13">
        <v>19</v>
      </c>
      <c r="O43" s="9">
        <v>61.241917999999998</v>
      </c>
      <c r="P43" s="13">
        <v>25</v>
      </c>
    </row>
    <row r="44" spans="1:17" ht="19.5" x14ac:dyDescent="0.25">
      <c r="A44" s="8" t="s">
        <v>106</v>
      </c>
      <c r="B44" s="7" t="s">
        <v>107</v>
      </c>
      <c r="C44" s="7" t="s">
        <v>57</v>
      </c>
      <c r="D44" s="7" t="s">
        <v>33</v>
      </c>
      <c r="E44" s="7" t="s">
        <v>95</v>
      </c>
      <c r="F44" s="13">
        <v>120</v>
      </c>
      <c r="G44" s="13">
        <v>140</v>
      </c>
      <c r="H44" s="13">
        <v>157</v>
      </c>
      <c r="I44" s="13">
        <v>147</v>
      </c>
      <c r="J44" s="13">
        <v>0</v>
      </c>
      <c r="K44" s="9">
        <f t="shared" si="1"/>
        <v>157</v>
      </c>
      <c r="L44" s="13">
        <v>28</v>
      </c>
      <c r="M44" s="13">
        <v>22</v>
      </c>
      <c r="N44" s="13">
        <v>13</v>
      </c>
      <c r="O44" s="9">
        <v>60.251322000000002</v>
      </c>
      <c r="P44" s="13">
        <v>24</v>
      </c>
    </row>
    <row r="45" spans="1:17" ht="19.5" x14ac:dyDescent="0.25">
      <c r="A45" s="8" t="s">
        <v>101</v>
      </c>
      <c r="B45" s="7" t="s">
        <v>102</v>
      </c>
      <c r="C45" s="7" t="s">
        <v>57</v>
      </c>
      <c r="D45" s="7" t="s">
        <v>33</v>
      </c>
      <c r="E45" s="7" t="s">
        <v>103</v>
      </c>
      <c r="F45" s="13">
        <v>116</v>
      </c>
      <c r="G45" s="13">
        <v>0</v>
      </c>
      <c r="H45" s="13">
        <v>153</v>
      </c>
      <c r="I45" s="13">
        <v>135</v>
      </c>
      <c r="J45" s="13">
        <v>0</v>
      </c>
      <c r="K45" s="9">
        <f t="shared" si="1"/>
        <v>153</v>
      </c>
      <c r="L45" s="13">
        <v>29</v>
      </c>
      <c r="M45" s="13">
        <v>29</v>
      </c>
      <c r="N45" s="13">
        <v>13</v>
      </c>
      <c r="O45" s="9">
        <v>68.261329000000003</v>
      </c>
      <c r="P45" s="13">
        <v>28</v>
      </c>
    </row>
    <row r="46" spans="1:17" ht="19.5" x14ac:dyDescent="0.25">
      <c r="A46" s="5" t="s">
        <v>169</v>
      </c>
      <c r="B46" s="4" t="s">
        <v>170</v>
      </c>
      <c r="C46" s="4" t="s">
        <v>136</v>
      </c>
      <c r="D46" s="4" t="s">
        <v>37</v>
      </c>
      <c r="E46" s="4" t="s">
        <v>171</v>
      </c>
      <c r="F46" s="11">
        <v>212</v>
      </c>
      <c r="G46" s="11">
        <v>209</v>
      </c>
      <c r="H46" s="11">
        <v>221</v>
      </c>
      <c r="I46" s="11">
        <v>224</v>
      </c>
      <c r="J46" s="11">
        <v>221</v>
      </c>
      <c r="K46" s="6">
        <f t="shared" si="1"/>
        <v>224</v>
      </c>
      <c r="L46" s="11">
        <v>1</v>
      </c>
      <c r="M46" s="11">
        <v>4</v>
      </c>
      <c r="N46" s="11">
        <v>2</v>
      </c>
      <c r="O46" s="6">
        <v>7.0102039999999999</v>
      </c>
      <c r="P46" s="11">
        <v>1</v>
      </c>
      <c r="Q46" t="s">
        <v>302</v>
      </c>
    </row>
    <row r="47" spans="1:17" ht="19.5" x14ac:dyDescent="0.25">
      <c r="A47" s="5" t="s">
        <v>144</v>
      </c>
      <c r="B47" s="4" t="s">
        <v>145</v>
      </c>
      <c r="C47" s="4" t="s">
        <v>136</v>
      </c>
      <c r="D47" s="4" t="s">
        <v>19</v>
      </c>
      <c r="E47" s="4" t="s">
        <v>146</v>
      </c>
      <c r="F47" s="11">
        <v>210</v>
      </c>
      <c r="G47" s="11">
        <v>213</v>
      </c>
      <c r="H47" s="11">
        <v>209</v>
      </c>
      <c r="I47" s="11">
        <v>213</v>
      </c>
      <c r="J47" s="11">
        <v>210</v>
      </c>
      <c r="K47" s="6">
        <f t="shared" si="1"/>
        <v>213</v>
      </c>
      <c r="L47" s="11">
        <v>2</v>
      </c>
      <c r="M47" s="11">
        <v>1</v>
      </c>
      <c r="N47" s="11">
        <v>15</v>
      </c>
      <c r="O47" s="6">
        <v>21.051501000000002</v>
      </c>
      <c r="P47" s="11">
        <v>4</v>
      </c>
    </row>
    <row r="48" spans="1:17" ht="19.5" x14ac:dyDescent="0.25">
      <c r="A48" s="5" t="s">
        <v>172</v>
      </c>
      <c r="B48" s="4" t="s">
        <v>173</v>
      </c>
      <c r="C48" s="4" t="s">
        <v>136</v>
      </c>
      <c r="D48" s="4" t="s">
        <v>37</v>
      </c>
      <c r="E48" s="4" t="s">
        <v>174</v>
      </c>
      <c r="F48" s="11">
        <v>194</v>
      </c>
      <c r="G48" s="11">
        <v>197</v>
      </c>
      <c r="H48" s="11">
        <v>192</v>
      </c>
      <c r="I48" s="11">
        <v>200</v>
      </c>
      <c r="J48" s="11">
        <v>195</v>
      </c>
      <c r="K48" s="6">
        <f t="shared" si="1"/>
        <v>200</v>
      </c>
      <c r="L48" s="11">
        <v>3</v>
      </c>
      <c r="M48" s="11">
        <v>10</v>
      </c>
      <c r="N48" s="11">
        <v>5</v>
      </c>
      <c r="O48" s="6">
        <v>21.060509999999997</v>
      </c>
      <c r="P48" s="11">
        <v>5</v>
      </c>
    </row>
    <row r="49" spans="1:16" ht="19.5" x14ac:dyDescent="0.25">
      <c r="A49" s="5" t="s">
        <v>147</v>
      </c>
      <c r="B49" s="4" t="s">
        <v>148</v>
      </c>
      <c r="C49" s="4" t="s">
        <v>136</v>
      </c>
      <c r="D49" s="4" t="s">
        <v>19</v>
      </c>
      <c r="E49" s="4" t="s">
        <v>70</v>
      </c>
      <c r="F49" s="11">
        <v>197</v>
      </c>
      <c r="G49" s="11">
        <v>195</v>
      </c>
      <c r="H49" s="11">
        <v>188</v>
      </c>
      <c r="I49" s="11">
        <v>0</v>
      </c>
      <c r="J49" s="11">
        <v>194</v>
      </c>
      <c r="K49" s="6">
        <f t="shared" si="1"/>
        <v>197</v>
      </c>
      <c r="L49" s="11">
        <v>4</v>
      </c>
      <c r="M49" s="11">
        <v>6</v>
      </c>
      <c r="N49" s="11">
        <v>7</v>
      </c>
      <c r="O49" s="6">
        <v>22.090705999999997</v>
      </c>
      <c r="P49" s="11">
        <v>6</v>
      </c>
    </row>
    <row r="50" spans="1:16" ht="19.5" x14ac:dyDescent="0.25">
      <c r="A50" s="5" t="s">
        <v>180</v>
      </c>
      <c r="B50" s="4" t="s">
        <v>181</v>
      </c>
      <c r="C50" s="4" t="s">
        <v>136</v>
      </c>
      <c r="D50" s="4" t="s">
        <v>14</v>
      </c>
      <c r="E50" s="4" t="s">
        <v>125</v>
      </c>
      <c r="F50" s="11">
        <v>191</v>
      </c>
      <c r="G50" s="11">
        <v>184</v>
      </c>
      <c r="H50" s="11">
        <v>185</v>
      </c>
      <c r="I50" s="11">
        <v>183</v>
      </c>
      <c r="J50" s="11">
        <v>182</v>
      </c>
      <c r="K50" s="6">
        <f t="shared" si="1"/>
        <v>191</v>
      </c>
      <c r="L50" s="11">
        <v>5</v>
      </c>
      <c r="M50" s="11">
        <v>2</v>
      </c>
      <c r="N50" s="11">
        <v>1</v>
      </c>
      <c r="O50" s="6">
        <v>11.080102</v>
      </c>
      <c r="P50" s="11">
        <v>2</v>
      </c>
    </row>
    <row r="51" spans="1:16" ht="19.5" x14ac:dyDescent="0.25">
      <c r="A51" s="5" t="s">
        <v>178</v>
      </c>
      <c r="B51" s="4" t="s">
        <v>179</v>
      </c>
      <c r="C51" s="4" t="s">
        <v>136</v>
      </c>
      <c r="D51" s="4" t="s">
        <v>14</v>
      </c>
      <c r="E51" s="4" t="s">
        <v>125</v>
      </c>
      <c r="F51" s="11">
        <v>164</v>
      </c>
      <c r="G51" s="11">
        <v>160</v>
      </c>
      <c r="H51" s="11">
        <v>178</v>
      </c>
      <c r="I51" s="11">
        <v>188</v>
      </c>
      <c r="J51" s="11">
        <v>170</v>
      </c>
      <c r="K51" s="6">
        <f t="shared" si="1"/>
        <v>188</v>
      </c>
      <c r="L51" s="11">
        <v>6</v>
      </c>
      <c r="M51" s="11">
        <v>3</v>
      </c>
      <c r="N51" s="11">
        <v>3</v>
      </c>
      <c r="O51" s="6">
        <v>15.090302999999999</v>
      </c>
      <c r="P51" s="11">
        <v>3</v>
      </c>
    </row>
    <row r="52" spans="1:16" ht="19.5" x14ac:dyDescent="0.25">
      <c r="A52" s="5" t="s">
        <v>137</v>
      </c>
      <c r="B52" s="4" t="s">
        <v>138</v>
      </c>
      <c r="C52" s="4" t="s">
        <v>136</v>
      </c>
      <c r="D52" s="4" t="s">
        <v>19</v>
      </c>
      <c r="E52" s="4" t="s">
        <v>61</v>
      </c>
      <c r="F52" s="11">
        <v>0</v>
      </c>
      <c r="G52" s="11">
        <v>140</v>
      </c>
      <c r="H52" s="11">
        <v>186</v>
      </c>
      <c r="I52" s="11">
        <v>182</v>
      </c>
      <c r="J52" s="11">
        <v>185</v>
      </c>
      <c r="K52" s="6">
        <f t="shared" si="1"/>
        <v>186</v>
      </c>
      <c r="L52" s="11">
        <v>7</v>
      </c>
      <c r="M52" s="11">
        <v>11</v>
      </c>
      <c r="N52" s="11">
        <v>6</v>
      </c>
      <c r="O52" s="6">
        <v>29.120611</v>
      </c>
      <c r="P52" s="11">
        <v>8</v>
      </c>
    </row>
    <row r="53" spans="1:16" ht="19.5" x14ac:dyDescent="0.25">
      <c r="A53" s="5" t="s">
        <v>157</v>
      </c>
      <c r="B53" s="4" t="s">
        <v>158</v>
      </c>
      <c r="C53" s="4" t="s">
        <v>136</v>
      </c>
      <c r="D53" s="4" t="s">
        <v>33</v>
      </c>
      <c r="E53" s="4" t="s">
        <v>92</v>
      </c>
      <c r="F53" s="11">
        <v>94</v>
      </c>
      <c r="G53" s="11">
        <v>173</v>
      </c>
      <c r="H53" s="11">
        <v>159</v>
      </c>
      <c r="I53" s="11">
        <v>179</v>
      </c>
      <c r="J53" s="11">
        <v>176</v>
      </c>
      <c r="K53" s="6">
        <f t="shared" si="1"/>
        <v>179</v>
      </c>
      <c r="L53" s="11">
        <v>8</v>
      </c>
      <c r="M53" s="11">
        <v>7</v>
      </c>
      <c r="N53" s="11">
        <v>15</v>
      </c>
      <c r="O53" s="6">
        <v>35.131506999999999</v>
      </c>
      <c r="P53" s="11">
        <v>10</v>
      </c>
    </row>
    <row r="54" spans="1:16" ht="19.5" x14ac:dyDescent="0.25">
      <c r="A54" s="5" t="s">
        <v>155</v>
      </c>
      <c r="B54" s="4" t="s">
        <v>156</v>
      </c>
      <c r="C54" s="4" t="s">
        <v>136</v>
      </c>
      <c r="D54" s="4" t="s">
        <v>33</v>
      </c>
      <c r="E54" s="4" t="s">
        <v>98</v>
      </c>
      <c r="F54" s="11">
        <v>0</v>
      </c>
      <c r="G54" s="11">
        <v>0</v>
      </c>
      <c r="H54" s="11">
        <v>112</v>
      </c>
      <c r="I54" s="11">
        <v>173</v>
      </c>
      <c r="J54" s="11">
        <v>0</v>
      </c>
      <c r="K54" s="6">
        <f t="shared" si="1"/>
        <v>173</v>
      </c>
      <c r="L54" s="11">
        <v>9</v>
      </c>
      <c r="M54" s="11">
        <v>15</v>
      </c>
      <c r="N54" s="11">
        <v>13</v>
      </c>
      <c r="O54" s="6">
        <v>42.141314999999999</v>
      </c>
      <c r="P54" s="11">
        <v>13</v>
      </c>
    </row>
    <row r="55" spans="1:16" ht="19.5" x14ac:dyDescent="0.25">
      <c r="A55" s="5" t="s">
        <v>159</v>
      </c>
      <c r="B55" s="4" t="s">
        <v>160</v>
      </c>
      <c r="C55" s="4" t="s">
        <v>136</v>
      </c>
      <c r="D55" s="4" t="s">
        <v>33</v>
      </c>
      <c r="E55" s="4" t="s">
        <v>161</v>
      </c>
      <c r="F55" s="11">
        <v>173</v>
      </c>
      <c r="G55" s="11">
        <v>169</v>
      </c>
      <c r="H55" s="11">
        <v>173</v>
      </c>
      <c r="I55" s="11">
        <v>166</v>
      </c>
      <c r="J55" s="11">
        <v>167</v>
      </c>
      <c r="K55" s="6">
        <f t="shared" si="1"/>
        <v>173</v>
      </c>
      <c r="L55" s="11">
        <v>9</v>
      </c>
      <c r="M55" s="11">
        <v>5</v>
      </c>
      <c r="N55" s="11">
        <v>4</v>
      </c>
      <c r="O55" s="6">
        <v>23.140405000000001</v>
      </c>
      <c r="P55" s="11">
        <v>7</v>
      </c>
    </row>
    <row r="56" spans="1:16" ht="19.5" x14ac:dyDescent="0.25">
      <c r="A56" s="5" t="s">
        <v>175</v>
      </c>
      <c r="B56" s="4" t="s">
        <v>176</v>
      </c>
      <c r="C56" s="4" t="s">
        <v>136</v>
      </c>
      <c r="D56" s="4" t="s">
        <v>37</v>
      </c>
      <c r="E56" s="4" t="s">
        <v>177</v>
      </c>
      <c r="F56" s="11">
        <v>0</v>
      </c>
      <c r="G56" s="11">
        <v>0</v>
      </c>
      <c r="H56" s="11">
        <v>131</v>
      </c>
      <c r="I56" s="11">
        <v>167</v>
      </c>
      <c r="J56" s="11">
        <v>0</v>
      </c>
      <c r="K56" s="6">
        <f t="shared" si="1"/>
        <v>167</v>
      </c>
      <c r="L56" s="11">
        <v>11</v>
      </c>
      <c r="M56" s="11">
        <v>14</v>
      </c>
      <c r="N56" s="11">
        <v>9</v>
      </c>
      <c r="O56" s="6">
        <v>40.170914000000003</v>
      </c>
      <c r="P56" s="11">
        <v>12</v>
      </c>
    </row>
    <row r="57" spans="1:16" ht="19.5" x14ac:dyDescent="0.25">
      <c r="A57" s="5" t="s">
        <v>151</v>
      </c>
      <c r="B57" s="4" t="s">
        <v>152</v>
      </c>
      <c r="C57" s="4" t="s">
        <v>136</v>
      </c>
      <c r="D57" s="4" t="s">
        <v>33</v>
      </c>
      <c r="E57" s="4" t="s">
        <v>103</v>
      </c>
      <c r="F57" s="11">
        <v>166</v>
      </c>
      <c r="G57" s="11">
        <v>0</v>
      </c>
      <c r="H57" s="11">
        <v>156</v>
      </c>
      <c r="I57" s="11">
        <v>0</v>
      </c>
      <c r="J57" s="11">
        <v>140</v>
      </c>
      <c r="K57" s="6">
        <f t="shared" si="1"/>
        <v>166</v>
      </c>
      <c r="L57" s="11">
        <v>12</v>
      </c>
      <c r="M57" s="11">
        <v>17</v>
      </c>
      <c r="N57" s="11">
        <v>18</v>
      </c>
      <c r="O57" s="6">
        <v>49.141817000000003</v>
      </c>
      <c r="P57" s="11">
        <v>16</v>
      </c>
    </row>
    <row r="58" spans="1:16" ht="19.5" x14ac:dyDescent="0.25">
      <c r="A58" s="5" t="s">
        <v>164</v>
      </c>
      <c r="B58" s="4" t="s">
        <v>165</v>
      </c>
      <c r="C58" s="4" t="s">
        <v>136</v>
      </c>
      <c r="D58" s="4" t="s">
        <v>33</v>
      </c>
      <c r="E58" s="4" t="s">
        <v>95</v>
      </c>
      <c r="F58" s="11">
        <v>0</v>
      </c>
      <c r="G58" s="11">
        <v>0</v>
      </c>
      <c r="H58" s="11">
        <v>116</v>
      </c>
      <c r="I58" s="11">
        <v>125</v>
      </c>
      <c r="J58" s="11">
        <v>160</v>
      </c>
      <c r="K58" s="6">
        <f t="shared" si="1"/>
        <v>160</v>
      </c>
      <c r="L58" s="11">
        <v>13</v>
      </c>
      <c r="M58" s="11">
        <v>19</v>
      </c>
      <c r="N58" s="11">
        <v>13</v>
      </c>
      <c r="O58" s="6">
        <v>52.201319000000005</v>
      </c>
      <c r="P58" s="11">
        <v>18</v>
      </c>
    </row>
    <row r="59" spans="1:16" ht="19.5" x14ac:dyDescent="0.25">
      <c r="A59" s="5" t="s">
        <v>166</v>
      </c>
      <c r="B59" s="4" t="s">
        <v>167</v>
      </c>
      <c r="C59" s="4" t="s">
        <v>136</v>
      </c>
      <c r="D59" s="4" t="s">
        <v>37</v>
      </c>
      <c r="E59" s="4" t="s">
        <v>168</v>
      </c>
      <c r="F59" s="11">
        <v>150</v>
      </c>
      <c r="G59" s="11">
        <v>152</v>
      </c>
      <c r="H59" s="11">
        <v>140</v>
      </c>
      <c r="I59" s="11">
        <v>157</v>
      </c>
      <c r="J59" s="11">
        <v>140</v>
      </c>
      <c r="K59" s="6">
        <f t="shared" si="1"/>
        <v>157</v>
      </c>
      <c r="L59" s="11">
        <v>14</v>
      </c>
      <c r="M59" s="11">
        <v>20</v>
      </c>
      <c r="N59" s="11">
        <v>12</v>
      </c>
      <c r="O59" s="6">
        <v>53.211219999999997</v>
      </c>
      <c r="P59" s="11">
        <v>19</v>
      </c>
    </row>
    <row r="60" spans="1:16" ht="19.5" x14ac:dyDescent="0.25">
      <c r="A60" s="5" t="s">
        <v>134</v>
      </c>
      <c r="B60" s="4" t="s">
        <v>135</v>
      </c>
      <c r="C60" s="4" t="s">
        <v>136</v>
      </c>
      <c r="D60" s="4" t="s">
        <v>19</v>
      </c>
      <c r="E60" s="4" t="s">
        <v>58</v>
      </c>
      <c r="F60" s="11">
        <v>104</v>
      </c>
      <c r="G60" s="11">
        <v>147</v>
      </c>
      <c r="H60" s="11">
        <v>0</v>
      </c>
      <c r="I60" s="11">
        <v>139</v>
      </c>
      <c r="J60" s="11">
        <v>0</v>
      </c>
      <c r="K60" s="6">
        <f t="shared" si="1"/>
        <v>147</v>
      </c>
      <c r="L60" s="11">
        <v>15</v>
      </c>
      <c r="M60" s="11">
        <v>8</v>
      </c>
      <c r="N60" s="11">
        <v>10</v>
      </c>
      <c r="O60" s="6">
        <v>33.151007999999997</v>
      </c>
      <c r="P60" s="11">
        <v>9</v>
      </c>
    </row>
    <row r="61" spans="1:16" ht="19.5" x14ac:dyDescent="0.25">
      <c r="A61" s="5" t="s">
        <v>153</v>
      </c>
      <c r="B61" s="4" t="s">
        <v>154</v>
      </c>
      <c r="C61" s="4" t="s">
        <v>136</v>
      </c>
      <c r="D61" s="4" t="s">
        <v>33</v>
      </c>
      <c r="E61" s="4" t="s">
        <v>103</v>
      </c>
      <c r="F61" s="11">
        <v>140</v>
      </c>
      <c r="G61" s="11">
        <v>145</v>
      </c>
      <c r="H61" s="11">
        <v>0</v>
      </c>
      <c r="I61" s="11">
        <v>0</v>
      </c>
      <c r="J61" s="11">
        <v>116</v>
      </c>
      <c r="K61" s="6">
        <f t="shared" si="1"/>
        <v>145</v>
      </c>
      <c r="L61" s="11">
        <v>16</v>
      </c>
      <c r="M61" s="11">
        <v>21</v>
      </c>
      <c r="N61" s="11">
        <v>18</v>
      </c>
      <c r="O61" s="6">
        <v>64.251821000000007</v>
      </c>
      <c r="P61" s="11">
        <v>21</v>
      </c>
    </row>
    <row r="62" spans="1:16" ht="19.5" x14ac:dyDescent="0.25">
      <c r="A62" s="5" t="s">
        <v>182</v>
      </c>
      <c r="B62" s="4" t="s">
        <v>183</v>
      </c>
      <c r="C62" s="4" t="s">
        <v>136</v>
      </c>
      <c r="D62" s="4" t="s">
        <v>184</v>
      </c>
      <c r="E62" s="4" t="s">
        <v>185</v>
      </c>
      <c r="F62" s="11">
        <v>142</v>
      </c>
      <c r="G62" s="11">
        <v>107</v>
      </c>
      <c r="H62" s="11">
        <v>143</v>
      </c>
      <c r="I62" s="11">
        <v>131</v>
      </c>
      <c r="J62" s="11">
        <v>112</v>
      </c>
      <c r="K62" s="6">
        <f t="shared" si="1"/>
        <v>143</v>
      </c>
      <c r="L62" s="11">
        <v>17</v>
      </c>
      <c r="M62" s="11">
        <v>16</v>
      </c>
      <c r="N62" s="11">
        <v>7</v>
      </c>
      <c r="O62" s="6">
        <v>49.260716000000002</v>
      </c>
      <c r="P62" s="11">
        <v>17</v>
      </c>
    </row>
    <row r="63" spans="1:16" ht="19.5" x14ac:dyDescent="0.25">
      <c r="A63" s="5" t="s">
        <v>162</v>
      </c>
      <c r="B63" s="4" t="s">
        <v>163</v>
      </c>
      <c r="C63" s="4" t="s">
        <v>136</v>
      </c>
      <c r="D63" s="4" t="s">
        <v>33</v>
      </c>
      <c r="E63" s="4" t="s">
        <v>95</v>
      </c>
      <c r="F63" s="11">
        <v>0</v>
      </c>
      <c r="G63" s="11">
        <v>0</v>
      </c>
      <c r="H63" s="11">
        <v>0</v>
      </c>
      <c r="I63" s="11">
        <v>142</v>
      </c>
      <c r="J63" s="11">
        <v>112</v>
      </c>
      <c r="K63" s="6">
        <f t="shared" si="1"/>
        <v>142</v>
      </c>
      <c r="L63" s="11">
        <v>18</v>
      </c>
      <c r="M63" s="11">
        <v>18</v>
      </c>
      <c r="N63" s="11">
        <v>15</v>
      </c>
      <c r="O63" s="6">
        <v>60.271518</v>
      </c>
      <c r="P63" s="11">
        <v>20</v>
      </c>
    </row>
    <row r="64" spans="1:16" ht="19.5" x14ac:dyDescent="0.25">
      <c r="A64" s="5" t="s">
        <v>139</v>
      </c>
      <c r="B64" s="4" t="s">
        <v>140</v>
      </c>
      <c r="C64" s="4" t="s">
        <v>136</v>
      </c>
      <c r="D64" s="4" t="s">
        <v>19</v>
      </c>
      <c r="E64" s="4" t="s">
        <v>141</v>
      </c>
      <c r="F64" s="11">
        <v>0</v>
      </c>
      <c r="G64" s="11">
        <v>139</v>
      </c>
      <c r="H64" s="11">
        <v>0</v>
      </c>
      <c r="I64" s="11">
        <v>0</v>
      </c>
      <c r="J64" s="11">
        <v>0</v>
      </c>
      <c r="K64" s="6">
        <f t="shared" si="1"/>
        <v>139</v>
      </c>
      <c r="L64" s="11">
        <v>19</v>
      </c>
      <c r="M64" s="11">
        <v>13</v>
      </c>
      <c r="N64" s="11">
        <v>18</v>
      </c>
      <c r="O64" s="6">
        <v>47.161813000000002</v>
      </c>
      <c r="P64" s="11">
        <v>15</v>
      </c>
    </row>
    <row r="65" spans="1:17" ht="19.5" x14ac:dyDescent="0.25">
      <c r="A65" s="5" t="s">
        <v>149</v>
      </c>
      <c r="B65" s="4" t="s">
        <v>150</v>
      </c>
      <c r="C65" s="4" t="s">
        <v>136</v>
      </c>
      <c r="D65" s="4" t="s">
        <v>19</v>
      </c>
      <c r="E65" s="4" t="s">
        <v>76</v>
      </c>
      <c r="F65" s="11">
        <v>119</v>
      </c>
      <c r="G65" s="11">
        <v>0</v>
      </c>
      <c r="H65" s="11">
        <v>0</v>
      </c>
      <c r="I65" s="11">
        <v>86</v>
      </c>
      <c r="J65" s="11">
        <v>0</v>
      </c>
      <c r="K65" s="6">
        <f t="shared" si="1"/>
        <v>119</v>
      </c>
      <c r="L65" s="11">
        <v>20</v>
      </c>
      <c r="M65" s="11">
        <v>12</v>
      </c>
      <c r="N65" s="11">
        <v>10</v>
      </c>
      <c r="O65" s="6">
        <v>39.171011999999997</v>
      </c>
      <c r="P65" s="11">
        <v>11</v>
      </c>
    </row>
    <row r="66" spans="1:17" ht="19.5" x14ac:dyDescent="0.25">
      <c r="A66" s="5" t="s">
        <v>142</v>
      </c>
      <c r="B66" s="4" t="s">
        <v>143</v>
      </c>
      <c r="C66" s="4" t="s">
        <v>136</v>
      </c>
      <c r="D66" s="4" t="s">
        <v>19</v>
      </c>
      <c r="E66" s="4" t="s">
        <v>76</v>
      </c>
      <c r="F66" s="11">
        <v>0</v>
      </c>
      <c r="G66" s="11">
        <v>0</v>
      </c>
      <c r="H66" s="11">
        <v>0</v>
      </c>
      <c r="I66" s="11">
        <v>0</v>
      </c>
      <c r="J66" s="11">
        <v>109</v>
      </c>
      <c r="K66" s="6">
        <f t="shared" si="1"/>
        <v>109</v>
      </c>
      <c r="L66" s="11">
        <v>21</v>
      </c>
      <c r="M66" s="11">
        <v>9</v>
      </c>
      <c r="N66" s="11">
        <v>18</v>
      </c>
      <c r="O66" s="6">
        <v>45.181809000000001</v>
      </c>
      <c r="P66" s="11">
        <v>14</v>
      </c>
    </row>
    <row r="67" spans="1:17" ht="19.5" x14ac:dyDescent="0.25">
      <c r="A67" s="8" t="s">
        <v>226</v>
      </c>
      <c r="B67" s="7" t="s">
        <v>227</v>
      </c>
      <c r="C67" s="7" t="s">
        <v>188</v>
      </c>
      <c r="D67" s="7" t="s">
        <v>14</v>
      </c>
      <c r="E67" s="7" t="s">
        <v>228</v>
      </c>
      <c r="F67" s="13">
        <v>201</v>
      </c>
      <c r="G67" s="13">
        <v>191</v>
      </c>
      <c r="H67" s="13">
        <v>204</v>
      </c>
      <c r="I67" s="13">
        <v>209</v>
      </c>
      <c r="J67" s="13">
        <v>210</v>
      </c>
      <c r="K67" s="9">
        <f t="shared" ref="K67:K98" si="2">MAX(F67:J67)</f>
        <v>210</v>
      </c>
      <c r="L67" s="13">
        <v>1</v>
      </c>
      <c r="M67" s="13">
        <v>11</v>
      </c>
      <c r="N67" s="13">
        <v>1</v>
      </c>
      <c r="O67" s="9">
        <v>14.020111</v>
      </c>
      <c r="P67" s="13">
        <v>3</v>
      </c>
      <c r="Q67" t="s">
        <v>302</v>
      </c>
    </row>
    <row r="68" spans="1:17" ht="19.5" x14ac:dyDescent="0.25">
      <c r="A68" s="8" t="s">
        <v>209</v>
      </c>
      <c r="B68" s="7" t="s">
        <v>210</v>
      </c>
      <c r="C68" s="7" t="s">
        <v>188</v>
      </c>
      <c r="D68" s="7" t="s">
        <v>37</v>
      </c>
      <c r="E68" s="7" t="s">
        <v>211</v>
      </c>
      <c r="F68" s="13">
        <v>194</v>
      </c>
      <c r="G68" s="13">
        <v>204</v>
      </c>
      <c r="H68" s="13">
        <v>203</v>
      </c>
      <c r="I68" s="13">
        <v>206</v>
      </c>
      <c r="J68" s="13">
        <v>200</v>
      </c>
      <c r="K68" s="9">
        <f t="shared" si="2"/>
        <v>206</v>
      </c>
      <c r="L68" s="13">
        <v>2</v>
      </c>
      <c r="M68" s="13">
        <v>1</v>
      </c>
      <c r="N68" s="13">
        <v>3</v>
      </c>
      <c r="O68" s="9">
        <v>7.0303010000000006</v>
      </c>
      <c r="P68" s="13">
        <v>1</v>
      </c>
    </row>
    <row r="69" spans="1:17" ht="19.5" x14ac:dyDescent="0.25">
      <c r="A69" s="8" t="s">
        <v>223</v>
      </c>
      <c r="B69" s="7" t="s">
        <v>224</v>
      </c>
      <c r="C69" s="7" t="s">
        <v>188</v>
      </c>
      <c r="D69" s="7" t="s">
        <v>37</v>
      </c>
      <c r="E69" s="7" t="s">
        <v>225</v>
      </c>
      <c r="F69" s="13">
        <v>0</v>
      </c>
      <c r="G69" s="13">
        <v>0</v>
      </c>
      <c r="H69" s="13">
        <v>200</v>
      </c>
      <c r="I69" s="13">
        <v>204</v>
      </c>
      <c r="J69" s="13">
        <v>197</v>
      </c>
      <c r="K69" s="9">
        <f t="shared" si="2"/>
        <v>204</v>
      </c>
      <c r="L69" s="13">
        <v>3</v>
      </c>
      <c r="M69" s="13">
        <v>10</v>
      </c>
      <c r="N69" s="13">
        <v>6</v>
      </c>
      <c r="O69" s="9">
        <v>20.040609999999997</v>
      </c>
      <c r="P69" s="13">
        <v>5</v>
      </c>
    </row>
    <row r="70" spans="1:17" ht="19.5" x14ac:dyDescent="0.25">
      <c r="A70" s="8" t="s">
        <v>197</v>
      </c>
      <c r="B70" s="7" t="s">
        <v>198</v>
      </c>
      <c r="C70" s="7" t="s">
        <v>188</v>
      </c>
      <c r="D70" s="7" t="s">
        <v>19</v>
      </c>
      <c r="E70" s="7" t="s">
        <v>79</v>
      </c>
      <c r="F70" s="13">
        <v>195</v>
      </c>
      <c r="G70" s="13">
        <v>191</v>
      </c>
      <c r="H70" s="13">
        <v>197</v>
      </c>
      <c r="I70" s="13">
        <v>204</v>
      </c>
      <c r="J70" s="13">
        <v>188</v>
      </c>
      <c r="K70" s="9">
        <f t="shared" si="2"/>
        <v>204</v>
      </c>
      <c r="L70" s="13">
        <v>3</v>
      </c>
      <c r="M70" s="13">
        <v>4</v>
      </c>
      <c r="N70" s="13">
        <v>5</v>
      </c>
      <c r="O70" s="9">
        <v>13.040504</v>
      </c>
      <c r="P70" s="13">
        <v>2</v>
      </c>
    </row>
    <row r="71" spans="1:17" ht="19.5" x14ac:dyDescent="0.25">
      <c r="A71" s="8" t="s">
        <v>215</v>
      </c>
      <c r="B71" s="7" t="s">
        <v>216</v>
      </c>
      <c r="C71" s="7" t="s">
        <v>188</v>
      </c>
      <c r="D71" s="7" t="s">
        <v>37</v>
      </c>
      <c r="E71" s="7" t="s">
        <v>217</v>
      </c>
      <c r="F71" s="13">
        <v>191</v>
      </c>
      <c r="G71" s="13">
        <v>185</v>
      </c>
      <c r="H71" s="13">
        <v>85</v>
      </c>
      <c r="I71" s="13">
        <v>197</v>
      </c>
      <c r="J71" s="13">
        <v>70</v>
      </c>
      <c r="K71" s="9">
        <f t="shared" si="2"/>
        <v>197</v>
      </c>
      <c r="L71" s="13">
        <v>5</v>
      </c>
      <c r="M71" s="13">
        <v>7</v>
      </c>
      <c r="N71" s="13">
        <v>9</v>
      </c>
      <c r="O71" s="9">
        <v>23.070907000000002</v>
      </c>
      <c r="P71" s="13">
        <v>7</v>
      </c>
    </row>
    <row r="72" spans="1:17" ht="19.5" x14ac:dyDescent="0.25">
      <c r="A72" s="8" t="s">
        <v>220</v>
      </c>
      <c r="B72" s="7" t="s">
        <v>221</v>
      </c>
      <c r="C72" s="7" t="s">
        <v>188</v>
      </c>
      <c r="D72" s="7" t="s">
        <v>37</v>
      </c>
      <c r="E72" s="7" t="s">
        <v>222</v>
      </c>
      <c r="F72" s="13">
        <v>183</v>
      </c>
      <c r="G72" s="13">
        <v>186</v>
      </c>
      <c r="H72" s="13">
        <v>185</v>
      </c>
      <c r="I72" s="13">
        <v>183</v>
      </c>
      <c r="J72" s="13">
        <v>186</v>
      </c>
      <c r="K72" s="9">
        <f t="shared" si="2"/>
        <v>186</v>
      </c>
      <c r="L72" s="13">
        <v>6</v>
      </c>
      <c r="M72" s="13">
        <v>2</v>
      </c>
      <c r="N72" s="13">
        <v>2</v>
      </c>
      <c r="O72" s="9">
        <v>14.100201999999999</v>
      </c>
      <c r="P72" s="13">
        <v>4</v>
      </c>
    </row>
    <row r="73" spans="1:17" ht="19.5" x14ac:dyDescent="0.25">
      <c r="A73" s="8" t="s">
        <v>199</v>
      </c>
      <c r="B73" s="7" t="s">
        <v>200</v>
      </c>
      <c r="C73" s="7" t="s">
        <v>188</v>
      </c>
      <c r="D73" s="7" t="s">
        <v>19</v>
      </c>
      <c r="E73" s="7" t="s">
        <v>64</v>
      </c>
      <c r="F73" s="13">
        <v>173</v>
      </c>
      <c r="G73" s="13">
        <v>182</v>
      </c>
      <c r="H73" s="13">
        <v>170</v>
      </c>
      <c r="I73" s="13">
        <v>186</v>
      </c>
      <c r="J73" s="13">
        <v>183</v>
      </c>
      <c r="K73" s="9">
        <f t="shared" si="2"/>
        <v>186</v>
      </c>
      <c r="L73" s="13">
        <v>6</v>
      </c>
      <c r="M73" s="13">
        <v>5</v>
      </c>
      <c r="N73" s="13">
        <v>10</v>
      </c>
      <c r="O73" s="9">
        <v>25.101005000000004</v>
      </c>
      <c r="P73" s="13">
        <v>8</v>
      </c>
    </row>
    <row r="74" spans="1:17" ht="19.5" x14ac:dyDescent="0.25">
      <c r="A74" s="8" t="s">
        <v>186</v>
      </c>
      <c r="B74" s="7" t="s">
        <v>187</v>
      </c>
      <c r="C74" s="7" t="s">
        <v>188</v>
      </c>
      <c r="D74" s="7" t="s">
        <v>19</v>
      </c>
      <c r="E74" s="7" t="s">
        <v>189</v>
      </c>
      <c r="F74" s="13">
        <v>173</v>
      </c>
      <c r="G74" s="13">
        <v>0</v>
      </c>
      <c r="H74" s="13">
        <v>167</v>
      </c>
      <c r="I74" s="13">
        <v>0</v>
      </c>
      <c r="J74" s="13">
        <v>150</v>
      </c>
      <c r="K74" s="9">
        <f t="shared" si="2"/>
        <v>173</v>
      </c>
      <c r="L74" s="13">
        <v>8</v>
      </c>
      <c r="M74" s="13">
        <v>3</v>
      </c>
      <c r="N74" s="13">
        <v>4</v>
      </c>
      <c r="O74" s="9">
        <v>21.140402999999999</v>
      </c>
      <c r="P74" s="13">
        <v>6</v>
      </c>
    </row>
    <row r="75" spans="1:17" ht="19.5" x14ac:dyDescent="0.25">
      <c r="A75" s="8" t="s">
        <v>229</v>
      </c>
      <c r="B75" s="7" t="s">
        <v>230</v>
      </c>
      <c r="C75" s="7" t="s">
        <v>188</v>
      </c>
      <c r="D75" s="7" t="s">
        <v>184</v>
      </c>
      <c r="E75" s="7" t="s">
        <v>185</v>
      </c>
      <c r="F75" s="13">
        <v>0</v>
      </c>
      <c r="G75" s="13">
        <v>166</v>
      </c>
      <c r="H75" s="13">
        <v>167</v>
      </c>
      <c r="I75" s="13">
        <v>162</v>
      </c>
      <c r="J75" s="13">
        <v>114</v>
      </c>
      <c r="K75" s="9">
        <f t="shared" si="2"/>
        <v>167</v>
      </c>
      <c r="L75" s="13">
        <v>9</v>
      </c>
      <c r="M75" s="13">
        <v>14</v>
      </c>
      <c r="N75" s="13">
        <v>13</v>
      </c>
      <c r="O75" s="9">
        <v>44.171314000000002</v>
      </c>
      <c r="P75" s="13">
        <v>12</v>
      </c>
    </row>
    <row r="76" spans="1:17" ht="19.5" x14ac:dyDescent="0.25">
      <c r="A76" s="8" t="s">
        <v>190</v>
      </c>
      <c r="B76" s="7" t="s">
        <v>191</v>
      </c>
      <c r="C76" s="7" t="s">
        <v>188</v>
      </c>
      <c r="D76" s="7" t="s">
        <v>19</v>
      </c>
      <c r="E76" s="7" t="s">
        <v>64</v>
      </c>
      <c r="F76" s="13">
        <v>122</v>
      </c>
      <c r="G76" s="13">
        <v>119</v>
      </c>
      <c r="H76" s="13">
        <v>0</v>
      </c>
      <c r="I76" s="13">
        <v>152</v>
      </c>
      <c r="J76" s="13">
        <v>166</v>
      </c>
      <c r="K76" s="9">
        <f t="shared" si="2"/>
        <v>166</v>
      </c>
      <c r="L76" s="13">
        <v>10</v>
      </c>
      <c r="M76" s="13">
        <v>16</v>
      </c>
      <c r="N76" s="13">
        <v>8</v>
      </c>
      <c r="O76" s="9">
        <v>43.190815999999998</v>
      </c>
      <c r="P76" s="13">
        <v>11</v>
      </c>
    </row>
    <row r="77" spans="1:17" ht="19.5" x14ac:dyDescent="0.25">
      <c r="A77" s="8" t="s">
        <v>212</v>
      </c>
      <c r="B77" s="7" t="s">
        <v>213</v>
      </c>
      <c r="C77" s="7" t="s">
        <v>188</v>
      </c>
      <c r="D77" s="7" t="s">
        <v>37</v>
      </c>
      <c r="E77" s="7" t="s">
        <v>214</v>
      </c>
      <c r="F77" s="13">
        <v>153</v>
      </c>
      <c r="G77" s="13">
        <v>152</v>
      </c>
      <c r="H77" s="13">
        <v>150</v>
      </c>
      <c r="I77" s="13">
        <v>153</v>
      </c>
      <c r="J77" s="13">
        <v>150</v>
      </c>
      <c r="K77" s="9">
        <f t="shared" si="2"/>
        <v>153</v>
      </c>
      <c r="L77" s="13">
        <v>11</v>
      </c>
      <c r="M77" s="13">
        <v>9</v>
      </c>
      <c r="N77" s="13">
        <v>6</v>
      </c>
      <c r="O77" s="9">
        <v>37.220608999999996</v>
      </c>
      <c r="P77" s="13">
        <v>9</v>
      </c>
    </row>
    <row r="78" spans="1:17" ht="19.5" x14ac:dyDescent="0.25">
      <c r="A78" s="8" t="s">
        <v>192</v>
      </c>
      <c r="B78" s="7" t="s">
        <v>193</v>
      </c>
      <c r="C78" s="7" t="s">
        <v>188</v>
      </c>
      <c r="D78" s="7" t="s">
        <v>19</v>
      </c>
      <c r="E78" s="7" t="s">
        <v>194</v>
      </c>
      <c r="F78" s="13">
        <v>114</v>
      </c>
      <c r="G78" s="13">
        <v>149</v>
      </c>
      <c r="H78" s="13">
        <v>149</v>
      </c>
      <c r="I78" s="13">
        <v>152</v>
      </c>
      <c r="J78" s="13">
        <v>138</v>
      </c>
      <c r="K78" s="9">
        <f t="shared" si="2"/>
        <v>152</v>
      </c>
      <c r="L78" s="13">
        <v>12</v>
      </c>
      <c r="M78" s="13">
        <v>8</v>
      </c>
      <c r="N78" s="13">
        <v>11</v>
      </c>
      <c r="O78" s="9">
        <v>42.231107999999999</v>
      </c>
      <c r="P78" s="13">
        <v>10</v>
      </c>
    </row>
    <row r="79" spans="1:17" ht="19.5" x14ac:dyDescent="0.25">
      <c r="A79" s="8" t="s">
        <v>203</v>
      </c>
      <c r="B79" s="7" t="s">
        <v>204</v>
      </c>
      <c r="C79" s="7" t="s">
        <v>188</v>
      </c>
      <c r="D79" s="7" t="s">
        <v>19</v>
      </c>
      <c r="E79" s="7" t="s">
        <v>76</v>
      </c>
      <c r="F79" s="13">
        <v>150</v>
      </c>
      <c r="G79" s="13">
        <v>132</v>
      </c>
      <c r="H79" s="13">
        <v>140</v>
      </c>
      <c r="I79" s="13">
        <v>145</v>
      </c>
      <c r="J79" s="13">
        <v>150</v>
      </c>
      <c r="K79" s="9">
        <f t="shared" si="2"/>
        <v>150</v>
      </c>
      <c r="L79" s="13">
        <v>13</v>
      </c>
      <c r="M79" s="13">
        <v>15</v>
      </c>
      <c r="N79" s="13">
        <v>11</v>
      </c>
      <c r="O79" s="9">
        <v>50.241115000000001</v>
      </c>
      <c r="P79" s="13">
        <v>13</v>
      </c>
    </row>
    <row r="80" spans="1:17" ht="19.5" x14ac:dyDescent="0.25">
      <c r="A80" s="8" t="s">
        <v>195</v>
      </c>
      <c r="B80" s="7" t="s">
        <v>196</v>
      </c>
      <c r="C80" s="7" t="s">
        <v>188</v>
      </c>
      <c r="D80" s="7" t="s">
        <v>19</v>
      </c>
      <c r="E80" s="7" t="s">
        <v>82</v>
      </c>
      <c r="F80" s="13">
        <v>137</v>
      </c>
      <c r="G80" s="13">
        <v>135</v>
      </c>
      <c r="H80" s="13">
        <v>128</v>
      </c>
      <c r="I80" s="13">
        <v>0</v>
      </c>
      <c r="J80" s="13">
        <v>133</v>
      </c>
      <c r="K80" s="9">
        <f t="shared" si="2"/>
        <v>137</v>
      </c>
      <c r="L80" s="13">
        <v>14</v>
      </c>
      <c r="M80" s="13">
        <v>12</v>
      </c>
      <c r="N80" s="13">
        <v>13</v>
      </c>
      <c r="O80" s="9">
        <v>55.301311999999996</v>
      </c>
      <c r="P80" s="13">
        <v>15</v>
      </c>
    </row>
    <row r="81" spans="1:17" ht="19.5" x14ac:dyDescent="0.25">
      <c r="A81" s="8" t="s">
        <v>207</v>
      </c>
      <c r="B81" s="7" t="s">
        <v>208</v>
      </c>
      <c r="C81" s="7" t="s">
        <v>188</v>
      </c>
      <c r="D81" s="7" t="s">
        <v>33</v>
      </c>
      <c r="E81" s="7" t="s">
        <v>95</v>
      </c>
      <c r="F81" s="13">
        <v>112</v>
      </c>
      <c r="G81" s="13">
        <v>117</v>
      </c>
      <c r="H81" s="13">
        <v>108</v>
      </c>
      <c r="I81" s="13">
        <v>134</v>
      </c>
      <c r="J81" s="13">
        <v>60</v>
      </c>
      <c r="K81" s="9">
        <f t="shared" si="2"/>
        <v>134</v>
      </c>
      <c r="L81" s="13">
        <v>15</v>
      </c>
      <c r="M81" s="13">
        <v>13</v>
      </c>
      <c r="N81" s="13">
        <v>13</v>
      </c>
      <c r="O81" s="9">
        <v>57.311313000000006</v>
      </c>
      <c r="P81" s="13">
        <v>16</v>
      </c>
    </row>
    <row r="82" spans="1:17" ht="19.5" x14ac:dyDescent="0.25">
      <c r="A82" s="8" t="s">
        <v>205</v>
      </c>
      <c r="B82" s="7" t="s">
        <v>206</v>
      </c>
      <c r="C82" s="7" t="s">
        <v>188</v>
      </c>
      <c r="D82" s="7" t="s">
        <v>19</v>
      </c>
      <c r="E82" s="7" t="s">
        <v>76</v>
      </c>
      <c r="F82" s="13">
        <v>0</v>
      </c>
      <c r="G82" s="13">
        <v>120</v>
      </c>
      <c r="H82" s="13">
        <v>120</v>
      </c>
      <c r="I82" s="13">
        <v>130</v>
      </c>
      <c r="J82" s="13">
        <v>132</v>
      </c>
      <c r="K82" s="9">
        <f t="shared" si="2"/>
        <v>132</v>
      </c>
      <c r="L82" s="13">
        <v>16</v>
      </c>
      <c r="M82" s="13">
        <v>17</v>
      </c>
      <c r="N82" s="13">
        <v>13</v>
      </c>
      <c r="O82" s="9">
        <v>63.331316999999999</v>
      </c>
      <c r="P82" s="13">
        <v>17</v>
      </c>
    </row>
    <row r="83" spans="1:17" ht="19.5" x14ac:dyDescent="0.25">
      <c r="A83" s="8" t="s">
        <v>201</v>
      </c>
      <c r="B83" s="7" t="s">
        <v>202</v>
      </c>
      <c r="C83" s="7" t="s">
        <v>188</v>
      </c>
      <c r="D83" s="7" t="s">
        <v>19</v>
      </c>
      <c r="E83" s="7" t="s">
        <v>141</v>
      </c>
      <c r="F83" s="13">
        <v>83</v>
      </c>
      <c r="G83" s="13">
        <v>104</v>
      </c>
      <c r="H83" s="13">
        <v>106</v>
      </c>
      <c r="I83" s="13">
        <v>0</v>
      </c>
      <c r="J83" s="13">
        <v>103</v>
      </c>
      <c r="K83" s="9">
        <f t="shared" si="2"/>
        <v>106</v>
      </c>
      <c r="L83" s="13">
        <v>17</v>
      </c>
      <c r="M83" s="13">
        <v>6</v>
      </c>
      <c r="N83" s="13">
        <v>13</v>
      </c>
      <c r="O83" s="9">
        <v>53.341306000000003</v>
      </c>
      <c r="P83" s="13">
        <v>14</v>
      </c>
    </row>
    <row r="84" spans="1:17" ht="19.5" x14ac:dyDescent="0.25">
      <c r="A84" s="8" t="s">
        <v>218</v>
      </c>
      <c r="B84" s="7" t="s">
        <v>280</v>
      </c>
      <c r="C84" s="7" t="s">
        <v>188</v>
      </c>
      <c r="D84" s="7" t="s">
        <v>37</v>
      </c>
      <c r="E84" s="7" t="s">
        <v>219</v>
      </c>
      <c r="F84" s="13"/>
      <c r="G84" s="13"/>
      <c r="H84" s="13"/>
      <c r="I84" s="13"/>
      <c r="J84" s="13"/>
      <c r="K84" s="9">
        <f t="shared" si="2"/>
        <v>0</v>
      </c>
      <c r="L84" s="13">
        <v>18</v>
      </c>
      <c r="M84" s="13">
        <v>18</v>
      </c>
      <c r="N84" s="13">
        <v>13</v>
      </c>
      <c r="O84" s="9">
        <v>66.351317999999992</v>
      </c>
      <c r="P84" s="13">
        <v>18</v>
      </c>
    </row>
    <row r="85" spans="1:17" ht="19.5" x14ac:dyDescent="0.25">
      <c r="A85" s="5" t="s">
        <v>245</v>
      </c>
      <c r="B85" s="4" t="s">
        <v>246</v>
      </c>
      <c r="C85" s="4" t="s">
        <v>233</v>
      </c>
      <c r="D85" s="4" t="s">
        <v>37</v>
      </c>
      <c r="E85" s="4" t="s">
        <v>119</v>
      </c>
      <c r="F85" s="11">
        <v>195</v>
      </c>
      <c r="G85" s="11">
        <v>194</v>
      </c>
      <c r="H85" s="11">
        <v>195</v>
      </c>
      <c r="I85" s="11">
        <v>189</v>
      </c>
      <c r="J85" s="11">
        <v>195</v>
      </c>
      <c r="K85" s="6">
        <f t="shared" si="2"/>
        <v>195</v>
      </c>
      <c r="L85" s="11">
        <v>1</v>
      </c>
      <c r="M85" s="11">
        <v>2</v>
      </c>
      <c r="N85" s="11">
        <v>1</v>
      </c>
      <c r="O85" s="6">
        <v>4.0101019999999998</v>
      </c>
      <c r="P85" s="11">
        <v>1</v>
      </c>
      <c r="Q85" t="s">
        <v>302</v>
      </c>
    </row>
    <row r="86" spans="1:17" ht="19.5" x14ac:dyDescent="0.25">
      <c r="A86" s="5" t="s">
        <v>238</v>
      </c>
      <c r="B86" s="4" t="s">
        <v>239</v>
      </c>
      <c r="C86" s="4" t="s">
        <v>233</v>
      </c>
      <c r="D86" s="4" t="s">
        <v>33</v>
      </c>
      <c r="E86" s="4" t="s">
        <v>92</v>
      </c>
      <c r="F86" s="11">
        <v>181</v>
      </c>
      <c r="G86" s="11">
        <v>172</v>
      </c>
      <c r="H86" s="11">
        <v>169</v>
      </c>
      <c r="I86" s="11">
        <v>172</v>
      </c>
      <c r="J86" s="11">
        <v>165</v>
      </c>
      <c r="K86" s="6">
        <f t="shared" si="2"/>
        <v>181</v>
      </c>
      <c r="L86" s="11">
        <v>2</v>
      </c>
      <c r="M86" s="11">
        <v>1</v>
      </c>
      <c r="N86" s="11">
        <v>3</v>
      </c>
      <c r="O86" s="6">
        <v>16.120301000000001</v>
      </c>
      <c r="P86" s="11">
        <v>3</v>
      </c>
    </row>
    <row r="87" spans="1:17" ht="19.5" x14ac:dyDescent="0.25">
      <c r="A87" s="5" t="s">
        <v>249</v>
      </c>
      <c r="B87" s="4" t="s">
        <v>250</v>
      </c>
      <c r="C87" s="4" t="s">
        <v>233</v>
      </c>
      <c r="D87" s="4" t="s">
        <v>14</v>
      </c>
      <c r="E87" s="4" t="s">
        <v>133</v>
      </c>
      <c r="F87" s="11">
        <v>0</v>
      </c>
      <c r="G87" s="11">
        <v>165</v>
      </c>
      <c r="H87" s="11">
        <v>160</v>
      </c>
      <c r="I87" s="11">
        <v>0</v>
      </c>
      <c r="J87" s="11">
        <v>145</v>
      </c>
      <c r="K87" s="6">
        <f t="shared" si="2"/>
        <v>165</v>
      </c>
      <c r="L87" s="11">
        <v>3</v>
      </c>
      <c r="M87" s="11">
        <v>7</v>
      </c>
      <c r="N87" s="11">
        <v>7</v>
      </c>
      <c r="O87" s="6">
        <v>20.060706999999997</v>
      </c>
      <c r="P87" s="11">
        <v>5</v>
      </c>
    </row>
    <row r="88" spans="1:17" ht="19.5" x14ac:dyDescent="0.25">
      <c r="A88" s="5" t="s">
        <v>247</v>
      </c>
      <c r="B88" s="4" t="s">
        <v>248</v>
      </c>
      <c r="C88" s="4" t="s">
        <v>233</v>
      </c>
      <c r="D88" s="4" t="s">
        <v>14</v>
      </c>
      <c r="E88" s="4" t="s">
        <v>125</v>
      </c>
      <c r="F88" s="11">
        <v>147</v>
      </c>
      <c r="G88" s="11">
        <v>155</v>
      </c>
      <c r="H88" s="11">
        <v>147</v>
      </c>
      <c r="I88" s="11">
        <v>153</v>
      </c>
      <c r="J88" s="11">
        <v>153</v>
      </c>
      <c r="K88" s="6">
        <f t="shared" si="2"/>
        <v>155</v>
      </c>
      <c r="L88" s="11">
        <v>4</v>
      </c>
      <c r="M88" s="11">
        <v>3</v>
      </c>
      <c r="N88" s="11">
        <v>6</v>
      </c>
      <c r="O88" s="6">
        <v>16.070602999999998</v>
      </c>
      <c r="P88" s="11">
        <v>2</v>
      </c>
    </row>
    <row r="89" spans="1:17" ht="19.5" x14ac:dyDescent="0.25">
      <c r="A89" s="5" t="s">
        <v>242</v>
      </c>
      <c r="B89" s="4" t="s">
        <v>243</v>
      </c>
      <c r="C89" s="4" t="s">
        <v>233</v>
      </c>
      <c r="D89" s="4" t="s">
        <v>37</v>
      </c>
      <c r="E89" s="4" t="s">
        <v>244</v>
      </c>
      <c r="F89" s="11">
        <v>150</v>
      </c>
      <c r="G89" s="11">
        <v>0</v>
      </c>
      <c r="H89" s="11">
        <v>141</v>
      </c>
      <c r="I89" s="11">
        <v>0</v>
      </c>
      <c r="J89" s="11">
        <v>137</v>
      </c>
      <c r="K89" s="6">
        <f t="shared" si="2"/>
        <v>150</v>
      </c>
      <c r="L89" s="11">
        <v>5</v>
      </c>
      <c r="M89" s="11">
        <v>4</v>
      </c>
      <c r="N89" s="11">
        <v>5</v>
      </c>
      <c r="O89" s="6">
        <v>17.080503999999998</v>
      </c>
      <c r="P89" s="11">
        <v>4</v>
      </c>
    </row>
    <row r="90" spans="1:17" ht="19.5" x14ac:dyDescent="0.25">
      <c r="A90" s="5" t="s">
        <v>231</v>
      </c>
      <c r="B90" s="4" t="s">
        <v>232</v>
      </c>
      <c r="C90" s="4" t="s">
        <v>233</v>
      </c>
      <c r="D90" s="4" t="s">
        <v>19</v>
      </c>
      <c r="E90" s="4" t="s">
        <v>194</v>
      </c>
      <c r="F90" s="11">
        <v>141</v>
      </c>
      <c r="G90" s="11">
        <v>142</v>
      </c>
      <c r="H90" s="11">
        <v>137</v>
      </c>
      <c r="I90" s="11">
        <v>142</v>
      </c>
      <c r="J90" s="11">
        <v>134</v>
      </c>
      <c r="K90" s="6">
        <f t="shared" si="2"/>
        <v>142</v>
      </c>
      <c r="L90" s="11">
        <v>6</v>
      </c>
      <c r="M90" s="11">
        <v>6</v>
      </c>
      <c r="N90" s="11">
        <v>3</v>
      </c>
      <c r="O90" s="6">
        <v>36.270306000000005</v>
      </c>
      <c r="P90" s="11">
        <v>8</v>
      </c>
    </row>
    <row r="91" spans="1:17" ht="19.5" x14ac:dyDescent="0.25">
      <c r="A91" s="5" t="s">
        <v>234</v>
      </c>
      <c r="B91" s="4" t="s">
        <v>235</v>
      </c>
      <c r="C91" s="4" t="s">
        <v>233</v>
      </c>
      <c r="D91" s="4" t="s">
        <v>19</v>
      </c>
      <c r="E91" s="4" t="s">
        <v>58</v>
      </c>
      <c r="F91" s="11">
        <v>141</v>
      </c>
      <c r="G91" s="11">
        <v>124</v>
      </c>
      <c r="H91" s="11">
        <v>142</v>
      </c>
      <c r="I91" s="11">
        <v>136</v>
      </c>
      <c r="J91" s="11">
        <v>0</v>
      </c>
      <c r="K91" s="6">
        <f t="shared" si="2"/>
        <v>142</v>
      </c>
      <c r="L91" s="11">
        <v>6</v>
      </c>
      <c r="M91" s="11">
        <v>5</v>
      </c>
      <c r="N91" s="11">
        <v>2</v>
      </c>
      <c r="O91" s="6">
        <v>34.270205000000004</v>
      </c>
      <c r="P91" s="11">
        <v>7</v>
      </c>
    </row>
    <row r="92" spans="1:17" ht="19.5" x14ac:dyDescent="0.25">
      <c r="A92" s="5" t="s">
        <v>240</v>
      </c>
      <c r="B92" s="4" t="s">
        <v>241</v>
      </c>
      <c r="C92" s="4" t="s">
        <v>233</v>
      </c>
      <c r="D92" s="4" t="s">
        <v>33</v>
      </c>
      <c r="E92" s="4" t="s">
        <v>98</v>
      </c>
      <c r="F92" s="11">
        <v>88</v>
      </c>
      <c r="G92" s="11">
        <v>106</v>
      </c>
      <c r="H92" s="11">
        <v>136</v>
      </c>
      <c r="I92" s="11">
        <v>0</v>
      </c>
      <c r="J92" s="11">
        <v>70</v>
      </c>
      <c r="K92" s="6">
        <f t="shared" si="2"/>
        <v>136</v>
      </c>
      <c r="L92" s="11">
        <v>8</v>
      </c>
      <c r="M92" s="11">
        <v>9</v>
      </c>
      <c r="N92" s="11">
        <v>7</v>
      </c>
      <c r="O92" s="6">
        <v>28.120708999999998</v>
      </c>
      <c r="P92" s="11">
        <v>6</v>
      </c>
    </row>
    <row r="93" spans="1:17" ht="19.5" x14ac:dyDescent="0.25">
      <c r="A93" s="5" t="s">
        <v>236</v>
      </c>
      <c r="B93" s="4" t="s">
        <v>237</v>
      </c>
      <c r="C93" s="4" t="s">
        <v>233</v>
      </c>
      <c r="D93" s="4" t="s">
        <v>19</v>
      </c>
      <c r="E93" s="4" t="s">
        <v>82</v>
      </c>
      <c r="F93" s="11">
        <v>0</v>
      </c>
      <c r="G93" s="11">
        <v>124</v>
      </c>
      <c r="H93" s="11">
        <v>127</v>
      </c>
      <c r="I93" s="11">
        <v>58</v>
      </c>
      <c r="J93" s="11">
        <v>133</v>
      </c>
      <c r="K93" s="6">
        <f t="shared" si="2"/>
        <v>133</v>
      </c>
      <c r="L93" s="11">
        <v>9</v>
      </c>
      <c r="M93" s="11">
        <v>8</v>
      </c>
      <c r="N93" s="11">
        <v>7</v>
      </c>
      <c r="O93" s="6">
        <v>47.320708000000003</v>
      </c>
      <c r="P93" s="11">
        <v>9</v>
      </c>
    </row>
    <row r="94" spans="1:17" ht="19.5" x14ac:dyDescent="0.25">
      <c r="A94" s="8" t="s">
        <v>258</v>
      </c>
      <c r="B94" s="7" t="s">
        <v>259</v>
      </c>
      <c r="C94" s="7" t="s">
        <v>252</v>
      </c>
      <c r="D94" s="7" t="s">
        <v>37</v>
      </c>
      <c r="E94" s="7" t="s">
        <v>260</v>
      </c>
      <c r="F94" s="13">
        <v>186</v>
      </c>
      <c r="G94" s="13">
        <v>186</v>
      </c>
      <c r="H94" s="13">
        <v>176</v>
      </c>
      <c r="I94" s="13">
        <v>191</v>
      </c>
      <c r="J94" s="13">
        <v>186</v>
      </c>
      <c r="K94" s="9">
        <f t="shared" si="2"/>
        <v>191</v>
      </c>
      <c r="L94" s="13">
        <v>1</v>
      </c>
      <c r="M94" s="13">
        <v>5</v>
      </c>
      <c r="N94" s="13">
        <v>4</v>
      </c>
      <c r="O94" s="9">
        <v>11.020405</v>
      </c>
      <c r="P94" s="13">
        <v>1</v>
      </c>
      <c r="Q94" t="s">
        <v>302</v>
      </c>
    </row>
    <row r="95" spans="1:17" ht="19.5" x14ac:dyDescent="0.25">
      <c r="A95" s="8" t="s">
        <v>255</v>
      </c>
      <c r="B95" s="7" t="s">
        <v>256</v>
      </c>
      <c r="C95" s="7" t="s">
        <v>252</v>
      </c>
      <c r="D95" s="7" t="s">
        <v>37</v>
      </c>
      <c r="E95" s="7" t="s">
        <v>257</v>
      </c>
      <c r="F95" s="13">
        <v>156</v>
      </c>
      <c r="G95" s="13">
        <v>181</v>
      </c>
      <c r="H95" s="13">
        <v>176</v>
      </c>
      <c r="I95" s="13">
        <v>185</v>
      </c>
      <c r="J95" s="13">
        <v>153</v>
      </c>
      <c r="K95" s="9">
        <f t="shared" si="2"/>
        <v>185</v>
      </c>
      <c r="L95" s="13">
        <v>2</v>
      </c>
      <c r="M95" s="13">
        <v>6</v>
      </c>
      <c r="N95" s="13">
        <v>3</v>
      </c>
      <c r="O95" s="9">
        <v>12.030306</v>
      </c>
      <c r="P95" s="13">
        <v>2</v>
      </c>
    </row>
    <row r="96" spans="1:17" ht="19.5" x14ac:dyDescent="0.25">
      <c r="A96" s="8" t="s">
        <v>253</v>
      </c>
      <c r="B96" s="7" t="s">
        <v>254</v>
      </c>
      <c r="C96" s="7" t="s">
        <v>252</v>
      </c>
      <c r="D96" s="7" t="s">
        <v>19</v>
      </c>
      <c r="E96" s="7" t="s">
        <v>64</v>
      </c>
      <c r="F96" s="13">
        <v>176</v>
      </c>
      <c r="G96" s="13">
        <v>173</v>
      </c>
      <c r="H96" s="13">
        <v>153</v>
      </c>
      <c r="I96" s="13">
        <v>155</v>
      </c>
      <c r="J96" s="13">
        <v>155</v>
      </c>
      <c r="K96" s="9">
        <f t="shared" si="2"/>
        <v>176</v>
      </c>
      <c r="L96" s="13">
        <v>3</v>
      </c>
      <c r="M96" s="13">
        <v>7</v>
      </c>
      <c r="N96" s="13">
        <v>2</v>
      </c>
      <c r="O96" s="9">
        <v>13.040206999999999</v>
      </c>
      <c r="P96" s="13">
        <v>4</v>
      </c>
    </row>
    <row r="97" spans="1:17" ht="19.5" x14ac:dyDescent="0.25">
      <c r="A97" s="8" t="s">
        <v>261</v>
      </c>
      <c r="B97" s="7" t="s">
        <v>262</v>
      </c>
      <c r="C97" s="7" t="s">
        <v>252</v>
      </c>
      <c r="D97" s="7" t="s">
        <v>37</v>
      </c>
      <c r="E97" s="7" t="s">
        <v>257</v>
      </c>
      <c r="F97" s="13">
        <v>147</v>
      </c>
      <c r="G97" s="13">
        <v>156</v>
      </c>
      <c r="H97" s="13">
        <v>163</v>
      </c>
      <c r="I97" s="13">
        <v>156</v>
      </c>
      <c r="J97" s="13">
        <v>167</v>
      </c>
      <c r="K97" s="9">
        <f t="shared" si="2"/>
        <v>167</v>
      </c>
      <c r="L97" s="13">
        <v>4</v>
      </c>
      <c r="M97" s="13">
        <v>2</v>
      </c>
      <c r="N97" s="13">
        <v>6</v>
      </c>
      <c r="O97" s="9">
        <v>13.050602000000001</v>
      </c>
      <c r="P97" s="13">
        <v>5</v>
      </c>
    </row>
    <row r="98" spans="1:17" ht="19.5" x14ac:dyDescent="0.25">
      <c r="A98" s="8" t="s">
        <v>264</v>
      </c>
      <c r="B98" s="7" t="s">
        <v>265</v>
      </c>
      <c r="C98" s="7" t="s">
        <v>252</v>
      </c>
      <c r="D98" s="7" t="s">
        <v>14</v>
      </c>
      <c r="E98" s="7" t="s">
        <v>266</v>
      </c>
      <c r="F98" s="13">
        <v>124</v>
      </c>
      <c r="G98" s="13">
        <v>150</v>
      </c>
      <c r="H98" s="13">
        <v>137</v>
      </c>
      <c r="I98" s="13">
        <v>127</v>
      </c>
      <c r="J98" s="13">
        <v>147</v>
      </c>
      <c r="K98" s="9">
        <f t="shared" si="2"/>
        <v>150</v>
      </c>
      <c r="L98" s="13">
        <v>5</v>
      </c>
      <c r="M98" s="13">
        <v>3</v>
      </c>
      <c r="N98" s="13">
        <v>1</v>
      </c>
      <c r="O98" s="9">
        <v>12.080102999999999</v>
      </c>
      <c r="P98" s="13">
        <v>3</v>
      </c>
    </row>
    <row r="99" spans="1:17" ht="19.5" x14ac:dyDescent="0.25">
      <c r="A99" s="8" t="s">
        <v>251</v>
      </c>
      <c r="B99" s="7" t="s">
        <v>281</v>
      </c>
      <c r="C99" s="7" t="s">
        <v>252</v>
      </c>
      <c r="D99" s="7" t="s">
        <v>19</v>
      </c>
      <c r="E99" s="7" t="s">
        <v>141</v>
      </c>
      <c r="F99" s="13">
        <v>118</v>
      </c>
      <c r="G99" s="13">
        <v>67</v>
      </c>
      <c r="H99" s="13">
        <v>55</v>
      </c>
      <c r="I99" s="13">
        <v>141</v>
      </c>
      <c r="J99" s="13">
        <v>130</v>
      </c>
      <c r="K99" s="9">
        <f t="shared" ref="K99:K130" si="3">MAX(F99:J99)</f>
        <v>141</v>
      </c>
      <c r="L99" s="13">
        <v>6</v>
      </c>
      <c r="M99" s="13">
        <v>4</v>
      </c>
      <c r="N99" s="13">
        <v>7</v>
      </c>
      <c r="O99" s="9">
        <v>21.100704</v>
      </c>
      <c r="P99" s="13">
        <v>7</v>
      </c>
    </row>
    <row r="100" spans="1:17" ht="19.5" x14ac:dyDescent="0.25">
      <c r="A100" s="8" t="s">
        <v>282</v>
      </c>
      <c r="B100" s="7" t="s">
        <v>283</v>
      </c>
      <c r="C100" s="7" t="s">
        <v>252</v>
      </c>
      <c r="D100" s="7" t="s">
        <v>37</v>
      </c>
      <c r="E100" s="7" t="s">
        <v>284</v>
      </c>
      <c r="F100" s="13">
        <v>50</v>
      </c>
      <c r="G100" s="13">
        <v>45</v>
      </c>
      <c r="H100" s="13">
        <v>75</v>
      </c>
      <c r="I100" s="13">
        <v>119</v>
      </c>
      <c r="J100" s="13">
        <v>118</v>
      </c>
      <c r="K100" s="9">
        <f t="shared" si="3"/>
        <v>119</v>
      </c>
      <c r="L100" s="13">
        <v>7</v>
      </c>
      <c r="M100" s="13">
        <v>1</v>
      </c>
      <c r="N100" s="13">
        <v>5</v>
      </c>
      <c r="O100" s="9">
        <v>20.140501</v>
      </c>
      <c r="P100" s="13">
        <v>6</v>
      </c>
    </row>
    <row r="101" spans="1:17" ht="19.5" x14ac:dyDescent="0.25">
      <c r="A101" s="5" t="s">
        <v>275</v>
      </c>
      <c r="B101" s="4" t="s">
        <v>276</v>
      </c>
      <c r="C101" s="4" t="s">
        <v>269</v>
      </c>
      <c r="D101" s="4" t="s">
        <v>33</v>
      </c>
      <c r="E101" s="4" t="s">
        <v>277</v>
      </c>
      <c r="F101" s="11">
        <v>130</v>
      </c>
      <c r="G101" s="11">
        <v>120</v>
      </c>
      <c r="H101" s="11">
        <v>134</v>
      </c>
      <c r="I101" s="11">
        <v>97</v>
      </c>
      <c r="J101" s="11">
        <v>141</v>
      </c>
      <c r="K101" s="6">
        <f t="shared" si="3"/>
        <v>141</v>
      </c>
      <c r="L101" s="11">
        <v>1</v>
      </c>
      <c r="M101" s="11">
        <v>4</v>
      </c>
      <c r="N101" s="11">
        <v>1</v>
      </c>
      <c r="O101" s="6">
        <v>15.100104</v>
      </c>
      <c r="P101" s="11">
        <v>1</v>
      </c>
      <c r="Q101" t="s">
        <v>302</v>
      </c>
    </row>
    <row r="102" spans="1:17" ht="19.5" x14ac:dyDescent="0.25">
      <c r="A102" s="5" t="s">
        <v>267</v>
      </c>
      <c r="B102" s="4" t="s">
        <v>268</v>
      </c>
      <c r="C102" s="4" t="s">
        <v>269</v>
      </c>
      <c r="D102" s="4" t="s">
        <v>19</v>
      </c>
      <c r="E102" s="4" t="s">
        <v>141</v>
      </c>
      <c r="F102" s="11">
        <v>113</v>
      </c>
      <c r="G102" s="11">
        <v>116</v>
      </c>
      <c r="H102" s="11">
        <v>110</v>
      </c>
      <c r="I102" s="11">
        <v>113</v>
      </c>
      <c r="J102" s="11">
        <v>129</v>
      </c>
      <c r="K102" s="6">
        <f t="shared" si="3"/>
        <v>129</v>
      </c>
      <c r="L102" s="11">
        <v>2</v>
      </c>
      <c r="M102" s="11">
        <v>3</v>
      </c>
      <c r="N102" s="11">
        <v>4</v>
      </c>
      <c r="O102" s="6">
        <v>20.130402999999998</v>
      </c>
      <c r="P102" s="11">
        <v>3</v>
      </c>
    </row>
    <row r="103" spans="1:17" ht="19.5" x14ac:dyDescent="0.25">
      <c r="A103" s="5" t="s">
        <v>263</v>
      </c>
      <c r="B103" s="4" t="s">
        <v>273</v>
      </c>
      <c r="C103" s="4" t="s">
        <v>269</v>
      </c>
      <c r="D103" s="4" t="s">
        <v>37</v>
      </c>
      <c r="E103" s="4" t="s">
        <v>274</v>
      </c>
      <c r="F103" s="11">
        <v>102</v>
      </c>
      <c r="G103" s="11">
        <v>44</v>
      </c>
      <c r="H103" s="11">
        <v>102</v>
      </c>
      <c r="I103" s="11">
        <v>114</v>
      </c>
      <c r="J103" s="11">
        <v>49</v>
      </c>
      <c r="K103" s="6">
        <f t="shared" si="3"/>
        <v>114</v>
      </c>
      <c r="L103" s="11">
        <v>3</v>
      </c>
      <c r="M103" s="11">
        <v>1</v>
      </c>
      <c r="N103" s="11">
        <v>2</v>
      </c>
      <c r="O103" s="6">
        <v>18.150200999999999</v>
      </c>
      <c r="P103" s="11">
        <v>2</v>
      </c>
    </row>
    <row r="104" spans="1:17" ht="19.5" x14ac:dyDescent="0.25">
      <c r="A104" s="5" t="s">
        <v>270</v>
      </c>
      <c r="B104" s="4" t="s">
        <v>271</v>
      </c>
      <c r="C104" s="4" t="s">
        <v>269</v>
      </c>
      <c r="D104" s="4" t="s">
        <v>19</v>
      </c>
      <c r="E104" s="4" t="s">
        <v>272</v>
      </c>
      <c r="F104" s="11">
        <v>96</v>
      </c>
      <c r="G104" s="11">
        <v>74</v>
      </c>
      <c r="H104" s="11">
        <v>63</v>
      </c>
      <c r="I104" s="11">
        <v>68</v>
      </c>
      <c r="J104" s="11">
        <v>0</v>
      </c>
      <c r="K104" s="6">
        <f t="shared" si="3"/>
        <v>96</v>
      </c>
      <c r="L104" s="11">
        <v>4</v>
      </c>
      <c r="M104" s="11">
        <v>2</v>
      </c>
      <c r="N104" s="11">
        <v>2</v>
      </c>
      <c r="O104" s="6">
        <v>20.160201999999998</v>
      </c>
      <c r="P104" s="11">
        <v>4</v>
      </c>
    </row>
  </sheetData>
  <sortState ref="A3:Q104">
    <sortCondition ref="C3:C104" customList="高男菁英組,高女菁英組,國男菁英組,國女菁英組,高男社團組,高女社團組,國男社團組,國女社團組,國小高男組,國小高女組,國小中男組,國小中女組,國小低男組,國小低女組"/>
    <sortCondition descending="1" ref="K3:K104"/>
  </sortState>
  <mergeCells count="1">
    <mergeCell ref="A1:P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R6" sqref="R6"/>
    </sheetView>
  </sheetViews>
  <sheetFormatPr defaultRowHeight="16.5" x14ac:dyDescent="0.25"/>
  <cols>
    <col min="1" max="1" width="8" bestFit="1" customWidth="1"/>
    <col min="2" max="2" width="9.125" customWidth="1"/>
    <col min="3" max="3" width="14.625" bestFit="1" customWidth="1"/>
    <col min="4" max="4" width="9.25" hidden="1" customWidth="1"/>
    <col min="5" max="5" width="20.25" bestFit="1" customWidth="1"/>
    <col min="6" max="10" width="11.875" bestFit="1" customWidth="1"/>
    <col min="11" max="11" width="9.25" bestFit="1" customWidth="1"/>
  </cols>
  <sheetData>
    <row r="1" spans="1:11" ht="19.5" x14ac:dyDescent="0.25">
      <c r="A1" s="14" t="s">
        <v>0</v>
      </c>
      <c r="B1" s="1" t="s">
        <v>300</v>
      </c>
      <c r="C1" s="1" t="s">
        <v>301</v>
      </c>
      <c r="D1" s="14" t="s">
        <v>1</v>
      </c>
      <c r="E1" s="15" t="s">
        <v>287</v>
      </c>
      <c r="F1" s="14" t="s">
        <v>299</v>
      </c>
      <c r="G1" s="14" t="s">
        <v>295</v>
      </c>
      <c r="H1" s="14" t="s">
        <v>291</v>
      </c>
      <c r="I1" s="14" t="s">
        <v>288</v>
      </c>
      <c r="J1" s="14" t="s">
        <v>294</v>
      </c>
      <c r="K1" s="14" t="s">
        <v>293</v>
      </c>
    </row>
    <row r="2" spans="1:11" ht="19.5" x14ac:dyDescent="0.25">
      <c r="A2" s="5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6">
        <v>248</v>
      </c>
      <c r="G2" s="11">
        <v>1</v>
      </c>
      <c r="H2" s="11">
        <v>1</v>
      </c>
      <c r="I2" s="11">
        <v>1</v>
      </c>
      <c r="J2" s="6">
        <v>3</v>
      </c>
      <c r="K2" s="11">
        <v>1</v>
      </c>
    </row>
    <row r="3" spans="1:11" ht="19.5" x14ac:dyDescent="0.25">
      <c r="A3" s="8" t="s">
        <v>45</v>
      </c>
      <c r="B3" s="7" t="s">
        <v>46</v>
      </c>
      <c r="C3" s="7" t="s">
        <v>18</v>
      </c>
      <c r="D3" s="7" t="s">
        <v>14</v>
      </c>
      <c r="E3" s="7" t="s">
        <v>47</v>
      </c>
      <c r="F3" s="9">
        <v>256</v>
      </c>
      <c r="G3" s="13">
        <v>1</v>
      </c>
      <c r="H3" s="13">
        <v>1</v>
      </c>
      <c r="I3" s="13">
        <v>4</v>
      </c>
      <c r="J3" s="9">
        <v>6</v>
      </c>
      <c r="K3" s="13">
        <v>1</v>
      </c>
    </row>
    <row r="4" spans="1:11" ht="19.5" x14ac:dyDescent="0.25">
      <c r="A4" s="5" t="s">
        <v>48</v>
      </c>
      <c r="B4" s="4" t="s">
        <v>49</v>
      </c>
      <c r="C4" s="4" t="s">
        <v>50</v>
      </c>
      <c r="D4" s="4" t="s">
        <v>33</v>
      </c>
      <c r="E4" s="4" t="s">
        <v>51</v>
      </c>
      <c r="F4" s="6">
        <v>213</v>
      </c>
      <c r="G4" s="11">
        <v>1</v>
      </c>
      <c r="H4" s="11">
        <v>2</v>
      </c>
      <c r="I4" s="11">
        <v>1</v>
      </c>
      <c r="J4" s="6">
        <v>4</v>
      </c>
      <c r="K4" s="11">
        <v>1</v>
      </c>
    </row>
    <row r="5" spans="1:11" ht="19.5" x14ac:dyDescent="0.25">
      <c r="A5" s="8" t="s">
        <v>71</v>
      </c>
      <c r="B5" s="7" t="s">
        <v>72</v>
      </c>
      <c r="C5" s="7" t="s">
        <v>57</v>
      </c>
      <c r="D5" s="7" t="s">
        <v>19</v>
      </c>
      <c r="E5" s="7" t="s">
        <v>73</v>
      </c>
      <c r="F5" s="9">
        <v>223</v>
      </c>
      <c r="G5" s="13">
        <v>4</v>
      </c>
      <c r="H5" s="13">
        <v>5</v>
      </c>
      <c r="I5" s="13">
        <v>2</v>
      </c>
      <c r="J5" s="9">
        <v>11</v>
      </c>
      <c r="K5" s="13">
        <v>1</v>
      </c>
    </row>
    <row r="6" spans="1:11" ht="19.5" x14ac:dyDescent="0.25">
      <c r="A6" s="5" t="s">
        <v>169</v>
      </c>
      <c r="B6" s="4" t="s">
        <v>170</v>
      </c>
      <c r="C6" s="4" t="s">
        <v>136</v>
      </c>
      <c r="D6" s="4" t="s">
        <v>37</v>
      </c>
      <c r="E6" s="4" t="s">
        <v>171</v>
      </c>
      <c r="F6" s="6">
        <v>224</v>
      </c>
      <c r="G6" s="11">
        <v>1</v>
      </c>
      <c r="H6" s="11">
        <v>4</v>
      </c>
      <c r="I6" s="11">
        <v>2</v>
      </c>
      <c r="J6" s="6">
        <v>7</v>
      </c>
      <c r="K6" s="11">
        <v>1</v>
      </c>
    </row>
    <row r="7" spans="1:11" ht="19.5" x14ac:dyDescent="0.25">
      <c r="A7" s="8" t="s">
        <v>209</v>
      </c>
      <c r="B7" s="7" t="s">
        <v>210</v>
      </c>
      <c r="C7" s="7" t="s">
        <v>188</v>
      </c>
      <c r="D7" s="7" t="s">
        <v>37</v>
      </c>
      <c r="E7" s="7" t="s">
        <v>211</v>
      </c>
      <c r="F7" s="9">
        <v>206</v>
      </c>
      <c r="G7" s="13">
        <v>2</v>
      </c>
      <c r="H7" s="13">
        <v>1</v>
      </c>
      <c r="I7" s="13">
        <v>2</v>
      </c>
      <c r="J7" s="9">
        <v>5</v>
      </c>
      <c r="K7" s="13">
        <v>1</v>
      </c>
    </row>
    <row r="8" spans="1:11" ht="19.5" x14ac:dyDescent="0.25">
      <c r="A8" s="5" t="s">
        <v>245</v>
      </c>
      <c r="B8" s="4" t="s">
        <v>246</v>
      </c>
      <c r="C8" s="4" t="s">
        <v>233</v>
      </c>
      <c r="D8" s="4" t="s">
        <v>37</v>
      </c>
      <c r="E8" s="4" t="s">
        <v>119</v>
      </c>
      <c r="F8" s="6">
        <v>195</v>
      </c>
      <c r="G8" s="11">
        <v>1</v>
      </c>
      <c r="H8" s="11">
        <v>2</v>
      </c>
      <c r="I8" s="11">
        <v>1</v>
      </c>
      <c r="J8" s="6">
        <v>4</v>
      </c>
      <c r="K8" s="11">
        <v>1</v>
      </c>
    </row>
    <row r="9" spans="1:11" ht="19.5" x14ac:dyDescent="0.25">
      <c r="A9" s="8" t="s">
        <v>258</v>
      </c>
      <c r="B9" s="7" t="s">
        <v>259</v>
      </c>
      <c r="C9" s="7" t="s">
        <v>252</v>
      </c>
      <c r="D9" s="7" t="s">
        <v>37</v>
      </c>
      <c r="E9" s="7" t="s">
        <v>260</v>
      </c>
      <c r="F9" s="9">
        <v>191</v>
      </c>
      <c r="G9" s="13">
        <v>1</v>
      </c>
      <c r="H9" s="13">
        <v>5</v>
      </c>
      <c r="I9" s="13">
        <v>3</v>
      </c>
      <c r="J9" s="9">
        <v>9</v>
      </c>
      <c r="K9" s="13">
        <v>1</v>
      </c>
    </row>
    <row r="10" spans="1:11" ht="19.5" x14ac:dyDescent="0.25">
      <c r="A10" s="5" t="s">
        <v>275</v>
      </c>
      <c r="B10" s="4" t="s">
        <v>276</v>
      </c>
      <c r="C10" s="4" t="s">
        <v>269</v>
      </c>
      <c r="D10" s="4" t="s">
        <v>33</v>
      </c>
      <c r="E10" s="4" t="s">
        <v>277</v>
      </c>
      <c r="F10" s="6">
        <v>141</v>
      </c>
      <c r="G10" s="11">
        <v>1</v>
      </c>
      <c r="H10" s="11">
        <v>4</v>
      </c>
      <c r="I10" s="11">
        <v>1</v>
      </c>
      <c r="J10" s="6">
        <v>6</v>
      </c>
      <c r="K10" s="11">
        <v>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總排名</vt:lpstr>
      <vt:lpstr>推球</vt:lpstr>
      <vt:lpstr>切球</vt:lpstr>
      <vt:lpstr>開球</vt:lpstr>
      <vt:lpstr>各組第一名</vt:lpstr>
      <vt:lpstr>總排名!Print_Titles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陳連淦</cp:lastModifiedBy>
  <cp:lastPrinted>2017-04-24T01:22:26Z</cp:lastPrinted>
  <dcterms:created xsi:type="dcterms:W3CDTF">2017-04-21T09:07:49Z</dcterms:created>
  <dcterms:modified xsi:type="dcterms:W3CDTF">2017-04-24T04:32:02Z</dcterms:modified>
</cp:coreProperties>
</file>