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06年基層扎根-106.4.29\106年擊準擊遠\成績紀錄表\"/>
    </mc:Choice>
  </mc:AlternateContent>
  <bookViews>
    <workbookView xWindow="840" yWindow="360" windowWidth="19160" windowHeight="7500" tabRatio="687"/>
  </bookViews>
  <sheets>
    <sheet name="縣市團體成績統計" sheetId="9" r:id="rId1"/>
    <sheet name="各組第一名" sheetId="7" r:id="rId2"/>
    <sheet name="各組總成績" sheetId="4" r:id="rId3"/>
    <sheet name="開球" sheetId="1" r:id="rId4"/>
    <sheet name="推球-國小組 " sheetId="5" r:id="rId5"/>
    <sheet name="推球-高國中組" sheetId="2" r:id="rId6"/>
    <sheet name="切球-國小組" sheetId="6" r:id="rId7"/>
    <sheet name="切球-高國中組" sheetId="3" r:id="rId8"/>
  </sheets>
  <definedNames>
    <definedName name="_xlnm._FilterDatabase" localSheetId="7" hidden="1">'切球-高國中組'!$A$3:$M$121</definedName>
    <definedName name="_xlnm._FilterDatabase" localSheetId="6" hidden="1">'切球-國小組'!$A$3:$M$87</definedName>
    <definedName name="_xlnm._FilterDatabase" localSheetId="2" hidden="1">各組總成績!$A$3:$K$205</definedName>
    <definedName name="_xlnm._FilterDatabase" localSheetId="5" hidden="1">'推球-高國中組'!$A$4:$P$4</definedName>
    <definedName name="_xlnm._FilterDatabase" localSheetId="4" hidden="1">'推球-國小組 '!$A$3:$P$87</definedName>
    <definedName name="_xlnm._FilterDatabase" localSheetId="3" hidden="1">開球!$A$3:$O$3</definedName>
  </definedNames>
  <calcPr calcId="162913"/>
</workbook>
</file>

<file path=xl/calcChain.xml><?xml version="1.0" encoding="utf-8"?>
<calcChain xmlns="http://schemas.openxmlformats.org/spreadsheetml/2006/main">
  <c r="I4" i="4" l="1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8" i="4"/>
  <c r="I137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8" i="4"/>
  <c r="H137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122" i="4"/>
  <c r="I5" i="4"/>
  <c r="I6" i="4"/>
  <c r="I7" i="4"/>
  <c r="I8" i="4"/>
  <c r="I9" i="4"/>
  <c r="I10" i="4"/>
  <c r="I11" i="4"/>
  <c r="I12" i="4"/>
  <c r="I14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6" i="4"/>
  <c r="I45" i="4"/>
  <c r="I47" i="4"/>
  <c r="I48" i="4"/>
  <c r="I49" i="4"/>
  <c r="I50" i="4"/>
  <c r="I51" i="4"/>
  <c r="I52" i="4"/>
  <c r="H5" i="4"/>
  <c r="H6" i="4"/>
  <c r="H7" i="4"/>
  <c r="H8" i="4"/>
  <c r="H9" i="4"/>
  <c r="H10" i="4"/>
  <c r="H11" i="4"/>
  <c r="H12" i="4"/>
  <c r="H14" i="4"/>
  <c r="H13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6" i="4"/>
  <c r="H45" i="4"/>
  <c r="H47" i="4"/>
  <c r="H48" i="4"/>
  <c r="H49" i="4"/>
  <c r="H50" i="4"/>
  <c r="H51" i="4"/>
  <c r="H52" i="4"/>
  <c r="H53" i="4"/>
  <c r="H54" i="4"/>
  <c r="H55" i="4"/>
  <c r="H65" i="4"/>
  <c r="H56" i="4"/>
  <c r="H57" i="4"/>
  <c r="H59" i="4"/>
  <c r="H61" i="4"/>
  <c r="H62" i="4"/>
  <c r="H63" i="4"/>
  <c r="H64" i="4"/>
  <c r="H66" i="4"/>
  <c r="H68" i="4"/>
  <c r="H67" i="4"/>
  <c r="H70" i="4"/>
  <c r="H71" i="4"/>
  <c r="H72" i="4"/>
  <c r="H60" i="4"/>
  <c r="H58" i="4"/>
  <c r="H73" i="4"/>
  <c r="H74" i="4"/>
  <c r="H75" i="4"/>
  <c r="H69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100" i="4"/>
  <c r="H99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9" i="4"/>
  <c r="H120" i="4"/>
  <c r="H118" i="4"/>
  <c r="H121" i="4"/>
  <c r="H4" i="4"/>
  <c r="G5" i="4"/>
  <c r="G6" i="4"/>
  <c r="G7" i="4"/>
  <c r="G8" i="4"/>
  <c r="G9" i="4"/>
  <c r="G10" i="4"/>
  <c r="G11" i="4"/>
  <c r="G12" i="4"/>
  <c r="G14" i="4"/>
  <c r="G13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6" i="4"/>
  <c r="G45" i="4"/>
  <c r="G47" i="4"/>
  <c r="G48" i="4"/>
  <c r="G49" i="4"/>
  <c r="G50" i="4"/>
  <c r="G51" i="4"/>
  <c r="G52" i="4"/>
  <c r="G53" i="4"/>
  <c r="G54" i="4"/>
  <c r="G55" i="4"/>
  <c r="G65" i="4"/>
  <c r="G56" i="4"/>
  <c r="G57" i="4"/>
  <c r="G59" i="4"/>
  <c r="G61" i="4"/>
  <c r="G62" i="4"/>
  <c r="G63" i="4"/>
  <c r="G64" i="4"/>
  <c r="G66" i="4"/>
  <c r="G68" i="4"/>
  <c r="G67" i="4"/>
  <c r="G70" i="4"/>
  <c r="G71" i="4"/>
  <c r="G72" i="4"/>
  <c r="G60" i="4"/>
  <c r="G58" i="4"/>
  <c r="G73" i="4"/>
  <c r="G74" i="4"/>
  <c r="G75" i="4"/>
  <c r="G69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100" i="4"/>
  <c r="G99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9" i="4"/>
  <c r="G120" i="4"/>
  <c r="G118" i="4"/>
  <c r="G121" i="4"/>
  <c r="G122" i="4"/>
  <c r="G123" i="4"/>
  <c r="J123" i="4" s="1"/>
  <c r="G124" i="4"/>
  <c r="J124" i="4" s="1"/>
  <c r="G125" i="4"/>
  <c r="J125" i="4" s="1"/>
  <c r="G126" i="4"/>
  <c r="J126" i="4" s="1"/>
  <c r="G127" i="4"/>
  <c r="J127" i="4" s="1"/>
  <c r="G128" i="4"/>
  <c r="J128" i="4" s="1"/>
  <c r="G129" i="4"/>
  <c r="J129" i="4" s="1"/>
  <c r="G130" i="4"/>
  <c r="J130" i="4" s="1"/>
  <c r="G131" i="4"/>
  <c r="J131" i="4" s="1"/>
  <c r="G132" i="4"/>
  <c r="J132" i="4" s="1"/>
  <c r="G133" i="4"/>
  <c r="J133" i="4" s="1"/>
  <c r="G134" i="4"/>
  <c r="J134" i="4" s="1"/>
  <c r="G135" i="4"/>
  <c r="J135" i="4" s="1"/>
  <c r="G136" i="4"/>
  <c r="J136" i="4" s="1"/>
  <c r="G138" i="4"/>
  <c r="J138" i="4" s="1"/>
  <c r="G137" i="4"/>
  <c r="J137" i="4" s="1"/>
  <c r="G139" i="4"/>
  <c r="J139" i="4" s="1"/>
  <c r="G140" i="4"/>
  <c r="J140" i="4" s="1"/>
  <c r="G141" i="4"/>
  <c r="J141" i="4" s="1"/>
  <c r="G142" i="4"/>
  <c r="J142" i="4" s="1"/>
  <c r="G143" i="4"/>
  <c r="J143" i="4" s="1"/>
  <c r="G144" i="4"/>
  <c r="J144" i="4" s="1"/>
  <c r="G145" i="4"/>
  <c r="J145" i="4" s="1"/>
  <c r="G146" i="4"/>
  <c r="G147" i="4"/>
  <c r="J147" i="4" s="1"/>
  <c r="G148" i="4"/>
  <c r="J148" i="4" s="1"/>
  <c r="G149" i="4"/>
  <c r="J149" i="4" s="1"/>
  <c r="G150" i="4"/>
  <c r="J150" i="4" s="1"/>
  <c r="G151" i="4"/>
  <c r="J151" i="4" s="1"/>
  <c r="G152" i="4"/>
  <c r="J152" i="4" s="1"/>
  <c r="G153" i="4"/>
  <c r="J153" i="4" s="1"/>
  <c r="G154" i="4"/>
  <c r="G155" i="4"/>
  <c r="J155" i="4" s="1"/>
  <c r="G156" i="4"/>
  <c r="J156" i="4" s="1"/>
  <c r="G157" i="4"/>
  <c r="J157" i="4" s="1"/>
  <c r="G158" i="4"/>
  <c r="G159" i="4"/>
  <c r="J159" i="4" s="1"/>
  <c r="G160" i="4"/>
  <c r="J160" i="4" s="1"/>
  <c r="G161" i="4"/>
  <c r="J161" i="4" s="1"/>
  <c r="G162" i="4"/>
  <c r="G163" i="4"/>
  <c r="J163" i="4" s="1"/>
  <c r="G164" i="4"/>
  <c r="G165" i="4"/>
  <c r="J165" i="4" s="1"/>
  <c r="G166" i="4"/>
  <c r="G167" i="4"/>
  <c r="J167" i="4" s="1"/>
  <c r="G168" i="4"/>
  <c r="J168" i="4" s="1"/>
  <c r="G169" i="4"/>
  <c r="J169" i="4" s="1"/>
  <c r="G170" i="4"/>
  <c r="G171" i="4"/>
  <c r="J171" i="4" s="1"/>
  <c r="G172" i="4"/>
  <c r="G173" i="4"/>
  <c r="J173" i="4" s="1"/>
  <c r="G174" i="4"/>
  <c r="G175" i="4"/>
  <c r="J175" i="4" s="1"/>
  <c r="G176" i="4"/>
  <c r="J176" i="4" s="1"/>
  <c r="G177" i="4"/>
  <c r="J177" i="4" s="1"/>
  <c r="G178" i="4"/>
  <c r="G179" i="4"/>
  <c r="J179" i="4" s="1"/>
  <c r="G180" i="4"/>
  <c r="G181" i="4"/>
  <c r="J181" i="4" s="1"/>
  <c r="G182" i="4"/>
  <c r="G183" i="4"/>
  <c r="J183" i="4" s="1"/>
  <c r="G184" i="4"/>
  <c r="J184" i="4" s="1"/>
  <c r="G185" i="4"/>
  <c r="J185" i="4" s="1"/>
  <c r="G186" i="4"/>
  <c r="G187" i="4"/>
  <c r="J187" i="4" s="1"/>
  <c r="G188" i="4"/>
  <c r="G189" i="4"/>
  <c r="J189" i="4" s="1"/>
  <c r="G190" i="4"/>
  <c r="G191" i="4"/>
  <c r="J191" i="4" s="1"/>
  <c r="G192" i="4"/>
  <c r="J192" i="4" s="1"/>
  <c r="G193" i="4"/>
  <c r="J193" i="4" s="1"/>
  <c r="G194" i="4"/>
  <c r="G195" i="4"/>
  <c r="J195" i="4" s="1"/>
  <c r="G196" i="4"/>
  <c r="G197" i="4"/>
  <c r="J197" i="4" s="1"/>
  <c r="G198" i="4"/>
  <c r="G199" i="4"/>
  <c r="G200" i="4"/>
  <c r="J200" i="4" s="1"/>
  <c r="G201" i="4"/>
  <c r="J201" i="4" s="1"/>
  <c r="G202" i="4"/>
  <c r="G203" i="4"/>
  <c r="G204" i="4"/>
  <c r="G205" i="4"/>
  <c r="J205" i="4" s="1"/>
  <c r="G4" i="4"/>
  <c r="O62" i="5"/>
  <c r="P62" i="5" s="1"/>
  <c r="O63" i="5"/>
  <c r="P63" i="5" s="1"/>
  <c r="O61" i="5"/>
  <c r="O64" i="5"/>
  <c r="O65" i="5"/>
  <c r="P65" i="5" s="1"/>
  <c r="O66" i="5"/>
  <c r="P66" i="5" s="1"/>
  <c r="O67" i="5"/>
  <c r="O68" i="5"/>
  <c r="O69" i="5"/>
  <c r="P69" i="5" s="1"/>
  <c r="O70" i="5"/>
  <c r="P70" i="5" s="1"/>
  <c r="O71" i="5"/>
  <c r="O72" i="5"/>
  <c r="O73" i="5"/>
  <c r="P73" i="5" s="1"/>
  <c r="O60" i="5"/>
  <c r="P67" i="5" s="1"/>
  <c r="K42" i="2"/>
  <c r="L42" i="2" s="1"/>
  <c r="K43" i="2"/>
  <c r="L43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44" i="2"/>
  <c r="L44" i="2" s="1"/>
  <c r="K41" i="2"/>
  <c r="L41" i="2" s="1"/>
  <c r="J49" i="4" l="1"/>
  <c r="J46" i="4"/>
  <c r="J41" i="4"/>
  <c r="J37" i="4"/>
  <c r="J33" i="4"/>
  <c r="J29" i="4"/>
  <c r="J25" i="4"/>
  <c r="J21" i="4"/>
  <c r="J17" i="4"/>
  <c r="J14" i="4"/>
  <c r="J9" i="4"/>
  <c r="J5" i="4"/>
  <c r="J4" i="4"/>
  <c r="J50" i="4"/>
  <c r="J45" i="4"/>
  <c r="J42" i="4"/>
  <c r="J38" i="4"/>
  <c r="J34" i="4"/>
  <c r="J30" i="4"/>
  <c r="J26" i="4"/>
  <c r="J22" i="4"/>
  <c r="J18" i="4"/>
  <c r="J13" i="4"/>
  <c r="J10" i="4"/>
  <c r="J6" i="4"/>
  <c r="J51" i="4"/>
  <c r="J47" i="4"/>
  <c r="J43" i="4"/>
  <c r="J39" i="4"/>
  <c r="J35" i="4"/>
  <c r="K35" i="4" s="1"/>
  <c r="J31" i="4"/>
  <c r="J27" i="4"/>
  <c r="J23" i="4"/>
  <c r="J19" i="4"/>
  <c r="J15" i="4"/>
  <c r="J11" i="4"/>
  <c r="J7" i="4"/>
  <c r="J52" i="4"/>
  <c r="J48" i="4"/>
  <c r="J44" i="4"/>
  <c r="J40" i="4"/>
  <c r="J36" i="4"/>
  <c r="J32" i="4"/>
  <c r="J28" i="4"/>
  <c r="K28" i="4" s="1"/>
  <c r="J24" i="4"/>
  <c r="J20" i="4"/>
  <c r="J16" i="4"/>
  <c r="J12" i="4"/>
  <c r="K12" i="4" s="1"/>
  <c r="J8" i="4"/>
  <c r="J204" i="4"/>
  <c r="J196" i="4"/>
  <c r="J188" i="4"/>
  <c r="J180" i="4"/>
  <c r="J172" i="4"/>
  <c r="J164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46" i="4"/>
  <c r="K146" i="4" s="1"/>
  <c r="J203" i="4"/>
  <c r="J199" i="4"/>
  <c r="J122" i="4"/>
  <c r="K122" i="4" s="1"/>
  <c r="P72" i="5"/>
  <c r="P64" i="5"/>
  <c r="P71" i="5"/>
  <c r="P60" i="5"/>
  <c r="P68" i="5"/>
  <c r="L4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77" i="3"/>
  <c r="L54" i="3"/>
  <c r="L56" i="3"/>
  <c r="L57" i="3"/>
  <c r="L58" i="3"/>
  <c r="L59" i="3"/>
  <c r="L61" i="3"/>
  <c r="L62" i="3"/>
  <c r="L63" i="3"/>
  <c r="L64" i="3"/>
  <c r="L76" i="3"/>
  <c r="L65" i="3"/>
  <c r="L66" i="3"/>
  <c r="L67" i="3"/>
  <c r="L69" i="3"/>
  <c r="L70" i="3"/>
  <c r="L71" i="3"/>
  <c r="L72" i="3"/>
  <c r="L73" i="3"/>
  <c r="L74" i="3"/>
  <c r="L75" i="3"/>
  <c r="L78" i="3"/>
  <c r="L79" i="3"/>
  <c r="L80" i="3"/>
  <c r="L60" i="3"/>
  <c r="L55" i="3"/>
  <c r="L68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8" i="3"/>
  <c r="L99" i="3"/>
  <c r="L100" i="3"/>
  <c r="L97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5" i="3"/>
  <c r="K11" i="4" l="1"/>
  <c r="K26" i="4"/>
  <c r="K5" i="4"/>
  <c r="K21" i="4"/>
  <c r="K37" i="4"/>
  <c r="K16" i="4"/>
  <c r="K32" i="4"/>
  <c r="K15" i="4"/>
  <c r="K31" i="4"/>
  <c r="K13" i="4"/>
  <c r="K30" i="4"/>
  <c r="K9" i="4"/>
  <c r="K25" i="4"/>
  <c r="K18" i="4"/>
  <c r="K34" i="4"/>
  <c r="K14" i="4"/>
  <c r="K29" i="4"/>
  <c r="K27" i="4"/>
  <c r="K10" i="4"/>
  <c r="K20" i="4"/>
  <c r="K36" i="4"/>
  <c r="K19" i="4"/>
  <c r="K8" i="4"/>
  <c r="K24" i="4"/>
  <c r="K7" i="4"/>
  <c r="K23" i="4"/>
  <c r="K39" i="4"/>
  <c r="K6" i="4"/>
  <c r="K22" i="4"/>
  <c r="K38" i="4"/>
  <c r="K4" i="4"/>
  <c r="K17" i="4"/>
  <c r="K33" i="4"/>
  <c r="M120" i="3"/>
  <c r="I113" i="4" s="1"/>
  <c r="J113" i="4" s="1"/>
  <c r="M116" i="3"/>
  <c r="I107" i="4" s="1"/>
  <c r="J107" i="4" s="1"/>
  <c r="M91" i="3"/>
  <c r="I92" i="4" s="1"/>
  <c r="J92" i="4" s="1"/>
  <c r="K52" i="4"/>
  <c r="K44" i="4"/>
  <c r="K41" i="4"/>
  <c r="K48" i="4"/>
  <c r="K51" i="4"/>
  <c r="K47" i="4"/>
  <c r="K49" i="4"/>
  <c r="K43" i="4"/>
  <c r="K50" i="4"/>
  <c r="K46" i="4"/>
  <c r="K45" i="4"/>
  <c r="K203" i="4"/>
  <c r="K162" i="4"/>
  <c r="K178" i="4"/>
  <c r="K166" i="4"/>
  <c r="K154" i="4"/>
  <c r="K170" i="4"/>
  <c r="K176" i="4"/>
  <c r="K194" i="4"/>
  <c r="K143" i="4"/>
  <c r="K180" i="4"/>
  <c r="K125" i="4"/>
  <c r="K157" i="4"/>
  <c r="K173" i="4"/>
  <c r="K189" i="4"/>
  <c r="K130" i="4"/>
  <c r="K179" i="4"/>
  <c r="K205" i="4"/>
  <c r="K135" i="4"/>
  <c r="K163" i="4"/>
  <c r="K191" i="4"/>
  <c r="K132" i="4"/>
  <c r="K168" i="4"/>
  <c r="K182" i="4"/>
  <c r="K198" i="4"/>
  <c r="K149" i="4"/>
  <c r="K188" i="4"/>
  <c r="K129" i="4"/>
  <c r="K161" i="4"/>
  <c r="K177" i="4"/>
  <c r="K193" i="4"/>
  <c r="K134" i="4"/>
  <c r="K187" i="4"/>
  <c r="K123" i="4"/>
  <c r="K151" i="4"/>
  <c r="K167" i="4"/>
  <c r="K192" i="4"/>
  <c r="K152" i="4"/>
  <c r="K186" i="4"/>
  <c r="K202" i="4"/>
  <c r="K142" i="4"/>
  <c r="K164" i="4"/>
  <c r="K196" i="4"/>
  <c r="K133" i="4"/>
  <c r="K165" i="4"/>
  <c r="K181" i="4"/>
  <c r="K201" i="4"/>
  <c r="K150" i="4"/>
  <c r="K195" i="4"/>
  <c r="K127" i="4"/>
  <c r="K155" i="4"/>
  <c r="K175" i="4"/>
  <c r="K124" i="4"/>
  <c r="K156" i="4"/>
  <c r="K184" i="4"/>
  <c r="K199" i="4"/>
  <c r="K158" i="4"/>
  <c r="K174" i="4"/>
  <c r="K190" i="4"/>
  <c r="K140" i="4"/>
  <c r="K172" i="4"/>
  <c r="K204" i="4"/>
  <c r="K153" i="4"/>
  <c r="K169" i="4"/>
  <c r="K185" i="4"/>
  <c r="K126" i="4"/>
  <c r="K171" i="4"/>
  <c r="K200" i="4"/>
  <c r="K131" i="4"/>
  <c r="K159" i="4"/>
  <c r="K183" i="4"/>
  <c r="K128" i="4"/>
  <c r="K160" i="4"/>
  <c r="K197" i="4"/>
  <c r="K144" i="4"/>
  <c r="K148" i="4"/>
  <c r="K141" i="4"/>
  <c r="K147" i="4"/>
  <c r="K138" i="4"/>
  <c r="K136" i="4"/>
  <c r="K137" i="4"/>
  <c r="K145" i="4"/>
  <c r="K139" i="4"/>
  <c r="M112" i="3"/>
  <c r="I119" i="4" s="1"/>
  <c r="J119" i="4" s="1"/>
  <c r="M97" i="3"/>
  <c r="I99" i="4" s="1"/>
  <c r="J99" i="4" s="1"/>
  <c r="M119" i="3"/>
  <c r="I121" i="4" s="1"/>
  <c r="J121" i="4" s="1"/>
  <c r="M107" i="3"/>
  <c r="I110" i="4" s="1"/>
  <c r="J110" i="4" s="1"/>
  <c r="M100" i="3"/>
  <c r="I101" i="4" s="1"/>
  <c r="J101" i="4" s="1"/>
  <c r="M118" i="3"/>
  <c r="I115" i="4" s="1"/>
  <c r="J115" i="4" s="1"/>
  <c r="M114" i="3"/>
  <c r="I108" i="4" s="1"/>
  <c r="J108" i="4" s="1"/>
  <c r="M110" i="3"/>
  <c r="I111" i="4" s="1"/>
  <c r="J111" i="4" s="1"/>
  <c r="M106" i="3"/>
  <c r="M102" i="3"/>
  <c r="I112" i="4" s="1"/>
  <c r="J112" i="4" s="1"/>
  <c r="M99" i="3"/>
  <c r="I100" i="4" s="1"/>
  <c r="J100" i="4" s="1"/>
  <c r="M94" i="3"/>
  <c r="I103" i="4" s="1"/>
  <c r="J103" i="4" s="1"/>
  <c r="M108" i="3"/>
  <c r="I102" i="4" s="1"/>
  <c r="J102" i="4" s="1"/>
  <c r="M104" i="3"/>
  <c r="I104" i="4" s="1"/>
  <c r="J104" i="4" s="1"/>
  <c r="M115" i="3"/>
  <c r="I116" i="4" s="1"/>
  <c r="J116" i="4" s="1"/>
  <c r="M111" i="3"/>
  <c r="M95" i="3"/>
  <c r="I94" i="4" s="1"/>
  <c r="J94" i="4" s="1"/>
  <c r="M121" i="3"/>
  <c r="I120" i="4" s="1"/>
  <c r="J120" i="4" s="1"/>
  <c r="M117" i="3"/>
  <c r="I109" i="4" s="1"/>
  <c r="J109" i="4" s="1"/>
  <c r="M113" i="3"/>
  <c r="I114" i="4" s="1"/>
  <c r="J114" i="4" s="1"/>
  <c r="M109" i="3"/>
  <c r="I106" i="4" s="1"/>
  <c r="J106" i="4" s="1"/>
  <c r="M105" i="3"/>
  <c r="I105" i="4" s="1"/>
  <c r="J105" i="4" s="1"/>
  <c r="M101" i="3"/>
  <c r="I95" i="4" s="1"/>
  <c r="J95" i="4" s="1"/>
  <c r="M98" i="3"/>
  <c r="I97" i="4" s="1"/>
  <c r="J97" i="4" s="1"/>
  <c r="M96" i="3"/>
  <c r="I98" i="4" s="1"/>
  <c r="J98" i="4" s="1"/>
  <c r="M103" i="3"/>
  <c r="I96" i="4" s="1"/>
  <c r="J96" i="4" s="1"/>
  <c r="M86" i="3"/>
  <c r="I86" i="4" s="1"/>
  <c r="J86" i="4" s="1"/>
  <c r="M93" i="3"/>
  <c r="I90" i="4" s="1"/>
  <c r="J90" i="4" s="1"/>
  <c r="M85" i="3"/>
  <c r="I93" i="4" s="1"/>
  <c r="J93" i="4" s="1"/>
  <c r="M80" i="3"/>
  <c r="I74" i="4" s="1"/>
  <c r="J74" i="4" s="1"/>
  <c r="M65" i="3"/>
  <c r="I56" i="4" s="1"/>
  <c r="J56" i="4" s="1"/>
  <c r="M62" i="3"/>
  <c r="I59" i="4" s="1"/>
  <c r="J59" i="4" s="1"/>
  <c r="M90" i="3"/>
  <c r="I88" i="4" s="1"/>
  <c r="J88" i="4" s="1"/>
  <c r="M89" i="3"/>
  <c r="I89" i="4" s="1"/>
  <c r="J89" i="4" s="1"/>
  <c r="M81" i="3"/>
  <c r="I85" i="4" s="1"/>
  <c r="J85" i="4" s="1"/>
  <c r="M74" i="3"/>
  <c r="I76" i="4" s="1"/>
  <c r="J76" i="4" s="1"/>
  <c r="M70" i="3"/>
  <c r="I87" i="4" s="1"/>
  <c r="J87" i="4" s="1"/>
  <c r="M57" i="3"/>
  <c r="I67" i="4" s="1"/>
  <c r="J67" i="4" s="1"/>
  <c r="M87" i="3"/>
  <c r="I84" i="4" s="1"/>
  <c r="J84" i="4" s="1"/>
  <c r="M83" i="3"/>
  <c r="I81" i="4" s="1"/>
  <c r="J81" i="4" s="1"/>
  <c r="M55" i="3"/>
  <c r="I58" i="4" s="1"/>
  <c r="J58" i="4" s="1"/>
  <c r="M78" i="3"/>
  <c r="I79" i="4" s="1"/>
  <c r="J79" i="4" s="1"/>
  <c r="M72" i="3"/>
  <c r="I70" i="4" s="1"/>
  <c r="J70" i="4" s="1"/>
  <c r="M67" i="3"/>
  <c r="I73" i="4" s="1"/>
  <c r="J73" i="4" s="1"/>
  <c r="M64" i="3"/>
  <c r="I62" i="4" s="1"/>
  <c r="J62" i="4" s="1"/>
  <c r="M59" i="3"/>
  <c r="I63" i="4" s="1"/>
  <c r="J63" i="4" s="1"/>
  <c r="M61" i="3"/>
  <c r="I53" i="4" s="1"/>
  <c r="J53" i="4" s="1"/>
  <c r="M82" i="3"/>
  <c r="I75" i="4" s="1"/>
  <c r="J75" i="4" s="1"/>
  <c r="M60" i="3"/>
  <c r="I60" i="4" s="1"/>
  <c r="J60" i="4" s="1"/>
  <c r="M75" i="3"/>
  <c r="I82" i="4" s="1"/>
  <c r="J82" i="4" s="1"/>
  <c r="M71" i="3"/>
  <c r="I72" i="4" s="1"/>
  <c r="J72" i="4" s="1"/>
  <c r="M66" i="3"/>
  <c r="I66" i="4" s="1"/>
  <c r="J66" i="4" s="1"/>
  <c r="M63" i="3"/>
  <c r="I71" i="4" s="1"/>
  <c r="J71" i="4" s="1"/>
  <c r="M58" i="3"/>
  <c r="I57" i="4" s="1"/>
  <c r="J57" i="4" s="1"/>
  <c r="M77" i="3"/>
  <c r="I61" i="4" s="1"/>
  <c r="J61" i="4" s="1"/>
  <c r="M53" i="3"/>
  <c r="I55" i="4" s="1"/>
  <c r="J55" i="4" s="1"/>
  <c r="M92" i="3"/>
  <c r="I80" i="4" s="1"/>
  <c r="J80" i="4" s="1"/>
  <c r="M84" i="3"/>
  <c r="I68" i="4" s="1"/>
  <c r="J68" i="4" s="1"/>
  <c r="M79" i="3"/>
  <c r="I83" i="4" s="1"/>
  <c r="J83" i="4" s="1"/>
  <c r="M69" i="3"/>
  <c r="I77" i="4" s="1"/>
  <c r="J77" i="4" s="1"/>
  <c r="M76" i="3"/>
  <c r="I65" i="4" s="1"/>
  <c r="J65" i="4" s="1"/>
  <c r="M56" i="3"/>
  <c r="I64" i="4" s="1"/>
  <c r="J64" i="4" s="1"/>
  <c r="M54" i="3"/>
  <c r="I54" i="4" s="1"/>
  <c r="J54" i="4" s="1"/>
  <c r="M88" i="3"/>
  <c r="I91" i="4" s="1"/>
  <c r="J91" i="4" s="1"/>
  <c r="M68" i="3"/>
  <c r="I69" i="4" s="1"/>
  <c r="J69" i="4" s="1"/>
  <c r="M73" i="3"/>
  <c r="I78" i="4" s="1"/>
  <c r="J78" i="4" s="1"/>
  <c r="K78" i="4" s="1"/>
  <c r="N4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O47" i="3" s="1"/>
  <c r="N48" i="3"/>
  <c r="N49" i="3"/>
  <c r="N50" i="3"/>
  <c r="N51" i="3"/>
  <c r="O51" i="3" s="1"/>
  <c r="N52" i="3"/>
  <c r="N53" i="3"/>
  <c r="N77" i="3"/>
  <c r="N54" i="3"/>
  <c r="N56" i="3"/>
  <c r="N57" i="3"/>
  <c r="N58" i="3"/>
  <c r="N59" i="3"/>
  <c r="N61" i="3"/>
  <c r="N62" i="3"/>
  <c r="N63" i="3"/>
  <c r="N64" i="3"/>
  <c r="N76" i="3"/>
  <c r="N65" i="3"/>
  <c r="N66" i="3"/>
  <c r="N67" i="3"/>
  <c r="N69" i="3"/>
  <c r="N70" i="3"/>
  <c r="N71" i="3"/>
  <c r="N72" i="3"/>
  <c r="N73" i="3"/>
  <c r="N74" i="3"/>
  <c r="N75" i="3"/>
  <c r="N78" i="3"/>
  <c r="N79" i="3"/>
  <c r="N80" i="3"/>
  <c r="N60" i="3"/>
  <c r="N55" i="3"/>
  <c r="N68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8" i="3"/>
  <c r="N99" i="3"/>
  <c r="N100" i="3"/>
  <c r="N97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O119" i="3" s="1"/>
  <c r="N120" i="3"/>
  <c r="N121" i="3"/>
  <c r="N5" i="3"/>
  <c r="N5" i="6"/>
  <c r="O5" i="6" s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68" i="6"/>
  <c r="O68" i="6" s="1"/>
  <c r="N69" i="6"/>
  <c r="O69" i="6" s="1"/>
  <c r="N70" i="6"/>
  <c r="O70" i="6" s="1"/>
  <c r="N71" i="6"/>
  <c r="O71" i="6" s="1"/>
  <c r="N72" i="6"/>
  <c r="O72" i="6" s="1"/>
  <c r="N73" i="6"/>
  <c r="O73" i="6" s="1"/>
  <c r="N74" i="6"/>
  <c r="O74" i="6" s="1"/>
  <c r="N75" i="6"/>
  <c r="O75" i="6" s="1"/>
  <c r="N76" i="6"/>
  <c r="O76" i="6" s="1"/>
  <c r="N77" i="6"/>
  <c r="O77" i="6" s="1"/>
  <c r="N78" i="6"/>
  <c r="O78" i="6" s="1"/>
  <c r="N79" i="6"/>
  <c r="O79" i="6" s="1"/>
  <c r="N80" i="6"/>
  <c r="O80" i="6" s="1"/>
  <c r="N81" i="6"/>
  <c r="O81" i="6" s="1"/>
  <c r="N82" i="6"/>
  <c r="O82" i="6" s="1"/>
  <c r="N83" i="6"/>
  <c r="O83" i="6" s="1"/>
  <c r="N84" i="6"/>
  <c r="O84" i="6" s="1"/>
  <c r="N85" i="6"/>
  <c r="O85" i="6" s="1"/>
  <c r="N86" i="6"/>
  <c r="O86" i="6" s="1"/>
  <c r="N87" i="6"/>
  <c r="O87" i="6" s="1"/>
  <c r="N4" i="6"/>
  <c r="O4" i="6" s="1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M42" i="2"/>
  <c r="M43" i="2"/>
  <c r="M45" i="2"/>
  <c r="M46" i="2"/>
  <c r="M47" i="2"/>
  <c r="M48" i="2"/>
  <c r="M49" i="2"/>
  <c r="M50" i="2"/>
  <c r="M51" i="2"/>
  <c r="M52" i="2"/>
  <c r="M44" i="2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7" i="2"/>
  <c r="N67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N75" i="2" s="1"/>
  <c r="M76" i="2"/>
  <c r="N76" i="2" s="1"/>
  <c r="M77" i="2"/>
  <c r="N77" i="2" s="1"/>
  <c r="M78" i="2"/>
  <c r="N78" i="2" s="1"/>
  <c r="M79" i="2"/>
  <c r="N79" i="2" s="1"/>
  <c r="M80" i="2"/>
  <c r="N80" i="2" s="1"/>
  <c r="M81" i="2"/>
  <c r="N81" i="2" s="1"/>
  <c r="M82" i="2"/>
  <c r="N82" i="2" s="1"/>
  <c r="M83" i="2"/>
  <c r="N83" i="2" s="1"/>
  <c r="M84" i="2"/>
  <c r="N84" i="2" s="1"/>
  <c r="M85" i="2"/>
  <c r="N85" i="2" s="1"/>
  <c r="M86" i="2"/>
  <c r="N86" i="2" s="1"/>
  <c r="M87" i="2"/>
  <c r="N87" i="2" s="1"/>
  <c r="M88" i="2"/>
  <c r="N88" i="2" s="1"/>
  <c r="M89" i="2"/>
  <c r="N89" i="2" s="1"/>
  <c r="M90" i="2"/>
  <c r="N90" i="2" s="1"/>
  <c r="M91" i="2"/>
  <c r="N91" i="2" s="1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98" i="2"/>
  <c r="N98" i="2" s="1"/>
  <c r="M99" i="2"/>
  <c r="N99" i="2" s="1"/>
  <c r="M100" i="2"/>
  <c r="N100" i="2" s="1"/>
  <c r="M101" i="2"/>
  <c r="N101" i="2" s="1"/>
  <c r="M102" i="2"/>
  <c r="N102" i="2" s="1"/>
  <c r="M103" i="2"/>
  <c r="N103" i="2" s="1"/>
  <c r="M104" i="2"/>
  <c r="N104" i="2" s="1"/>
  <c r="M105" i="2"/>
  <c r="N105" i="2" s="1"/>
  <c r="M106" i="2"/>
  <c r="N106" i="2" s="1"/>
  <c r="M107" i="2"/>
  <c r="N107" i="2" s="1"/>
  <c r="M108" i="2"/>
  <c r="N108" i="2" s="1"/>
  <c r="M109" i="2"/>
  <c r="N109" i="2" s="1"/>
  <c r="M110" i="2"/>
  <c r="N110" i="2" s="1"/>
  <c r="M111" i="2"/>
  <c r="N111" i="2" s="1"/>
  <c r="M112" i="2"/>
  <c r="N112" i="2" s="1"/>
  <c r="M113" i="2"/>
  <c r="N113" i="2" s="1"/>
  <c r="M114" i="2"/>
  <c r="N114" i="2" s="1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N120" i="2" s="1"/>
  <c r="M121" i="2"/>
  <c r="N121" i="2" s="1"/>
  <c r="M4" i="2"/>
  <c r="N4" i="2" s="1"/>
  <c r="Q5" i="5"/>
  <c r="R5" i="5" s="1"/>
  <c r="Q6" i="5"/>
  <c r="Q7" i="5"/>
  <c r="R7" i="5" s="1"/>
  <c r="Q8" i="5"/>
  <c r="R8" i="5" s="1"/>
  <c r="Q9" i="5"/>
  <c r="R9" i="5" s="1"/>
  <c r="Q10" i="5"/>
  <c r="Q11" i="5"/>
  <c r="R11" i="5" s="1"/>
  <c r="Q12" i="5"/>
  <c r="R12" i="5" s="1"/>
  <c r="Q13" i="5"/>
  <c r="R13" i="5" s="1"/>
  <c r="Q14" i="5"/>
  <c r="Q15" i="5"/>
  <c r="R15" i="5" s="1"/>
  <c r="Q16" i="5"/>
  <c r="R16" i="5" s="1"/>
  <c r="Q17" i="5"/>
  <c r="R17" i="5" s="1"/>
  <c r="Q18" i="5"/>
  <c r="R18" i="5" s="1"/>
  <c r="Q19" i="5"/>
  <c r="Q20" i="5"/>
  <c r="R20" i="5" s="1"/>
  <c r="Q21" i="5"/>
  <c r="R21" i="5" s="1"/>
  <c r="Q22" i="5"/>
  <c r="R22" i="5" s="1"/>
  <c r="Q23" i="5"/>
  <c r="R23" i="5" s="1"/>
  <c r="Q24" i="5"/>
  <c r="R24" i="5" s="1"/>
  <c r="Q25" i="5"/>
  <c r="R25" i="5" s="1"/>
  <c r="Q26" i="5"/>
  <c r="R26" i="5" s="1"/>
  <c r="Q27" i="5"/>
  <c r="R27" i="5" s="1"/>
  <c r="Q28" i="5"/>
  <c r="R28" i="5" s="1"/>
  <c r="Q29" i="5"/>
  <c r="R29" i="5" s="1"/>
  <c r="Q30" i="5"/>
  <c r="R30" i="5" s="1"/>
  <c r="Q31" i="5"/>
  <c r="R31" i="5" s="1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R44" i="5" s="1"/>
  <c r="Q45" i="5"/>
  <c r="Q46" i="5"/>
  <c r="Q47" i="5"/>
  <c r="Q48" i="5"/>
  <c r="Q49" i="5"/>
  <c r="Q50" i="5"/>
  <c r="Q51" i="5"/>
  <c r="Q52" i="5"/>
  <c r="Q53" i="5"/>
  <c r="Q54" i="5"/>
  <c r="Q55" i="5"/>
  <c r="Q56" i="5"/>
  <c r="R56" i="5" s="1"/>
  <c r="Q57" i="5"/>
  <c r="Q58" i="5"/>
  <c r="Q59" i="5"/>
  <c r="Q60" i="5"/>
  <c r="Q62" i="5"/>
  <c r="Q63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R84" i="5" s="1"/>
  <c r="Q85" i="5"/>
  <c r="Q86" i="5"/>
  <c r="Q87" i="5"/>
  <c r="Q4" i="5"/>
  <c r="R6" i="5" s="1"/>
  <c r="N5" i="1"/>
  <c r="N6" i="1"/>
  <c r="N7" i="1"/>
  <c r="O7" i="1" s="1"/>
  <c r="N8" i="1"/>
  <c r="N9" i="1"/>
  <c r="N10" i="1"/>
  <c r="N11" i="1"/>
  <c r="O11" i="1" s="1"/>
  <c r="N12" i="1"/>
  <c r="N13" i="1"/>
  <c r="N14" i="1"/>
  <c r="N15" i="1"/>
  <c r="O15" i="1" s="1"/>
  <c r="N16" i="1"/>
  <c r="N17" i="1"/>
  <c r="N18" i="1"/>
  <c r="N19" i="1"/>
  <c r="O19" i="1" s="1"/>
  <c r="N20" i="1"/>
  <c r="N21" i="1"/>
  <c r="N22" i="1"/>
  <c r="N23" i="1"/>
  <c r="O23" i="1" s="1"/>
  <c r="N24" i="1"/>
  <c r="N25" i="1"/>
  <c r="N26" i="1"/>
  <c r="N27" i="1"/>
  <c r="O27" i="1" s="1"/>
  <c r="N28" i="1"/>
  <c r="N29" i="1"/>
  <c r="N30" i="1"/>
  <c r="N31" i="1"/>
  <c r="O31" i="1" s="1"/>
  <c r="N32" i="1"/>
  <c r="N33" i="1"/>
  <c r="N34" i="1"/>
  <c r="N35" i="1"/>
  <c r="O35" i="1" s="1"/>
  <c r="N36" i="1"/>
  <c r="N37" i="1"/>
  <c r="N38" i="1"/>
  <c r="O38" i="1" s="1"/>
  <c r="N39" i="1"/>
  <c r="O39" i="1" s="1"/>
  <c r="N40" i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4" i="1"/>
  <c r="O4" i="1" s="1"/>
  <c r="R25" i="9"/>
  <c r="R24" i="9"/>
  <c r="R23" i="9"/>
  <c r="R22" i="9"/>
  <c r="R21" i="9"/>
  <c r="R17" i="9"/>
  <c r="R20" i="9"/>
  <c r="R19" i="9"/>
  <c r="R16" i="9"/>
  <c r="R18" i="9"/>
  <c r="R15" i="9"/>
  <c r="R14" i="9"/>
  <c r="R13" i="9"/>
  <c r="R12" i="9"/>
  <c r="R11" i="9"/>
  <c r="R10" i="9"/>
  <c r="R9" i="9"/>
  <c r="R6" i="9"/>
  <c r="R7" i="9"/>
  <c r="R4" i="9"/>
  <c r="R5" i="9"/>
  <c r="R2" i="9"/>
  <c r="R3" i="9"/>
  <c r="K64" i="4" l="1"/>
  <c r="K54" i="4"/>
  <c r="K83" i="4"/>
  <c r="K61" i="4"/>
  <c r="K72" i="4"/>
  <c r="K86" i="4"/>
  <c r="K70" i="4"/>
  <c r="K84" i="4"/>
  <c r="K85" i="4"/>
  <c r="K56" i="4"/>
  <c r="K68" i="4"/>
  <c r="K57" i="4"/>
  <c r="K82" i="4"/>
  <c r="K63" i="4"/>
  <c r="K79" i="4"/>
  <c r="K67" i="4"/>
  <c r="K89" i="4"/>
  <c r="K65" i="4"/>
  <c r="K80" i="4"/>
  <c r="K71" i="4"/>
  <c r="K60" i="4"/>
  <c r="K62" i="4"/>
  <c r="K58" i="4"/>
  <c r="K87" i="4"/>
  <c r="K88" i="4"/>
  <c r="K93" i="4"/>
  <c r="K69" i="4"/>
  <c r="K91" i="4"/>
  <c r="K77" i="4"/>
  <c r="K55" i="4"/>
  <c r="K66" i="4"/>
  <c r="K75" i="4"/>
  <c r="K73" i="4"/>
  <c r="K81" i="4"/>
  <c r="K76" i="4"/>
  <c r="K59" i="4"/>
  <c r="K90" i="4"/>
  <c r="O52" i="3"/>
  <c r="O48" i="3"/>
  <c r="O44" i="3"/>
  <c r="K92" i="4"/>
  <c r="K74" i="4"/>
  <c r="O43" i="3"/>
  <c r="K53" i="4"/>
  <c r="I117" i="4"/>
  <c r="J117" i="4" s="1"/>
  <c r="I118" i="4"/>
  <c r="J118" i="4" s="1"/>
  <c r="K118" i="4" s="1"/>
  <c r="O50" i="3"/>
  <c r="O46" i="3"/>
  <c r="O42" i="3"/>
  <c r="O49" i="3"/>
  <c r="O45" i="3"/>
  <c r="O41" i="3"/>
  <c r="O37" i="3"/>
  <c r="O33" i="3"/>
  <c r="O34" i="1"/>
  <c r="O26" i="1"/>
  <c r="O14" i="1"/>
  <c r="O10" i="1"/>
  <c r="O37" i="1"/>
  <c r="O33" i="1"/>
  <c r="O29" i="1"/>
  <c r="O25" i="1"/>
  <c r="O21" i="1"/>
  <c r="O17" i="1"/>
  <c r="O13" i="1"/>
  <c r="O9" i="1"/>
  <c r="O5" i="1"/>
  <c r="O30" i="1"/>
  <c r="O22" i="1"/>
  <c r="O18" i="1"/>
  <c r="O6" i="1"/>
  <c r="O40" i="1"/>
  <c r="O36" i="1"/>
  <c r="O32" i="1"/>
  <c r="O28" i="1"/>
  <c r="O24" i="1"/>
  <c r="O20" i="1"/>
  <c r="O16" i="1"/>
  <c r="O12" i="1"/>
  <c r="O8" i="1"/>
  <c r="R72" i="5"/>
  <c r="N50" i="2"/>
  <c r="N44" i="2"/>
  <c r="N46" i="2"/>
  <c r="N41" i="2"/>
  <c r="N45" i="2"/>
  <c r="N49" i="2"/>
  <c r="N52" i="2"/>
  <c r="N48" i="2"/>
  <c r="N43" i="2"/>
  <c r="N51" i="2"/>
  <c r="N47" i="2"/>
  <c r="N42" i="2"/>
  <c r="O25" i="3"/>
  <c r="O17" i="3"/>
  <c r="O13" i="3"/>
  <c r="O4" i="3"/>
  <c r="O40" i="3"/>
  <c r="O32" i="3"/>
  <c r="O28" i="3"/>
  <c r="O20" i="3"/>
  <c r="O12" i="3"/>
  <c r="O8" i="3"/>
  <c r="O39" i="3"/>
  <c r="O35" i="3"/>
  <c r="O31" i="3"/>
  <c r="O27" i="3"/>
  <c r="O23" i="3"/>
  <c r="O19" i="3"/>
  <c r="O15" i="3"/>
  <c r="O11" i="3"/>
  <c r="O7" i="3"/>
  <c r="O29" i="3"/>
  <c r="O21" i="3"/>
  <c r="O9" i="3"/>
  <c r="O36" i="3"/>
  <c r="O24" i="3"/>
  <c r="O16" i="3"/>
  <c r="O5" i="3"/>
  <c r="O38" i="3"/>
  <c r="O34" i="3"/>
  <c r="O30" i="3"/>
  <c r="O26" i="3"/>
  <c r="O22" i="3"/>
  <c r="O18" i="3"/>
  <c r="O14" i="3"/>
  <c r="O10" i="3"/>
  <c r="O6" i="3"/>
  <c r="O121" i="3"/>
  <c r="O117" i="3"/>
  <c r="O113" i="3"/>
  <c r="O109" i="3"/>
  <c r="O105" i="3"/>
  <c r="O120" i="3"/>
  <c r="O116" i="3"/>
  <c r="O112" i="3"/>
  <c r="O108" i="3"/>
  <c r="O104" i="3"/>
  <c r="O97" i="3"/>
  <c r="O115" i="3"/>
  <c r="O111" i="3"/>
  <c r="O107" i="3"/>
  <c r="O103" i="3"/>
  <c r="O100" i="3"/>
  <c r="O95" i="3"/>
  <c r="O118" i="3"/>
  <c r="O114" i="3"/>
  <c r="O110" i="3"/>
  <c r="O106" i="3"/>
  <c r="O102" i="3"/>
  <c r="O99" i="3"/>
  <c r="O94" i="3"/>
  <c r="O101" i="3"/>
  <c r="O98" i="3"/>
  <c r="O96" i="3"/>
  <c r="R85" i="5"/>
  <c r="R81" i="5"/>
  <c r="R77" i="5"/>
  <c r="R73" i="5"/>
  <c r="R69" i="5"/>
  <c r="R65" i="5"/>
  <c r="R62" i="5"/>
  <c r="R57" i="5"/>
  <c r="R53" i="5"/>
  <c r="R49" i="5"/>
  <c r="R45" i="5"/>
  <c r="R41" i="5"/>
  <c r="R37" i="5"/>
  <c r="R33" i="5"/>
  <c r="R80" i="5"/>
  <c r="R76" i="5"/>
  <c r="R68" i="5"/>
  <c r="R64" i="5"/>
  <c r="R60" i="5"/>
  <c r="R52" i="5"/>
  <c r="R48" i="5"/>
  <c r="R40" i="5"/>
  <c r="R36" i="5"/>
  <c r="R32" i="5"/>
  <c r="R4" i="5"/>
  <c r="R14" i="5"/>
  <c r="R10" i="5"/>
  <c r="R87" i="5"/>
  <c r="R83" i="5"/>
  <c r="R79" i="5"/>
  <c r="R75" i="5"/>
  <c r="R71" i="5"/>
  <c r="R67" i="5"/>
  <c r="R61" i="5"/>
  <c r="R59" i="5"/>
  <c r="R55" i="5"/>
  <c r="R51" i="5"/>
  <c r="R47" i="5"/>
  <c r="R43" i="5"/>
  <c r="R39" i="5"/>
  <c r="R35" i="5"/>
  <c r="R19" i="5"/>
  <c r="R86" i="5"/>
  <c r="R82" i="5"/>
  <c r="R78" i="5"/>
  <c r="R74" i="5"/>
  <c r="R70" i="5"/>
  <c r="R66" i="5"/>
  <c r="R63" i="5"/>
  <c r="R58" i="5"/>
  <c r="R54" i="5"/>
  <c r="R50" i="5"/>
  <c r="R46" i="5"/>
  <c r="R42" i="5"/>
  <c r="R38" i="5"/>
  <c r="R34" i="5"/>
  <c r="O77" i="3"/>
  <c r="O92" i="3"/>
  <c r="O88" i="3"/>
  <c r="O93" i="3"/>
  <c r="O89" i="3"/>
  <c r="O85" i="3"/>
  <c r="O81" i="3"/>
  <c r="O80" i="3"/>
  <c r="O74" i="3"/>
  <c r="O70" i="3"/>
  <c r="O65" i="3"/>
  <c r="O62" i="3"/>
  <c r="O57" i="3"/>
  <c r="O84" i="3"/>
  <c r="O68" i="3"/>
  <c r="O79" i="3"/>
  <c r="O73" i="3"/>
  <c r="O69" i="3"/>
  <c r="O76" i="3"/>
  <c r="O61" i="3"/>
  <c r="O56" i="3"/>
  <c r="O91" i="3"/>
  <c r="O87" i="3"/>
  <c r="O83" i="3"/>
  <c r="O55" i="3"/>
  <c r="O78" i="3"/>
  <c r="O72" i="3"/>
  <c r="O67" i="3"/>
  <c r="O64" i="3"/>
  <c r="O59" i="3"/>
  <c r="O54" i="3"/>
  <c r="O53" i="3"/>
  <c r="O90" i="3"/>
  <c r="O86" i="3"/>
  <c r="O82" i="3"/>
  <c r="O60" i="3"/>
  <c r="O75" i="3"/>
  <c r="O71" i="3"/>
  <c r="O66" i="3"/>
  <c r="O63" i="3"/>
  <c r="O58" i="3"/>
  <c r="K109" i="4" l="1"/>
  <c r="K110" i="4"/>
  <c r="K97" i="4"/>
  <c r="K102" i="4"/>
  <c r="K100" i="4"/>
  <c r="K104" i="4"/>
  <c r="K121" i="4"/>
  <c r="K113" i="4"/>
  <c r="K111" i="4"/>
  <c r="K108" i="4"/>
  <c r="K94" i="4"/>
  <c r="K99" i="4"/>
  <c r="K120" i="4"/>
  <c r="K116" i="4"/>
  <c r="K107" i="4"/>
  <c r="K103" i="4"/>
  <c r="K119" i="4"/>
  <c r="K106" i="4"/>
  <c r="K115" i="4"/>
  <c r="K105" i="4"/>
  <c r="K117" i="4"/>
  <c r="K114" i="4"/>
  <c r="K101" i="4"/>
  <c r="K98" i="4"/>
  <c r="K112" i="4"/>
  <c r="K96" i="4"/>
  <c r="K95" i="4"/>
</calcChain>
</file>

<file path=xl/sharedStrings.xml><?xml version="1.0" encoding="utf-8"?>
<sst xmlns="http://schemas.openxmlformats.org/spreadsheetml/2006/main" count="4247" uniqueCount="610">
  <si>
    <t>編號</t>
  </si>
  <si>
    <t>姓　名</t>
  </si>
  <si>
    <t>縣市</t>
  </si>
  <si>
    <t>所屬學校及年級</t>
  </si>
  <si>
    <t>擊遠成績-1</t>
  </si>
  <si>
    <t>擊遠成績-2</t>
  </si>
  <si>
    <t>擊遠成績-3</t>
  </si>
  <si>
    <t>擊遠成績-4</t>
  </si>
  <si>
    <t>擊遠成績-5</t>
  </si>
  <si>
    <t>菁001</t>
  </si>
  <si>
    <t>廖煥鈞</t>
  </si>
  <si>
    <t>高男菁英組</t>
  </si>
  <si>
    <t>台中市</t>
  </si>
  <si>
    <t>台中市東山高中</t>
  </si>
  <si>
    <t>菁002</t>
  </si>
  <si>
    <t>鄭岱霖</t>
  </si>
  <si>
    <t>菁003</t>
  </si>
  <si>
    <t>丁子軒</t>
  </si>
  <si>
    <t>台北市</t>
  </si>
  <si>
    <t>台北市城市科大五專</t>
  </si>
  <si>
    <t>菁004</t>
  </si>
  <si>
    <t>林為超</t>
  </si>
  <si>
    <t>台北市南湖高中</t>
  </si>
  <si>
    <t>菁005</t>
  </si>
  <si>
    <t>鄧庭皓</t>
  </si>
  <si>
    <t>城市科技五專</t>
  </si>
  <si>
    <t>菁006</t>
  </si>
  <si>
    <t>吳育愷</t>
  </si>
  <si>
    <t>台南市</t>
  </si>
  <si>
    <t>台南市新豐高中</t>
  </si>
  <si>
    <t>菁007</t>
  </si>
  <si>
    <t>林宸駒</t>
  </si>
  <si>
    <t>台南市永仁高中</t>
  </si>
  <si>
    <t>菁008</t>
  </si>
  <si>
    <t>陳伯豪</t>
  </si>
  <si>
    <t>台南一中進修部</t>
  </si>
  <si>
    <t>菁009</t>
  </si>
  <si>
    <t>黃承瀚</t>
  </si>
  <si>
    <t>宜蘭縣</t>
  </si>
  <si>
    <t>國立羅東高工汽車科</t>
  </si>
  <si>
    <t>菁010</t>
  </si>
  <si>
    <t>崔楚汶</t>
  </si>
  <si>
    <t>桃園市</t>
  </si>
  <si>
    <t>桃園市大溪高中</t>
  </si>
  <si>
    <t>菁011</t>
  </si>
  <si>
    <t>張翔淯</t>
  </si>
  <si>
    <t>菁012</t>
  </si>
  <si>
    <t>馮冠湧</t>
  </si>
  <si>
    <t>菁087</t>
  </si>
  <si>
    <t>楊浚濠</t>
  </si>
  <si>
    <t>國男菁英組</t>
  </si>
  <si>
    <t>彰化縣</t>
  </si>
  <si>
    <t>彰化藝術高中</t>
  </si>
  <si>
    <t>菁013</t>
  </si>
  <si>
    <t>黃至翊</t>
  </si>
  <si>
    <t>菁014</t>
  </si>
  <si>
    <t>簡振宇</t>
  </si>
  <si>
    <t>高雄市</t>
  </si>
  <si>
    <t>高雄市三民高中</t>
  </si>
  <si>
    <t>菁015</t>
  </si>
  <si>
    <t>張祐誠</t>
  </si>
  <si>
    <t>新北市</t>
  </si>
  <si>
    <t>新北市中華高中</t>
  </si>
  <si>
    <t>菁016</t>
  </si>
  <si>
    <t>朱吉莘</t>
  </si>
  <si>
    <t>新竹市</t>
  </si>
  <si>
    <t>新竹市成德高中</t>
  </si>
  <si>
    <t>菁017</t>
  </si>
  <si>
    <t>林紹白</t>
  </si>
  <si>
    <t>新竹縣</t>
  </si>
  <si>
    <t>新竹縣竹北高中</t>
  </si>
  <si>
    <t>菁018</t>
  </si>
  <si>
    <t>陳宇凡</t>
  </si>
  <si>
    <t>菁019</t>
  </si>
  <si>
    <t>賴柏源</t>
  </si>
  <si>
    <t>菁020</t>
  </si>
  <si>
    <t>張睿麟</t>
  </si>
  <si>
    <t>菁021</t>
  </si>
  <si>
    <t>蔣存策</t>
  </si>
  <si>
    <t>菁022</t>
  </si>
  <si>
    <t>賴祐葳</t>
  </si>
  <si>
    <t>中004</t>
  </si>
  <si>
    <t>黃至謙</t>
  </si>
  <si>
    <t>高男社團組</t>
  </si>
  <si>
    <t>中001</t>
  </si>
  <si>
    <t>白庚生</t>
  </si>
  <si>
    <t>台中市葳格高中</t>
  </si>
  <si>
    <t>中003</t>
  </si>
  <si>
    <t>郭嘉偉</t>
  </si>
  <si>
    <t>台中市光華高工</t>
  </si>
  <si>
    <t>中005</t>
  </si>
  <si>
    <t>廖峰澂</t>
  </si>
  <si>
    <t>北001</t>
  </si>
  <si>
    <t>王子謙</t>
  </si>
  <si>
    <t>北005</t>
  </si>
  <si>
    <t>蔡承遠</t>
  </si>
  <si>
    <t>台北惇敘商工</t>
  </si>
  <si>
    <t>北002</t>
  </si>
  <si>
    <t>杜驊修</t>
  </si>
  <si>
    <t>台北市再興中學</t>
  </si>
  <si>
    <t>北004</t>
  </si>
  <si>
    <t>楊騰献</t>
  </si>
  <si>
    <t>東001</t>
  </si>
  <si>
    <t>周佑任</t>
  </si>
  <si>
    <t>宜蘭縣中道中學</t>
  </si>
  <si>
    <t>東002</t>
  </si>
  <si>
    <t>周柏霖</t>
  </si>
  <si>
    <t>東004</t>
  </si>
  <si>
    <t>林世傑</t>
  </si>
  <si>
    <t>花蓮縣</t>
  </si>
  <si>
    <t>花蓮縣光復商工</t>
  </si>
  <si>
    <t>東003</t>
  </si>
  <si>
    <t>周國崴</t>
  </si>
  <si>
    <t>南001</t>
  </si>
  <si>
    <t>楊尚衡</t>
  </si>
  <si>
    <t>嘉義市</t>
  </si>
  <si>
    <t>嘉義市嘉義高工</t>
  </si>
  <si>
    <t>菁037</t>
  </si>
  <si>
    <t>鄭湘樺</t>
  </si>
  <si>
    <t>高女菁英組</t>
  </si>
  <si>
    <t>台中市忠明高中</t>
  </si>
  <si>
    <t>菁038</t>
  </si>
  <si>
    <t>俞涵軒</t>
  </si>
  <si>
    <t>菁039</t>
  </si>
  <si>
    <t>蔡褘佳</t>
  </si>
  <si>
    <t>菁040</t>
  </si>
  <si>
    <t>馮立顏</t>
  </si>
  <si>
    <t>菁041</t>
  </si>
  <si>
    <t>邱譓芠</t>
  </si>
  <si>
    <t>菁042</t>
  </si>
  <si>
    <t>林珮緹</t>
  </si>
  <si>
    <t>新北市榖保家商</t>
  </si>
  <si>
    <t>菁043</t>
  </si>
  <si>
    <t>楊亞賓</t>
  </si>
  <si>
    <t>新北市穀保家商</t>
  </si>
  <si>
    <t>菁044</t>
  </si>
  <si>
    <t>楊斐茜</t>
  </si>
  <si>
    <t>菁045</t>
  </si>
  <si>
    <t>張怡涵</t>
  </si>
  <si>
    <t>中006</t>
  </si>
  <si>
    <t>李璟蕓</t>
  </si>
  <si>
    <t>高女社團組</t>
  </si>
  <si>
    <t>台中市女子高中</t>
  </si>
  <si>
    <t>東006</t>
  </si>
  <si>
    <t>陳永禎</t>
  </si>
  <si>
    <t>東007</t>
  </si>
  <si>
    <t>鄭喻綺</t>
  </si>
  <si>
    <t>菁060</t>
  </si>
  <si>
    <t>李湟堃</t>
  </si>
  <si>
    <t>DOMINICAN INTERNATIONAL SCHOOL</t>
  </si>
  <si>
    <t>菁061</t>
  </si>
  <si>
    <t>洪棋剴</t>
  </si>
  <si>
    <t>台北市至善國中</t>
  </si>
  <si>
    <t>菁062</t>
  </si>
  <si>
    <t>潘繹凱</t>
  </si>
  <si>
    <t>菁063</t>
  </si>
  <si>
    <t>李尚融</t>
  </si>
  <si>
    <t>菁064</t>
  </si>
  <si>
    <t>柯亮宇</t>
  </si>
  <si>
    <t>台南市立安平國中</t>
  </si>
  <si>
    <t>菁065</t>
  </si>
  <si>
    <t>殷權宏</t>
  </si>
  <si>
    <t>台南市新東國中</t>
  </si>
  <si>
    <t>菁066</t>
  </si>
  <si>
    <t>張凱評</t>
  </si>
  <si>
    <t>台南市東原國中</t>
  </si>
  <si>
    <t>菁067</t>
  </si>
  <si>
    <t>陳芃翰</t>
  </si>
  <si>
    <t>台南市復興國中</t>
  </si>
  <si>
    <t>菁068</t>
  </si>
  <si>
    <t>陳秉豪</t>
  </si>
  <si>
    <t>台南市永仁高中國中部</t>
  </si>
  <si>
    <t>菁069</t>
  </si>
  <si>
    <t>黃鈺睿</t>
  </si>
  <si>
    <t>宜蘭縣羅東國中</t>
  </si>
  <si>
    <t>菁070</t>
  </si>
  <si>
    <t>菁071</t>
  </si>
  <si>
    <t>花蓮縣光復國中</t>
  </si>
  <si>
    <t>菁072</t>
  </si>
  <si>
    <t>南投縣</t>
  </si>
  <si>
    <t>南投縣鳳鳴中學</t>
  </si>
  <si>
    <t>菁073</t>
  </si>
  <si>
    <t>松柏恩</t>
  </si>
  <si>
    <t>菁074</t>
  </si>
  <si>
    <t>金翔承</t>
  </si>
  <si>
    <t>菁075</t>
  </si>
  <si>
    <t>高宜群</t>
  </si>
  <si>
    <t>菁076</t>
  </si>
  <si>
    <t>吳睿東</t>
  </si>
  <si>
    <t>屏東縣</t>
  </si>
  <si>
    <t>屏東縣潮州國中</t>
  </si>
  <si>
    <t>菁077</t>
  </si>
  <si>
    <t>黃茂富</t>
  </si>
  <si>
    <t>菁078</t>
  </si>
  <si>
    <t>莊文諺</t>
  </si>
  <si>
    <t>桃園市平鎮國中</t>
  </si>
  <si>
    <t>菁079</t>
  </si>
  <si>
    <t>葉佳胤</t>
  </si>
  <si>
    <t>菁080</t>
  </si>
  <si>
    <t>張簡克諺</t>
  </si>
  <si>
    <t>高雄市七賢國中</t>
  </si>
  <si>
    <t>菁081</t>
  </si>
  <si>
    <t>潘冠文</t>
  </si>
  <si>
    <t>菁082</t>
  </si>
  <si>
    <t>潘冠豪</t>
  </si>
  <si>
    <t>菁083</t>
  </si>
  <si>
    <t>黃則惟</t>
  </si>
  <si>
    <t>雲林縣</t>
  </si>
  <si>
    <t>雲林縣正心中學</t>
  </si>
  <si>
    <t>菁084</t>
  </si>
  <si>
    <t>許維宸</t>
  </si>
  <si>
    <t>新北市淡江中學</t>
  </si>
  <si>
    <t>菁085</t>
  </si>
  <si>
    <t>施易宏</t>
  </si>
  <si>
    <t>菁086</t>
  </si>
  <si>
    <t>涂  睿</t>
  </si>
  <si>
    <t>彰化精誠中學國中部</t>
  </si>
  <si>
    <t>中007</t>
  </si>
  <si>
    <t>張兆薰</t>
  </si>
  <si>
    <t>國男社團組</t>
  </si>
  <si>
    <t>台中市新民高中國中部</t>
  </si>
  <si>
    <t>中008</t>
  </si>
  <si>
    <t>羅譜澄</t>
  </si>
  <si>
    <t>台中市東山高中國中部</t>
  </si>
  <si>
    <t>北007</t>
  </si>
  <si>
    <t>郭天維</t>
  </si>
  <si>
    <t>台北市靜心中小學</t>
  </si>
  <si>
    <t>南006</t>
  </si>
  <si>
    <t>劉英傑</t>
  </si>
  <si>
    <t>南004</t>
  </si>
  <si>
    <t>梁倚恩</t>
  </si>
  <si>
    <t>東011</t>
  </si>
  <si>
    <t>林劭彧</t>
  </si>
  <si>
    <t>花蓮縣花崗國中</t>
  </si>
  <si>
    <t>中013</t>
  </si>
  <si>
    <t>許俊舜</t>
  </si>
  <si>
    <t>南008</t>
  </si>
  <si>
    <t>黃君宇</t>
  </si>
  <si>
    <t>屏東縣美和高中國中部</t>
  </si>
  <si>
    <t>北017</t>
  </si>
  <si>
    <t>張庭碩</t>
  </si>
  <si>
    <t>桃園市會稽國中</t>
  </si>
  <si>
    <t>南009</t>
  </si>
  <si>
    <t>康智程</t>
  </si>
  <si>
    <t>高雄市五福國中</t>
  </si>
  <si>
    <t>北033</t>
  </si>
  <si>
    <t>黃廉凱</t>
  </si>
  <si>
    <t>新北市時雨中學</t>
  </si>
  <si>
    <t>南012</t>
  </si>
  <si>
    <t>黃瀚陞</t>
  </si>
  <si>
    <t>嘉義市蘭潭國中</t>
  </si>
  <si>
    <t>南011</t>
  </si>
  <si>
    <t>黃竣圩</t>
  </si>
  <si>
    <t>嘉義市輔仁中學</t>
  </si>
  <si>
    <t>南010</t>
  </si>
  <si>
    <t>黃啟禎</t>
  </si>
  <si>
    <t>嘉義市北興國中</t>
  </si>
  <si>
    <t>菁102</t>
  </si>
  <si>
    <t>詹芷綺</t>
  </si>
  <si>
    <t>國女菁英組</t>
  </si>
  <si>
    <t>台北市長安國中</t>
  </si>
  <si>
    <t>菁103</t>
  </si>
  <si>
    <t>盧芸屏</t>
  </si>
  <si>
    <t>菁104</t>
  </si>
  <si>
    <t>江語葳</t>
  </si>
  <si>
    <t>台南市南新國中</t>
  </si>
  <si>
    <t>菁105</t>
  </si>
  <si>
    <t>郭瑜恬</t>
  </si>
  <si>
    <t>菁106</t>
  </si>
  <si>
    <t>楊雅安</t>
  </si>
  <si>
    <t>中015</t>
  </si>
  <si>
    <t>石瑋岑</t>
  </si>
  <si>
    <t>菁107</t>
  </si>
  <si>
    <t>江凱渝</t>
  </si>
  <si>
    <t>菁108</t>
  </si>
  <si>
    <t>松佩菁</t>
  </si>
  <si>
    <t>菁109</t>
  </si>
  <si>
    <t>吳侑倪</t>
  </si>
  <si>
    <t>桃園市楊梅國中</t>
  </si>
  <si>
    <t>菁110</t>
  </si>
  <si>
    <t>吳侑庭</t>
  </si>
  <si>
    <t>菁111</t>
  </si>
  <si>
    <t>葉家儒</t>
  </si>
  <si>
    <t>菁112</t>
  </si>
  <si>
    <t>沈文琪</t>
  </si>
  <si>
    <t>菁113</t>
  </si>
  <si>
    <t>尤芯葦</t>
  </si>
  <si>
    <t>新北市漳和國中</t>
  </si>
  <si>
    <t>菁114</t>
  </si>
  <si>
    <t>賴思彤</t>
  </si>
  <si>
    <t>新竹縣成功國中</t>
  </si>
  <si>
    <t>北034</t>
  </si>
  <si>
    <t>蕭主珉</t>
  </si>
  <si>
    <t>國女社團組</t>
  </si>
  <si>
    <t>東020</t>
  </si>
  <si>
    <t>黃采蓁</t>
  </si>
  <si>
    <t>花蓮縣美崙國中</t>
  </si>
  <si>
    <t>東018</t>
  </si>
  <si>
    <t>中018</t>
  </si>
  <si>
    <t>劉蕙如</t>
  </si>
  <si>
    <t>南013</t>
  </si>
  <si>
    <t>林嘉筠</t>
  </si>
  <si>
    <t>屏東縣中正國中</t>
  </si>
  <si>
    <t>北044</t>
  </si>
  <si>
    <t>曾詠芝</t>
  </si>
  <si>
    <t>北047</t>
  </si>
  <si>
    <t>黃楷庭</t>
  </si>
  <si>
    <t>桃園市振聲中學</t>
  </si>
  <si>
    <t>北050</t>
  </si>
  <si>
    <t>盧偉真</t>
  </si>
  <si>
    <t>北042</t>
  </si>
  <si>
    <t>張心媛</t>
  </si>
  <si>
    <t>北040</t>
  </si>
  <si>
    <t>初佳蓉</t>
  </si>
  <si>
    <t>北039</t>
  </si>
  <si>
    <t>李蕙彤</t>
  </si>
  <si>
    <t>北045</t>
  </si>
  <si>
    <t>黃相華</t>
  </si>
  <si>
    <t>南014</t>
  </si>
  <si>
    <t>陳郁穎</t>
  </si>
  <si>
    <t>高雄市福山國中</t>
  </si>
  <si>
    <t>北051</t>
  </si>
  <si>
    <t>馮筠恩</t>
  </si>
  <si>
    <t>新北市明德高中國中部</t>
  </si>
  <si>
    <t>中046</t>
  </si>
  <si>
    <t>陳宥學</t>
  </si>
  <si>
    <t>國小中男組</t>
  </si>
  <si>
    <t>台中教育大學附設小學</t>
  </si>
  <si>
    <t>北110</t>
  </si>
  <si>
    <t>葉承豊</t>
  </si>
  <si>
    <t>北108</t>
  </si>
  <si>
    <t>黃育杰</t>
  </si>
  <si>
    <t>南069</t>
  </si>
  <si>
    <t>殷梓勛</t>
  </si>
  <si>
    <t>台南市新進國小</t>
  </si>
  <si>
    <t>南065</t>
  </si>
  <si>
    <t>李柏璿</t>
  </si>
  <si>
    <t>台南市賢北國小</t>
  </si>
  <si>
    <t>東035</t>
  </si>
  <si>
    <t>袁浩銘</t>
  </si>
  <si>
    <t>花蓮縣鑄強國小</t>
  </si>
  <si>
    <t>南075</t>
  </si>
  <si>
    <t>林居佑</t>
  </si>
  <si>
    <t>高雄市瑞祥國小</t>
  </si>
  <si>
    <t>南079</t>
  </si>
  <si>
    <t>劉宸榮</t>
  </si>
  <si>
    <t>高雄市仁美國小</t>
  </si>
  <si>
    <t>南080</t>
  </si>
  <si>
    <t>蔡曜名</t>
  </si>
  <si>
    <t>高雄市義大國際中小學</t>
  </si>
  <si>
    <t>南077</t>
  </si>
  <si>
    <t>張東承</t>
  </si>
  <si>
    <t>高雄市中山國小</t>
  </si>
  <si>
    <t>北123</t>
  </si>
  <si>
    <t>邱　靖</t>
  </si>
  <si>
    <t>新北市安坑國小</t>
  </si>
  <si>
    <t>北121</t>
  </si>
  <si>
    <t>王郡佑</t>
  </si>
  <si>
    <t>新北市樹林國小</t>
  </si>
  <si>
    <t>北127</t>
  </si>
  <si>
    <t>吳承恩</t>
  </si>
  <si>
    <t>新竹科學園區實驗中學(小學部)</t>
  </si>
  <si>
    <t>南081</t>
  </si>
  <si>
    <t>許柏丞</t>
  </si>
  <si>
    <t>嘉義市崇文國小</t>
  </si>
  <si>
    <t>中067</t>
  </si>
  <si>
    <t>徐元斌</t>
  </si>
  <si>
    <t>國小低男組</t>
  </si>
  <si>
    <t>台中市頭汴國小</t>
  </si>
  <si>
    <t>北149</t>
  </si>
  <si>
    <t>沈　風</t>
  </si>
  <si>
    <t>台北市新生國小</t>
  </si>
  <si>
    <t>北151</t>
  </si>
  <si>
    <t>張晉嘉</t>
  </si>
  <si>
    <t>北150</t>
  </si>
  <si>
    <t>徐宸浩</t>
  </si>
  <si>
    <t>北148</t>
  </si>
  <si>
    <t>沈彥宇</t>
  </si>
  <si>
    <t>台北市民權國小</t>
  </si>
  <si>
    <t>南093</t>
  </si>
  <si>
    <t>陳永荃</t>
  </si>
  <si>
    <t>台南市裕文國小</t>
  </si>
  <si>
    <t>南092</t>
  </si>
  <si>
    <t>邱　瀚</t>
  </si>
  <si>
    <t>台南市億載國小</t>
  </si>
  <si>
    <t>東049</t>
  </si>
  <si>
    <t>廖建華</t>
  </si>
  <si>
    <t>花蓮縣東竹國小</t>
  </si>
  <si>
    <t>南095</t>
  </si>
  <si>
    <t>張哲綸</t>
  </si>
  <si>
    <t>高雄市立福山國小</t>
  </si>
  <si>
    <t>南094</t>
  </si>
  <si>
    <t>彰化縣南郭國小</t>
  </si>
  <si>
    <t>南096</t>
  </si>
  <si>
    <t>南101</t>
  </si>
  <si>
    <t>南097</t>
  </si>
  <si>
    <t>黃少泓</t>
  </si>
  <si>
    <t>嘉義市嘉北國小</t>
  </si>
  <si>
    <t>中069</t>
  </si>
  <si>
    <t>王御呈</t>
  </si>
  <si>
    <t>彰化縣民生國小</t>
  </si>
  <si>
    <t>北055</t>
  </si>
  <si>
    <t>林士軒</t>
  </si>
  <si>
    <t>國小高男組</t>
  </si>
  <si>
    <t>北057</t>
  </si>
  <si>
    <t>陳亮宇</t>
  </si>
  <si>
    <t>北059</t>
  </si>
  <si>
    <t>蔡睿恒</t>
  </si>
  <si>
    <t>台北市溪口國小</t>
  </si>
  <si>
    <t>南018</t>
  </si>
  <si>
    <t>陳季群</t>
  </si>
  <si>
    <t>台南市立永康國小</t>
  </si>
  <si>
    <t>南020</t>
  </si>
  <si>
    <t>陳柏睿</t>
  </si>
  <si>
    <t>台南市永信國小</t>
  </si>
  <si>
    <t>南022</t>
  </si>
  <si>
    <t>黃仁杰</t>
  </si>
  <si>
    <t>東023</t>
  </si>
  <si>
    <t>李佳昊</t>
  </si>
  <si>
    <t>花蓮縣文蘭國小</t>
  </si>
  <si>
    <t>北067</t>
  </si>
  <si>
    <t>陳宣佾</t>
  </si>
  <si>
    <t>桃園市大溪國小</t>
  </si>
  <si>
    <t>北072</t>
  </si>
  <si>
    <t>賴昱禓</t>
  </si>
  <si>
    <t>桃園市新勢國小</t>
  </si>
  <si>
    <t>北061</t>
  </si>
  <si>
    <t>南037</t>
  </si>
  <si>
    <t>李威廷</t>
  </si>
  <si>
    <t>高雄市八卦國小</t>
  </si>
  <si>
    <t>南043</t>
  </si>
  <si>
    <t>羅昱竣</t>
  </si>
  <si>
    <t>嘉義市大同國小</t>
  </si>
  <si>
    <t>南042</t>
  </si>
  <si>
    <t>商凱程</t>
  </si>
  <si>
    <t>嘉義市蘭潭國小</t>
  </si>
  <si>
    <t>中028</t>
  </si>
  <si>
    <t>林大翔</t>
  </si>
  <si>
    <t>中032</t>
  </si>
  <si>
    <t>張慶宇</t>
  </si>
  <si>
    <t>國小高女組</t>
  </si>
  <si>
    <t>北089</t>
  </si>
  <si>
    <t>陳俋儒</t>
  </si>
  <si>
    <t>台北教大附小</t>
  </si>
  <si>
    <t>北088</t>
  </si>
  <si>
    <t>李佳璇</t>
  </si>
  <si>
    <t>台北市薇閣小學</t>
  </si>
  <si>
    <t>南048</t>
  </si>
  <si>
    <t>莊雅茜</t>
  </si>
  <si>
    <t>台南巿德南國小</t>
  </si>
  <si>
    <t>南049</t>
  </si>
  <si>
    <t>黃品菲</t>
  </si>
  <si>
    <t>台南市三村國小</t>
  </si>
  <si>
    <t>南045</t>
  </si>
  <si>
    <t>林昕霖</t>
  </si>
  <si>
    <t>台南市寶仁小學</t>
  </si>
  <si>
    <t>東029</t>
  </si>
  <si>
    <t>林芷萱</t>
  </si>
  <si>
    <t>花蓮縣太巴塱國小</t>
  </si>
  <si>
    <t>北092</t>
  </si>
  <si>
    <t>蔡宜儒</t>
  </si>
  <si>
    <t>桃園市同德國小</t>
  </si>
  <si>
    <t>南059</t>
  </si>
  <si>
    <t>張鳳庭</t>
  </si>
  <si>
    <t>高雄市中崙國小</t>
  </si>
  <si>
    <t>南060</t>
  </si>
  <si>
    <t>陳詩萱</t>
  </si>
  <si>
    <t>高雄市楠梓國小</t>
  </si>
  <si>
    <t>北099</t>
  </si>
  <si>
    <t>王采琦</t>
  </si>
  <si>
    <t>新北市昌平國小</t>
  </si>
  <si>
    <t>南063</t>
  </si>
  <si>
    <t>黃薇如</t>
  </si>
  <si>
    <t>南062</t>
  </si>
  <si>
    <t>陳宜蓁</t>
  </si>
  <si>
    <t>中039</t>
  </si>
  <si>
    <t>吳欣璇</t>
  </si>
  <si>
    <t>中058</t>
  </si>
  <si>
    <t>陳羿綺</t>
  </si>
  <si>
    <t>國小中女組</t>
  </si>
  <si>
    <t>台中市育仁小學</t>
  </si>
  <si>
    <t>北134</t>
  </si>
  <si>
    <t>徐丞妍</t>
  </si>
  <si>
    <t>北131</t>
  </si>
  <si>
    <t>王鈺淳</t>
  </si>
  <si>
    <t>北136</t>
  </si>
  <si>
    <t>蔡宗芸</t>
  </si>
  <si>
    <t>南084</t>
  </si>
  <si>
    <t>楊今慧</t>
  </si>
  <si>
    <t>台南市正新國小</t>
  </si>
  <si>
    <t>東039</t>
  </si>
  <si>
    <t>林廷臻</t>
  </si>
  <si>
    <t>南086</t>
  </si>
  <si>
    <t>曹恩婕</t>
  </si>
  <si>
    <t>屏東縣泰山國小</t>
  </si>
  <si>
    <t>北138</t>
  </si>
  <si>
    <t>林宥均</t>
  </si>
  <si>
    <t>南089</t>
  </si>
  <si>
    <t>陳宥竹</t>
  </si>
  <si>
    <t>高雄市新上國小</t>
  </si>
  <si>
    <t>南088</t>
  </si>
  <si>
    <t>陳姝蓁</t>
  </si>
  <si>
    <t>高雄市河堤國小</t>
  </si>
  <si>
    <t>北141</t>
  </si>
  <si>
    <t>柳　妍</t>
  </si>
  <si>
    <t>新北市南勢國小</t>
  </si>
  <si>
    <t>北143</t>
  </si>
  <si>
    <t>陳儇綾</t>
  </si>
  <si>
    <t>南090</t>
  </si>
  <si>
    <t>陳育丞</t>
  </si>
  <si>
    <t>中062</t>
  </si>
  <si>
    <t>陳思頤</t>
  </si>
  <si>
    <t>中076</t>
  </si>
  <si>
    <t>詹培薇</t>
  </si>
  <si>
    <t>國小低女組</t>
  </si>
  <si>
    <t>台中市建功國小</t>
  </si>
  <si>
    <t>中075</t>
  </si>
  <si>
    <t>葉詩紜</t>
  </si>
  <si>
    <t>中073</t>
  </si>
  <si>
    <t>艾曉彤</t>
  </si>
  <si>
    <t>北159</t>
  </si>
  <si>
    <t>吳羽禾</t>
  </si>
  <si>
    <t>東051</t>
  </si>
  <si>
    <t>陳　襄</t>
  </si>
  <si>
    <t>台東縣</t>
  </si>
  <si>
    <t>台東大學附小</t>
  </si>
  <si>
    <t>南099</t>
  </si>
  <si>
    <t>張旂萱</t>
  </si>
  <si>
    <t>台南市永福國小</t>
  </si>
  <si>
    <t>南098</t>
  </si>
  <si>
    <t>林品涵</t>
  </si>
  <si>
    <t>南100</t>
  </si>
  <si>
    <t>利宜家</t>
  </si>
  <si>
    <t>屏東縣仁愛國小</t>
  </si>
  <si>
    <t>北166</t>
  </si>
  <si>
    <t>謝秉樺</t>
  </si>
  <si>
    <t>北165</t>
  </si>
  <si>
    <t>黃星魁</t>
  </si>
  <si>
    <t>北162</t>
  </si>
  <si>
    <t>古妮瑾</t>
  </si>
  <si>
    <t>新北市三重國小</t>
  </si>
  <si>
    <t>中079</t>
  </si>
  <si>
    <t>葉子齊</t>
  </si>
  <si>
    <t>中078</t>
  </si>
  <si>
    <t>施養念</t>
  </si>
  <si>
    <t>姓　名</t>
    <phoneticPr fontId="2" type="noConversion"/>
  </si>
  <si>
    <t>組　別</t>
    <phoneticPr fontId="2" type="noConversion"/>
  </si>
  <si>
    <t>最遠</t>
    <phoneticPr fontId="2" type="noConversion"/>
  </si>
  <si>
    <t>擊遠排名</t>
    <phoneticPr fontId="2" type="noConversion"/>
  </si>
  <si>
    <t>中002</t>
    <phoneticPr fontId="2" type="noConversion"/>
  </si>
  <si>
    <t>李瀚陞</t>
    <phoneticPr fontId="2" type="noConversion"/>
  </si>
  <si>
    <t>台中市</t>
    <phoneticPr fontId="2" type="noConversion"/>
  </si>
  <si>
    <t>台中市台中二中</t>
    <phoneticPr fontId="2" type="noConversion"/>
  </si>
  <si>
    <t>歐　洋</t>
    <phoneticPr fontId="2" type="noConversion"/>
  </si>
  <si>
    <t>溫　新</t>
    <phoneticPr fontId="2" type="noConversion"/>
  </si>
  <si>
    <t>谷德俊</t>
    <phoneticPr fontId="2" type="noConversion"/>
  </si>
  <si>
    <t>吳金麟</t>
    <phoneticPr fontId="2" type="noConversion"/>
  </si>
  <si>
    <t>彰化縣</t>
    <phoneticPr fontId="2" type="noConversion"/>
  </si>
  <si>
    <t>彰化縣南郭國小</t>
    <phoneticPr fontId="2" type="noConversion"/>
  </si>
  <si>
    <t>白庚弘</t>
    <phoneticPr fontId="2" type="noConversion"/>
  </si>
  <si>
    <t>台中市教育大學附設小學</t>
    <phoneticPr fontId="2" type="noConversion"/>
  </si>
  <si>
    <t>王傳鴻</t>
    <phoneticPr fontId="2" type="noConversion"/>
  </si>
  <si>
    <t>台北市</t>
    <phoneticPr fontId="2" type="noConversion"/>
  </si>
  <si>
    <t>台北市靜心中小學</t>
    <phoneticPr fontId="2" type="noConversion"/>
  </si>
  <si>
    <t>張軒愷</t>
    <phoneticPr fontId="2" type="noConversion"/>
  </si>
  <si>
    <t>於可甯</t>
    <phoneticPr fontId="2" type="noConversion"/>
  </si>
  <si>
    <t>成績-1</t>
  </si>
  <si>
    <t>成績-2</t>
  </si>
  <si>
    <t>成績-3</t>
  </si>
  <si>
    <t>成績-4</t>
  </si>
  <si>
    <t>成績-5</t>
  </si>
  <si>
    <t>成績-6</t>
  </si>
  <si>
    <t>成績-7</t>
  </si>
  <si>
    <t>成績-8</t>
  </si>
  <si>
    <t>成績-9</t>
  </si>
  <si>
    <t>總分</t>
    <phoneticPr fontId="2" type="noConversion"/>
  </si>
  <si>
    <t>擊準排名</t>
    <phoneticPr fontId="2" type="noConversion"/>
  </si>
  <si>
    <t>成績-6</t>
    <phoneticPr fontId="2" type="noConversion"/>
  </si>
  <si>
    <t>教育部106年基層扎根學校高爾夫社團擊遠擊準競賽-全國總成績紀錄表</t>
    <phoneticPr fontId="2" type="noConversion"/>
  </si>
  <si>
    <t>切球排名</t>
    <phoneticPr fontId="2" type="noConversion"/>
  </si>
  <si>
    <t>全能排名</t>
    <phoneticPr fontId="2" type="noConversion"/>
  </si>
  <si>
    <t>教育部106年基層扎根高爾夫擊遠擊準大賽-全國開球擊遠成績紀錄表</t>
    <phoneticPr fontId="2" type="noConversion"/>
  </si>
  <si>
    <t>教育部106年基層扎根高爾夫擊遠擊準大賽-全國推球擊準成績紀錄表(高中、國中組)</t>
    <phoneticPr fontId="2" type="noConversion"/>
  </si>
  <si>
    <t>教育部106年基層扎根高爾夫擊遠擊準大賽-全國推球擊準成績紀錄表(國小組)</t>
    <phoneticPr fontId="2" type="noConversion"/>
  </si>
  <si>
    <t>推球排名</t>
    <phoneticPr fontId="2" type="noConversion"/>
  </si>
  <si>
    <t>所屬學校</t>
    <phoneticPr fontId="2" type="noConversion"/>
  </si>
  <si>
    <t>所屬學校</t>
    <phoneticPr fontId="2" type="noConversion"/>
  </si>
  <si>
    <t>教育部106年基層扎根高爾夫擊遠擊準大賽-全國切球擊準成績紀錄表(高中、國中組)</t>
    <phoneticPr fontId="2" type="noConversion"/>
  </si>
  <si>
    <t>教育部106年基層扎根高爾夫擊遠擊準大賽-全國切球擊準成績紀錄表(國小組)</t>
    <phoneticPr fontId="2" type="noConversion"/>
  </si>
  <si>
    <t>總編號</t>
    <phoneticPr fontId="2" type="noConversion"/>
  </si>
  <si>
    <t>開球排名</t>
    <phoneticPr fontId="2" type="noConversion"/>
  </si>
  <si>
    <t>名次加總</t>
    <phoneticPr fontId="2" type="noConversion"/>
  </si>
  <si>
    <t>組別</t>
    <phoneticPr fontId="2" type="noConversion"/>
  </si>
  <si>
    <t>排名</t>
    <phoneticPr fontId="2" type="noConversion"/>
  </si>
  <si>
    <t>縣市</t>
    <phoneticPr fontId="2" type="noConversion"/>
  </si>
  <si>
    <t>合計</t>
  </si>
  <si>
    <t>甲組</t>
    <phoneticPr fontId="2" type="noConversion"/>
  </si>
  <si>
    <t>乙組</t>
    <phoneticPr fontId="2" type="noConversion"/>
  </si>
  <si>
    <t>基隆市</t>
  </si>
  <si>
    <t>嘉義縣</t>
  </si>
  <si>
    <t>金門縣</t>
  </si>
  <si>
    <t>連江縣</t>
  </si>
  <si>
    <t>苗栗縣</t>
  </si>
  <si>
    <t>澎湖縣</t>
  </si>
  <si>
    <t>高男菁英組</t>
    <phoneticPr fontId="2" type="noConversion"/>
  </si>
  <si>
    <t>驗證</t>
    <phoneticPr fontId="2" type="noConversion"/>
  </si>
  <si>
    <t>驗證</t>
    <phoneticPr fontId="2" type="noConversion"/>
  </si>
  <si>
    <t>驗證</t>
    <phoneticPr fontId="2" type="noConversion"/>
  </si>
  <si>
    <t>切球排名</t>
    <phoneticPr fontId="2" type="noConversion"/>
  </si>
  <si>
    <t>教育部106年基層扎根學校高爾夫社團擊遠擊準競賽-全國總決賽各組第一名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</si>
</sst>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 Y&quot;"/>
  </numFmts>
  <fonts count="8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3" fillId="3" borderId="5" xfId="0" applyFont="1" applyFill="1" applyBorder="1">
      <alignment vertical="center"/>
    </xf>
    <xf numFmtId="0" fontId="3" fillId="2" borderId="5" xfId="0" applyNumberFormat="1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0" fillId="0" borderId="0" xfId="0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3" borderId="4" xfId="0" applyFill="1" applyBorder="1" applyAlignment="1">
      <alignment vertical="center" textRotation="255"/>
    </xf>
    <xf numFmtId="0" fontId="0" fillId="3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6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Normal="10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T1" sqref="T1"/>
    </sheetView>
  </sheetViews>
  <sheetFormatPr defaultRowHeight="17"/>
  <cols>
    <col min="1" max="1" width="3.36328125" bestFit="1" customWidth="1"/>
    <col min="2" max="2" width="4" customWidth="1"/>
    <col min="4" max="18" width="5.7265625" customWidth="1"/>
  </cols>
  <sheetData>
    <row r="1" spans="1:18" s="17" customFormat="1" ht="86">
      <c r="A1" s="18" t="s">
        <v>592</v>
      </c>
      <c r="B1" s="19" t="s">
        <v>593</v>
      </c>
      <c r="C1" s="18" t="s">
        <v>594</v>
      </c>
      <c r="D1" s="18" t="s">
        <v>11</v>
      </c>
      <c r="E1" s="18" t="s">
        <v>119</v>
      </c>
      <c r="F1" s="18" t="s">
        <v>50</v>
      </c>
      <c r="G1" s="18" t="s">
        <v>259</v>
      </c>
      <c r="H1" s="18" t="s">
        <v>83</v>
      </c>
      <c r="I1" s="18" t="s">
        <v>141</v>
      </c>
      <c r="J1" s="18" t="s">
        <v>219</v>
      </c>
      <c r="K1" s="18" t="s">
        <v>293</v>
      </c>
      <c r="L1" s="18" t="s">
        <v>403</v>
      </c>
      <c r="M1" s="18" t="s">
        <v>440</v>
      </c>
      <c r="N1" s="18" t="s">
        <v>326</v>
      </c>
      <c r="O1" s="18" t="s">
        <v>479</v>
      </c>
      <c r="P1" s="18" t="s">
        <v>367</v>
      </c>
      <c r="Q1" s="18" t="s">
        <v>514</v>
      </c>
      <c r="R1" s="19" t="s">
        <v>595</v>
      </c>
    </row>
    <row r="2" spans="1:18">
      <c r="A2" s="36" t="s">
        <v>596</v>
      </c>
      <c r="B2" s="20">
        <v>1</v>
      </c>
      <c r="C2" s="13" t="s">
        <v>18</v>
      </c>
      <c r="D2" s="12">
        <v>1</v>
      </c>
      <c r="E2" s="12">
        <v>1</v>
      </c>
      <c r="F2" s="12">
        <v>3</v>
      </c>
      <c r="G2" s="12">
        <v>3</v>
      </c>
      <c r="H2" s="12">
        <v>3</v>
      </c>
      <c r="I2" s="12">
        <v>4</v>
      </c>
      <c r="J2" s="12">
        <v>13</v>
      </c>
      <c r="K2" s="12">
        <v>3</v>
      </c>
      <c r="L2" s="12">
        <v>1</v>
      </c>
      <c r="M2" s="12">
        <v>59</v>
      </c>
      <c r="N2" s="12">
        <v>9</v>
      </c>
      <c r="O2" s="12">
        <v>4</v>
      </c>
      <c r="P2" s="12">
        <v>5</v>
      </c>
      <c r="Q2" s="12">
        <v>15</v>
      </c>
      <c r="R2" s="20">
        <f>SUM(D2:Q2)</f>
        <v>124</v>
      </c>
    </row>
    <row r="3" spans="1:18">
      <c r="A3" s="36"/>
      <c r="B3" s="20">
        <v>2</v>
      </c>
      <c r="C3" s="13" t="s">
        <v>57</v>
      </c>
      <c r="D3" s="12">
        <v>16</v>
      </c>
      <c r="E3" s="12">
        <v>13</v>
      </c>
      <c r="F3" s="12">
        <v>4</v>
      </c>
      <c r="G3" s="12">
        <v>10</v>
      </c>
      <c r="H3" s="12">
        <v>18</v>
      </c>
      <c r="I3" s="12">
        <v>4</v>
      </c>
      <c r="J3" s="12">
        <v>4</v>
      </c>
      <c r="K3" s="12">
        <v>2</v>
      </c>
      <c r="L3" s="12">
        <v>8</v>
      </c>
      <c r="M3" s="12">
        <v>59</v>
      </c>
      <c r="N3" s="12">
        <v>1</v>
      </c>
      <c r="O3" s="12">
        <v>1</v>
      </c>
      <c r="P3" s="12">
        <v>2</v>
      </c>
      <c r="Q3" s="12">
        <v>11</v>
      </c>
      <c r="R3" s="20">
        <f>SUM(D3:Q3)</f>
        <v>153</v>
      </c>
    </row>
    <row r="4" spans="1:18">
      <c r="A4" s="36"/>
      <c r="B4" s="20">
        <v>3</v>
      </c>
      <c r="C4" s="13" t="s">
        <v>28</v>
      </c>
      <c r="D4" s="12">
        <v>8</v>
      </c>
      <c r="E4" s="12">
        <v>3</v>
      </c>
      <c r="F4" s="12">
        <v>18</v>
      </c>
      <c r="G4" s="12">
        <v>1</v>
      </c>
      <c r="H4" s="12">
        <v>18</v>
      </c>
      <c r="I4" s="12">
        <v>4</v>
      </c>
      <c r="J4" s="12">
        <v>8</v>
      </c>
      <c r="K4" s="12">
        <v>30</v>
      </c>
      <c r="L4" s="12">
        <v>2</v>
      </c>
      <c r="M4" s="12">
        <v>59</v>
      </c>
      <c r="N4" s="12">
        <v>4</v>
      </c>
      <c r="O4" s="12">
        <v>11</v>
      </c>
      <c r="P4" s="12">
        <v>7</v>
      </c>
      <c r="Q4" s="12">
        <v>13</v>
      </c>
      <c r="R4" s="20">
        <f>SUM(D4:Q4)</f>
        <v>186</v>
      </c>
    </row>
    <row r="5" spans="1:18">
      <c r="A5" s="36"/>
      <c r="B5" s="20">
        <v>4</v>
      </c>
      <c r="C5" s="13" t="s">
        <v>61</v>
      </c>
      <c r="D5" s="12">
        <v>31</v>
      </c>
      <c r="E5" s="12">
        <v>7</v>
      </c>
      <c r="F5" s="12">
        <v>1</v>
      </c>
      <c r="G5" s="12">
        <v>9</v>
      </c>
      <c r="H5" s="12">
        <v>18</v>
      </c>
      <c r="I5" s="12">
        <v>4</v>
      </c>
      <c r="J5" s="12">
        <v>5</v>
      </c>
      <c r="K5" s="12">
        <v>11</v>
      </c>
      <c r="L5" s="12">
        <v>16</v>
      </c>
      <c r="M5" s="12">
        <v>59</v>
      </c>
      <c r="N5" s="12">
        <v>7</v>
      </c>
      <c r="O5" s="12">
        <v>3</v>
      </c>
      <c r="P5" s="12">
        <v>18</v>
      </c>
      <c r="Q5" s="12">
        <v>5</v>
      </c>
      <c r="R5" s="20">
        <f>SUM(D5:Q5)</f>
        <v>194</v>
      </c>
    </row>
    <row r="6" spans="1:18">
      <c r="A6" s="36"/>
      <c r="B6" s="20">
        <v>5</v>
      </c>
      <c r="C6" s="13" t="s">
        <v>42</v>
      </c>
      <c r="D6" s="12">
        <v>3</v>
      </c>
      <c r="E6" s="12">
        <v>7</v>
      </c>
      <c r="F6" s="12">
        <v>2</v>
      </c>
      <c r="G6" s="12">
        <v>2</v>
      </c>
      <c r="H6" s="12">
        <v>18</v>
      </c>
      <c r="I6" s="12">
        <v>4</v>
      </c>
      <c r="J6" s="12">
        <v>3</v>
      </c>
      <c r="K6" s="12">
        <v>15</v>
      </c>
      <c r="L6" s="12">
        <v>3</v>
      </c>
      <c r="M6" s="12">
        <v>59</v>
      </c>
      <c r="N6" s="12">
        <v>24</v>
      </c>
      <c r="O6" s="12">
        <v>12</v>
      </c>
      <c r="P6" s="12">
        <v>32</v>
      </c>
      <c r="Q6" s="12">
        <v>27</v>
      </c>
      <c r="R6" s="20">
        <f>SUM(D6:Q6)</f>
        <v>211</v>
      </c>
    </row>
    <row r="7" spans="1:18">
      <c r="A7" s="36"/>
      <c r="B7" s="20">
        <v>6</v>
      </c>
      <c r="C7" s="13" t="s">
        <v>12</v>
      </c>
      <c r="D7" s="12">
        <v>11</v>
      </c>
      <c r="E7" s="12">
        <v>4</v>
      </c>
      <c r="F7" s="12">
        <v>32</v>
      </c>
      <c r="G7" s="12">
        <v>4</v>
      </c>
      <c r="H7" s="12">
        <v>1</v>
      </c>
      <c r="I7" s="12">
        <v>3</v>
      </c>
      <c r="J7" s="12">
        <v>7</v>
      </c>
      <c r="K7" s="12">
        <v>28</v>
      </c>
      <c r="L7" s="12">
        <v>38</v>
      </c>
      <c r="M7" s="12">
        <v>59</v>
      </c>
      <c r="N7" s="12">
        <v>15</v>
      </c>
      <c r="O7" s="12">
        <v>9</v>
      </c>
      <c r="P7" s="12">
        <v>9</v>
      </c>
      <c r="Q7" s="12">
        <v>8</v>
      </c>
      <c r="R7" s="20">
        <f>SUM(D7:Q7)</f>
        <v>228</v>
      </c>
    </row>
    <row r="8" spans="1:18">
      <c r="A8" s="13"/>
      <c r="B8" s="20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20"/>
    </row>
    <row r="9" spans="1:18" ht="16.5" customHeight="1">
      <c r="A9" s="37" t="s">
        <v>597</v>
      </c>
      <c r="B9" s="20">
        <v>1</v>
      </c>
      <c r="C9" s="13" t="s">
        <v>115</v>
      </c>
      <c r="D9" s="12">
        <v>25</v>
      </c>
      <c r="E9" s="12">
        <v>13</v>
      </c>
      <c r="F9" s="12">
        <v>11</v>
      </c>
      <c r="G9" s="12">
        <v>29</v>
      </c>
      <c r="H9" s="12">
        <v>10</v>
      </c>
      <c r="I9" s="12">
        <v>4</v>
      </c>
      <c r="J9" s="12">
        <v>2</v>
      </c>
      <c r="K9" s="12">
        <v>30</v>
      </c>
      <c r="L9" s="12">
        <v>11</v>
      </c>
      <c r="M9" s="12">
        <v>59</v>
      </c>
      <c r="N9" s="12">
        <v>6</v>
      </c>
      <c r="O9" s="12">
        <v>7</v>
      </c>
      <c r="P9" s="12">
        <v>1</v>
      </c>
      <c r="Q9" s="12">
        <v>27</v>
      </c>
      <c r="R9" s="20">
        <f>SUM(D9:Q9)</f>
        <v>235</v>
      </c>
    </row>
    <row r="10" spans="1:18">
      <c r="A10" s="38"/>
      <c r="B10" s="20">
        <v>2</v>
      </c>
      <c r="C10" s="13" t="s">
        <v>189</v>
      </c>
      <c r="D10" s="12">
        <v>38</v>
      </c>
      <c r="E10" s="12">
        <v>13</v>
      </c>
      <c r="F10" s="12">
        <v>12</v>
      </c>
      <c r="G10" s="12">
        <v>21</v>
      </c>
      <c r="H10" s="12">
        <v>18</v>
      </c>
      <c r="I10" s="12">
        <v>4</v>
      </c>
      <c r="J10" s="12">
        <v>12</v>
      </c>
      <c r="K10" s="12">
        <v>1</v>
      </c>
      <c r="L10" s="12">
        <v>29</v>
      </c>
      <c r="M10" s="12">
        <v>59</v>
      </c>
      <c r="N10" s="12">
        <v>13</v>
      </c>
      <c r="O10" s="12">
        <v>2</v>
      </c>
      <c r="P10" s="12">
        <v>32</v>
      </c>
      <c r="Q10" s="12">
        <v>7</v>
      </c>
      <c r="R10" s="20">
        <f>SUM(D10:Q10)</f>
        <v>261</v>
      </c>
    </row>
    <row r="11" spans="1:18">
      <c r="A11" s="38"/>
      <c r="B11" s="20">
        <v>3</v>
      </c>
      <c r="C11" s="13" t="s">
        <v>109</v>
      </c>
      <c r="D11" s="12">
        <v>26</v>
      </c>
      <c r="E11" s="12">
        <v>4</v>
      </c>
      <c r="F11" s="12">
        <v>9</v>
      </c>
      <c r="G11" s="12">
        <v>17</v>
      </c>
      <c r="H11" s="12">
        <v>9</v>
      </c>
      <c r="I11" s="12">
        <v>1</v>
      </c>
      <c r="J11" s="12">
        <v>6</v>
      </c>
      <c r="K11" s="12">
        <v>4</v>
      </c>
      <c r="L11" s="12">
        <v>52</v>
      </c>
      <c r="M11" s="12">
        <v>59</v>
      </c>
      <c r="N11" s="12">
        <v>43</v>
      </c>
      <c r="O11" s="12">
        <v>20</v>
      </c>
      <c r="P11" s="12">
        <v>11</v>
      </c>
      <c r="Q11" s="12">
        <v>17</v>
      </c>
      <c r="R11" s="20">
        <f>SUM(D11:Q11)</f>
        <v>278</v>
      </c>
    </row>
    <row r="12" spans="1:18">
      <c r="A12" s="38"/>
      <c r="B12" s="20">
        <v>4</v>
      </c>
      <c r="C12" s="13" t="s">
        <v>51</v>
      </c>
      <c r="D12" s="12">
        <v>4</v>
      </c>
      <c r="E12" s="12">
        <v>2</v>
      </c>
      <c r="F12" s="12">
        <v>14</v>
      </c>
      <c r="G12" s="12">
        <v>29</v>
      </c>
      <c r="H12" s="12">
        <v>18</v>
      </c>
      <c r="I12" s="12">
        <v>4</v>
      </c>
      <c r="J12" s="12">
        <v>57</v>
      </c>
      <c r="K12" s="12">
        <v>30</v>
      </c>
      <c r="L12" s="12">
        <v>28</v>
      </c>
      <c r="M12" s="12">
        <v>59</v>
      </c>
      <c r="N12" s="12">
        <v>20</v>
      </c>
      <c r="O12" s="12">
        <v>13</v>
      </c>
      <c r="P12" s="12">
        <v>12</v>
      </c>
      <c r="Q12" s="12">
        <v>2</v>
      </c>
      <c r="R12" s="20">
        <f>SUM(D12:Q12)</f>
        <v>292</v>
      </c>
    </row>
    <row r="13" spans="1:18">
      <c r="A13" s="38"/>
      <c r="B13" s="20">
        <v>5</v>
      </c>
      <c r="C13" s="13" t="s">
        <v>179</v>
      </c>
      <c r="D13" s="12">
        <v>38</v>
      </c>
      <c r="E13" s="12">
        <v>13</v>
      </c>
      <c r="F13" s="12">
        <v>5</v>
      </c>
      <c r="G13" s="12">
        <v>4</v>
      </c>
      <c r="H13" s="12">
        <v>18</v>
      </c>
      <c r="I13" s="12">
        <v>4</v>
      </c>
      <c r="J13" s="12">
        <v>11</v>
      </c>
      <c r="K13" s="12">
        <v>8</v>
      </c>
      <c r="L13" s="12">
        <v>76</v>
      </c>
      <c r="M13" s="12">
        <v>59</v>
      </c>
      <c r="N13" s="12">
        <v>16</v>
      </c>
      <c r="O13" s="12">
        <v>43</v>
      </c>
      <c r="P13" s="12">
        <v>32</v>
      </c>
      <c r="Q13" s="12">
        <v>27</v>
      </c>
      <c r="R13" s="20">
        <f>SUM(D13:Q13)</f>
        <v>354</v>
      </c>
    </row>
    <row r="14" spans="1:18">
      <c r="A14" s="38"/>
      <c r="B14" s="20">
        <v>6</v>
      </c>
      <c r="C14" s="13" t="s">
        <v>69</v>
      </c>
      <c r="D14" s="12">
        <v>6</v>
      </c>
      <c r="E14" s="12">
        <v>13</v>
      </c>
      <c r="F14" s="12">
        <v>42</v>
      </c>
      <c r="G14" s="12">
        <v>7</v>
      </c>
      <c r="H14" s="12">
        <v>13</v>
      </c>
      <c r="I14" s="12">
        <v>4</v>
      </c>
      <c r="J14" s="12">
        <v>57</v>
      </c>
      <c r="K14" s="12">
        <v>30</v>
      </c>
      <c r="L14" s="12">
        <v>41</v>
      </c>
      <c r="M14" s="12">
        <v>59</v>
      </c>
      <c r="N14" s="12">
        <v>56</v>
      </c>
      <c r="O14" s="12">
        <v>23</v>
      </c>
      <c r="P14" s="12">
        <v>32</v>
      </c>
      <c r="Q14" s="12">
        <v>27</v>
      </c>
      <c r="R14" s="20">
        <f>SUM(D14:Q14)</f>
        <v>410</v>
      </c>
    </row>
    <row r="15" spans="1:18">
      <c r="A15" s="38"/>
      <c r="B15" s="20">
        <v>7</v>
      </c>
      <c r="C15" s="13" t="s">
        <v>65</v>
      </c>
      <c r="D15" s="12">
        <v>31</v>
      </c>
      <c r="E15" s="12">
        <v>13</v>
      </c>
      <c r="F15" s="12">
        <v>42</v>
      </c>
      <c r="G15" s="12">
        <v>29</v>
      </c>
      <c r="H15" s="12">
        <v>18</v>
      </c>
      <c r="I15" s="12">
        <v>4</v>
      </c>
      <c r="J15" s="12">
        <v>57</v>
      </c>
      <c r="K15" s="12">
        <v>30</v>
      </c>
      <c r="L15" s="12">
        <v>81</v>
      </c>
      <c r="M15" s="12">
        <v>59</v>
      </c>
      <c r="N15" s="12">
        <v>2</v>
      </c>
      <c r="O15" s="12">
        <v>43</v>
      </c>
      <c r="P15" s="12">
        <v>32</v>
      </c>
      <c r="Q15" s="12">
        <v>27</v>
      </c>
      <c r="R15" s="20">
        <f>SUM(D15:Q15)</f>
        <v>468</v>
      </c>
    </row>
    <row r="16" spans="1:18">
      <c r="A16" s="38"/>
      <c r="B16" s="20">
        <v>8</v>
      </c>
      <c r="C16" s="13" t="s">
        <v>207</v>
      </c>
      <c r="D16" s="12">
        <v>38</v>
      </c>
      <c r="E16" s="12">
        <v>13</v>
      </c>
      <c r="F16" s="12">
        <v>16</v>
      </c>
      <c r="G16" s="12">
        <v>29</v>
      </c>
      <c r="H16" s="12">
        <v>18</v>
      </c>
      <c r="I16" s="12">
        <v>4</v>
      </c>
      <c r="J16" s="12">
        <v>57</v>
      </c>
      <c r="K16" s="12">
        <v>30</v>
      </c>
      <c r="L16" s="12">
        <v>43</v>
      </c>
      <c r="M16" s="12">
        <v>59</v>
      </c>
      <c r="N16" s="12">
        <v>65</v>
      </c>
      <c r="O16" s="12">
        <v>43</v>
      </c>
      <c r="P16" s="12">
        <v>32</v>
      </c>
      <c r="Q16" s="12">
        <v>27</v>
      </c>
      <c r="R16" s="20">
        <f>SUM(D16:Q16)</f>
        <v>474</v>
      </c>
    </row>
    <row r="17" spans="1:18">
      <c r="A17" s="38"/>
      <c r="B17" s="20">
        <v>9</v>
      </c>
      <c r="C17" s="13" t="s">
        <v>38</v>
      </c>
      <c r="D17" s="12">
        <v>24</v>
      </c>
      <c r="E17" s="12">
        <v>13</v>
      </c>
      <c r="F17" s="12">
        <v>8</v>
      </c>
      <c r="G17" s="12">
        <v>29</v>
      </c>
      <c r="H17" s="12">
        <v>4</v>
      </c>
      <c r="I17" s="12">
        <v>4</v>
      </c>
      <c r="J17" s="12">
        <v>57</v>
      </c>
      <c r="K17" s="12">
        <v>30</v>
      </c>
      <c r="L17" s="12">
        <v>81</v>
      </c>
      <c r="M17" s="12">
        <v>59</v>
      </c>
      <c r="N17" s="12">
        <v>65</v>
      </c>
      <c r="O17" s="12">
        <v>43</v>
      </c>
      <c r="P17" s="12">
        <v>32</v>
      </c>
      <c r="Q17" s="12">
        <v>27</v>
      </c>
      <c r="R17" s="20">
        <f>SUM(D17:Q17)</f>
        <v>476</v>
      </c>
    </row>
    <row r="18" spans="1:18">
      <c r="A18" s="38"/>
      <c r="B18" s="20">
        <v>10</v>
      </c>
      <c r="C18" s="13" t="s">
        <v>598</v>
      </c>
      <c r="D18" s="12">
        <v>38</v>
      </c>
      <c r="E18" s="12">
        <v>13</v>
      </c>
      <c r="F18" s="12">
        <v>42</v>
      </c>
      <c r="G18" s="12">
        <v>29</v>
      </c>
      <c r="H18" s="12">
        <v>18</v>
      </c>
      <c r="I18" s="12">
        <v>4</v>
      </c>
      <c r="J18" s="12">
        <v>57</v>
      </c>
      <c r="K18" s="12">
        <v>30</v>
      </c>
      <c r="L18" s="12">
        <v>40</v>
      </c>
      <c r="M18" s="12">
        <v>59</v>
      </c>
      <c r="N18" s="12">
        <v>65</v>
      </c>
      <c r="O18" s="12">
        <v>43</v>
      </c>
      <c r="P18" s="12">
        <v>32</v>
      </c>
      <c r="Q18" s="12">
        <v>27</v>
      </c>
      <c r="R18" s="20">
        <f>SUM(D18:Q18)</f>
        <v>497</v>
      </c>
    </row>
    <row r="19" spans="1:18">
      <c r="A19" s="38"/>
      <c r="B19" s="20">
        <v>11</v>
      </c>
      <c r="C19" s="13" t="s">
        <v>524</v>
      </c>
      <c r="D19" s="12">
        <v>38</v>
      </c>
      <c r="E19" s="12">
        <v>13</v>
      </c>
      <c r="F19" s="12">
        <v>42</v>
      </c>
      <c r="G19" s="12">
        <v>29</v>
      </c>
      <c r="H19" s="12">
        <v>18</v>
      </c>
      <c r="I19" s="12">
        <v>4</v>
      </c>
      <c r="J19" s="12">
        <v>57</v>
      </c>
      <c r="K19" s="12">
        <v>30</v>
      </c>
      <c r="L19" s="12">
        <v>81</v>
      </c>
      <c r="M19" s="12">
        <v>59</v>
      </c>
      <c r="N19" s="12">
        <v>65</v>
      </c>
      <c r="O19" s="12">
        <v>43</v>
      </c>
      <c r="P19" s="12">
        <v>32</v>
      </c>
      <c r="Q19" s="12">
        <v>1</v>
      </c>
      <c r="R19" s="20">
        <f>SUM(D19:Q19)</f>
        <v>512</v>
      </c>
    </row>
    <row r="20" spans="1:18">
      <c r="A20" s="38"/>
      <c r="B20" s="20">
        <v>12</v>
      </c>
      <c r="C20" s="13" t="s">
        <v>599</v>
      </c>
      <c r="D20" s="12">
        <v>38</v>
      </c>
      <c r="E20" s="12">
        <v>13</v>
      </c>
      <c r="F20" s="12">
        <v>42</v>
      </c>
      <c r="G20" s="12">
        <v>29</v>
      </c>
      <c r="H20" s="12">
        <v>18</v>
      </c>
      <c r="I20" s="12">
        <v>4</v>
      </c>
      <c r="J20" s="12">
        <v>57</v>
      </c>
      <c r="K20" s="12">
        <v>30</v>
      </c>
      <c r="L20" s="12">
        <v>81</v>
      </c>
      <c r="M20" s="12">
        <v>59</v>
      </c>
      <c r="N20" s="12">
        <v>39</v>
      </c>
      <c r="O20" s="12">
        <v>43</v>
      </c>
      <c r="P20" s="12">
        <v>32</v>
      </c>
      <c r="Q20" s="12">
        <v>27</v>
      </c>
      <c r="R20" s="20">
        <f>SUM(D20:Q20)</f>
        <v>512</v>
      </c>
    </row>
    <row r="21" spans="1:18">
      <c r="A21" s="38"/>
      <c r="B21" s="20">
        <v>13</v>
      </c>
      <c r="C21" s="13" t="s">
        <v>600</v>
      </c>
      <c r="D21" s="12">
        <v>38</v>
      </c>
      <c r="E21" s="12">
        <v>13</v>
      </c>
      <c r="F21" s="12">
        <v>42</v>
      </c>
      <c r="G21" s="12">
        <v>29</v>
      </c>
      <c r="H21" s="12">
        <v>18</v>
      </c>
      <c r="I21" s="12">
        <v>4</v>
      </c>
      <c r="J21" s="12">
        <v>57</v>
      </c>
      <c r="K21" s="12">
        <v>30</v>
      </c>
      <c r="L21" s="12">
        <v>81</v>
      </c>
      <c r="M21" s="12">
        <v>59</v>
      </c>
      <c r="N21" s="12">
        <v>65</v>
      </c>
      <c r="O21" s="12">
        <v>43</v>
      </c>
      <c r="P21" s="12">
        <v>32</v>
      </c>
      <c r="Q21" s="12">
        <v>27</v>
      </c>
      <c r="R21" s="20">
        <f>SUM(D21:Q21)</f>
        <v>538</v>
      </c>
    </row>
    <row r="22" spans="1:18">
      <c r="A22" s="38"/>
      <c r="B22" s="20">
        <v>14</v>
      </c>
      <c r="C22" s="13" t="s">
        <v>601</v>
      </c>
      <c r="D22" s="12">
        <v>38</v>
      </c>
      <c r="E22" s="12">
        <v>13</v>
      </c>
      <c r="F22" s="12">
        <v>42</v>
      </c>
      <c r="G22" s="12">
        <v>29</v>
      </c>
      <c r="H22" s="12">
        <v>18</v>
      </c>
      <c r="I22" s="12">
        <v>4</v>
      </c>
      <c r="J22" s="12">
        <v>57</v>
      </c>
      <c r="K22" s="12">
        <v>30</v>
      </c>
      <c r="L22" s="12">
        <v>81</v>
      </c>
      <c r="M22" s="12">
        <v>59</v>
      </c>
      <c r="N22" s="12">
        <v>65</v>
      </c>
      <c r="O22" s="12">
        <v>43</v>
      </c>
      <c r="P22" s="12">
        <v>32</v>
      </c>
      <c r="Q22" s="12">
        <v>27</v>
      </c>
      <c r="R22" s="20">
        <f>SUM(D22:Q22)</f>
        <v>538</v>
      </c>
    </row>
    <row r="23" spans="1:18">
      <c r="A23" s="38"/>
      <c r="B23" s="20">
        <v>15</v>
      </c>
      <c r="C23" s="13" t="s">
        <v>602</v>
      </c>
      <c r="D23" s="12">
        <v>38</v>
      </c>
      <c r="E23" s="12">
        <v>13</v>
      </c>
      <c r="F23" s="12">
        <v>42</v>
      </c>
      <c r="G23" s="12">
        <v>29</v>
      </c>
      <c r="H23" s="12">
        <v>18</v>
      </c>
      <c r="I23" s="12">
        <v>4</v>
      </c>
      <c r="J23" s="12">
        <v>57</v>
      </c>
      <c r="K23" s="12">
        <v>30</v>
      </c>
      <c r="L23" s="12">
        <v>81</v>
      </c>
      <c r="M23" s="12">
        <v>59</v>
      </c>
      <c r="N23" s="12">
        <v>65</v>
      </c>
      <c r="O23" s="12">
        <v>43</v>
      </c>
      <c r="P23" s="12">
        <v>32</v>
      </c>
      <c r="Q23" s="12">
        <v>27</v>
      </c>
      <c r="R23" s="20">
        <f>SUM(D23:Q23)</f>
        <v>538</v>
      </c>
    </row>
    <row r="24" spans="1:18">
      <c r="A24" s="39"/>
      <c r="B24" s="20">
        <v>16</v>
      </c>
      <c r="C24" s="13" t="s">
        <v>603</v>
      </c>
      <c r="D24" s="12">
        <v>38</v>
      </c>
      <c r="E24" s="12">
        <v>13</v>
      </c>
      <c r="F24" s="12">
        <v>42</v>
      </c>
      <c r="G24" s="12">
        <v>29</v>
      </c>
      <c r="H24" s="12">
        <v>18</v>
      </c>
      <c r="I24" s="12">
        <v>4</v>
      </c>
      <c r="J24" s="12">
        <v>57</v>
      </c>
      <c r="K24" s="12">
        <v>30</v>
      </c>
      <c r="L24" s="12">
        <v>81</v>
      </c>
      <c r="M24" s="12">
        <v>59</v>
      </c>
      <c r="N24" s="12">
        <v>65</v>
      </c>
      <c r="O24" s="12">
        <v>43</v>
      </c>
      <c r="P24" s="12">
        <v>32</v>
      </c>
      <c r="Q24" s="12">
        <v>27</v>
      </c>
      <c r="R24" s="20">
        <f>SUM(D24:Q24)</f>
        <v>538</v>
      </c>
    </row>
    <row r="25" spans="1:18">
      <c r="A25" s="13"/>
      <c r="B25" s="12"/>
      <c r="C25" s="13" t="s">
        <v>595</v>
      </c>
      <c r="D25" s="12">
        <v>37</v>
      </c>
      <c r="E25" s="12">
        <v>12</v>
      </c>
      <c r="F25" s="12">
        <v>41</v>
      </c>
      <c r="G25" s="12">
        <v>28</v>
      </c>
      <c r="H25" s="12">
        <v>17</v>
      </c>
      <c r="I25" s="12">
        <v>3</v>
      </c>
      <c r="J25" s="12">
        <v>56</v>
      </c>
      <c r="K25" s="12">
        <v>29</v>
      </c>
      <c r="L25" s="12">
        <v>80</v>
      </c>
      <c r="M25" s="12">
        <v>58</v>
      </c>
      <c r="N25" s="12">
        <v>64</v>
      </c>
      <c r="O25" s="12">
        <v>42</v>
      </c>
      <c r="P25" s="12">
        <v>31</v>
      </c>
      <c r="Q25" s="12">
        <v>26</v>
      </c>
      <c r="R25" s="12">
        <f t="shared" ref="R25" si="0">SUM(D25:Q25)</f>
        <v>524</v>
      </c>
    </row>
  </sheetData>
  <sortState ref="B9:R24">
    <sortCondition ref="R9:R24"/>
    <sortCondition ref="D9:D24"/>
    <sortCondition ref="E9:E24"/>
  </sortState>
  <mergeCells count="2">
    <mergeCell ref="A2:A7"/>
    <mergeCell ref="A9:A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pane ySplit="3" topLeftCell="A4" activePane="bottomLeft" state="frozen"/>
      <selection pane="bottomLeft" activeCell="F5" sqref="F5"/>
    </sheetView>
  </sheetViews>
  <sheetFormatPr defaultRowHeight="17"/>
  <cols>
    <col min="1" max="1" width="8" bestFit="1" customWidth="1"/>
    <col min="2" max="2" width="9.26953125" bestFit="1" customWidth="1"/>
    <col min="3" max="3" width="14.6328125" bestFit="1" customWidth="1"/>
    <col min="4" max="4" width="9.26953125" bestFit="1" customWidth="1"/>
    <col min="5" max="5" width="28.453125" bestFit="1" customWidth="1"/>
    <col min="6" max="10" width="11.90625" bestFit="1" customWidth="1"/>
  </cols>
  <sheetData>
    <row r="1" spans="1:10" ht="27.5">
      <c r="A1" s="42" t="s">
        <v>609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0" t="s">
        <v>0</v>
      </c>
      <c r="B2" s="40" t="s">
        <v>1</v>
      </c>
      <c r="C2" s="40" t="s">
        <v>546</v>
      </c>
      <c r="D2" s="40" t="s">
        <v>2</v>
      </c>
      <c r="E2" s="40" t="s">
        <v>3</v>
      </c>
      <c r="F2" s="40" t="s">
        <v>590</v>
      </c>
      <c r="G2" s="40" t="s">
        <v>584</v>
      </c>
      <c r="H2" s="40" t="s">
        <v>579</v>
      </c>
      <c r="I2" s="40" t="s">
        <v>591</v>
      </c>
      <c r="J2" s="40" t="s">
        <v>580</v>
      </c>
    </row>
    <row r="3" spans="1:10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9.5">
      <c r="A4" s="35" t="s">
        <v>16</v>
      </c>
      <c r="B4" s="2" t="s">
        <v>17</v>
      </c>
      <c r="C4" s="2" t="s">
        <v>11</v>
      </c>
      <c r="D4" s="2" t="s">
        <v>18</v>
      </c>
      <c r="E4" s="6" t="s">
        <v>19</v>
      </c>
      <c r="F4" s="35">
        <v>1</v>
      </c>
      <c r="G4" s="35">
        <v>3</v>
      </c>
      <c r="H4" s="35">
        <v>1</v>
      </c>
      <c r="I4" s="4">
        <v>5</v>
      </c>
      <c r="J4" s="35">
        <v>1</v>
      </c>
    </row>
    <row r="5" spans="1:10" ht="19.5">
      <c r="A5" s="7" t="s">
        <v>121</v>
      </c>
      <c r="B5" s="8" t="s">
        <v>122</v>
      </c>
      <c r="C5" s="8" t="s">
        <v>119</v>
      </c>
      <c r="D5" s="8" t="s">
        <v>18</v>
      </c>
      <c r="E5" s="14" t="s">
        <v>22</v>
      </c>
      <c r="F5" s="7">
        <v>1</v>
      </c>
      <c r="G5" s="7">
        <v>3</v>
      </c>
      <c r="H5" s="7">
        <v>1</v>
      </c>
      <c r="I5" s="10">
        <v>5</v>
      </c>
      <c r="J5" s="7">
        <v>1</v>
      </c>
    </row>
    <row r="6" spans="1:10" ht="19.5">
      <c r="A6" s="35" t="s">
        <v>209</v>
      </c>
      <c r="B6" s="2" t="s">
        <v>210</v>
      </c>
      <c r="C6" s="2" t="s">
        <v>50</v>
      </c>
      <c r="D6" s="2" t="s">
        <v>61</v>
      </c>
      <c r="E6" s="6" t="s">
        <v>211</v>
      </c>
      <c r="F6" s="35">
        <v>4</v>
      </c>
      <c r="G6" s="35">
        <v>5</v>
      </c>
      <c r="H6" s="35">
        <v>9</v>
      </c>
      <c r="I6" s="4">
        <v>18</v>
      </c>
      <c r="J6" s="35">
        <v>1</v>
      </c>
    </row>
    <row r="7" spans="1:10" ht="19.5">
      <c r="A7" s="7" t="s">
        <v>266</v>
      </c>
      <c r="B7" s="8" t="s">
        <v>267</v>
      </c>
      <c r="C7" s="8" t="s">
        <v>259</v>
      </c>
      <c r="D7" s="8" t="s">
        <v>28</v>
      </c>
      <c r="E7" s="14" t="s">
        <v>171</v>
      </c>
      <c r="F7" s="7">
        <v>2</v>
      </c>
      <c r="G7" s="7">
        <v>4</v>
      </c>
      <c r="H7" s="7">
        <v>2</v>
      </c>
      <c r="I7" s="10">
        <v>8</v>
      </c>
      <c r="J7" s="7">
        <v>1</v>
      </c>
    </row>
    <row r="8" spans="1:10" ht="19.5">
      <c r="A8" s="2" t="s">
        <v>353</v>
      </c>
      <c r="B8" s="2" t="s">
        <v>354</v>
      </c>
      <c r="C8" s="2" t="s">
        <v>326</v>
      </c>
      <c r="D8" s="2" t="s">
        <v>61</v>
      </c>
      <c r="E8" s="6" t="s">
        <v>355</v>
      </c>
      <c r="F8" s="35">
        <v>1</v>
      </c>
      <c r="G8" s="35">
        <v>1</v>
      </c>
      <c r="H8" s="35">
        <v>1</v>
      </c>
      <c r="I8" s="4">
        <v>3</v>
      </c>
      <c r="J8" s="35">
        <v>1</v>
      </c>
    </row>
    <row r="9" spans="1:10" ht="19.5">
      <c r="A9" s="8" t="s">
        <v>388</v>
      </c>
      <c r="B9" s="8" t="s">
        <v>389</v>
      </c>
      <c r="C9" s="8" t="s">
        <v>367</v>
      </c>
      <c r="D9" s="8" t="s">
        <v>57</v>
      </c>
      <c r="E9" s="14" t="s">
        <v>390</v>
      </c>
      <c r="F9" s="7">
        <v>1</v>
      </c>
      <c r="G9" s="7">
        <v>3</v>
      </c>
      <c r="H9" s="7">
        <v>2</v>
      </c>
      <c r="I9" s="10">
        <v>6</v>
      </c>
      <c r="J9" s="7">
        <v>1</v>
      </c>
    </row>
    <row r="10" spans="1:10" ht="19.5">
      <c r="A10" s="2" t="s">
        <v>404</v>
      </c>
      <c r="B10" s="2" t="s">
        <v>405</v>
      </c>
      <c r="C10" s="2" t="s">
        <v>403</v>
      </c>
      <c r="D10" s="2" t="s">
        <v>18</v>
      </c>
      <c r="E10" s="6" t="s">
        <v>226</v>
      </c>
      <c r="F10" s="35">
        <v>1</v>
      </c>
      <c r="G10" s="35">
        <v>5</v>
      </c>
      <c r="H10" s="35">
        <v>2</v>
      </c>
      <c r="I10" s="4">
        <v>8</v>
      </c>
      <c r="J10" s="35">
        <v>1</v>
      </c>
    </row>
    <row r="11" spans="1:10" ht="19.5">
      <c r="A11" s="8" t="s">
        <v>441</v>
      </c>
      <c r="B11" s="8" t="s">
        <v>442</v>
      </c>
      <c r="C11" s="8" t="s">
        <v>440</v>
      </c>
      <c r="D11" s="8" t="s">
        <v>18</v>
      </c>
      <c r="E11" s="14" t="s">
        <v>443</v>
      </c>
      <c r="F11" s="7">
        <v>2</v>
      </c>
      <c r="G11" s="7">
        <v>2</v>
      </c>
      <c r="H11" s="7">
        <v>1</v>
      </c>
      <c r="I11" s="10">
        <v>5</v>
      </c>
      <c r="J11" s="7">
        <v>1</v>
      </c>
    </row>
    <row r="12" spans="1:10" ht="19.5">
      <c r="A12" s="2" t="s">
        <v>497</v>
      </c>
      <c r="B12" s="2" t="s">
        <v>498</v>
      </c>
      <c r="C12" s="2" t="s">
        <v>479</v>
      </c>
      <c r="D12" s="2" t="s">
        <v>57</v>
      </c>
      <c r="E12" s="6" t="s">
        <v>499</v>
      </c>
      <c r="F12" s="35">
        <v>2</v>
      </c>
      <c r="G12" s="35">
        <v>2</v>
      </c>
      <c r="H12" s="35">
        <v>1</v>
      </c>
      <c r="I12" s="4">
        <v>5</v>
      </c>
      <c r="J12" s="56">
        <v>1</v>
      </c>
    </row>
    <row r="13" spans="1:10" ht="19.5">
      <c r="A13" s="8" t="s">
        <v>520</v>
      </c>
      <c r="B13" s="8" t="s">
        <v>521</v>
      </c>
      <c r="C13" s="8" t="s">
        <v>514</v>
      </c>
      <c r="D13" s="8" t="s">
        <v>18</v>
      </c>
      <c r="E13" s="14" t="s">
        <v>226</v>
      </c>
      <c r="F13" s="7">
        <v>4</v>
      </c>
      <c r="G13" s="7">
        <v>3</v>
      </c>
      <c r="H13" s="7">
        <v>5</v>
      </c>
      <c r="I13" s="10">
        <v>12</v>
      </c>
      <c r="J13" s="7">
        <v>1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opLeftCell="B1" workbookViewId="0">
      <pane ySplit="3" topLeftCell="A4" activePane="bottomLeft" state="frozen"/>
      <selection pane="bottomLeft" activeCell="B4" sqref="B4"/>
    </sheetView>
  </sheetViews>
  <sheetFormatPr defaultRowHeight="17"/>
  <cols>
    <col min="1" max="1" width="11.453125" hidden="1" customWidth="1"/>
    <col min="2" max="2" width="7.453125" bestFit="1" customWidth="1"/>
    <col min="3" max="3" width="11.36328125" customWidth="1"/>
    <col min="4" max="4" width="14" customWidth="1"/>
    <col min="5" max="5" width="8.90625" customWidth="1"/>
    <col min="6" max="6" width="30.7265625" customWidth="1"/>
    <col min="7" max="10" width="11.36328125" customWidth="1"/>
    <col min="11" max="11" width="11.90625" customWidth="1"/>
  </cols>
  <sheetData>
    <row r="1" spans="1:11" ht="27.5">
      <c r="B1" s="42" t="s">
        <v>578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ht="16.5" customHeight="1">
      <c r="A2" s="13"/>
      <c r="B2" s="40" t="s">
        <v>0</v>
      </c>
      <c r="C2" s="40" t="s">
        <v>1</v>
      </c>
      <c r="D2" s="40" t="s">
        <v>546</v>
      </c>
      <c r="E2" s="40" t="s">
        <v>2</v>
      </c>
      <c r="F2" s="40" t="s">
        <v>3</v>
      </c>
      <c r="G2" s="40" t="s">
        <v>590</v>
      </c>
      <c r="H2" s="40" t="s">
        <v>584</v>
      </c>
      <c r="I2" s="40" t="s">
        <v>579</v>
      </c>
      <c r="J2" s="40" t="s">
        <v>591</v>
      </c>
      <c r="K2" s="40" t="s">
        <v>580</v>
      </c>
    </row>
    <row r="3" spans="1:11" ht="16.5" customHeight="1">
      <c r="A3" s="12" t="s">
        <v>589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9.5">
      <c r="A4" s="12">
        <v>1</v>
      </c>
      <c r="B4" s="1" t="s">
        <v>16</v>
      </c>
      <c r="C4" s="2" t="s">
        <v>17</v>
      </c>
      <c r="D4" s="2" t="s">
        <v>11</v>
      </c>
      <c r="E4" s="2" t="s">
        <v>18</v>
      </c>
      <c r="F4" s="6" t="s">
        <v>19</v>
      </c>
      <c r="G4" s="1">
        <f>VLOOKUP(C4,開球!$C$4:$M$206,11,0)</f>
        <v>1</v>
      </c>
      <c r="H4" s="1">
        <f>VLOOKUP(C4,'推球-高國中組'!$B$4:$L$121,11,0)</f>
        <v>3</v>
      </c>
      <c r="I4" s="35">
        <f>VLOOKUP(C4,'切球-高國中組'!$B$4:$M$121,12,0)</f>
        <v>1</v>
      </c>
      <c r="J4" s="4">
        <f>SUM(G4:I4)</f>
        <v>5</v>
      </c>
      <c r="K4" s="1">
        <f>RANK(J4,$J$4:$J$39,1)</f>
        <v>1</v>
      </c>
    </row>
    <row r="5" spans="1:11" ht="19.5">
      <c r="A5" s="12">
        <v>2</v>
      </c>
      <c r="B5" s="1" t="s">
        <v>20</v>
      </c>
      <c r="C5" s="2" t="s">
        <v>21</v>
      </c>
      <c r="D5" s="2" t="s">
        <v>11</v>
      </c>
      <c r="E5" s="2" t="s">
        <v>18</v>
      </c>
      <c r="F5" s="6" t="s">
        <v>22</v>
      </c>
      <c r="G5" s="35">
        <f>VLOOKUP(C5,開球!$C$4:$M$206,11,0)</f>
        <v>3</v>
      </c>
      <c r="H5" s="35">
        <f>VLOOKUP(C5,'推球-高國中組'!$B$4:$L$121,11,0)</f>
        <v>1</v>
      </c>
      <c r="I5" s="35">
        <f>VLOOKUP(C5,'切球-高國中組'!$B$5:$M$121,12,0)</f>
        <v>4</v>
      </c>
      <c r="J5" s="4">
        <f>SUM(G5:I5)</f>
        <v>8</v>
      </c>
      <c r="K5" s="35">
        <f>RANK(J5,$J$4:$J$39,1)</f>
        <v>2</v>
      </c>
    </row>
    <row r="6" spans="1:11" ht="19.5">
      <c r="A6" s="12">
        <v>3</v>
      </c>
      <c r="B6" s="1" t="s">
        <v>44</v>
      </c>
      <c r="C6" s="2" t="s">
        <v>45</v>
      </c>
      <c r="D6" s="2" t="s">
        <v>11</v>
      </c>
      <c r="E6" s="2" t="s">
        <v>42</v>
      </c>
      <c r="F6" s="6" t="s">
        <v>43</v>
      </c>
      <c r="G6" s="35">
        <f>VLOOKUP(C6,開球!$C$4:$M$206,11,0)</f>
        <v>6</v>
      </c>
      <c r="H6" s="35">
        <f>VLOOKUP(C6,'推球-高國中組'!$B$4:$L$121,11,0)</f>
        <v>6</v>
      </c>
      <c r="I6" s="35">
        <f>VLOOKUP(C6,'切球-高國中組'!$B$5:$M$121,12,0)</f>
        <v>3</v>
      </c>
      <c r="J6" s="4">
        <f>SUM(G6:I6)</f>
        <v>15</v>
      </c>
      <c r="K6" s="35">
        <f>RANK(J6,$J$4:$J$39,1)</f>
        <v>3</v>
      </c>
    </row>
    <row r="7" spans="1:11" ht="19.5">
      <c r="A7" s="12">
        <v>4</v>
      </c>
      <c r="B7" s="1" t="s">
        <v>79</v>
      </c>
      <c r="C7" s="2" t="s">
        <v>80</v>
      </c>
      <c r="D7" s="2" t="s">
        <v>11</v>
      </c>
      <c r="E7" s="2" t="s">
        <v>51</v>
      </c>
      <c r="F7" s="6" t="s">
        <v>52</v>
      </c>
      <c r="G7" s="35">
        <f>VLOOKUP(C7,開球!$C$4:$M$206,11,0)</f>
        <v>8</v>
      </c>
      <c r="H7" s="35">
        <f>VLOOKUP(C7,'推球-高國中組'!$B$4:$L$121,11,0)</f>
        <v>2</v>
      </c>
      <c r="I7" s="35">
        <f>VLOOKUP(C7,'切球-高國中組'!$B$5:$M$121,12,0)</f>
        <v>9</v>
      </c>
      <c r="J7" s="4">
        <f>SUM(G7:I7)</f>
        <v>19</v>
      </c>
      <c r="K7" s="35">
        <f>RANK(J7,$J$4:$J$39,1)</f>
        <v>4</v>
      </c>
    </row>
    <row r="8" spans="1:11" ht="19.5">
      <c r="A8" s="12">
        <v>5</v>
      </c>
      <c r="B8" s="1" t="s">
        <v>46</v>
      </c>
      <c r="C8" s="2" t="s">
        <v>47</v>
      </c>
      <c r="D8" s="2" t="s">
        <v>11</v>
      </c>
      <c r="E8" s="2" t="s">
        <v>42</v>
      </c>
      <c r="F8" s="6" t="s">
        <v>43</v>
      </c>
      <c r="G8" s="35">
        <f>VLOOKUP(C8,開球!$C$4:$M$206,11,0)</f>
        <v>2</v>
      </c>
      <c r="H8" s="35">
        <f>VLOOKUP(C8,'推球-高國中組'!$B$4:$L$121,11,0)</f>
        <v>13</v>
      </c>
      <c r="I8" s="35">
        <f>VLOOKUP(C8,'切球-高國中組'!$B$5:$M$121,12,0)</f>
        <v>5</v>
      </c>
      <c r="J8" s="4">
        <f>SUM(G8:I8)</f>
        <v>20</v>
      </c>
      <c r="K8" s="35">
        <f>RANK(J8,$J$4:$J$39,1)</f>
        <v>5</v>
      </c>
    </row>
    <row r="9" spans="1:11" ht="19.5">
      <c r="A9" s="12">
        <v>6</v>
      </c>
      <c r="B9" s="1" t="s">
        <v>71</v>
      </c>
      <c r="C9" s="2" t="s">
        <v>72</v>
      </c>
      <c r="D9" s="2" t="s">
        <v>11</v>
      </c>
      <c r="E9" s="2" t="s">
        <v>69</v>
      </c>
      <c r="F9" s="6" t="s">
        <v>70</v>
      </c>
      <c r="G9" s="35">
        <f>VLOOKUP(C9,開球!$C$4:$M$206,11,0)</f>
        <v>3</v>
      </c>
      <c r="H9" s="35">
        <f>VLOOKUP(C9,'推球-高國中組'!$B$4:$L$121,11,0)</f>
        <v>10</v>
      </c>
      <c r="I9" s="35">
        <f>VLOOKUP(C9,'切球-高國中組'!$B$5:$M$121,12,0)</f>
        <v>9</v>
      </c>
      <c r="J9" s="4">
        <f>SUM(G9:I9)</f>
        <v>22</v>
      </c>
      <c r="K9" s="35">
        <f>RANK(J9,$J$4:$J$39,1)</f>
        <v>6</v>
      </c>
    </row>
    <row r="10" spans="1:11" ht="19.5">
      <c r="A10" s="12">
        <v>7</v>
      </c>
      <c r="B10" s="1" t="s">
        <v>77</v>
      </c>
      <c r="C10" s="2" t="s">
        <v>78</v>
      </c>
      <c r="D10" s="2" t="s">
        <v>11</v>
      </c>
      <c r="E10" s="2" t="s">
        <v>51</v>
      </c>
      <c r="F10" s="6" t="s">
        <v>52</v>
      </c>
      <c r="G10" s="35">
        <f>VLOOKUP(C10,開球!$C$4:$M$206,11,0)</f>
        <v>5</v>
      </c>
      <c r="H10" s="35">
        <f>VLOOKUP(C10,'推球-高國中組'!$B$4:$L$121,11,0)</f>
        <v>5</v>
      </c>
      <c r="I10" s="35">
        <f>VLOOKUP(C10,'切球-高國中組'!$B$5:$M$121,12,0)</f>
        <v>15</v>
      </c>
      <c r="J10" s="4">
        <f>SUM(G10:I10)</f>
        <v>25</v>
      </c>
      <c r="K10" s="35">
        <f>RANK(J10,$J$4:$J$39,1)</f>
        <v>7</v>
      </c>
    </row>
    <row r="11" spans="1:11" ht="19.5">
      <c r="A11" s="12">
        <v>8</v>
      </c>
      <c r="B11" s="1" t="s">
        <v>33</v>
      </c>
      <c r="C11" s="2" t="s">
        <v>34</v>
      </c>
      <c r="D11" s="2" t="s">
        <v>11</v>
      </c>
      <c r="E11" s="2" t="s">
        <v>28</v>
      </c>
      <c r="F11" s="6" t="s">
        <v>35</v>
      </c>
      <c r="G11" s="35">
        <f>VLOOKUP(C11,開球!$C$4:$M$206,11,0)</f>
        <v>9</v>
      </c>
      <c r="H11" s="35">
        <f>VLOOKUP(C11,'推球-高國中組'!$B$4:$L$121,11,0)</f>
        <v>3</v>
      </c>
      <c r="I11" s="35">
        <f>VLOOKUP(C11,'切球-高國中組'!$B$5:$M$121,12,0)</f>
        <v>15</v>
      </c>
      <c r="J11" s="4">
        <f>SUM(G11:I11)</f>
        <v>27</v>
      </c>
      <c r="K11" s="35">
        <f>RANK(J11,$J$4:$J$39,1)</f>
        <v>8</v>
      </c>
    </row>
    <row r="12" spans="1:11" ht="19.5">
      <c r="A12" s="12">
        <v>9</v>
      </c>
      <c r="B12" s="1" t="s">
        <v>26</v>
      </c>
      <c r="C12" s="2" t="s">
        <v>27</v>
      </c>
      <c r="D12" s="2" t="s">
        <v>11</v>
      </c>
      <c r="E12" s="2" t="s">
        <v>28</v>
      </c>
      <c r="F12" s="6" t="s">
        <v>29</v>
      </c>
      <c r="G12" s="35">
        <f>VLOOKUP(C12,開球!$C$4:$M$206,11,0)</f>
        <v>13</v>
      </c>
      <c r="H12" s="35">
        <f>VLOOKUP(C12,'推球-高國中組'!$B$4:$L$121,11,0)</f>
        <v>7</v>
      </c>
      <c r="I12" s="35">
        <f>VLOOKUP(C12,'切球-高國中組'!$B$5:$M$121,12,0)</f>
        <v>9</v>
      </c>
      <c r="J12" s="4">
        <f>SUM(G12:I12)</f>
        <v>29</v>
      </c>
      <c r="K12" s="35">
        <f>RANK(J12,$J$4:$J$39,1)</f>
        <v>9</v>
      </c>
    </row>
    <row r="13" spans="1:11" ht="19.5">
      <c r="A13" s="12">
        <v>12</v>
      </c>
      <c r="B13" s="1" t="s">
        <v>23</v>
      </c>
      <c r="C13" s="2" t="s">
        <v>24</v>
      </c>
      <c r="D13" s="2" t="s">
        <v>11</v>
      </c>
      <c r="E13" s="2" t="s">
        <v>18</v>
      </c>
      <c r="F13" s="6" t="s">
        <v>25</v>
      </c>
      <c r="G13" s="35">
        <f>VLOOKUP(C13,開球!$C$4:$M$206,11,0)</f>
        <v>10</v>
      </c>
      <c r="H13" s="35">
        <f>VLOOKUP(C13,'推球-高國中組'!$B$4:$L$121,11,0)</f>
        <v>17</v>
      </c>
      <c r="I13" s="35">
        <f>VLOOKUP(C13,'切球-高國中組'!$B$5:$M$121,12,0)</f>
        <v>5</v>
      </c>
      <c r="J13" s="4">
        <f>SUM(G13:I13)</f>
        <v>32</v>
      </c>
      <c r="K13" s="35">
        <f>RANK(J13,$J$4:$J$39,1)</f>
        <v>10</v>
      </c>
    </row>
    <row r="14" spans="1:11" ht="19.5">
      <c r="A14" s="12">
        <v>11</v>
      </c>
      <c r="B14" s="1" t="s">
        <v>9</v>
      </c>
      <c r="C14" s="2" t="s">
        <v>10</v>
      </c>
      <c r="D14" s="2" t="s">
        <v>11</v>
      </c>
      <c r="E14" s="2" t="s">
        <v>12</v>
      </c>
      <c r="F14" s="6" t="s">
        <v>13</v>
      </c>
      <c r="G14" s="35">
        <f>VLOOKUP(C14,開球!$C$4:$M$206,11,0)</f>
        <v>21</v>
      </c>
      <c r="H14" s="35">
        <f>VLOOKUP(C14,'推球-高國中組'!$B$4:$L$121,11,0)</f>
        <v>10</v>
      </c>
      <c r="I14" s="35">
        <f>VLOOKUP(C14,'切球-高國中組'!$B$5:$M$121,12,0)</f>
        <v>2</v>
      </c>
      <c r="J14" s="4">
        <f>SUM(G14:I14)</f>
        <v>33</v>
      </c>
      <c r="K14" s="35">
        <f>RANK(J14,$J$4:$J$39,1)</f>
        <v>11</v>
      </c>
    </row>
    <row r="15" spans="1:11" ht="19.5">
      <c r="A15" s="12">
        <v>13</v>
      </c>
      <c r="B15" s="1" t="s">
        <v>30</v>
      </c>
      <c r="C15" s="2" t="s">
        <v>31</v>
      </c>
      <c r="D15" s="2" t="s">
        <v>11</v>
      </c>
      <c r="E15" s="2" t="s">
        <v>28</v>
      </c>
      <c r="F15" s="6" t="s">
        <v>32</v>
      </c>
      <c r="G15" s="35">
        <f>VLOOKUP(C15,開球!$C$4:$M$206,11,0)</f>
        <v>11</v>
      </c>
      <c r="H15" s="35">
        <f>VLOOKUP(C15,'推球-高國中組'!$B$4:$L$121,11,0)</f>
        <v>7</v>
      </c>
      <c r="I15" s="35">
        <f>VLOOKUP(C15,'切球-高國中組'!$B$5:$M$121,12,0)</f>
        <v>15</v>
      </c>
      <c r="J15" s="4">
        <f>SUM(G15:I15)</f>
        <v>33</v>
      </c>
      <c r="K15" s="35">
        <f>RANK(J15,$J$4:$J$39,1)</f>
        <v>11</v>
      </c>
    </row>
    <row r="16" spans="1:11" ht="19.5">
      <c r="A16" s="12">
        <v>14</v>
      </c>
      <c r="B16" s="1" t="s">
        <v>73</v>
      </c>
      <c r="C16" s="2" t="s">
        <v>74</v>
      </c>
      <c r="D16" s="2" t="s">
        <v>11</v>
      </c>
      <c r="E16" s="2" t="s">
        <v>69</v>
      </c>
      <c r="F16" s="6" t="s">
        <v>70</v>
      </c>
      <c r="G16" s="35">
        <f>VLOOKUP(C16,開球!$C$4:$M$206,11,0)</f>
        <v>6</v>
      </c>
      <c r="H16" s="35">
        <f>VLOOKUP(C16,'推球-高國中組'!$B$4:$L$121,11,0)</f>
        <v>13</v>
      </c>
      <c r="I16" s="35">
        <f>VLOOKUP(C16,'切球-高國中組'!$B$5:$M$121,12,0)</f>
        <v>15</v>
      </c>
      <c r="J16" s="4">
        <f>SUM(G16:I16)</f>
        <v>34</v>
      </c>
      <c r="K16" s="35">
        <f>RANK(J16,$J$4:$J$39,1)</f>
        <v>13</v>
      </c>
    </row>
    <row r="17" spans="1:11" ht="19.5">
      <c r="A17" s="12">
        <v>10</v>
      </c>
      <c r="B17" s="1" t="s">
        <v>48</v>
      </c>
      <c r="C17" s="2" t="s">
        <v>49</v>
      </c>
      <c r="D17" s="2" t="s">
        <v>11</v>
      </c>
      <c r="E17" s="2" t="s">
        <v>51</v>
      </c>
      <c r="F17" s="6" t="s">
        <v>52</v>
      </c>
      <c r="G17" s="35">
        <f>VLOOKUP(C17,開球!$C$4:$M$206,11,0)</f>
        <v>15</v>
      </c>
      <c r="H17" s="35">
        <f>VLOOKUP(C17,'推球-高國中組'!$B$4:$L$121,11,0)</f>
        <v>7</v>
      </c>
      <c r="I17" s="35">
        <f>VLOOKUP(C17,'切球-高國中組'!$B$5:$M$121,12,0)</f>
        <v>15</v>
      </c>
      <c r="J17" s="4">
        <f>SUM(G17:I17)</f>
        <v>37</v>
      </c>
      <c r="K17" s="35">
        <f>RANK(J17,$J$4:$J$39,1)</f>
        <v>14</v>
      </c>
    </row>
    <row r="18" spans="1:11" ht="19.5">
      <c r="A18" s="12">
        <v>15</v>
      </c>
      <c r="B18" s="1" t="s">
        <v>14</v>
      </c>
      <c r="C18" s="2" t="s">
        <v>15</v>
      </c>
      <c r="D18" s="2" t="s">
        <v>11</v>
      </c>
      <c r="E18" s="2" t="s">
        <v>12</v>
      </c>
      <c r="F18" s="6" t="s">
        <v>13</v>
      </c>
      <c r="G18" s="35">
        <f>VLOOKUP(C18,開球!$C$4:$M$206,11,0)</f>
        <v>23</v>
      </c>
      <c r="H18" s="35">
        <f>VLOOKUP(C18,'推球-高國中組'!$B$4:$L$121,11,0)</f>
        <v>10</v>
      </c>
      <c r="I18" s="35">
        <f>VLOOKUP(C18,'切球-高國中組'!$B$5:$M$121,12,0)</f>
        <v>5</v>
      </c>
      <c r="J18" s="4">
        <f>SUM(G18:I18)</f>
        <v>38</v>
      </c>
      <c r="K18" s="35">
        <f>RANK(J18,$J$4:$J$39,1)</f>
        <v>15</v>
      </c>
    </row>
    <row r="19" spans="1:11" ht="19.5">
      <c r="A19" s="12">
        <v>16</v>
      </c>
      <c r="B19" s="1" t="s">
        <v>55</v>
      </c>
      <c r="C19" s="2" t="s">
        <v>56</v>
      </c>
      <c r="D19" s="2" t="s">
        <v>11</v>
      </c>
      <c r="E19" s="2" t="s">
        <v>57</v>
      </c>
      <c r="F19" s="6" t="s">
        <v>58</v>
      </c>
      <c r="G19" s="35">
        <f>VLOOKUP(C19,開球!$C$4:$M$206,11,0)</f>
        <v>25</v>
      </c>
      <c r="H19" s="35">
        <f>VLOOKUP(C19,'推球-高國中組'!$B$4:$L$121,11,0)</f>
        <v>13</v>
      </c>
      <c r="I19" s="35">
        <f>VLOOKUP(C19,'切球-高國中組'!$B$5:$M$121,12,0)</f>
        <v>5</v>
      </c>
      <c r="J19" s="4">
        <f>SUM(G19:I19)</f>
        <v>43</v>
      </c>
      <c r="K19" s="35">
        <f>RANK(J19,$J$4:$J$39,1)</f>
        <v>16</v>
      </c>
    </row>
    <row r="20" spans="1:11" ht="19.5">
      <c r="A20" s="12">
        <v>17</v>
      </c>
      <c r="B20" s="1" t="s">
        <v>40</v>
      </c>
      <c r="C20" s="2" t="s">
        <v>41</v>
      </c>
      <c r="D20" s="2" t="s">
        <v>11</v>
      </c>
      <c r="E20" s="2" t="s">
        <v>42</v>
      </c>
      <c r="F20" s="6" t="s">
        <v>43</v>
      </c>
      <c r="G20" s="35">
        <f>VLOOKUP(C20,開球!$C$4:$M$206,11,0)</f>
        <v>19</v>
      </c>
      <c r="H20" s="35">
        <f>VLOOKUP(C20,'推球-高國中組'!$B$4:$L$121,11,0)</f>
        <v>17</v>
      </c>
      <c r="I20" s="35">
        <f>VLOOKUP(C20,'切球-高國中組'!$B$5:$M$121,12,0)</f>
        <v>9</v>
      </c>
      <c r="J20" s="4">
        <f>SUM(G20:I20)</f>
        <v>45</v>
      </c>
      <c r="K20" s="35">
        <f>RANK(J20,$J$4:$J$39,1)</f>
        <v>17</v>
      </c>
    </row>
    <row r="21" spans="1:11" ht="19.5">
      <c r="A21" s="12">
        <v>18</v>
      </c>
      <c r="B21" s="1" t="s">
        <v>67</v>
      </c>
      <c r="C21" s="2" t="s">
        <v>68</v>
      </c>
      <c r="D21" s="2" t="s">
        <v>11</v>
      </c>
      <c r="E21" s="2" t="s">
        <v>69</v>
      </c>
      <c r="F21" s="6" t="s">
        <v>70</v>
      </c>
      <c r="G21" s="35">
        <f>VLOOKUP(C21,開球!$C$4:$M$206,11,0)</f>
        <v>17</v>
      </c>
      <c r="H21" s="35">
        <f>VLOOKUP(C21,'推球-高國中組'!$B$4:$L$121,11,0)</f>
        <v>13</v>
      </c>
      <c r="I21" s="35">
        <f>VLOOKUP(C21,'切球-高國中組'!$B$5:$M$121,12,0)</f>
        <v>15</v>
      </c>
      <c r="J21" s="4">
        <f>SUM(G21:I21)</f>
        <v>45</v>
      </c>
      <c r="K21" s="35">
        <f>RANK(J21,$J$4:$J$39,1)</f>
        <v>17</v>
      </c>
    </row>
    <row r="22" spans="1:11" ht="19.5">
      <c r="A22" s="12">
        <v>19</v>
      </c>
      <c r="B22" s="1" t="s">
        <v>75</v>
      </c>
      <c r="C22" s="2" t="s">
        <v>76</v>
      </c>
      <c r="D22" s="2" t="s">
        <v>11</v>
      </c>
      <c r="E22" s="2" t="s">
        <v>51</v>
      </c>
      <c r="F22" s="6" t="s">
        <v>52</v>
      </c>
      <c r="G22" s="35">
        <f>VLOOKUP(C22,開球!$C$4:$M$206,11,0)</f>
        <v>19</v>
      </c>
      <c r="H22" s="35">
        <f>VLOOKUP(C22,'推球-高國中組'!$B$4:$L$121,11,0)</f>
        <v>17</v>
      </c>
      <c r="I22" s="35">
        <f>VLOOKUP(C22,'切球-高國中組'!$B$5:$M$121,12,0)</f>
        <v>9</v>
      </c>
      <c r="J22" s="4">
        <f>SUM(G22:I22)</f>
        <v>45</v>
      </c>
      <c r="K22" s="35">
        <f>RANK(J22,$J$4:$J$39,1)</f>
        <v>17</v>
      </c>
    </row>
    <row r="23" spans="1:11" ht="19.5">
      <c r="A23" s="12">
        <v>20</v>
      </c>
      <c r="B23" s="1" t="s">
        <v>84</v>
      </c>
      <c r="C23" s="2" t="s">
        <v>85</v>
      </c>
      <c r="D23" s="2" t="s">
        <v>83</v>
      </c>
      <c r="E23" s="2" t="s">
        <v>12</v>
      </c>
      <c r="F23" s="6" t="s">
        <v>86</v>
      </c>
      <c r="G23" s="35">
        <f>VLOOKUP(C23,開球!$C$4:$M$206,11,0)</f>
        <v>16</v>
      </c>
      <c r="H23" s="35">
        <f>VLOOKUP(C23,'推球-高國中組'!$B$4:$L$121,11,0)</f>
        <v>17</v>
      </c>
      <c r="I23" s="35">
        <f>VLOOKUP(C23,'切球-高國中組'!$B$5:$M$121,12,0)</f>
        <v>15</v>
      </c>
      <c r="J23" s="4">
        <f>SUM(G23:I23)</f>
        <v>48</v>
      </c>
      <c r="K23" s="35">
        <f>RANK(J23,$J$4:$J$39,1)</f>
        <v>20</v>
      </c>
    </row>
    <row r="24" spans="1:11" ht="19.5">
      <c r="A24" s="12">
        <v>21</v>
      </c>
      <c r="B24" s="1" t="s">
        <v>53</v>
      </c>
      <c r="C24" s="2" t="s">
        <v>54</v>
      </c>
      <c r="D24" s="2" t="s">
        <v>11</v>
      </c>
      <c r="E24" s="2" t="s">
        <v>42</v>
      </c>
      <c r="F24" s="6" t="s">
        <v>43</v>
      </c>
      <c r="G24" s="35">
        <f>VLOOKUP(C24,開球!$C$4:$M$206,11,0)</f>
        <v>17</v>
      </c>
      <c r="H24" s="35">
        <f>VLOOKUP(C24,'推球-高國中組'!$B$4:$L$121,11,0)</f>
        <v>25</v>
      </c>
      <c r="I24" s="35">
        <f>VLOOKUP(C24,'切球-高國中組'!$B$5:$M$121,12,0)</f>
        <v>9</v>
      </c>
      <c r="J24" s="4">
        <f>SUM(G24:I24)</f>
        <v>51</v>
      </c>
      <c r="K24" s="35">
        <f>RANK(J24,$J$4:$J$39,1)</f>
        <v>21</v>
      </c>
    </row>
    <row r="25" spans="1:11" ht="19.5">
      <c r="A25" s="12">
        <v>22</v>
      </c>
      <c r="B25" s="1" t="s">
        <v>94</v>
      </c>
      <c r="C25" s="2" t="s">
        <v>95</v>
      </c>
      <c r="D25" s="2" t="s">
        <v>83</v>
      </c>
      <c r="E25" s="2" t="s">
        <v>18</v>
      </c>
      <c r="F25" s="6" t="s">
        <v>96</v>
      </c>
      <c r="G25" s="35">
        <f>VLOOKUP(C25,開球!$C$4:$M$206,11,0)</f>
        <v>14</v>
      </c>
      <c r="H25" s="35">
        <f>VLOOKUP(C25,'推球-高國中組'!$B$4:$L$121,11,0)</f>
        <v>22</v>
      </c>
      <c r="I25" s="35">
        <f>VLOOKUP(C25,'切球-高國中組'!$B$5:$M$121,12,0)</f>
        <v>15</v>
      </c>
      <c r="J25" s="4">
        <f>SUM(G25:I25)</f>
        <v>51</v>
      </c>
      <c r="K25" s="35">
        <f>RANK(J25,$J$4:$J$39,1)</f>
        <v>21</v>
      </c>
    </row>
    <row r="26" spans="1:11" ht="19.5">
      <c r="A26" s="12">
        <v>23</v>
      </c>
      <c r="B26" s="1" t="s">
        <v>92</v>
      </c>
      <c r="C26" s="2" t="s">
        <v>93</v>
      </c>
      <c r="D26" s="2" t="s">
        <v>83</v>
      </c>
      <c r="E26" s="2" t="s">
        <v>18</v>
      </c>
      <c r="F26" s="6" t="s">
        <v>22</v>
      </c>
      <c r="G26" s="35">
        <f>VLOOKUP(C26,開球!$C$4:$M$206,11,0)</f>
        <v>11</v>
      </c>
      <c r="H26" s="35">
        <f>VLOOKUP(C26,'推球-高國中組'!$B$4:$L$121,11,0)</f>
        <v>27</v>
      </c>
      <c r="I26" s="35">
        <f>VLOOKUP(C26,'切球-高國中組'!$B$5:$M$121,12,0)</f>
        <v>15</v>
      </c>
      <c r="J26" s="4">
        <f>SUM(G26:I26)</f>
        <v>53</v>
      </c>
      <c r="K26" s="35">
        <f>RANK(J26,$J$4:$J$39,1)</f>
        <v>23</v>
      </c>
    </row>
    <row r="27" spans="1:11" ht="19.5">
      <c r="A27" s="12">
        <v>24</v>
      </c>
      <c r="B27" s="1" t="s">
        <v>36</v>
      </c>
      <c r="C27" s="2" t="s">
        <v>37</v>
      </c>
      <c r="D27" s="2" t="s">
        <v>11</v>
      </c>
      <c r="E27" s="2" t="s">
        <v>38</v>
      </c>
      <c r="F27" s="6" t="s">
        <v>39</v>
      </c>
      <c r="G27" s="35">
        <f>VLOOKUP(C27,開球!$C$4:$M$206,11,0)</f>
        <v>22</v>
      </c>
      <c r="H27" s="35">
        <f>VLOOKUP(C27,'推球-高國中組'!$B$4:$L$121,11,0)</f>
        <v>17</v>
      </c>
      <c r="I27" s="35">
        <f>VLOOKUP(C27,'切球-高國中組'!$B$5:$M$121,12,0)</f>
        <v>15</v>
      </c>
      <c r="J27" s="4">
        <f>SUM(G27:I27)</f>
        <v>54</v>
      </c>
      <c r="K27" s="35">
        <f>RANK(J27,$J$4:$J$39,1)</f>
        <v>24</v>
      </c>
    </row>
    <row r="28" spans="1:11" ht="19.5">
      <c r="A28" s="12">
        <v>25</v>
      </c>
      <c r="B28" s="1" t="s">
        <v>113</v>
      </c>
      <c r="C28" s="2" t="s">
        <v>114</v>
      </c>
      <c r="D28" s="2" t="s">
        <v>83</v>
      </c>
      <c r="E28" s="2" t="s">
        <v>115</v>
      </c>
      <c r="F28" s="6" t="s">
        <v>116</v>
      </c>
      <c r="G28" s="35">
        <f>VLOOKUP(C28,開球!$C$4:$M$206,11,0)</f>
        <v>26</v>
      </c>
      <c r="H28" s="35">
        <f>VLOOKUP(C28,'推球-高國中組'!$B$4:$L$121,11,0)</f>
        <v>22</v>
      </c>
      <c r="I28" s="35">
        <f>VLOOKUP(C28,'切球-高國中組'!$B$5:$M$121,12,0)</f>
        <v>15</v>
      </c>
      <c r="J28" s="4">
        <f>SUM(G28:I28)</f>
        <v>63</v>
      </c>
      <c r="K28" s="35">
        <f>RANK(J28,$J$4:$J$39,1)</f>
        <v>25</v>
      </c>
    </row>
    <row r="29" spans="1:11" ht="19.5">
      <c r="A29" s="12">
        <v>26</v>
      </c>
      <c r="B29" s="1" t="s">
        <v>111</v>
      </c>
      <c r="C29" s="2" t="s">
        <v>112</v>
      </c>
      <c r="D29" s="2" t="s">
        <v>83</v>
      </c>
      <c r="E29" s="2" t="s">
        <v>109</v>
      </c>
      <c r="F29" s="6" t="s">
        <v>110</v>
      </c>
      <c r="G29" s="35">
        <f>VLOOKUP(C29,開球!$C$4:$M$206,11,0)</f>
        <v>28</v>
      </c>
      <c r="H29" s="35">
        <f>VLOOKUP(C29,'推球-高國中組'!$B$4:$L$121,11,0)</f>
        <v>22</v>
      </c>
      <c r="I29" s="35">
        <f>VLOOKUP(C29,'切球-高國中組'!$B$5:$M$121,12,0)</f>
        <v>15</v>
      </c>
      <c r="J29" s="4">
        <f>SUM(G29:I29)</f>
        <v>65</v>
      </c>
      <c r="K29" s="35">
        <f>RANK(J29,$J$4:$J$39,1)</f>
        <v>26</v>
      </c>
    </row>
    <row r="30" spans="1:11" ht="19.5">
      <c r="A30" s="12">
        <v>27</v>
      </c>
      <c r="B30" s="2" t="s">
        <v>549</v>
      </c>
      <c r="C30" s="2" t="s">
        <v>550</v>
      </c>
      <c r="D30" s="2" t="s">
        <v>83</v>
      </c>
      <c r="E30" s="2" t="s">
        <v>551</v>
      </c>
      <c r="F30" s="6" t="s">
        <v>552</v>
      </c>
      <c r="G30" s="35">
        <f>VLOOKUP(C30,開球!$C$4:$M$206,11,0)</f>
        <v>24</v>
      </c>
      <c r="H30" s="35">
        <f>VLOOKUP(C30,'推球-高國中組'!$B$4:$L$121,11,0)</f>
        <v>29</v>
      </c>
      <c r="I30" s="35">
        <f>VLOOKUP(C30,'切球-高國中組'!$B$5:$M$121,12,0)</f>
        <v>15</v>
      </c>
      <c r="J30" s="4">
        <f>SUM(G30:I30)</f>
        <v>68</v>
      </c>
      <c r="K30" s="35">
        <f>RANK(J30,$J$4:$J$39,1)</f>
        <v>27</v>
      </c>
    </row>
    <row r="31" spans="1:11" ht="19.5">
      <c r="A31" s="12">
        <v>28</v>
      </c>
      <c r="B31" s="1" t="s">
        <v>90</v>
      </c>
      <c r="C31" s="2" t="s">
        <v>91</v>
      </c>
      <c r="D31" s="2" t="s">
        <v>83</v>
      </c>
      <c r="E31" s="2" t="s">
        <v>12</v>
      </c>
      <c r="F31" s="6" t="s">
        <v>89</v>
      </c>
      <c r="G31" s="35">
        <f>VLOOKUP(C31,開球!$C$4:$M$206,11,0)</f>
        <v>29</v>
      </c>
      <c r="H31" s="35">
        <f>VLOOKUP(C31,'推球-高國中組'!$B$4:$L$121,11,0)</f>
        <v>25</v>
      </c>
      <c r="I31" s="35">
        <f>VLOOKUP(C31,'切球-高國中組'!$B$5:$M$121,12,0)</f>
        <v>15</v>
      </c>
      <c r="J31" s="4">
        <f>SUM(G31:I31)</f>
        <v>69</v>
      </c>
      <c r="K31" s="35">
        <f>RANK(J31,$J$4:$J$39,1)</f>
        <v>28</v>
      </c>
    </row>
    <row r="32" spans="1:11" ht="19.5">
      <c r="A32" s="12">
        <v>29</v>
      </c>
      <c r="B32" s="1" t="s">
        <v>107</v>
      </c>
      <c r="C32" s="2" t="s">
        <v>108</v>
      </c>
      <c r="D32" s="2" t="s">
        <v>83</v>
      </c>
      <c r="E32" s="2" t="s">
        <v>109</v>
      </c>
      <c r="F32" s="6" t="s">
        <v>110</v>
      </c>
      <c r="G32" s="35">
        <f>VLOOKUP(C32,開球!$C$4:$M$206,11,0)</f>
        <v>27</v>
      </c>
      <c r="H32" s="35">
        <f>VLOOKUP(C32,'推球-高國中組'!$B$4:$L$121,11,0)</f>
        <v>27</v>
      </c>
      <c r="I32" s="35">
        <f>VLOOKUP(C32,'切球-高國中組'!$B$5:$M$121,12,0)</f>
        <v>15</v>
      </c>
      <c r="J32" s="4">
        <f>SUM(G32:I32)</f>
        <v>69</v>
      </c>
      <c r="K32" s="35">
        <f>RANK(J32,$J$4:$J$39,1)</f>
        <v>28</v>
      </c>
    </row>
    <row r="33" spans="1:11" ht="19.5">
      <c r="A33" s="12">
        <v>30</v>
      </c>
      <c r="B33" s="1" t="s">
        <v>87</v>
      </c>
      <c r="C33" s="2" t="s">
        <v>88</v>
      </c>
      <c r="D33" s="2" t="s">
        <v>83</v>
      </c>
      <c r="E33" s="2" t="s">
        <v>12</v>
      </c>
      <c r="F33" s="6" t="s">
        <v>89</v>
      </c>
      <c r="G33" s="35">
        <f>VLOOKUP(C33,開球!$C$4:$M$206,11,0)</f>
        <v>30</v>
      </c>
      <c r="H33" s="35">
        <f>VLOOKUP(C33,'推球-高國中組'!$B$4:$L$121,11,0)</f>
        <v>30</v>
      </c>
      <c r="I33" s="35">
        <f>VLOOKUP(C33,'切球-高國中組'!$B$5:$M$121,12,0)</f>
        <v>15</v>
      </c>
      <c r="J33" s="4">
        <f>SUM(G33:I33)</f>
        <v>75</v>
      </c>
      <c r="K33" s="35">
        <f>RANK(J33,$J$4:$J$39,1)</f>
        <v>30</v>
      </c>
    </row>
    <row r="34" spans="1:11" ht="19.5">
      <c r="A34" s="12">
        <v>31</v>
      </c>
      <c r="B34" s="1" t="s">
        <v>59</v>
      </c>
      <c r="C34" s="2" t="s">
        <v>60</v>
      </c>
      <c r="D34" s="2" t="s">
        <v>11</v>
      </c>
      <c r="E34" s="2" t="s">
        <v>61</v>
      </c>
      <c r="F34" s="6" t="s">
        <v>62</v>
      </c>
      <c r="G34" s="35">
        <f>VLOOKUP(C34,開球!$C$4:$M$206,11,0)</f>
        <v>30</v>
      </c>
      <c r="H34" s="35">
        <f>VLOOKUP(C34,'推球-高國中組'!$B$4:$L$121,11,0)</f>
        <v>31</v>
      </c>
      <c r="I34" s="35">
        <f>VLOOKUP(C34,'切球-高國中組'!$B$5:$M$121,12,0)</f>
        <v>15</v>
      </c>
      <c r="J34" s="4">
        <f>SUM(G34:I34)</f>
        <v>76</v>
      </c>
      <c r="K34" s="35">
        <f>RANK(J34,$J$4:$J$39,1)</f>
        <v>31</v>
      </c>
    </row>
    <row r="35" spans="1:11" ht="19.5">
      <c r="A35" s="12">
        <v>32</v>
      </c>
      <c r="B35" s="1" t="s">
        <v>63</v>
      </c>
      <c r="C35" s="2" t="s">
        <v>64</v>
      </c>
      <c r="D35" s="2" t="s">
        <v>11</v>
      </c>
      <c r="E35" s="2" t="s">
        <v>65</v>
      </c>
      <c r="F35" s="6" t="s">
        <v>66</v>
      </c>
      <c r="G35" s="35">
        <f>VLOOKUP(C35,開球!$C$4:$M$206,11,0)</f>
        <v>30</v>
      </c>
      <c r="H35" s="35">
        <f>VLOOKUP(C35,'推球-高國中組'!$B$4:$L$121,11,0)</f>
        <v>31</v>
      </c>
      <c r="I35" s="35">
        <f>VLOOKUP(C35,'切球-高國中組'!$B$5:$M$121,12,0)</f>
        <v>15</v>
      </c>
      <c r="J35" s="4">
        <f>SUM(G35:I35)</f>
        <v>76</v>
      </c>
      <c r="K35" s="35">
        <f>RANK(J35,$J$4:$J$39,1)</f>
        <v>31</v>
      </c>
    </row>
    <row r="36" spans="1:11" ht="19.5">
      <c r="A36" s="12">
        <v>33</v>
      </c>
      <c r="B36" s="1" t="s">
        <v>81</v>
      </c>
      <c r="C36" s="2" t="s">
        <v>82</v>
      </c>
      <c r="D36" s="2" t="s">
        <v>83</v>
      </c>
      <c r="E36" s="2" t="s">
        <v>12</v>
      </c>
      <c r="F36" s="6" t="s">
        <v>13</v>
      </c>
      <c r="G36" s="35">
        <f>VLOOKUP(C36,開球!$C$4:$M$206,11,0)</f>
        <v>30</v>
      </c>
      <c r="H36" s="35">
        <f>VLOOKUP(C36,'推球-高國中組'!$B$4:$L$121,11,0)</f>
        <v>31</v>
      </c>
      <c r="I36" s="35">
        <f>VLOOKUP(C36,'切球-高國中組'!$B$5:$M$121,12,0)</f>
        <v>15</v>
      </c>
      <c r="J36" s="4">
        <f>SUM(G36:I36)</f>
        <v>76</v>
      </c>
      <c r="K36" s="35">
        <f>RANK(J36,$J$4:$J$39,1)</f>
        <v>31</v>
      </c>
    </row>
    <row r="37" spans="1:11" ht="19.5">
      <c r="A37" s="12">
        <v>34</v>
      </c>
      <c r="B37" s="1" t="s">
        <v>97</v>
      </c>
      <c r="C37" s="2" t="s">
        <v>98</v>
      </c>
      <c r="D37" s="2" t="s">
        <v>83</v>
      </c>
      <c r="E37" s="2" t="s">
        <v>18</v>
      </c>
      <c r="F37" s="6" t="s">
        <v>99</v>
      </c>
      <c r="G37" s="35">
        <f>VLOOKUP(C37,開球!$C$4:$M$206,11,0)</f>
        <v>30</v>
      </c>
      <c r="H37" s="35">
        <f>VLOOKUP(C37,'推球-高國中組'!$B$4:$L$121,11,0)</f>
        <v>31</v>
      </c>
      <c r="I37" s="35">
        <f>VLOOKUP(C37,'切球-高國中組'!$B$5:$M$121,12,0)</f>
        <v>15</v>
      </c>
      <c r="J37" s="4">
        <f>SUM(G37:I37)</f>
        <v>76</v>
      </c>
      <c r="K37" s="35">
        <f>RANK(J37,$J$4:$J$39,1)</f>
        <v>31</v>
      </c>
    </row>
    <row r="38" spans="1:11" ht="19.5">
      <c r="A38" s="12">
        <v>35</v>
      </c>
      <c r="B38" s="1" t="s">
        <v>100</v>
      </c>
      <c r="C38" s="2" t="s">
        <v>101</v>
      </c>
      <c r="D38" s="2" t="s">
        <v>83</v>
      </c>
      <c r="E38" s="2" t="s">
        <v>18</v>
      </c>
      <c r="F38" s="6" t="s">
        <v>99</v>
      </c>
      <c r="G38" s="35">
        <f>VLOOKUP(C38,開球!$C$4:$M$206,11,0)</f>
        <v>30</v>
      </c>
      <c r="H38" s="35">
        <f>VLOOKUP(C38,'推球-高國中組'!$B$4:$L$121,11,0)</f>
        <v>31</v>
      </c>
      <c r="I38" s="35">
        <f>VLOOKUP(C38,'切球-高國中組'!$B$5:$M$121,12,0)</f>
        <v>15</v>
      </c>
      <c r="J38" s="4">
        <f>SUM(G38:I38)</f>
        <v>76</v>
      </c>
      <c r="K38" s="35">
        <f>RANK(J38,$J$4:$J$39,1)</f>
        <v>31</v>
      </c>
    </row>
    <row r="39" spans="1:11" ht="19.5">
      <c r="A39" s="12">
        <v>36</v>
      </c>
      <c r="B39" s="1" t="s">
        <v>102</v>
      </c>
      <c r="C39" s="2" t="s">
        <v>103</v>
      </c>
      <c r="D39" s="2" t="s">
        <v>83</v>
      </c>
      <c r="E39" s="2" t="s">
        <v>38</v>
      </c>
      <c r="F39" s="2" t="s">
        <v>104</v>
      </c>
      <c r="G39" s="35">
        <f>VLOOKUP(C39,開球!$C$4:$M$206,11,0)</f>
        <v>30</v>
      </c>
      <c r="H39" s="35">
        <f>VLOOKUP(C39,'推球-高國中組'!$B$4:$L$121,11,0)</f>
        <v>31</v>
      </c>
      <c r="I39" s="35">
        <f>VLOOKUP(C39,'切球-高國中組'!$B$5:$M$121,12,0)</f>
        <v>15</v>
      </c>
      <c r="J39" s="4">
        <f>SUM(G39:I39)</f>
        <v>76</v>
      </c>
      <c r="K39" s="35">
        <f>RANK(J39,$J$4:$J$39,1)</f>
        <v>31</v>
      </c>
    </row>
    <row r="40" spans="1:11" ht="19.5">
      <c r="A40" s="12">
        <v>37</v>
      </c>
      <c r="B40" s="1" t="s">
        <v>105</v>
      </c>
      <c r="C40" s="2" t="s">
        <v>106</v>
      </c>
      <c r="D40" s="2" t="s">
        <v>83</v>
      </c>
      <c r="E40" s="2" t="s">
        <v>38</v>
      </c>
      <c r="F40" s="6" t="s">
        <v>104</v>
      </c>
      <c r="G40" s="35">
        <f>VLOOKUP(C40,開球!$C$4:$M$206,11,0)</f>
        <v>30</v>
      </c>
      <c r="H40" s="35">
        <f>VLOOKUP(C40,'推球-高國中組'!$B$4:$L$121,11,0)</f>
        <v>31</v>
      </c>
      <c r="I40" s="35">
        <f>VLOOKUP(C40,'切球-高國中組'!$B$5:$M$121,12,0)</f>
        <v>15</v>
      </c>
      <c r="J40" s="4">
        <f>SUM(G40:I40)</f>
        <v>76</v>
      </c>
      <c r="K40" s="1">
        <v>31</v>
      </c>
    </row>
    <row r="41" spans="1:11" ht="19.5">
      <c r="A41" s="20">
        <v>1</v>
      </c>
      <c r="B41" s="7" t="s">
        <v>121</v>
      </c>
      <c r="C41" s="8" t="s">
        <v>122</v>
      </c>
      <c r="D41" s="8" t="s">
        <v>119</v>
      </c>
      <c r="E41" s="8" t="s">
        <v>18</v>
      </c>
      <c r="F41" s="14" t="s">
        <v>22</v>
      </c>
      <c r="G41" s="7">
        <f>VLOOKUP(C41,開球!$C$4:$M$206,11,0)</f>
        <v>1</v>
      </c>
      <c r="H41" s="7">
        <f>VLOOKUP(C41,'推球-高國中組'!$B$4:$L$121,11,0)</f>
        <v>3</v>
      </c>
      <c r="I41" s="7">
        <f>VLOOKUP(C41,'切球-高國中組'!$B$5:$M$121,12,0)</f>
        <v>1</v>
      </c>
      <c r="J41" s="10">
        <f t="shared" ref="J5:J68" si="0">SUM(G41:I41)</f>
        <v>5</v>
      </c>
      <c r="K41" s="7">
        <f>RANK(J41,$J$41:$J$52,1)</f>
        <v>1</v>
      </c>
    </row>
    <row r="42" spans="1:11" ht="19.5">
      <c r="A42" s="20">
        <v>2</v>
      </c>
      <c r="B42" s="7" t="s">
        <v>137</v>
      </c>
      <c r="C42" s="8" t="s">
        <v>138</v>
      </c>
      <c r="D42" s="8" t="s">
        <v>119</v>
      </c>
      <c r="E42" s="8" t="s">
        <v>51</v>
      </c>
      <c r="F42" s="14" t="s">
        <v>52</v>
      </c>
      <c r="G42" s="7">
        <f>VLOOKUP(C42,開球!$C$4:$M$206,11,0)</f>
        <v>2</v>
      </c>
      <c r="H42" s="7">
        <f>VLOOKUP(C42,'推球-高國中組'!$B$4:$L$121,11,0)</f>
        <v>1</v>
      </c>
      <c r="I42" s="7">
        <f>VLOOKUP(C42,'切球-高國中組'!$B$5:$M$121,12,0)</f>
        <v>2</v>
      </c>
      <c r="J42" s="10">
        <f t="shared" si="0"/>
        <v>5</v>
      </c>
      <c r="K42" s="7">
        <v>2</v>
      </c>
    </row>
    <row r="43" spans="1:11" ht="19.5">
      <c r="A43" s="20">
        <v>3</v>
      </c>
      <c r="B43" s="7" t="s">
        <v>125</v>
      </c>
      <c r="C43" s="8" t="s">
        <v>126</v>
      </c>
      <c r="D43" s="8" t="s">
        <v>119</v>
      </c>
      <c r="E43" s="8" t="s">
        <v>28</v>
      </c>
      <c r="F43" s="14" t="s">
        <v>32</v>
      </c>
      <c r="G43" s="7">
        <f>VLOOKUP(C43,開球!$C$4:$M$206,11,0)</f>
        <v>3</v>
      </c>
      <c r="H43" s="7">
        <f>VLOOKUP(C43,'推球-高國中組'!$B$4:$L$121,11,0)</f>
        <v>2</v>
      </c>
      <c r="I43" s="7">
        <f>VLOOKUP(C43,'切球-高國中組'!$B$5:$M$121,12,0)</f>
        <v>2</v>
      </c>
      <c r="J43" s="10">
        <f t="shared" si="0"/>
        <v>7</v>
      </c>
      <c r="K43" s="7">
        <f>RANK(J43,$J$41:$J$52,1)</f>
        <v>3</v>
      </c>
    </row>
    <row r="44" spans="1:11" ht="19.5">
      <c r="A44" s="20">
        <v>4</v>
      </c>
      <c r="B44" s="7" t="s">
        <v>145</v>
      </c>
      <c r="C44" s="8" t="s">
        <v>146</v>
      </c>
      <c r="D44" s="8" t="s">
        <v>141</v>
      </c>
      <c r="E44" s="8" t="s">
        <v>109</v>
      </c>
      <c r="F44" s="14" t="s">
        <v>110</v>
      </c>
      <c r="G44" s="7">
        <f>VLOOKUP(C44,開球!$C$4:$M$206,11,0)</f>
        <v>4</v>
      </c>
      <c r="H44" s="7">
        <f>VLOOKUP(C44,'推球-高國中組'!$B$4:$L$121,11,0)</f>
        <v>5</v>
      </c>
      <c r="I44" s="7">
        <f>VLOOKUP(C44,'切球-高國中組'!$B$5:$M$121,12,0)</f>
        <v>5</v>
      </c>
      <c r="J44" s="10">
        <f t="shared" si="0"/>
        <v>14</v>
      </c>
      <c r="K44" s="7">
        <f>RANK(J44,$J$41:$J$52,1)</f>
        <v>4</v>
      </c>
    </row>
    <row r="45" spans="1:11" ht="19.5">
      <c r="A45" s="20">
        <v>6</v>
      </c>
      <c r="B45" s="7" t="s">
        <v>139</v>
      </c>
      <c r="C45" s="8" t="s">
        <v>140</v>
      </c>
      <c r="D45" s="8" t="s">
        <v>141</v>
      </c>
      <c r="E45" s="8" t="s">
        <v>12</v>
      </c>
      <c r="F45" s="14" t="s">
        <v>142</v>
      </c>
      <c r="G45" s="7">
        <f>VLOOKUP(C45,開球!$C$4:$M$206,11,0)</f>
        <v>5</v>
      </c>
      <c r="H45" s="7">
        <f>VLOOKUP(C45,'推球-高國中組'!$B$4:$L$121,11,0)</f>
        <v>4</v>
      </c>
      <c r="I45" s="7">
        <f>VLOOKUP(C45,'切球-高國中組'!$B$5:$M$121,12,0)</f>
        <v>5</v>
      </c>
      <c r="J45" s="10">
        <f>SUM(G45:I45)</f>
        <v>14</v>
      </c>
      <c r="K45" s="7">
        <f>RANK(J45,$J$41:$J$52,1)</f>
        <v>4</v>
      </c>
    </row>
    <row r="46" spans="1:11" ht="19.5">
      <c r="A46" s="20">
        <v>5</v>
      </c>
      <c r="B46" s="7" t="s">
        <v>143</v>
      </c>
      <c r="C46" s="8" t="s">
        <v>144</v>
      </c>
      <c r="D46" s="8" t="s">
        <v>141</v>
      </c>
      <c r="E46" s="8" t="s">
        <v>109</v>
      </c>
      <c r="F46" s="14" t="s">
        <v>110</v>
      </c>
      <c r="G46" s="7">
        <f>VLOOKUP(C46,開球!$C$4:$M$206,11,0)</f>
        <v>6</v>
      </c>
      <c r="H46" s="7">
        <f>VLOOKUP(C46,'推球-高國中組'!$B$4:$L$121,11,0)</f>
        <v>5</v>
      </c>
      <c r="I46" s="7">
        <f>VLOOKUP(C46,'切球-高國中組'!$B$5:$M$121,12,0)</f>
        <v>4</v>
      </c>
      <c r="J46" s="10">
        <f t="shared" si="0"/>
        <v>15</v>
      </c>
      <c r="K46" s="7">
        <f>RANK(J46,$J$41:$J$52,1)</f>
        <v>6</v>
      </c>
    </row>
    <row r="47" spans="1:11" ht="19.5">
      <c r="A47" s="20">
        <v>7</v>
      </c>
      <c r="B47" s="7" t="s">
        <v>117</v>
      </c>
      <c r="C47" s="8" t="s">
        <v>118</v>
      </c>
      <c r="D47" s="8" t="s">
        <v>119</v>
      </c>
      <c r="E47" s="8" t="s">
        <v>12</v>
      </c>
      <c r="F47" s="14" t="s">
        <v>120</v>
      </c>
      <c r="G47" s="7">
        <f>VLOOKUP(C47,開球!$C$4:$M$206,11,0)</f>
        <v>7</v>
      </c>
      <c r="H47" s="7">
        <f>VLOOKUP(C47,'推球-高國中組'!$B$4:$L$121,11,0)</f>
        <v>7</v>
      </c>
      <c r="I47" s="7">
        <f>VLOOKUP(C47,'切球-高國中組'!$B$5:$M$121,12,0)</f>
        <v>5</v>
      </c>
      <c r="J47" s="10">
        <f t="shared" si="0"/>
        <v>19</v>
      </c>
      <c r="K47" s="7">
        <f>RANK(J47,$J$41:$J$52,1)</f>
        <v>7</v>
      </c>
    </row>
    <row r="48" spans="1:11" ht="19.5">
      <c r="A48" s="20">
        <v>8</v>
      </c>
      <c r="B48" s="7" t="s">
        <v>123</v>
      </c>
      <c r="C48" s="8" t="s">
        <v>124</v>
      </c>
      <c r="D48" s="8" t="s">
        <v>119</v>
      </c>
      <c r="E48" s="8" t="s">
        <v>18</v>
      </c>
      <c r="F48" s="14" t="s">
        <v>22</v>
      </c>
      <c r="G48" s="7">
        <f>VLOOKUP(C48,開球!$C$4:$M$206,11,0)</f>
        <v>7</v>
      </c>
      <c r="H48" s="7">
        <f>VLOOKUP(C48,'推球-高國中組'!$B$4:$L$121,11,0)</f>
        <v>7</v>
      </c>
      <c r="I48" s="7">
        <f>VLOOKUP(C48,'切球-高國中組'!$B$5:$M$121,12,0)</f>
        <v>5</v>
      </c>
      <c r="J48" s="10">
        <f t="shared" si="0"/>
        <v>19</v>
      </c>
      <c r="K48" s="7">
        <f>RANK(J48,$J$41:$J$52,1)</f>
        <v>7</v>
      </c>
    </row>
    <row r="49" spans="1:11" ht="19.5">
      <c r="A49" s="20">
        <v>9</v>
      </c>
      <c r="B49" s="7" t="s">
        <v>127</v>
      </c>
      <c r="C49" s="8" t="s">
        <v>128</v>
      </c>
      <c r="D49" s="8" t="s">
        <v>119</v>
      </c>
      <c r="E49" s="8" t="s">
        <v>42</v>
      </c>
      <c r="F49" s="14" t="s">
        <v>43</v>
      </c>
      <c r="G49" s="7">
        <f>VLOOKUP(C49,開球!$C$4:$M$206,11,0)</f>
        <v>7</v>
      </c>
      <c r="H49" s="7">
        <f>VLOOKUP(C49,'推球-高國中組'!$B$4:$L$121,11,0)</f>
        <v>7</v>
      </c>
      <c r="I49" s="7">
        <f>VLOOKUP(C49,'切球-高國中組'!$B$5:$M$121,12,0)</f>
        <v>5</v>
      </c>
      <c r="J49" s="10">
        <f t="shared" si="0"/>
        <v>19</v>
      </c>
      <c r="K49" s="7">
        <f>RANK(J49,$J$41:$J$52,1)</f>
        <v>7</v>
      </c>
    </row>
    <row r="50" spans="1:11" ht="19.5">
      <c r="A50" s="20">
        <v>10</v>
      </c>
      <c r="B50" s="7" t="s">
        <v>129</v>
      </c>
      <c r="C50" s="8" t="s">
        <v>130</v>
      </c>
      <c r="D50" s="8" t="s">
        <v>119</v>
      </c>
      <c r="E50" s="8" t="s">
        <v>61</v>
      </c>
      <c r="F50" s="14" t="s">
        <v>131</v>
      </c>
      <c r="G50" s="7">
        <f>VLOOKUP(C50,開球!$C$4:$M$206,11,0)</f>
        <v>7</v>
      </c>
      <c r="H50" s="7">
        <f>VLOOKUP(C50,'推球-高國中組'!$B$4:$L$121,11,0)</f>
        <v>7</v>
      </c>
      <c r="I50" s="7">
        <f>VLOOKUP(C50,'切球-高國中組'!$B$5:$M$121,12,0)</f>
        <v>5</v>
      </c>
      <c r="J50" s="10">
        <f t="shared" si="0"/>
        <v>19</v>
      </c>
      <c r="K50" s="7">
        <f>RANK(J50,$J$41:$J$52,1)</f>
        <v>7</v>
      </c>
    </row>
    <row r="51" spans="1:11" ht="19.5">
      <c r="A51" s="20">
        <v>11</v>
      </c>
      <c r="B51" s="7" t="s">
        <v>132</v>
      </c>
      <c r="C51" s="8" t="s">
        <v>133</v>
      </c>
      <c r="D51" s="8" t="s">
        <v>119</v>
      </c>
      <c r="E51" s="8" t="s">
        <v>61</v>
      </c>
      <c r="F51" s="14" t="s">
        <v>134</v>
      </c>
      <c r="G51" s="7">
        <f>VLOOKUP(C51,開球!$C$4:$M$206,11,0)</f>
        <v>7</v>
      </c>
      <c r="H51" s="7">
        <f>VLOOKUP(C51,'推球-高國中組'!$B$4:$L$121,11,0)</f>
        <v>7</v>
      </c>
      <c r="I51" s="7">
        <f>VLOOKUP(C51,'切球-高國中組'!$B$5:$M$121,12,0)</f>
        <v>5</v>
      </c>
      <c r="J51" s="10">
        <f t="shared" si="0"/>
        <v>19</v>
      </c>
      <c r="K51" s="7">
        <f>RANK(J51,$J$41:$J$52,1)</f>
        <v>7</v>
      </c>
    </row>
    <row r="52" spans="1:11" ht="19.5">
      <c r="A52" s="20">
        <v>12</v>
      </c>
      <c r="B52" s="7" t="s">
        <v>135</v>
      </c>
      <c r="C52" s="8" t="s">
        <v>136</v>
      </c>
      <c r="D52" s="8" t="s">
        <v>119</v>
      </c>
      <c r="E52" s="8" t="s">
        <v>61</v>
      </c>
      <c r="F52" s="14" t="s">
        <v>134</v>
      </c>
      <c r="G52" s="7">
        <f>VLOOKUP(C52,開球!$C$4:$M$206,11,0)</f>
        <v>7</v>
      </c>
      <c r="H52" s="7">
        <f>VLOOKUP(C52,'推球-高國中組'!$B$4:$L$121,11,0)</f>
        <v>7</v>
      </c>
      <c r="I52" s="7">
        <f>VLOOKUP(C52,'切球-高國中組'!$B$5:$M$121,12,0)</f>
        <v>5</v>
      </c>
      <c r="J52" s="10">
        <f t="shared" si="0"/>
        <v>19</v>
      </c>
      <c r="K52" s="7">
        <f>RANK(J52,$J$41:$J$52,1)</f>
        <v>7</v>
      </c>
    </row>
    <row r="53" spans="1:11" ht="19.5">
      <c r="A53" s="12">
        <v>2</v>
      </c>
      <c r="B53" s="1" t="s">
        <v>209</v>
      </c>
      <c r="C53" s="2" t="s">
        <v>210</v>
      </c>
      <c r="D53" s="2" t="s">
        <v>50</v>
      </c>
      <c r="E53" s="2" t="s">
        <v>61</v>
      </c>
      <c r="F53" s="6" t="s">
        <v>211</v>
      </c>
      <c r="G53" s="35">
        <f>VLOOKUP(C53,開球!$C$4:$M$206,11,0)</f>
        <v>4</v>
      </c>
      <c r="H53" s="35">
        <f>VLOOKUP(C53,'推球-高國中組'!$B$4:$L$121,11,0)</f>
        <v>5</v>
      </c>
      <c r="I53" s="35">
        <f>VLOOKUP(C53,'切球-高國中組'!$B$5:$M$121,12,0)</f>
        <v>9</v>
      </c>
      <c r="J53" s="4">
        <f>SUM(G53:I53)</f>
        <v>18</v>
      </c>
      <c r="K53" s="1">
        <f>RANK(J53,$J$53:$J$93,1)</f>
        <v>1</v>
      </c>
    </row>
    <row r="54" spans="1:11" ht="19.5">
      <c r="A54" s="12">
        <v>3</v>
      </c>
      <c r="B54" s="1" t="s">
        <v>239</v>
      </c>
      <c r="C54" s="2" t="s">
        <v>240</v>
      </c>
      <c r="D54" s="2" t="s">
        <v>219</v>
      </c>
      <c r="E54" s="2" t="s">
        <v>42</v>
      </c>
      <c r="F54" s="6" t="s">
        <v>241</v>
      </c>
      <c r="G54" s="35">
        <f>VLOOKUP(C54,開球!$C$4:$M$206,11,0)</f>
        <v>18</v>
      </c>
      <c r="H54" s="35">
        <f>VLOOKUP(C54,'推球-高國中組'!$B$4:$L$121,11,0)</f>
        <v>1</v>
      </c>
      <c r="I54" s="35">
        <f>VLOOKUP(C54,'切球-高國中組'!$B$5:$M$121,12,0)</f>
        <v>2</v>
      </c>
      <c r="J54" s="4">
        <f>SUM(G54:I54)</f>
        <v>21</v>
      </c>
      <c r="K54" s="29">
        <f>RANK(J54,$J$53:$J$93,1)</f>
        <v>2</v>
      </c>
    </row>
    <row r="55" spans="1:11" ht="19.5">
      <c r="A55" s="12">
        <v>4</v>
      </c>
      <c r="B55" s="1" t="s">
        <v>153</v>
      </c>
      <c r="C55" s="2" t="s">
        <v>154</v>
      </c>
      <c r="D55" s="2" t="s">
        <v>50</v>
      </c>
      <c r="E55" s="2" t="s">
        <v>18</v>
      </c>
      <c r="F55" s="6" t="s">
        <v>152</v>
      </c>
      <c r="G55" s="35">
        <f>VLOOKUP(C55,開球!$C$4:$M$206,11,0)</f>
        <v>2</v>
      </c>
      <c r="H55" s="35">
        <f>VLOOKUP(C55,'推球-高國中組'!$B$4:$L$121,11,0)</f>
        <v>21</v>
      </c>
      <c r="I55" s="35">
        <f>VLOOKUP(C55,'切球-高國中組'!$B$5:$M$121,12,0)</f>
        <v>1</v>
      </c>
      <c r="J55" s="4">
        <f>SUM(G55:I55)</f>
        <v>24</v>
      </c>
      <c r="K55" s="29">
        <f>RANK(J55,$J$53:$J$93,1)</f>
        <v>3</v>
      </c>
    </row>
    <row r="56" spans="1:11" ht="19.5">
      <c r="A56" s="12">
        <v>6</v>
      </c>
      <c r="B56" s="1" t="s">
        <v>198</v>
      </c>
      <c r="C56" s="2" t="s">
        <v>199</v>
      </c>
      <c r="D56" s="2" t="s">
        <v>50</v>
      </c>
      <c r="E56" s="2" t="s">
        <v>57</v>
      </c>
      <c r="F56" s="6" t="s">
        <v>200</v>
      </c>
      <c r="G56" s="35">
        <f>VLOOKUP(C56,開球!$C$4:$M$206,11,0)</f>
        <v>10</v>
      </c>
      <c r="H56" s="35">
        <f>VLOOKUP(C56,'推球-高國中組'!$B$4:$L$121,11,0)</f>
        <v>5</v>
      </c>
      <c r="I56" s="35">
        <f>VLOOKUP(C56,'切球-高國中組'!$B$5:$M$121,12,0)</f>
        <v>11</v>
      </c>
      <c r="J56" s="4">
        <f>SUM(G56:I56)</f>
        <v>26</v>
      </c>
      <c r="K56" s="29">
        <f>RANK(J56,$J$53:$J$93,1)</f>
        <v>4</v>
      </c>
    </row>
    <row r="57" spans="1:11" ht="19.5">
      <c r="A57" s="12">
        <v>7</v>
      </c>
      <c r="B57" s="1" t="s">
        <v>193</v>
      </c>
      <c r="C57" s="2" t="s">
        <v>194</v>
      </c>
      <c r="D57" s="2" t="s">
        <v>50</v>
      </c>
      <c r="E57" s="2" t="s">
        <v>42</v>
      </c>
      <c r="F57" s="6" t="s">
        <v>195</v>
      </c>
      <c r="G57" s="35">
        <f>VLOOKUP(C57,開球!$C$4:$M$206,11,0)</f>
        <v>14</v>
      </c>
      <c r="H57" s="35">
        <f>VLOOKUP(C57,'推球-高國中組'!$B$4:$L$121,11,0)</f>
        <v>8</v>
      </c>
      <c r="I57" s="35">
        <f>VLOOKUP(C57,'切球-高國中組'!$B$5:$M$121,12,0)</f>
        <v>6</v>
      </c>
      <c r="J57" s="4">
        <f>SUM(G57:I57)</f>
        <v>28</v>
      </c>
      <c r="K57" s="29">
        <f>RANK(J57,$J$53:$J$93,1)</f>
        <v>5</v>
      </c>
    </row>
    <row r="58" spans="1:11" ht="19.5">
      <c r="A58" s="12">
        <v>19</v>
      </c>
      <c r="B58" s="1" t="s">
        <v>178</v>
      </c>
      <c r="C58" s="2" t="s">
        <v>555</v>
      </c>
      <c r="D58" s="2" t="s">
        <v>50</v>
      </c>
      <c r="E58" s="2" t="s">
        <v>179</v>
      </c>
      <c r="F58" s="6" t="s">
        <v>180</v>
      </c>
      <c r="G58" s="35">
        <f>VLOOKUP(C58,開球!$C$4:$M$206,11,0)</f>
        <v>5</v>
      </c>
      <c r="H58" s="35">
        <f>VLOOKUP(C58,'推球-高國中組'!$B$4:$L$121,11,0)</f>
        <v>21</v>
      </c>
      <c r="I58" s="35">
        <f>VLOOKUP(C58,'切球-高國中組'!$B$5:$M$121,12,0)</f>
        <v>2</v>
      </c>
      <c r="J58" s="4">
        <f>SUM(G58:I58)</f>
        <v>28</v>
      </c>
      <c r="K58" s="29">
        <f>RANK(J58,$J$53:$J$93,1)</f>
        <v>5</v>
      </c>
    </row>
    <row r="59" spans="1:11" ht="19.5">
      <c r="A59" s="12">
        <v>8</v>
      </c>
      <c r="B59" s="1" t="s">
        <v>224</v>
      </c>
      <c r="C59" s="2" t="s">
        <v>225</v>
      </c>
      <c r="D59" s="2" t="s">
        <v>219</v>
      </c>
      <c r="E59" s="2" t="s">
        <v>18</v>
      </c>
      <c r="F59" s="6" t="s">
        <v>226</v>
      </c>
      <c r="G59" s="35">
        <f>VLOOKUP(C59,開球!$C$4:$M$206,11,0)</f>
        <v>8</v>
      </c>
      <c r="H59" s="35">
        <f>VLOOKUP(C59,'推球-高國中組'!$B$4:$L$121,11,0)</f>
        <v>12</v>
      </c>
      <c r="I59" s="35">
        <f>VLOOKUP(C59,'切球-高國中組'!$B$5:$M$121,12,0)</f>
        <v>9</v>
      </c>
      <c r="J59" s="4">
        <f>SUM(G59:I59)</f>
        <v>29</v>
      </c>
      <c r="K59" s="29">
        <f>RANK(J59,$J$53:$J$93,1)</f>
        <v>7</v>
      </c>
    </row>
    <row r="60" spans="1:11" ht="19.5">
      <c r="A60" s="12">
        <v>18</v>
      </c>
      <c r="B60" s="1" t="s">
        <v>175</v>
      </c>
      <c r="C60" s="2" t="s">
        <v>553</v>
      </c>
      <c r="D60" s="2" t="s">
        <v>50</v>
      </c>
      <c r="E60" s="2" t="s">
        <v>38</v>
      </c>
      <c r="F60" s="6" t="s">
        <v>174</v>
      </c>
      <c r="G60" s="35">
        <f>VLOOKUP(C60,開球!$C$4:$M$206,11,0)</f>
        <v>13</v>
      </c>
      <c r="H60" s="35">
        <f>VLOOKUP(C60,'推球-高國中組'!$B$4:$L$121,11,0)</f>
        <v>12</v>
      </c>
      <c r="I60" s="35">
        <f>VLOOKUP(C60,'切球-高國中組'!$B$5:$M$121,12,0)</f>
        <v>8</v>
      </c>
      <c r="J60" s="4">
        <f>SUM(G60:I60)</f>
        <v>33</v>
      </c>
      <c r="K60" s="29">
        <f>RANK(J60,$J$53:$J$93,1)</f>
        <v>8</v>
      </c>
    </row>
    <row r="61" spans="1:11" ht="19.5">
      <c r="A61" s="12">
        <v>1</v>
      </c>
      <c r="B61" s="1" t="s">
        <v>176</v>
      </c>
      <c r="C61" s="2" t="s">
        <v>554</v>
      </c>
      <c r="D61" s="2" t="s">
        <v>50</v>
      </c>
      <c r="E61" s="2" t="s">
        <v>109</v>
      </c>
      <c r="F61" s="6" t="s">
        <v>177</v>
      </c>
      <c r="G61" s="35">
        <f>VLOOKUP(C61,開球!$C$4:$M$206,11,0)</f>
        <v>1</v>
      </c>
      <c r="H61" s="35">
        <f>VLOOKUP(C61,'推球-高國中組'!$B$4:$L$121,11,0)</f>
        <v>9</v>
      </c>
      <c r="I61" s="35">
        <f>VLOOKUP(C61,'切球-高國中組'!$B$5:$M$121,12,0)</f>
        <v>24</v>
      </c>
      <c r="J61" s="4">
        <f>SUM(G61:I61)</f>
        <v>34</v>
      </c>
      <c r="K61" s="29">
        <f>RANK(J61,$J$53:$J$93,1)</f>
        <v>9</v>
      </c>
    </row>
    <row r="62" spans="1:11" ht="19.5">
      <c r="A62" s="12">
        <v>9</v>
      </c>
      <c r="B62" s="1" t="s">
        <v>172</v>
      </c>
      <c r="C62" s="2" t="s">
        <v>173</v>
      </c>
      <c r="D62" s="2" t="s">
        <v>50</v>
      </c>
      <c r="E62" s="2" t="s">
        <v>38</v>
      </c>
      <c r="F62" s="6" t="s">
        <v>174</v>
      </c>
      <c r="G62" s="35">
        <f>VLOOKUP(C62,開球!$C$4:$M$206,11,0)</f>
        <v>6</v>
      </c>
      <c r="H62" s="35">
        <f>VLOOKUP(C62,'推球-高國中組'!$B$4:$L$121,11,0)</f>
        <v>17</v>
      </c>
      <c r="I62" s="35">
        <f>VLOOKUP(C62,'切球-高國中組'!$B$5:$M$121,12,0)</f>
        <v>11</v>
      </c>
      <c r="J62" s="4">
        <f>SUM(G62:I62)</f>
        <v>34</v>
      </c>
      <c r="K62" s="29">
        <f>RANK(J62,$J$53:$J$93,1)</f>
        <v>9</v>
      </c>
    </row>
    <row r="63" spans="1:11" ht="19.5">
      <c r="A63" s="12">
        <v>10</v>
      </c>
      <c r="B63" s="1" t="s">
        <v>254</v>
      </c>
      <c r="C63" s="2" t="s">
        <v>255</v>
      </c>
      <c r="D63" s="2" t="s">
        <v>219</v>
      </c>
      <c r="E63" s="2" t="s">
        <v>115</v>
      </c>
      <c r="F63" s="6" t="s">
        <v>256</v>
      </c>
      <c r="G63" s="35">
        <f>VLOOKUP(C63,開球!$C$4:$M$206,11,0)</f>
        <v>19</v>
      </c>
      <c r="H63" s="35">
        <f>VLOOKUP(C63,'推球-高國中組'!$B$4:$L$121,11,0)</f>
        <v>12</v>
      </c>
      <c r="I63" s="35">
        <f>VLOOKUP(C63,'切球-高國中組'!$B$5:$M$121,12,0)</f>
        <v>6</v>
      </c>
      <c r="J63" s="4">
        <f>SUM(G63:I63)</f>
        <v>37</v>
      </c>
      <c r="K63" s="29">
        <f>RANK(J63,$J$53:$J$93,1)</f>
        <v>11</v>
      </c>
    </row>
    <row r="64" spans="1:11" s="34" customFormat="1" ht="19.5">
      <c r="A64" s="12">
        <v>11</v>
      </c>
      <c r="B64" s="35" t="s">
        <v>236</v>
      </c>
      <c r="C64" s="2" t="s">
        <v>237</v>
      </c>
      <c r="D64" s="2" t="s">
        <v>219</v>
      </c>
      <c r="E64" s="2" t="s">
        <v>189</v>
      </c>
      <c r="F64" s="6" t="s">
        <v>238</v>
      </c>
      <c r="G64" s="35">
        <f>VLOOKUP(C64,開球!$C$4:$M$206,11,0)</f>
        <v>32</v>
      </c>
      <c r="H64" s="35">
        <f>VLOOKUP(C64,'推球-高國中組'!$B$4:$L$121,11,0)</f>
        <v>2</v>
      </c>
      <c r="I64" s="35">
        <f>VLOOKUP(C64,'切球-高國中組'!$B$5:$M$121,12,0)</f>
        <v>4</v>
      </c>
      <c r="J64" s="4">
        <f>SUM(G64:I64)</f>
        <v>38</v>
      </c>
      <c r="K64" s="35">
        <f>RANK(J64,$J$53:$J$93,1)</f>
        <v>12</v>
      </c>
    </row>
    <row r="65" spans="1:11" ht="19.5">
      <c r="A65" s="12">
        <v>5</v>
      </c>
      <c r="B65" s="1" t="s">
        <v>181</v>
      </c>
      <c r="C65" s="2" t="s">
        <v>182</v>
      </c>
      <c r="D65" s="2" t="s">
        <v>50</v>
      </c>
      <c r="E65" s="2" t="s">
        <v>179</v>
      </c>
      <c r="F65" s="6" t="s">
        <v>180</v>
      </c>
      <c r="G65" s="35">
        <f>VLOOKUP(C65,開球!$C$4:$M$206,11,0)</f>
        <v>3</v>
      </c>
      <c r="H65" s="35">
        <f>VLOOKUP(C65,'推球-高國中組'!$B$4:$L$121,11,0)</f>
        <v>12</v>
      </c>
      <c r="I65" s="35">
        <f>VLOOKUP(C65,'切球-高國中組'!$B$5:$M$121,12,0)</f>
        <v>24</v>
      </c>
      <c r="J65" s="4">
        <f>SUM(G65:I65)</f>
        <v>39</v>
      </c>
      <c r="K65" s="29">
        <f>RANK(J65,$J$53:$J$93,1)</f>
        <v>13</v>
      </c>
    </row>
    <row r="66" spans="1:11" ht="19.5">
      <c r="A66" s="30">
        <v>12</v>
      </c>
      <c r="B66" s="31" t="s">
        <v>214</v>
      </c>
      <c r="C66" s="32" t="s">
        <v>215</v>
      </c>
      <c r="D66" s="32" t="s">
        <v>50</v>
      </c>
      <c r="E66" s="32" t="s">
        <v>51</v>
      </c>
      <c r="F66" s="33" t="s">
        <v>216</v>
      </c>
      <c r="G66" s="35">
        <f>VLOOKUP(C66,開球!$C$4:$M$206,11,0)</f>
        <v>27</v>
      </c>
      <c r="H66" s="35">
        <f>VLOOKUP(C66,'推球-高國中組'!$B$4:$L$121,11,0)</f>
        <v>2</v>
      </c>
      <c r="I66" s="35">
        <f>VLOOKUP(C66,'切球-高國中組'!$B$5:$M$121,12,0)</f>
        <v>11</v>
      </c>
      <c r="J66" s="4">
        <f>SUM(G66:I66)</f>
        <v>40</v>
      </c>
      <c r="K66" s="31">
        <f>RANK(J66,$J$53:$J$93,1)</f>
        <v>14</v>
      </c>
    </row>
    <row r="67" spans="1:11" ht="19.5">
      <c r="A67" s="12">
        <v>14</v>
      </c>
      <c r="B67" s="1" t="s">
        <v>248</v>
      </c>
      <c r="C67" s="2" t="s">
        <v>249</v>
      </c>
      <c r="D67" s="2" t="s">
        <v>219</v>
      </c>
      <c r="E67" s="2" t="s">
        <v>115</v>
      </c>
      <c r="F67" s="6" t="s">
        <v>250</v>
      </c>
      <c r="G67" s="35">
        <f>VLOOKUP(C67,開球!$C$4:$M$206,11,0)</f>
        <v>26</v>
      </c>
      <c r="H67" s="35">
        <f>VLOOKUP(C67,'推球-高國中組'!$B$4:$L$121,11,0)</f>
        <v>10</v>
      </c>
      <c r="I67" s="35">
        <f>VLOOKUP(C67,'切球-高國中組'!$B$5:$M$121,12,0)</f>
        <v>4</v>
      </c>
      <c r="J67" s="4">
        <f>SUM(G67:I67)</f>
        <v>40</v>
      </c>
      <c r="K67" s="29">
        <f>RANK(J67,$J$53:$J$93,1)</f>
        <v>14</v>
      </c>
    </row>
    <row r="68" spans="1:11" ht="19.5">
      <c r="A68" s="12">
        <v>13</v>
      </c>
      <c r="B68" s="1" t="s">
        <v>205</v>
      </c>
      <c r="C68" s="2" t="s">
        <v>206</v>
      </c>
      <c r="D68" s="2" t="s">
        <v>50</v>
      </c>
      <c r="E68" s="2" t="s">
        <v>207</v>
      </c>
      <c r="F68" s="6" t="s">
        <v>208</v>
      </c>
      <c r="G68" s="35">
        <f>VLOOKUP(C68,開球!$C$4:$M$206,11,0)</f>
        <v>7</v>
      </c>
      <c r="H68" s="35">
        <f>VLOOKUP(C68,'推球-高國中組'!$B$4:$L$121,11,0)</f>
        <v>10</v>
      </c>
      <c r="I68" s="35">
        <f>VLOOKUP(C68,'切球-高國中組'!$B$5:$M$121,12,0)</f>
        <v>24</v>
      </c>
      <c r="J68" s="4">
        <f>SUM(G68:I68)</f>
        <v>41</v>
      </c>
      <c r="K68" s="29">
        <f>RANK(J68,$J$53:$J$93,1)</f>
        <v>16</v>
      </c>
    </row>
    <row r="69" spans="1:11" ht="19.5">
      <c r="A69" s="12">
        <v>23</v>
      </c>
      <c r="B69" s="1" t="s">
        <v>183</v>
      </c>
      <c r="C69" s="2" t="s">
        <v>184</v>
      </c>
      <c r="D69" s="2" t="s">
        <v>50</v>
      </c>
      <c r="E69" s="2" t="s">
        <v>179</v>
      </c>
      <c r="F69" s="6" t="s">
        <v>180</v>
      </c>
      <c r="G69" s="35">
        <f>VLOOKUP(C69,開球!$C$4:$M$206,11,0)</f>
        <v>9</v>
      </c>
      <c r="H69" s="35">
        <f>VLOOKUP(C69,'推球-高國中組'!$B$4:$L$121,11,0)</f>
        <v>25</v>
      </c>
      <c r="I69" s="35">
        <f>VLOOKUP(C69,'切球-高國中組'!$B$5:$M$121,12,0)</f>
        <v>11</v>
      </c>
      <c r="J69" s="4">
        <f>SUM(G69:I69)</f>
        <v>45</v>
      </c>
      <c r="K69" s="29">
        <f>RANK(J69,$J$53:$J$93,1)</f>
        <v>17</v>
      </c>
    </row>
    <row r="70" spans="1:11" ht="19.5">
      <c r="A70" s="12">
        <v>15</v>
      </c>
      <c r="B70" s="1" t="s">
        <v>169</v>
      </c>
      <c r="C70" s="2" t="s">
        <v>170</v>
      </c>
      <c r="D70" s="2" t="s">
        <v>50</v>
      </c>
      <c r="E70" s="2" t="s">
        <v>28</v>
      </c>
      <c r="F70" s="6" t="s">
        <v>171</v>
      </c>
      <c r="G70" s="35">
        <f>VLOOKUP(C70,開球!$C$4:$M$206,11,0)</f>
        <v>24</v>
      </c>
      <c r="H70" s="35">
        <f>VLOOKUP(C70,'推球-高國中組'!$B$4:$L$121,11,0)</f>
        <v>5</v>
      </c>
      <c r="I70" s="35">
        <f>VLOOKUP(C70,'切球-高國中組'!$B$5:$M$121,12,0)</f>
        <v>17</v>
      </c>
      <c r="J70" s="4">
        <f>SUM(G70:I70)</f>
        <v>46</v>
      </c>
      <c r="K70" s="29">
        <f>RANK(J70,$J$53:$J$93,1)</f>
        <v>18</v>
      </c>
    </row>
    <row r="71" spans="1:11" ht="19.5">
      <c r="A71" s="12">
        <v>16</v>
      </c>
      <c r="B71" s="1" t="s">
        <v>163</v>
      </c>
      <c r="C71" s="2" t="s">
        <v>164</v>
      </c>
      <c r="D71" s="2" t="s">
        <v>50</v>
      </c>
      <c r="E71" s="2" t="s">
        <v>28</v>
      </c>
      <c r="F71" s="6" t="s">
        <v>165</v>
      </c>
      <c r="G71" s="35">
        <f>VLOOKUP(C71,開球!$C$4:$M$206,11,0)</f>
        <v>21</v>
      </c>
      <c r="H71" s="35">
        <f>VLOOKUP(C71,'推球-高國中組'!$B$4:$L$121,11,0)</f>
        <v>17</v>
      </c>
      <c r="I71" s="35">
        <f>VLOOKUP(C71,'切球-高國中組'!$B$5:$M$121,12,0)</f>
        <v>11</v>
      </c>
      <c r="J71" s="4">
        <f>SUM(G71:I71)</f>
        <v>49</v>
      </c>
      <c r="K71" s="29">
        <f>RANK(J71,$J$53:$J$93,1)</f>
        <v>19</v>
      </c>
    </row>
    <row r="72" spans="1:11" ht="19.5">
      <c r="A72" s="12">
        <v>17</v>
      </c>
      <c r="B72" s="1" t="s">
        <v>166</v>
      </c>
      <c r="C72" s="2" t="s">
        <v>167</v>
      </c>
      <c r="D72" s="2" t="s">
        <v>50</v>
      </c>
      <c r="E72" s="2" t="s">
        <v>28</v>
      </c>
      <c r="F72" s="6" t="s">
        <v>168</v>
      </c>
      <c r="G72" s="35">
        <f>VLOOKUP(C72,開球!$C$4:$M$206,11,0)</f>
        <v>11</v>
      </c>
      <c r="H72" s="35">
        <f>VLOOKUP(C72,'推球-高國中組'!$B$4:$L$121,11,0)</f>
        <v>21</v>
      </c>
      <c r="I72" s="35">
        <f>VLOOKUP(C72,'切球-高國中組'!$B$5:$M$121,12,0)</f>
        <v>17</v>
      </c>
      <c r="J72" s="4">
        <f>SUM(G72:I72)</f>
        <v>49</v>
      </c>
      <c r="K72" s="29">
        <f>RANK(J72,$J$53:$J$93,1)</f>
        <v>19</v>
      </c>
    </row>
    <row r="73" spans="1:11" ht="19.5">
      <c r="A73" s="12">
        <v>20</v>
      </c>
      <c r="B73" s="1" t="s">
        <v>245</v>
      </c>
      <c r="C73" s="2" t="s">
        <v>246</v>
      </c>
      <c r="D73" s="2" t="s">
        <v>219</v>
      </c>
      <c r="E73" s="2" t="s">
        <v>61</v>
      </c>
      <c r="F73" s="6" t="s">
        <v>247</v>
      </c>
      <c r="G73" s="35">
        <f>VLOOKUP(C73,開球!$C$4:$M$206,11,0)</f>
        <v>31</v>
      </c>
      <c r="H73" s="35">
        <f>VLOOKUP(C73,'推球-高國中組'!$B$4:$L$121,11,0)</f>
        <v>12</v>
      </c>
      <c r="I73" s="35">
        <f>VLOOKUP(C73,'切球-高國中組'!$B$5:$M$121,12,0)</f>
        <v>11</v>
      </c>
      <c r="J73" s="4">
        <f>SUM(G73:I73)</f>
        <v>54</v>
      </c>
      <c r="K73" s="29">
        <f>RANK(J73,$J$53:$J$93,1)</f>
        <v>21</v>
      </c>
    </row>
    <row r="74" spans="1:11" ht="19.5">
      <c r="A74" s="12">
        <v>21</v>
      </c>
      <c r="B74" s="1" t="s">
        <v>155</v>
      </c>
      <c r="C74" s="2" t="s">
        <v>156</v>
      </c>
      <c r="D74" s="2" t="s">
        <v>50</v>
      </c>
      <c r="E74" s="2" t="s">
        <v>28</v>
      </c>
      <c r="F74" s="6" t="s">
        <v>32</v>
      </c>
      <c r="G74" s="35">
        <f>VLOOKUP(C74,開球!$C$4:$M$206,11,0)</f>
        <v>29</v>
      </c>
      <c r="H74" s="35">
        <f>VLOOKUP(C74,'推球-高國中組'!$B$4:$L$121,11,0)</f>
        <v>2</v>
      </c>
      <c r="I74" s="35">
        <f>VLOOKUP(C74,'切球-高國中組'!$B$5:$M$121,12,0)</f>
        <v>24</v>
      </c>
      <c r="J74" s="4">
        <f>SUM(G74:I74)</f>
        <v>55</v>
      </c>
      <c r="K74" s="29">
        <f>RANK(J74,$J$53:$J$93,1)</f>
        <v>22</v>
      </c>
    </row>
    <row r="75" spans="1:11" ht="19.5">
      <c r="A75" s="12">
        <v>22</v>
      </c>
      <c r="B75" s="1" t="s">
        <v>187</v>
      </c>
      <c r="C75" s="2" t="s">
        <v>188</v>
      </c>
      <c r="D75" s="2" t="s">
        <v>50</v>
      </c>
      <c r="E75" s="2" t="s">
        <v>189</v>
      </c>
      <c r="F75" s="6" t="s">
        <v>190</v>
      </c>
      <c r="G75" s="35">
        <f>VLOOKUP(C75,開球!$C$4:$M$206,11,0)</f>
        <v>15</v>
      </c>
      <c r="H75" s="35">
        <f>VLOOKUP(C75,'推球-高國中組'!$B$4:$L$121,11,0)</f>
        <v>17</v>
      </c>
      <c r="I75" s="35">
        <f>VLOOKUP(C75,'切球-高國中組'!$B$5:$M$121,12,0)</f>
        <v>24</v>
      </c>
      <c r="J75" s="4">
        <f>SUM(G75:I75)</f>
        <v>56</v>
      </c>
      <c r="K75" s="29">
        <f>RANK(J75,$J$53:$J$93,1)</f>
        <v>23</v>
      </c>
    </row>
    <row r="76" spans="1:11" ht="19.5">
      <c r="A76" s="12">
        <v>24</v>
      </c>
      <c r="B76" s="1" t="s">
        <v>201</v>
      </c>
      <c r="C76" s="2" t="s">
        <v>202</v>
      </c>
      <c r="D76" s="2" t="s">
        <v>50</v>
      </c>
      <c r="E76" s="2" t="s">
        <v>57</v>
      </c>
      <c r="F76" s="6" t="s">
        <v>200</v>
      </c>
      <c r="G76" s="35">
        <f>VLOOKUP(C76,開球!$C$4:$M$206,11,0)</f>
        <v>23</v>
      </c>
      <c r="H76" s="35">
        <f>VLOOKUP(C76,'推球-高國中組'!$B$4:$L$121,11,0)</f>
        <v>21</v>
      </c>
      <c r="I76" s="35">
        <f>VLOOKUP(C76,'切球-高國中組'!$B$5:$M$121,12,0)</f>
        <v>17</v>
      </c>
      <c r="J76" s="4">
        <f>SUM(G76:I76)</f>
        <v>61</v>
      </c>
      <c r="K76" s="29">
        <f>RANK(J76,$J$53:$J$93,1)</f>
        <v>24</v>
      </c>
    </row>
    <row r="77" spans="1:11" ht="19.5">
      <c r="A77" s="12">
        <v>25</v>
      </c>
      <c r="B77" s="1" t="s">
        <v>157</v>
      </c>
      <c r="C77" s="2" t="s">
        <v>158</v>
      </c>
      <c r="D77" s="2" t="s">
        <v>50</v>
      </c>
      <c r="E77" s="2" t="s">
        <v>28</v>
      </c>
      <c r="F77" s="6" t="s">
        <v>159</v>
      </c>
      <c r="G77" s="35">
        <f>VLOOKUP(C77,開球!$C$4:$M$206,11,0)</f>
        <v>12</v>
      </c>
      <c r="H77" s="35">
        <f>VLOOKUP(C77,'推球-高國中組'!$B$4:$L$121,11,0)</f>
        <v>36</v>
      </c>
      <c r="I77" s="35">
        <f>VLOOKUP(C77,'切球-高國中組'!$B$5:$M$121,12,0)</f>
        <v>17</v>
      </c>
      <c r="J77" s="4">
        <f>SUM(G77:I77)</f>
        <v>65</v>
      </c>
      <c r="K77" s="29">
        <f>RANK(J77,$J$53:$J$93,1)</f>
        <v>25</v>
      </c>
    </row>
    <row r="78" spans="1:11" ht="19.5">
      <c r="A78" s="12">
        <v>26</v>
      </c>
      <c r="B78" s="1" t="s">
        <v>191</v>
      </c>
      <c r="C78" s="2" t="s">
        <v>192</v>
      </c>
      <c r="D78" s="2" t="s">
        <v>50</v>
      </c>
      <c r="E78" s="2" t="s">
        <v>189</v>
      </c>
      <c r="F78" s="6" t="s">
        <v>190</v>
      </c>
      <c r="G78" s="35">
        <f>VLOOKUP(C78,開球!$C$4:$M$206,11,0)</f>
        <v>17</v>
      </c>
      <c r="H78" s="35">
        <f>VLOOKUP(C78,'推球-高國中組'!$B$4:$L$121,11,0)</f>
        <v>31</v>
      </c>
      <c r="I78" s="35">
        <f>VLOOKUP(C78,'切球-高國中組'!$B$5:$M$121,12,0)</f>
        <v>17</v>
      </c>
      <c r="J78" s="4">
        <f>SUM(G78:I78)</f>
        <v>65</v>
      </c>
      <c r="K78" s="29">
        <f>RANK(J78,$J$53:$J$93,1)</f>
        <v>25</v>
      </c>
    </row>
    <row r="79" spans="1:11" s="34" customFormat="1" ht="19.5">
      <c r="A79" s="30">
        <v>27</v>
      </c>
      <c r="B79" s="31" t="s">
        <v>147</v>
      </c>
      <c r="C79" s="32" t="s">
        <v>148</v>
      </c>
      <c r="D79" s="32" t="s">
        <v>50</v>
      </c>
      <c r="E79" s="32" t="s">
        <v>18</v>
      </c>
      <c r="F79" s="33" t="s">
        <v>149</v>
      </c>
      <c r="G79" s="35">
        <f>VLOOKUP(C79,開球!$C$4:$M$206,11,0)</f>
        <v>22</v>
      </c>
      <c r="H79" s="35">
        <f>VLOOKUP(C79,'推球-高國中組'!$B$4:$L$121,11,0)</f>
        <v>25</v>
      </c>
      <c r="I79" s="35">
        <f>VLOOKUP(C79,'切球-高國中組'!$B$5:$M$121,12,0)</f>
        <v>24</v>
      </c>
      <c r="J79" s="4">
        <f>SUM(G79:I79)</f>
        <v>71</v>
      </c>
      <c r="K79" s="31">
        <f>RANK(J79,$J$53:$J$93,1)</f>
        <v>27</v>
      </c>
    </row>
    <row r="80" spans="1:11" ht="19.5">
      <c r="A80" s="12">
        <v>28</v>
      </c>
      <c r="B80" s="1" t="s">
        <v>242</v>
      </c>
      <c r="C80" s="2" t="s">
        <v>243</v>
      </c>
      <c r="D80" s="2" t="s">
        <v>219</v>
      </c>
      <c r="E80" s="2" t="s">
        <v>57</v>
      </c>
      <c r="F80" s="6" t="s">
        <v>244</v>
      </c>
      <c r="G80" s="35">
        <f>VLOOKUP(C80,開球!$C$4:$M$206,11,0)</f>
        <v>24</v>
      </c>
      <c r="H80" s="35">
        <f>VLOOKUP(C80,'推球-高國中組'!$B$4:$L$121,11,0)</f>
        <v>25</v>
      </c>
      <c r="I80" s="35">
        <f>VLOOKUP(C80,'切球-高國中組'!$B$5:$M$121,12,0)</f>
        <v>24</v>
      </c>
      <c r="J80" s="4">
        <f>SUM(G80:I80)</f>
        <v>73</v>
      </c>
      <c r="K80" s="29">
        <f>RANK(J80,$J$53:$J$93,1)</f>
        <v>28</v>
      </c>
    </row>
    <row r="81" spans="1:11" ht="19.5">
      <c r="A81" s="12">
        <v>29</v>
      </c>
      <c r="B81" s="1" t="s">
        <v>196</v>
      </c>
      <c r="C81" s="2" t="s">
        <v>197</v>
      </c>
      <c r="D81" s="2" t="s">
        <v>50</v>
      </c>
      <c r="E81" s="2" t="s">
        <v>42</v>
      </c>
      <c r="F81" s="6" t="s">
        <v>195</v>
      </c>
      <c r="G81" s="35">
        <f>VLOOKUP(C81,開球!$C$4:$M$206,11,0)</f>
        <v>20</v>
      </c>
      <c r="H81" s="35">
        <f>VLOOKUP(C81,'推球-高國中組'!$B$4:$L$121,11,0)</f>
        <v>31</v>
      </c>
      <c r="I81" s="35">
        <f>VLOOKUP(C81,'切球-高國中組'!$B$5:$M$121,12,0)</f>
        <v>24</v>
      </c>
      <c r="J81" s="4">
        <f>SUM(G81:I81)</f>
        <v>75</v>
      </c>
      <c r="K81" s="29">
        <f>RANK(J81,$J$53:$J$93,1)</f>
        <v>29</v>
      </c>
    </row>
    <row r="82" spans="1:11" ht="19.5">
      <c r="A82" s="12">
        <v>30</v>
      </c>
      <c r="B82" s="1" t="s">
        <v>203</v>
      </c>
      <c r="C82" s="2" t="s">
        <v>204</v>
      </c>
      <c r="D82" s="2" t="s">
        <v>50</v>
      </c>
      <c r="E82" s="2" t="s">
        <v>57</v>
      </c>
      <c r="F82" s="6" t="s">
        <v>200</v>
      </c>
      <c r="G82" s="35">
        <f>VLOOKUP(C82,開球!$C$4:$M$206,11,0)</f>
        <v>33</v>
      </c>
      <c r="H82" s="35">
        <f>VLOOKUP(C82,'推球-高國中組'!$B$4:$L$121,11,0)</f>
        <v>25</v>
      </c>
      <c r="I82" s="35">
        <f>VLOOKUP(C82,'切球-高國中組'!$B$5:$M$121,12,0)</f>
        <v>17</v>
      </c>
      <c r="J82" s="4">
        <f>SUM(G82:I82)</f>
        <v>75</v>
      </c>
      <c r="K82" s="29">
        <f>RANK(J82,$J$53:$J$93,1)</f>
        <v>29</v>
      </c>
    </row>
    <row r="83" spans="1:11" ht="19.5">
      <c r="A83" s="12">
        <v>31</v>
      </c>
      <c r="B83" s="1" t="s">
        <v>150</v>
      </c>
      <c r="C83" s="2" t="s">
        <v>151</v>
      </c>
      <c r="D83" s="2" t="s">
        <v>50</v>
      </c>
      <c r="E83" s="2" t="s">
        <v>18</v>
      </c>
      <c r="F83" s="6" t="s">
        <v>152</v>
      </c>
      <c r="G83" s="35">
        <f>VLOOKUP(C83,開球!$C$4:$M$206,11,0)</f>
        <v>15</v>
      </c>
      <c r="H83" s="35">
        <f>VLOOKUP(C83,'推球-高國中組'!$B$4:$L$121,11,0)</f>
        <v>37</v>
      </c>
      <c r="I83" s="35">
        <f>VLOOKUP(C83,'切球-高國中組'!$B$5:$M$121,12,0)</f>
        <v>24</v>
      </c>
      <c r="J83" s="4">
        <f>SUM(G83:I83)</f>
        <v>76</v>
      </c>
      <c r="K83" s="29">
        <f>RANK(J83,$J$53:$J$93,1)</f>
        <v>31</v>
      </c>
    </row>
    <row r="84" spans="1:11" ht="19.5">
      <c r="A84" s="12">
        <v>32</v>
      </c>
      <c r="B84" s="1" t="s">
        <v>221</v>
      </c>
      <c r="C84" s="2" t="s">
        <v>222</v>
      </c>
      <c r="D84" s="2" t="s">
        <v>219</v>
      </c>
      <c r="E84" s="2" t="s">
        <v>12</v>
      </c>
      <c r="F84" s="6" t="s">
        <v>223</v>
      </c>
      <c r="G84" s="35">
        <f>VLOOKUP(C84,開球!$C$4:$M$206,11,0)</f>
        <v>39</v>
      </c>
      <c r="H84" s="35">
        <f>VLOOKUP(C84,'推球-高國中組'!$B$4:$L$121,11,0)</f>
        <v>17</v>
      </c>
      <c r="I84" s="35">
        <f>VLOOKUP(C84,'切球-高國中組'!$B$5:$M$121,12,0)</f>
        <v>24</v>
      </c>
      <c r="J84" s="4">
        <f>SUM(G84:I84)</f>
        <v>80</v>
      </c>
      <c r="K84" s="29">
        <f>RANK(J84,$J$53:$J$93,1)</f>
        <v>32</v>
      </c>
    </row>
    <row r="85" spans="1:11" ht="19.5">
      <c r="A85" s="12">
        <v>33</v>
      </c>
      <c r="B85" s="1" t="s">
        <v>185</v>
      </c>
      <c r="C85" s="2" t="s">
        <v>186</v>
      </c>
      <c r="D85" s="2" t="s">
        <v>50</v>
      </c>
      <c r="E85" s="2" t="s">
        <v>179</v>
      </c>
      <c r="F85" s="6" t="s">
        <v>180</v>
      </c>
      <c r="G85" s="35">
        <f>VLOOKUP(C85,開球!$C$4:$M$206,11,0)</f>
        <v>27</v>
      </c>
      <c r="H85" s="35">
        <f>VLOOKUP(C85,'推球-高國中組'!$B$4:$L$121,11,0)</f>
        <v>31</v>
      </c>
      <c r="I85" s="35">
        <f>VLOOKUP(C85,'切球-高國中組'!$B$5:$M$121,12,0)</f>
        <v>24</v>
      </c>
      <c r="J85" s="4">
        <f>SUM(G85:I85)</f>
        <v>82</v>
      </c>
      <c r="K85" s="29">
        <f>RANK(J85,$J$53:$J$93,1)</f>
        <v>33</v>
      </c>
    </row>
    <row r="86" spans="1:11" ht="19.5">
      <c r="A86" s="12">
        <v>34</v>
      </c>
      <c r="B86" s="1" t="s">
        <v>217</v>
      </c>
      <c r="C86" s="2" t="s">
        <v>218</v>
      </c>
      <c r="D86" s="2" t="s">
        <v>219</v>
      </c>
      <c r="E86" s="2" t="s">
        <v>12</v>
      </c>
      <c r="F86" s="6" t="s">
        <v>220</v>
      </c>
      <c r="G86" s="35">
        <f>VLOOKUP(C86,開球!$C$4:$M$206,11,0)</f>
        <v>34</v>
      </c>
      <c r="H86" s="35">
        <f>VLOOKUP(C86,'推球-高國中組'!$B$4:$L$121,11,0)</f>
        <v>25</v>
      </c>
      <c r="I86" s="35">
        <f>VLOOKUP(C86,'切球-高國中組'!$B$5:$M$121,12,0)</f>
        <v>24</v>
      </c>
      <c r="J86" s="4">
        <f>SUM(G86:I86)</f>
        <v>83</v>
      </c>
      <c r="K86" s="29">
        <f>RANK(J86,$J$53:$J$93,1)</f>
        <v>34</v>
      </c>
    </row>
    <row r="87" spans="1:11" ht="19.5">
      <c r="A87" s="12">
        <v>35</v>
      </c>
      <c r="B87" s="1" t="s">
        <v>160</v>
      </c>
      <c r="C87" s="2" t="s">
        <v>161</v>
      </c>
      <c r="D87" s="2" t="s">
        <v>50</v>
      </c>
      <c r="E87" s="2" t="s">
        <v>28</v>
      </c>
      <c r="F87" s="6" t="s">
        <v>162</v>
      </c>
      <c r="G87" s="35">
        <f>VLOOKUP(C87,開球!$C$4:$M$206,11,0)</f>
        <v>36</v>
      </c>
      <c r="H87" s="35">
        <f>VLOOKUP(C87,'推球-高國中組'!$B$4:$L$121,11,0)</f>
        <v>31</v>
      </c>
      <c r="I87" s="35">
        <f>VLOOKUP(C87,'切球-高國中組'!$B$5:$M$121,12,0)</f>
        <v>17</v>
      </c>
      <c r="J87" s="4">
        <f>SUM(G87:I87)</f>
        <v>84</v>
      </c>
      <c r="K87" s="29">
        <f>RANK(J87,$J$53:$J$93,1)</f>
        <v>35</v>
      </c>
    </row>
    <row r="88" spans="1:11" ht="19.5">
      <c r="A88" s="12">
        <v>36</v>
      </c>
      <c r="B88" s="1" t="s">
        <v>231</v>
      </c>
      <c r="C88" s="2" t="s">
        <v>232</v>
      </c>
      <c r="D88" s="2" t="s">
        <v>219</v>
      </c>
      <c r="E88" s="2" t="s">
        <v>109</v>
      </c>
      <c r="F88" s="6" t="s">
        <v>233</v>
      </c>
      <c r="G88" s="35">
        <f>VLOOKUP(C88,開球!$C$4:$M$206,11,0)</f>
        <v>29</v>
      </c>
      <c r="H88" s="35">
        <f>VLOOKUP(C88,'推球-高國中組'!$B$4:$L$121,11,0)</f>
        <v>31</v>
      </c>
      <c r="I88" s="35">
        <f>VLOOKUP(C88,'切球-高國中組'!$B$5:$M$121,12,0)</f>
        <v>24</v>
      </c>
      <c r="J88" s="4">
        <f>SUM(G88:I88)</f>
        <v>84</v>
      </c>
      <c r="K88" s="29">
        <f>RANK(J88,$J$53:$J$93,1)</f>
        <v>35</v>
      </c>
    </row>
    <row r="89" spans="1:11" ht="19.5">
      <c r="A89" s="12">
        <v>37</v>
      </c>
      <c r="B89" s="1" t="s">
        <v>229</v>
      </c>
      <c r="C89" s="2" t="s">
        <v>230</v>
      </c>
      <c r="D89" s="2" t="s">
        <v>219</v>
      </c>
      <c r="E89" s="2" t="s">
        <v>28</v>
      </c>
      <c r="F89" s="6" t="s">
        <v>165</v>
      </c>
      <c r="G89" s="35">
        <f>VLOOKUP(C89,開球!$C$4:$M$206,11,0)</f>
        <v>38</v>
      </c>
      <c r="H89" s="35">
        <f>VLOOKUP(C89,'推球-高國中組'!$B$4:$L$121,11,0)</f>
        <v>25</v>
      </c>
      <c r="I89" s="35">
        <f>VLOOKUP(C89,'切球-高國中組'!$B$5:$M$121,12,0)</f>
        <v>24</v>
      </c>
      <c r="J89" s="4">
        <f>SUM(G89:I89)</f>
        <v>87</v>
      </c>
      <c r="K89" s="29">
        <f>RANK(J89,$J$53:$J$93,1)</f>
        <v>37</v>
      </c>
    </row>
    <row r="90" spans="1:11" ht="19.5">
      <c r="A90" s="12">
        <v>38</v>
      </c>
      <c r="B90" s="1" t="s">
        <v>251</v>
      </c>
      <c r="C90" s="2" t="s">
        <v>252</v>
      </c>
      <c r="D90" s="2" t="s">
        <v>219</v>
      </c>
      <c r="E90" s="2" t="s">
        <v>115</v>
      </c>
      <c r="F90" s="6" t="s">
        <v>253</v>
      </c>
      <c r="G90" s="35">
        <f>VLOOKUP(C90,開球!$C$4:$M$206,11,0)</f>
        <v>35</v>
      </c>
      <c r="H90" s="35">
        <f>VLOOKUP(C90,'推球-高國中組'!$B$4:$L$121,11,0)</f>
        <v>37</v>
      </c>
      <c r="I90" s="35">
        <f>VLOOKUP(C90,'切球-高國中組'!$B$5:$M$121,12,0)</f>
        <v>24</v>
      </c>
      <c r="J90" s="4">
        <f>SUM(G90:I90)</f>
        <v>96</v>
      </c>
      <c r="K90" s="29">
        <f>RANK(J90,$J$53:$J$93,1)</f>
        <v>38</v>
      </c>
    </row>
    <row r="91" spans="1:11" ht="19.5">
      <c r="A91" s="12">
        <v>39</v>
      </c>
      <c r="B91" s="1" t="s">
        <v>227</v>
      </c>
      <c r="C91" s="2" t="s">
        <v>228</v>
      </c>
      <c r="D91" s="2" t="s">
        <v>219</v>
      </c>
      <c r="E91" s="2" t="s">
        <v>28</v>
      </c>
      <c r="F91" s="6" t="s">
        <v>165</v>
      </c>
      <c r="G91" s="35">
        <f>VLOOKUP(C91,開球!$C$4:$M$206,11,0)</f>
        <v>40</v>
      </c>
      <c r="H91" s="35">
        <f>VLOOKUP(C91,'推球-高國中組'!$B$4:$L$121,11,0)</f>
        <v>37</v>
      </c>
      <c r="I91" s="35">
        <f>VLOOKUP(C91,'切球-高國中組'!$B$5:$M$121,12,0)</f>
        <v>24</v>
      </c>
      <c r="J91" s="4">
        <f>SUM(G91:I91)</f>
        <v>101</v>
      </c>
      <c r="K91" s="29">
        <f>RANK(J91,$J$53:$J$93,1)</f>
        <v>39</v>
      </c>
    </row>
    <row r="92" spans="1:11" ht="19.5">
      <c r="A92" s="12">
        <v>40</v>
      </c>
      <c r="B92" s="1" t="s">
        <v>234</v>
      </c>
      <c r="C92" s="2" t="s">
        <v>235</v>
      </c>
      <c r="D92" s="2" t="s">
        <v>219</v>
      </c>
      <c r="E92" s="2" t="s">
        <v>179</v>
      </c>
      <c r="F92" s="6" t="s">
        <v>180</v>
      </c>
      <c r="G92" s="35">
        <f>VLOOKUP(C92,開球!$C$4:$M$206,11,0)</f>
        <v>37</v>
      </c>
      <c r="H92" s="35">
        <f>VLOOKUP(C92,'推球-高國中組'!$B$4:$L$121,11,0)</f>
        <v>40</v>
      </c>
      <c r="I92" s="35">
        <f>VLOOKUP(C92,'切球-高國中組'!$B$5:$M$121,12,0)</f>
        <v>24</v>
      </c>
      <c r="J92" s="4">
        <f>SUM(G92:I92)</f>
        <v>101</v>
      </c>
      <c r="K92" s="29">
        <f>RANK(J92,$J$53:$J$93,1)</f>
        <v>39</v>
      </c>
    </row>
    <row r="93" spans="1:11" ht="19.5">
      <c r="A93" s="12">
        <v>41</v>
      </c>
      <c r="B93" s="1" t="s">
        <v>212</v>
      </c>
      <c r="C93" s="2" t="s">
        <v>213</v>
      </c>
      <c r="D93" s="2" t="s">
        <v>50</v>
      </c>
      <c r="E93" s="2" t="s">
        <v>51</v>
      </c>
      <c r="F93" s="6" t="s">
        <v>52</v>
      </c>
      <c r="G93" s="35">
        <f>VLOOKUP(C93,開球!$C$4:$M$206,11,0)</f>
        <v>41</v>
      </c>
      <c r="H93" s="35">
        <f>VLOOKUP(C93,'推球-高國中組'!$B$4:$L$121,11,0)</f>
        <v>40</v>
      </c>
      <c r="I93" s="35">
        <f>VLOOKUP(C93,'切球-高國中組'!$B$5:$M$121,12,0)</f>
        <v>24</v>
      </c>
      <c r="J93" s="4">
        <f>SUM(G93:I93)</f>
        <v>105</v>
      </c>
      <c r="K93" s="29">
        <f>RANK(J93,$J$53:$J$93,1)</f>
        <v>41</v>
      </c>
    </row>
    <row r="94" spans="1:11" ht="19.5">
      <c r="A94" s="12">
        <v>1</v>
      </c>
      <c r="B94" s="7" t="s">
        <v>266</v>
      </c>
      <c r="C94" s="8" t="s">
        <v>267</v>
      </c>
      <c r="D94" s="8" t="s">
        <v>259</v>
      </c>
      <c r="E94" s="8" t="s">
        <v>28</v>
      </c>
      <c r="F94" s="14" t="s">
        <v>171</v>
      </c>
      <c r="G94" s="7">
        <f>VLOOKUP(C94,開球!$C$4:$M$206,11,0)</f>
        <v>2</v>
      </c>
      <c r="H94" s="7">
        <f>VLOOKUP(C94,'推球-高國中組'!$B$4:$L$121,11,0)</f>
        <v>4</v>
      </c>
      <c r="I94" s="7">
        <f>VLOOKUP(C94,'切球-高國中組'!$B$5:$M$121,12,0)</f>
        <v>2</v>
      </c>
      <c r="J94" s="10">
        <f>SUM(G94:I94)</f>
        <v>8</v>
      </c>
      <c r="K94" s="7">
        <f>RANK(J94,$J$94:$J$121,1)</f>
        <v>1</v>
      </c>
    </row>
    <row r="95" spans="1:11" ht="19.5">
      <c r="A95" s="12">
        <v>2</v>
      </c>
      <c r="B95" s="7" t="s">
        <v>281</v>
      </c>
      <c r="C95" s="8" t="s">
        <v>282</v>
      </c>
      <c r="D95" s="8" t="s">
        <v>259</v>
      </c>
      <c r="E95" s="8" t="s">
        <v>42</v>
      </c>
      <c r="F95" s="14" t="s">
        <v>278</v>
      </c>
      <c r="G95" s="7">
        <f>VLOOKUP(C95,開球!$C$4:$M$206,11,0)</f>
        <v>3</v>
      </c>
      <c r="H95" s="7">
        <f>VLOOKUP(C95,'推球-高國中組'!$B$4:$L$121,11,0)</f>
        <v>2</v>
      </c>
      <c r="I95" s="7">
        <f>VLOOKUP(C95,'切球-高國中組'!$B$5:$M$121,12,0)</f>
        <v>7</v>
      </c>
      <c r="J95" s="10">
        <f>SUM(G95:I95)</f>
        <v>12</v>
      </c>
      <c r="K95" s="7">
        <f>RANK(J95,$J$94:$J$121,1)</f>
        <v>2</v>
      </c>
    </row>
    <row r="96" spans="1:11" ht="19.5">
      <c r="A96" s="12">
        <v>3</v>
      </c>
      <c r="B96" s="7" t="s">
        <v>257</v>
      </c>
      <c r="C96" s="8" t="s">
        <v>258</v>
      </c>
      <c r="D96" s="8" t="s">
        <v>259</v>
      </c>
      <c r="E96" s="8" t="s">
        <v>18</v>
      </c>
      <c r="F96" s="14" t="s">
        <v>260</v>
      </c>
      <c r="G96" s="7">
        <f>VLOOKUP(C96,開球!$C$4:$M$206,11,0)</f>
        <v>1</v>
      </c>
      <c r="H96" s="7">
        <f>VLOOKUP(C96,'推球-高國中組'!$B$4:$L$121,11,0)</f>
        <v>4</v>
      </c>
      <c r="I96" s="7">
        <f>VLOOKUP(C96,'切球-高國中組'!$B$5:$M$121,12,0)</f>
        <v>10</v>
      </c>
      <c r="J96" s="10">
        <f>SUM(G96:I96)</f>
        <v>15</v>
      </c>
      <c r="K96" s="7">
        <f>RANK(J96,$J$94:$J$121,1)</f>
        <v>3</v>
      </c>
    </row>
    <row r="97" spans="1:11" ht="19.5">
      <c r="A97" s="12">
        <v>4</v>
      </c>
      <c r="B97" s="11" t="s">
        <v>270</v>
      </c>
      <c r="C97" s="11" t="s">
        <v>271</v>
      </c>
      <c r="D97" s="11" t="s">
        <v>259</v>
      </c>
      <c r="E97" s="11" t="s">
        <v>551</v>
      </c>
      <c r="F97" s="16" t="s">
        <v>223</v>
      </c>
      <c r="G97" s="7">
        <f>VLOOKUP(C97,開球!$C$4:$M$206,11,0)</f>
        <v>8</v>
      </c>
      <c r="H97" s="7">
        <f>VLOOKUP(C97,'推球-高國中組'!$B$4:$L$121,11,0)</f>
        <v>4</v>
      </c>
      <c r="I97" s="7">
        <f>VLOOKUP(C97,'切球-高國中組'!$B$5:$M$121,12,0)</f>
        <v>5</v>
      </c>
      <c r="J97" s="10">
        <f>SUM(G97:I97)</f>
        <v>17</v>
      </c>
      <c r="K97" s="7">
        <f>RANK(J97,$J$94:$J$121,1)</f>
        <v>4</v>
      </c>
    </row>
    <row r="98" spans="1:11" ht="19.5">
      <c r="A98" s="12">
        <v>5</v>
      </c>
      <c r="B98" s="7" t="s">
        <v>274</v>
      </c>
      <c r="C98" s="8" t="s">
        <v>275</v>
      </c>
      <c r="D98" s="8" t="s">
        <v>259</v>
      </c>
      <c r="E98" s="8" t="s">
        <v>179</v>
      </c>
      <c r="F98" s="14" t="s">
        <v>180</v>
      </c>
      <c r="G98" s="7">
        <f>VLOOKUP(C98,開球!$C$4:$M$206,11,0)</f>
        <v>4</v>
      </c>
      <c r="H98" s="7">
        <f>VLOOKUP(C98,'推球-高國中組'!$B$4:$L$121,11,0)</f>
        <v>10</v>
      </c>
      <c r="I98" s="7">
        <f>VLOOKUP(C98,'切球-高國中組'!$B$5:$M$121,12,0)</f>
        <v>3</v>
      </c>
      <c r="J98" s="10">
        <f>SUM(G98:I98)</f>
        <v>17</v>
      </c>
      <c r="K98" s="7">
        <f>RANK(J98,$J$94:$J$121,1)</f>
        <v>4</v>
      </c>
    </row>
    <row r="99" spans="1:11" ht="19.5">
      <c r="A99" s="12">
        <v>7</v>
      </c>
      <c r="B99" s="7" t="s">
        <v>276</v>
      </c>
      <c r="C99" s="8" t="s">
        <v>277</v>
      </c>
      <c r="D99" s="8" t="s">
        <v>259</v>
      </c>
      <c r="E99" s="8" t="s">
        <v>42</v>
      </c>
      <c r="F99" s="8" t="s">
        <v>278</v>
      </c>
      <c r="G99" s="7">
        <f>VLOOKUP(C99,開球!$C$4:$M$206,11,0)</f>
        <v>14</v>
      </c>
      <c r="H99" s="7">
        <f>VLOOKUP(C99,'推球-高國中組'!$B$4:$L$121,11,0)</f>
        <v>1</v>
      </c>
      <c r="I99" s="7">
        <f>VLOOKUP(C99,'切球-高國中組'!$B$5:$M$121,12,0)</f>
        <v>3</v>
      </c>
      <c r="J99" s="10">
        <f>SUM(G99:I99)</f>
        <v>18</v>
      </c>
      <c r="K99" s="7">
        <f>RANK(J99,$J$94:$J$121,1)</f>
        <v>6</v>
      </c>
    </row>
    <row r="100" spans="1:11" ht="19.5">
      <c r="A100" s="12">
        <v>6</v>
      </c>
      <c r="B100" s="8" t="s">
        <v>288</v>
      </c>
      <c r="C100" s="8" t="s">
        <v>289</v>
      </c>
      <c r="D100" s="8" t="s">
        <v>259</v>
      </c>
      <c r="E100" s="8" t="s">
        <v>69</v>
      </c>
      <c r="F100" s="14" t="s">
        <v>290</v>
      </c>
      <c r="G100" s="7">
        <f>VLOOKUP(C100,開球!$C$4:$M$206,11,0)</f>
        <v>13</v>
      </c>
      <c r="H100" s="7">
        <f>VLOOKUP(C100,'推球-高國中組'!$B$4:$L$121,11,0)</f>
        <v>4</v>
      </c>
      <c r="I100" s="7">
        <f>VLOOKUP(C100,'切球-高國中組'!$B$5:$M$121,12,0)</f>
        <v>5</v>
      </c>
      <c r="J100" s="10">
        <f>SUM(G100:I100)</f>
        <v>22</v>
      </c>
      <c r="K100" s="7">
        <f>RANK(J100,$J$94:$J$121,1)</f>
        <v>7</v>
      </c>
    </row>
    <row r="101" spans="1:11" ht="19.5">
      <c r="A101" s="12">
        <v>8</v>
      </c>
      <c r="B101" s="7" t="s">
        <v>263</v>
      </c>
      <c r="C101" s="8" t="s">
        <v>264</v>
      </c>
      <c r="D101" s="8" t="s">
        <v>259</v>
      </c>
      <c r="E101" s="8" t="s">
        <v>28</v>
      </c>
      <c r="F101" s="14" t="s">
        <v>265</v>
      </c>
      <c r="G101" s="7">
        <f>VLOOKUP(C101,開球!$C$4:$M$206,11,0)</f>
        <v>16</v>
      </c>
      <c r="H101" s="7">
        <f>VLOOKUP(C101,'推球-高國中組'!$B$4:$L$121,11,0)</f>
        <v>4</v>
      </c>
      <c r="I101" s="7">
        <f>VLOOKUP(C101,'切球-高國中組'!$B$5:$M$121,12,0)</f>
        <v>7</v>
      </c>
      <c r="J101" s="10">
        <f>SUM(G101:I101)</f>
        <v>27</v>
      </c>
      <c r="K101" s="7">
        <f>RANK(J101,$J$94:$J$121,1)</f>
        <v>8</v>
      </c>
    </row>
    <row r="102" spans="1:11" ht="19.5">
      <c r="A102" s="12">
        <v>9</v>
      </c>
      <c r="B102" s="8" t="s">
        <v>285</v>
      </c>
      <c r="C102" s="8" t="s">
        <v>286</v>
      </c>
      <c r="D102" s="8" t="s">
        <v>259</v>
      </c>
      <c r="E102" s="8" t="s">
        <v>61</v>
      </c>
      <c r="F102" s="14" t="s">
        <v>287</v>
      </c>
      <c r="G102" s="7">
        <f>VLOOKUP(C102,開球!$C$4:$M$206,11,0)</f>
        <v>4</v>
      </c>
      <c r="H102" s="7">
        <f>VLOOKUP(C102,'推球-高國中組'!$B$4:$L$121,11,0)</f>
        <v>14</v>
      </c>
      <c r="I102" s="7">
        <f>VLOOKUP(C102,'切球-高國中組'!$B$5:$M$121,12,0)</f>
        <v>10</v>
      </c>
      <c r="J102" s="10">
        <f>SUM(G102:I102)</f>
        <v>28</v>
      </c>
      <c r="K102" s="7">
        <f>RANK(J102,$J$94:$J$121,1)</f>
        <v>9</v>
      </c>
    </row>
    <row r="103" spans="1:11" ht="19.5">
      <c r="A103" s="12">
        <v>10</v>
      </c>
      <c r="B103" s="8" t="s">
        <v>283</v>
      </c>
      <c r="C103" s="8" t="s">
        <v>284</v>
      </c>
      <c r="D103" s="8" t="s">
        <v>259</v>
      </c>
      <c r="E103" s="8" t="s">
        <v>57</v>
      </c>
      <c r="F103" s="14" t="s">
        <v>200</v>
      </c>
      <c r="G103" s="7">
        <f>VLOOKUP(C103,開球!$C$4:$M$206,11,0)</f>
        <v>6</v>
      </c>
      <c r="H103" s="7">
        <f>VLOOKUP(C103,'推球-高國中組'!$B$4:$L$121,11,0)</f>
        <v>22</v>
      </c>
      <c r="I103" s="7">
        <f>VLOOKUP(C103,'切球-高國中組'!$B$5:$M$121,12,0)</f>
        <v>1</v>
      </c>
      <c r="J103" s="10">
        <f>SUM(G103:I103)</f>
        <v>29</v>
      </c>
      <c r="K103" s="7">
        <f>RANK(J103,$J$94:$J$121,1)</f>
        <v>10</v>
      </c>
    </row>
    <row r="104" spans="1:11" ht="19.5">
      <c r="A104" s="12">
        <v>11</v>
      </c>
      <c r="B104" s="7" t="s">
        <v>261</v>
      </c>
      <c r="C104" s="8" t="s">
        <v>262</v>
      </c>
      <c r="D104" s="8" t="s">
        <v>259</v>
      </c>
      <c r="E104" s="8" t="s">
        <v>18</v>
      </c>
      <c r="F104" s="14" t="s">
        <v>260</v>
      </c>
      <c r="G104" s="7">
        <f>VLOOKUP(C104,開球!$C$4:$M$206,11,0)</f>
        <v>7</v>
      </c>
      <c r="H104" s="7">
        <f>VLOOKUP(C104,'推球-高國中組'!$B$4:$L$121,11,0)</f>
        <v>14</v>
      </c>
      <c r="I104" s="7">
        <f>VLOOKUP(C104,'切球-高國中組'!$B$5:$M$121,12,0)</f>
        <v>10</v>
      </c>
      <c r="J104" s="10">
        <f>SUM(G104:I104)</f>
        <v>31</v>
      </c>
      <c r="K104" s="7">
        <f>RANK(J104,$J$94:$J$121,1)</f>
        <v>11</v>
      </c>
    </row>
    <row r="105" spans="1:11" ht="19.5">
      <c r="A105" s="12">
        <v>12</v>
      </c>
      <c r="B105" s="7" t="s">
        <v>268</v>
      </c>
      <c r="C105" s="8" t="s">
        <v>269</v>
      </c>
      <c r="D105" s="8" t="s">
        <v>259</v>
      </c>
      <c r="E105" s="8" t="s">
        <v>28</v>
      </c>
      <c r="F105" s="14" t="s">
        <v>171</v>
      </c>
      <c r="G105" s="7">
        <f>VLOOKUP(C105,開球!$C$4:$M$206,11,0)</f>
        <v>15</v>
      </c>
      <c r="H105" s="7">
        <f>VLOOKUP(C105,'推球-高國中組'!$B$4:$L$121,11,0)</f>
        <v>10</v>
      </c>
      <c r="I105" s="7">
        <f>VLOOKUP(C105,'切球-高國中組'!$B$5:$M$121,12,0)</f>
        <v>10</v>
      </c>
      <c r="J105" s="10">
        <f>SUM(G105:I105)</f>
        <v>35</v>
      </c>
      <c r="K105" s="7">
        <f>RANK(J105,$J$94:$J$121,1)</f>
        <v>12</v>
      </c>
    </row>
    <row r="106" spans="1:11" ht="19.5">
      <c r="A106" s="12">
        <v>13</v>
      </c>
      <c r="B106" s="8" t="s">
        <v>291</v>
      </c>
      <c r="C106" s="8" t="s">
        <v>292</v>
      </c>
      <c r="D106" s="8" t="s">
        <v>293</v>
      </c>
      <c r="E106" s="8" t="s">
        <v>18</v>
      </c>
      <c r="F106" s="14" t="s">
        <v>226</v>
      </c>
      <c r="G106" s="7">
        <f>VLOOKUP(C106,開球!$C$4:$M$206,11,0)</f>
        <v>9</v>
      </c>
      <c r="H106" s="7">
        <f>VLOOKUP(C106,'推球-高國中組'!$B$4:$L$121,11,0)</f>
        <v>16</v>
      </c>
      <c r="I106" s="7">
        <f>VLOOKUP(C106,'切球-高國中組'!$B$5:$M$121,12,0)</f>
        <v>10</v>
      </c>
      <c r="J106" s="10">
        <f>SUM(G106:I106)</f>
        <v>35</v>
      </c>
      <c r="K106" s="7">
        <f>RANK(J106,$J$94:$J$121,1)</f>
        <v>12</v>
      </c>
    </row>
    <row r="107" spans="1:11" ht="19.5">
      <c r="A107" s="12">
        <v>14</v>
      </c>
      <c r="B107" s="8" t="s">
        <v>308</v>
      </c>
      <c r="C107" s="8" t="s">
        <v>309</v>
      </c>
      <c r="D107" s="8" t="s">
        <v>293</v>
      </c>
      <c r="E107" s="8" t="s">
        <v>42</v>
      </c>
      <c r="F107" s="14" t="s">
        <v>241</v>
      </c>
      <c r="G107" s="7">
        <f>VLOOKUP(C107,開球!$C$4:$M$206,11,0)</f>
        <v>21</v>
      </c>
      <c r="H107" s="7">
        <f>VLOOKUP(C107,'推球-高國中組'!$B$4:$L$121,11,0)</f>
        <v>4</v>
      </c>
      <c r="I107" s="7">
        <f>VLOOKUP(C107,'切球-高國中組'!$B$5:$M$121,12,0)</f>
        <v>10</v>
      </c>
      <c r="J107" s="10">
        <f>SUM(G107:I107)</f>
        <v>35</v>
      </c>
      <c r="K107" s="7">
        <f>RANK(J107,$J$94:$J$121,1)</f>
        <v>12</v>
      </c>
    </row>
    <row r="108" spans="1:11" ht="19.5">
      <c r="A108" s="12">
        <v>15</v>
      </c>
      <c r="B108" s="8" t="s">
        <v>303</v>
      </c>
      <c r="C108" s="8" t="s">
        <v>304</v>
      </c>
      <c r="D108" s="8" t="s">
        <v>293</v>
      </c>
      <c r="E108" s="8" t="s">
        <v>42</v>
      </c>
      <c r="F108" s="14" t="s">
        <v>241</v>
      </c>
      <c r="G108" s="7">
        <f>VLOOKUP(C108,開球!$C$4:$M$206,11,0)</f>
        <v>18</v>
      </c>
      <c r="H108" s="7">
        <f>VLOOKUP(C108,'推球-高國中組'!$B$4:$L$121,11,0)</f>
        <v>10</v>
      </c>
      <c r="I108" s="7">
        <f>VLOOKUP(C108,'切球-高國中組'!$B$5:$M$121,12,0)</f>
        <v>10</v>
      </c>
      <c r="J108" s="10">
        <f>SUM(G108:I108)</f>
        <v>38</v>
      </c>
      <c r="K108" s="7">
        <f>RANK(J108,$J$94:$J$121,1)</f>
        <v>15</v>
      </c>
    </row>
    <row r="109" spans="1:11" ht="19.5">
      <c r="A109" s="12">
        <v>16</v>
      </c>
      <c r="B109" s="8" t="s">
        <v>310</v>
      </c>
      <c r="C109" s="8" t="s">
        <v>311</v>
      </c>
      <c r="D109" s="8" t="s">
        <v>293</v>
      </c>
      <c r="E109" s="8" t="s">
        <v>42</v>
      </c>
      <c r="F109" s="14" t="s">
        <v>241</v>
      </c>
      <c r="G109" s="7">
        <f>VLOOKUP(C109,開球!$C$4:$M$206,11,0)</f>
        <v>26</v>
      </c>
      <c r="H109" s="7">
        <f>VLOOKUP(C109,'推球-高國中組'!$B$4:$L$121,11,0)</f>
        <v>3</v>
      </c>
      <c r="I109" s="7">
        <f>VLOOKUP(C109,'切球-高國中組'!$B$5:$M$121,12,0)</f>
        <v>10</v>
      </c>
      <c r="J109" s="10">
        <f>SUM(G109:I109)</f>
        <v>39</v>
      </c>
      <c r="K109" s="7">
        <f>RANK(J109,$J$94:$J$121,1)</f>
        <v>16</v>
      </c>
    </row>
    <row r="110" spans="1:11" ht="19.5">
      <c r="A110" s="12">
        <v>17</v>
      </c>
      <c r="B110" s="7" t="s">
        <v>279</v>
      </c>
      <c r="C110" s="8" t="s">
        <v>280</v>
      </c>
      <c r="D110" s="8" t="s">
        <v>259</v>
      </c>
      <c r="E110" s="8" t="s">
        <v>42</v>
      </c>
      <c r="F110" s="14" t="s">
        <v>278</v>
      </c>
      <c r="G110" s="7">
        <f>VLOOKUP(C110,開球!$C$4:$M$206,11,0)</f>
        <v>9</v>
      </c>
      <c r="H110" s="7">
        <f>VLOOKUP(C110,'推球-高國中組'!$B$4:$L$121,11,0)</f>
        <v>22</v>
      </c>
      <c r="I110" s="7">
        <f>VLOOKUP(C110,'切球-高國中組'!$B$5:$M$121,12,0)</f>
        <v>10</v>
      </c>
      <c r="J110" s="10">
        <f>SUM(G110:I110)</f>
        <v>41</v>
      </c>
      <c r="K110" s="7">
        <f>RANK(J110,$J$94:$J$121,1)</f>
        <v>17</v>
      </c>
    </row>
    <row r="111" spans="1:11" ht="19.5">
      <c r="A111" s="12">
        <v>18</v>
      </c>
      <c r="B111" s="8" t="s">
        <v>294</v>
      </c>
      <c r="C111" s="8" t="s">
        <v>295</v>
      </c>
      <c r="D111" s="8" t="s">
        <v>293</v>
      </c>
      <c r="E111" s="8" t="s">
        <v>109</v>
      </c>
      <c r="F111" s="14" t="s">
        <v>296</v>
      </c>
      <c r="G111" s="7">
        <f>VLOOKUP(C111,開球!$C$4:$M$206,11,0)</f>
        <v>12</v>
      </c>
      <c r="H111" s="7">
        <f>VLOOKUP(C111,'推球-高國中組'!$B$4:$L$121,11,0)</f>
        <v>19</v>
      </c>
      <c r="I111" s="7">
        <f>VLOOKUP(C111,'切球-高國中組'!$B$5:$M$121,12,0)</f>
        <v>10</v>
      </c>
      <c r="J111" s="10">
        <f>SUM(G111:I111)</f>
        <v>41</v>
      </c>
      <c r="K111" s="7">
        <f>RANK(J111,$J$94:$J$121,1)</f>
        <v>17</v>
      </c>
    </row>
    <row r="112" spans="1:11" ht="19.5">
      <c r="A112" s="12">
        <v>19</v>
      </c>
      <c r="B112" s="8" t="s">
        <v>321</v>
      </c>
      <c r="C112" s="8" t="s">
        <v>322</v>
      </c>
      <c r="D112" s="8" t="s">
        <v>293</v>
      </c>
      <c r="E112" s="8" t="s">
        <v>61</v>
      </c>
      <c r="F112" s="14" t="s">
        <v>323</v>
      </c>
      <c r="G112" s="7">
        <f>VLOOKUP(C112,開球!$C$4:$M$206,11,0)</f>
        <v>11</v>
      </c>
      <c r="H112" s="7">
        <f>VLOOKUP(C112,'推球-高國中組'!$B$4:$L$121,11,0)</f>
        <v>24</v>
      </c>
      <c r="I112" s="7">
        <f>VLOOKUP(C112,'切球-高國中組'!$B$5:$M$121,12,0)</f>
        <v>7</v>
      </c>
      <c r="J112" s="10">
        <f>SUM(G112:I112)</f>
        <v>42</v>
      </c>
      <c r="K112" s="7">
        <f>RANK(J112,$J$94:$J$121,1)</f>
        <v>19</v>
      </c>
    </row>
    <row r="113" spans="1:11" ht="19.5">
      <c r="A113" s="12">
        <v>20</v>
      </c>
      <c r="B113" s="8" t="s">
        <v>316</v>
      </c>
      <c r="C113" s="8" t="s">
        <v>317</v>
      </c>
      <c r="D113" s="8" t="s">
        <v>293</v>
      </c>
      <c r="E113" s="8" t="s">
        <v>42</v>
      </c>
      <c r="F113" s="14" t="s">
        <v>241</v>
      </c>
      <c r="G113" s="7">
        <f>VLOOKUP(C113,開球!$C$4:$M$206,11,0)</f>
        <v>25</v>
      </c>
      <c r="H113" s="7">
        <f>VLOOKUP(C113,'推球-高國中組'!$B$4:$L$121,11,0)</f>
        <v>10</v>
      </c>
      <c r="I113" s="7">
        <f>VLOOKUP(C113,'切球-高國中組'!$B$5:$M$121,12,0)</f>
        <v>10</v>
      </c>
      <c r="J113" s="10">
        <f>SUM(G113:I113)</f>
        <v>45</v>
      </c>
      <c r="K113" s="7">
        <f>RANK(J113,$J$94:$J$121,1)</f>
        <v>20</v>
      </c>
    </row>
    <row r="114" spans="1:11" ht="19.5">
      <c r="A114" s="12">
        <v>21</v>
      </c>
      <c r="B114" s="8" t="s">
        <v>300</v>
      </c>
      <c r="C114" s="8" t="s">
        <v>301</v>
      </c>
      <c r="D114" s="8" t="s">
        <v>293</v>
      </c>
      <c r="E114" s="8" t="s">
        <v>189</v>
      </c>
      <c r="F114" s="14" t="s">
        <v>302</v>
      </c>
      <c r="G114" s="7">
        <f>VLOOKUP(C114,開球!$C$4:$M$206,11,0)</f>
        <v>17</v>
      </c>
      <c r="H114" s="7">
        <f>VLOOKUP(C114,'推球-高國中組'!$B$4:$L$121,11,0)</f>
        <v>19</v>
      </c>
      <c r="I114" s="7">
        <f>VLOOKUP(C114,'切球-高國中組'!$B$5:$M$121,12,0)</f>
        <v>10</v>
      </c>
      <c r="J114" s="10">
        <f>SUM(G114:I114)</f>
        <v>46</v>
      </c>
      <c r="K114" s="7">
        <f>RANK(J114,$J$94:$J$121,1)</f>
        <v>21</v>
      </c>
    </row>
    <row r="115" spans="1:11" ht="19.5">
      <c r="A115" s="12">
        <v>22</v>
      </c>
      <c r="B115" s="8" t="s">
        <v>312</v>
      </c>
      <c r="C115" s="8" t="s">
        <v>313</v>
      </c>
      <c r="D115" s="8" t="s">
        <v>293</v>
      </c>
      <c r="E115" s="8" t="s">
        <v>42</v>
      </c>
      <c r="F115" s="14" t="s">
        <v>241</v>
      </c>
      <c r="G115" s="7">
        <f>VLOOKUP(C115,開球!$C$4:$M$206,11,0)</f>
        <v>22</v>
      </c>
      <c r="H115" s="7">
        <f>VLOOKUP(C115,'推球-高國中組'!$B$4:$L$121,11,0)</f>
        <v>16</v>
      </c>
      <c r="I115" s="7">
        <f>VLOOKUP(C115,'切球-高國中組'!$B$5:$M$121,12,0)</f>
        <v>10</v>
      </c>
      <c r="J115" s="10">
        <f>SUM(G115:I115)</f>
        <v>48</v>
      </c>
      <c r="K115" s="7">
        <f>RANK(J115,$J$94:$J$121,1)</f>
        <v>22</v>
      </c>
    </row>
    <row r="116" spans="1:11" ht="19.5">
      <c r="A116" s="12">
        <v>23</v>
      </c>
      <c r="B116" s="8" t="s">
        <v>305</v>
      </c>
      <c r="C116" s="8" t="s">
        <v>306</v>
      </c>
      <c r="D116" s="8" t="s">
        <v>293</v>
      </c>
      <c r="E116" s="8" t="s">
        <v>42</v>
      </c>
      <c r="F116" s="14" t="s">
        <v>307</v>
      </c>
      <c r="G116" s="7">
        <f>VLOOKUP(C116,開球!$C$4:$M$206,11,0)</f>
        <v>24</v>
      </c>
      <c r="H116" s="7">
        <f>VLOOKUP(C116,'推球-高國中組'!$B$4:$L$121,11,0)</f>
        <v>16</v>
      </c>
      <c r="I116" s="7">
        <f>VLOOKUP(C116,'切球-高國中組'!$B$5:$M$121,12,0)</f>
        <v>10</v>
      </c>
      <c r="J116" s="10">
        <f>SUM(G116:I116)</f>
        <v>50</v>
      </c>
      <c r="K116" s="7">
        <f>RANK(J116,$J$94:$J$121,1)</f>
        <v>23</v>
      </c>
    </row>
    <row r="117" spans="1:11" ht="19.5">
      <c r="A117" s="12">
        <v>24</v>
      </c>
      <c r="B117" s="8" t="s">
        <v>297</v>
      </c>
      <c r="C117" s="8" t="s">
        <v>273</v>
      </c>
      <c r="D117" s="8" t="s">
        <v>293</v>
      </c>
      <c r="E117" s="8" t="s">
        <v>109</v>
      </c>
      <c r="F117" s="14" t="s">
        <v>177</v>
      </c>
      <c r="G117" s="7">
        <f>VLOOKUP(C117,開球!$C$4:$M$206,11,0)</f>
        <v>19</v>
      </c>
      <c r="H117" s="7">
        <f>VLOOKUP(C117,'推球-高國中組'!$B$4:$L$121,11,0)</f>
        <v>24</v>
      </c>
      <c r="I117" s="7">
        <f>VLOOKUP(C117,'切球-高國中組'!$B$5:$M$121,12,0)</f>
        <v>10</v>
      </c>
      <c r="J117" s="10">
        <f>SUM(G117:I117)</f>
        <v>53</v>
      </c>
      <c r="K117" s="7">
        <f>RANK(J117,$J$94:$J$121,1)</f>
        <v>24</v>
      </c>
    </row>
    <row r="118" spans="1:11" ht="19.5">
      <c r="A118" s="12">
        <v>27</v>
      </c>
      <c r="B118" s="7" t="s">
        <v>272</v>
      </c>
      <c r="C118" s="8" t="s">
        <v>273</v>
      </c>
      <c r="D118" s="8" t="s">
        <v>259</v>
      </c>
      <c r="E118" s="8" t="s">
        <v>109</v>
      </c>
      <c r="F118" s="14" t="s">
        <v>177</v>
      </c>
      <c r="G118" s="7">
        <f>VLOOKUP(C118,開球!$C$4:$M$206,11,0)</f>
        <v>19</v>
      </c>
      <c r="H118" s="7">
        <f>VLOOKUP(C118,'推球-高國中組'!$B$4:$L$121,11,0)</f>
        <v>24</v>
      </c>
      <c r="I118" s="7">
        <f>VLOOKUP(C118,'切球-高國中組'!$B$5:$M$121,12,0)</f>
        <v>10</v>
      </c>
      <c r="J118" s="10">
        <f>SUM(G118:I118)</f>
        <v>53</v>
      </c>
      <c r="K118" s="7">
        <f>RANK(J118,$J$94:$J$121,1)</f>
        <v>24</v>
      </c>
    </row>
    <row r="119" spans="1:11" ht="19.5">
      <c r="A119" s="12">
        <v>25</v>
      </c>
      <c r="B119" s="8" t="s">
        <v>298</v>
      </c>
      <c r="C119" s="8" t="s">
        <v>299</v>
      </c>
      <c r="D119" s="8" t="s">
        <v>293</v>
      </c>
      <c r="E119" s="8" t="s">
        <v>179</v>
      </c>
      <c r="F119" s="14" t="s">
        <v>180</v>
      </c>
      <c r="G119" s="7">
        <f>VLOOKUP(C119,開球!$C$4:$M$206,11,0)</f>
        <v>28</v>
      </c>
      <c r="H119" s="7">
        <f>VLOOKUP(C119,'推球-高國中組'!$B$4:$L$121,11,0)</f>
        <v>19</v>
      </c>
      <c r="I119" s="7">
        <f>VLOOKUP(C119,'切球-高國中組'!$B$5:$M$121,12,0)</f>
        <v>10</v>
      </c>
      <c r="J119" s="10">
        <f>SUM(G119:I119)</f>
        <v>57</v>
      </c>
      <c r="K119" s="7">
        <f>RANK(J119,$J$94:$J$121,1)</f>
        <v>26</v>
      </c>
    </row>
    <row r="120" spans="1:11" ht="19.5">
      <c r="A120" s="12">
        <v>26</v>
      </c>
      <c r="B120" s="8" t="s">
        <v>318</v>
      </c>
      <c r="C120" s="8" t="s">
        <v>319</v>
      </c>
      <c r="D120" s="8" t="s">
        <v>293</v>
      </c>
      <c r="E120" s="8" t="s">
        <v>57</v>
      </c>
      <c r="F120" s="14" t="s">
        <v>320</v>
      </c>
      <c r="G120" s="7">
        <f>VLOOKUP(C120,開球!$C$4:$M$206,11,0)</f>
        <v>23</v>
      </c>
      <c r="H120" s="7">
        <f>VLOOKUP(C120,'推球-高國中組'!$B$4:$L$121,11,0)</f>
        <v>24</v>
      </c>
      <c r="I120" s="7">
        <f>VLOOKUP(C120,'切球-高國中組'!$B$5:$M$121,12,0)</f>
        <v>10</v>
      </c>
      <c r="J120" s="10">
        <f>SUM(G120:I120)</f>
        <v>57</v>
      </c>
      <c r="K120" s="7">
        <f>RANK(J120,$J$94:$J$121,1)</f>
        <v>26</v>
      </c>
    </row>
    <row r="121" spans="1:11" ht="19.5">
      <c r="A121" s="12">
        <v>28</v>
      </c>
      <c r="B121" s="8" t="s">
        <v>314</v>
      </c>
      <c r="C121" s="8" t="s">
        <v>315</v>
      </c>
      <c r="D121" s="8" t="s">
        <v>293</v>
      </c>
      <c r="E121" s="8" t="s">
        <v>42</v>
      </c>
      <c r="F121" s="14" t="s">
        <v>241</v>
      </c>
      <c r="G121" s="7">
        <f>VLOOKUP(C121,開球!$C$4:$M$206,11,0)</f>
        <v>27</v>
      </c>
      <c r="H121" s="7">
        <f>VLOOKUP(C121,'推球-高國中組'!$B$4:$L$121,11,0)</f>
        <v>27</v>
      </c>
      <c r="I121" s="7">
        <f>VLOOKUP(C121,'切球-高國中組'!$B$5:$M$121,12,0)</f>
        <v>10</v>
      </c>
      <c r="J121" s="10">
        <f>SUM(G121:I121)</f>
        <v>64</v>
      </c>
      <c r="K121" s="7">
        <f>RANK(J121,$J$94:$J$121,1)</f>
        <v>28</v>
      </c>
    </row>
    <row r="122" spans="1:11" ht="19.5">
      <c r="A122" s="12">
        <v>119</v>
      </c>
      <c r="B122" s="2" t="s">
        <v>353</v>
      </c>
      <c r="C122" s="2" t="s">
        <v>354</v>
      </c>
      <c r="D122" s="2" t="s">
        <v>326</v>
      </c>
      <c r="E122" s="2" t="s">
        <v>61</v>
      </c>
      <c r="F122" s="6" t="s">
        <v>355</v>
      </c>
      <c r="G122" s="35">
        <f>VLOOKUP(C122,開球!$C$4:$M$206,11,0)</f>
        <v>1</v>
      </c>
      <c r="H122" s="35">
        <f>VLOOKUP(C122,'推球-國小組 '!$B$4:$P$87,15,0)</f>
        <v>1</v>
      </c>
      <c r="I122" s="35">
        <f>VLOOKUP(C122,'切球-國小組'!$B$4:$M$87,12,0)</f>
        <v>1</v>
      </c>
      <c r="J122" s="4">
        <f t="shared" ref="J69:J132" si="1">SUM(G122:I122)</f>
        <v>3</v>
      </c>
      <c r="K122" s="1">
        <f>RANK(J122,$J$122:$J$135,1)</f>
        <v>1</v>
      </c>
    </row>
    <row r="123" spans="1:11" ht="19.5">
      <c r="A123" s="12">
        <v>120</v>
      </c>
      <c r="B123" s="2" t="s">
        <v>362</v>
      </c>
      <c r="C123" s="2" t="s">
        <v>363</v>
      </c>
      <c r="D123" s="2" t="s">
        <v>326</v>
      </c>
      <c r="E123" s="2" t="s">
        <v>115</v>
      </c>
      <c r="F123" s="6" t="s">
        <v>364</v>
      </c>
      <c r="G123" s="35">
        <f>VLOOKUP(C123,開球!$C$4:$M$206,11,0)</f>
        <v>2</v>
      </c>
      <c r="H123" s="35">
        <f>VLOOKUP(C123,'推球-國小組 '!$B$4:$P$87,15,0)</f>
        <v>4</v>
      </c>
      <c r="I123" s="35">
        <f>VLOOKUP(C123,'切球-國小組'!$B$4:$M$87,12,0)</f>
        <v>2</v>
      </c>
      <c r="J123" s="4">
        <f t="shared" si="1"/>
        <v>8</v>
      </c>
      <c r="K123" s="35">
        <f t="shared" ref="K123:K135" si="2">RANK(J123,$J$122:$J$135,1)</f>
        <v>2</v>
      </c>
    </row>
    <row r="124" spans="1:11" ht="19.5">
      <c r="A124" s="12">
        <v>121</v>
      </c>
      <c r="B124" s="2" t="s">
        <v>332</v>
      </c>
      <c r="C124" s="2" t="s">
        <v>333</v>
      </c>
      <c r="D124" s="2" t="s">
        <v>326</v>
      </c>
      <c r="E124" s="2" t="s">
        <v>28</v>
      </c>
      <c r="F124" s="6" t="s">
        <v>334</v>
      </c>
      <c r="G124" s="35">
        <f>VLOOKUP(C124,開球!$C$4:$M$206,11,0)</f>
        <v>3</v>
      </c>
      <c r="H124" s="35">
        <f>VLOOKUP(C124,'推球-國小組 '!$B$4:$P$87,15,0)</f>
        <v>4</v>
      </c>
      <c r="I124" s="35">
        <f>VLOOKUP(C124,'切球-國小組'!$B$4:$M$87,12,0)</f>
        <v>4</v>
      </c>
      <c r="J124" s="4">
        <f t="shared" si="1"/>
        <v>11</v>
      </c>
      <c r="K124" s="35">
        <f t="shared" si="2"/>
        <v>3</v>
      </c>
    </row>
    <row r="125" spans="1:11" ht="19.5">
      <c r="A125" s="12">
        <v>122</v>
      </c>
      <c r="B125" s="2" t="s">
        <v>341</v>
      </c>
      <c r="C125" s="2" t="s">
        <v>342</v>
      </c>
      <c r="D125" s="2" t="s">
        <v>326</v>
      </c>
      <c r="E125" s="2" t="s">
        <v>57</v>
      </c>
      <c r="F125" s="6" t="s">
        <v>343</v>
      </c>
      <c r="G125" s="35">
        <f>VLOOKUP(C125,開球!$C$4:$M$206,11,0)</f>
        <v>5</v>
      </c>
      <c r="H125" s="35">
        <f>VLOOKUP(C125,'推球-國小組 '!$B$4:$P$87,15,0)</f>
        <v>6</v>
      </c>
      <c r="I125" s="35">
        <f>VLOOKUP(C125,'切球-國小組'!$B$4:$M$87,12,0)</f>
        <v>2</v>
      </c>
      <c r="J125" s="4">
        <f t="shared" si="1"/>
        <v>13</v>
      </c>
      <c r="K125" s="35">
        <f t="shared" si="2"/>
        <v>4</v>
      </c>
    </row>
    <row r="126" spans="1:11" ht="19.5">
      <c r="A126" s="12">
        <v>123</v>
      </c>
      <c r="B126" s="2" t="s">
        <v>356</v>
      </c>
      <c r="C126" s="2" t="s">
        <v>357</v>
      </c>
      <c r="D126" s="2" t="s">
        <v>326</v>
      </c>
      <c r="E126" s="2" t="s">
        <v>61</v>
      </c>
      <c r="F126" s="6" t="s">
        <v>358</v>
      </c>
      <c r="G126" s="35">
        <f>VLOOKUP(C126,開球!$C$4:$M$206,11,0)</f>
        <v>6</v>
      </c>
      <c r="H126" s="35">
        <f>VLOOKUP(C126,'推球-國小組 '!$B$4:$P$87,15,0)</f>
        <v>1</v>
      </c>
      <c r="I126" s="35">
        <f>VLOOKUP(C126,'切球-國小組'!$B$4:$M$87,12,0)</f>
        <v>9</v>
      </c>
      <c r="J126" s="4">
        <f t="shared" si="1"/>
        <v>16</v>
      </c>
      <c r="K126" s="35">
        <f t="shared" si="2"/>
        <v>5</v>
      </c>
    </row>
    <row r="127" spans="1:11" ht="19.5">
      <c r="A127" s="12">
        <v>124</v>
      </c>
      <c r="B127" s="2" t="s">
        <v>344</v>
      </c>
      <c r="C127" s="2" t="s">
        <v>345</v>
      </c>
      <c r="D127" s="2" t="s">
        <v>326</v>
      </c>
      <c r="E127" s="2" t="s">
        <v>57</v>
      </c>
      <c r="F127" s="6" t="s">
        <v>346</v>
      </c>
      <c r="G127" s="35">
        <f>VLOOKUP(C127,開球!$C$4:$M$206,11,0)</f>
        <v>9</v>
      </c>
      <c r="H127" s="35">
        <f>VLOOKUP(C127,'推球-國小組 '!$B$4:$P$87,15,0)</f>
        <v>3</v>
      </c>
      <c r="I127" s="35">
        <f>VLOOKUP(C127,'切球-國小組'!$B$4:$M$87,12,0)</f>
        <v>7</v>
      </c>
      <c r="J127" s="4">
        <f t="shared" si="1"/>
        <v>19</v>
      </c>
      <c r="K127" s="35">
        <f t="shared" si="2"/>
        <v>6</v>
      </c>
    </row>
    <row r="128" spans="1:11" ht="19.5">
      <c r="A128" s="12">
        <v>125</v>
      </c>
      <c r="B128" s="2" t="s">
        <v>359</v>
      </c>
      <c r="C128" s="2" t="s">
        <v>360</v>
      </c>
      <c r="D128" s="2" t="s">
        <v>326</v>
      </c>
      <c r="E128" s="2" t="s">
        <v>65</v>
      </c>
      <c r="F128" s="6" t="s">
        <v>361</v>
      </c>
      <c r="G128" s="35">
        <f>VLOOKUP(C128,開球!$C$4:$M$206,11,0)</f>
        <v>6</v>
      </c>
      <c r="H128" s="35">
        <f>VLOOKUP(C128,'推球-國小組 '!$B$4:$P$87,15,0)</f>
        <v>9</v>
      </c>
      <c r="I128" s="35">
        <f>VLOOKUP(C128,'切球-國小組'!$B$4:$M$87,12,0)</f>
        <v>4</v>
      </c>
      <c r="J128" s="4">
        <f t="shared" si="1"/>
        <v>19</v>
      </c>
      <c r="K128" s="35">
        <f t="shared" si="2"/>
        <v>6</v>
      </c>
    </row>
    <row r="129" spans="1:11" ht="19.5">
      <c r="A129" s="12">
        <v>126</v>
      </c>
      <c r="B129" s="2" t="s">
        <v>328</v>
      </c>
      <c r="C129" s="2" t="s">
        <v>329</v>
      </c>
      <c r="D129" s="2" t="s">
        <v>326</v>
      </c>
      <c r="E129" s="2" t="s">
        <v>18</v>
      </c>
      <c r="F129" s="6" t="s">
        <v>226</v>
      </c>
      <c r="G129" s="35">
        <f>VLOOKUP(C129,開球!$C$4:$M$206,11,0)</f>
        <v>11</v>
      </c>
      <c r="H129" s="35">
        <f>VLOOKUP(C129,'推球-國小組 '!$B$4:$P$87,15,0)</f>
        <v>7</v>
      </c>
      <c r="I129" s="35">
        <f>VLOOKUP(C129,'切球-國小組'!$B$4:$M$87,12,0)</f>
        <v>4</v>
      </c>
      <c r="J129" s="4">
        <f t="shared" si="1"/>
        <v>22</v>
      </c>
      <c r="K129" s="35">
        <f t="shared" si="2"/>
        <v>8</v>
      </c>
    </row>
    <row r="130" spans="1:11" ht="19.5">
      <c r="A130" s="12">
        <v>127</v>
      </c>
      <c r="B130" s="2" t="s">
        <v>330</v>
      </c>
      <c r="C130" s="2" t="s">
        <v>331</v>
      </c>
      <c r="D130" s="2" t="s">
        <v>326</v>
      </c>
      <c r="E130" s="2" t="s">
        <v>18</v>
      </c>
      <c r="F130" s="6" t="s">
        <v>226</v>
      </c>
      <c r="G130" s="35">
        <f>VLOOKUP(C130,開球!$C$4:$M$206,11,0)</f>
        <v>4</v>
      </c>
      <c r="H130" s="35">
        <f>VLOOKUP(C130,'推球-國小組 '!$B$4:$P$87,15,0)</f>
        <v>12</v>
      </c>
      <c r="I130" s="35">
        <f>VLOOKUP(C130,'切球-國小組'!$B$4:$M$87,12,0)</f>
        <v>7</v>
      </c>
      <c r="J130" s="4">
        <f t="shared" si="1"/>
        <v>23</v>
      </c>
      <c r="K130" s="35">
        <f t="shared" si="2"/>
        <v>9</v>
      </c>
    </row>
    <row r="131" spans="1:11" ht="19.5">
      <c r="A131" s="12">
        <v>128</v>
      </c>
      <c r="B131" s="2" t="s">
        <v>350</v>
      </c>
      <c r="C131" s="2" t="s">
        <v>351</v>
      </c>
      <c r="D131" s="2" t="s">
        <v>326</v>
      </c>
      <c r="E131" s="2" t="s">
        <v>57</v>
      </c>
      <c r="F131" s="6" t="s">
        <v>352</v>
      </c>
      <c r="G131" s="35">
        <f>VLOOKUP(C131,開球!$C$4:$M$206,11,0)</f>
        <v>8</v>
      </c>
      <c r="H131" s="35">
        <f>VLOOKUP(C131,'推球-國小組 '!$B$4:$P$87,15,0)</f>
        <v>7</v>
      </c>
      <c r="I131" s="35">
        <f>VLOOKUP(C131,'切球-國小組'!$B$4:$M$87,12,0)</f>
        <v>11</v>
      </c>
      <c r="J131" s="4">
        <f t="shared" si="1"/>
        <v>26</v>
      </c>
      <c r="K131" s="35">
        <f t="shared" si="2"/>
        <v>10</v>
      </c>
    </row>
    <row r="132" spans="1:11" ht="19.5">
      <c r="A132" s="12">
        <v>129</v>
      </c>
      <c r="B132" s="2" t="s">
        <v>335</v>
      </c>
      <c r="C132" s="2" t="s">
        <v>336</v>
      </c>
      <c r="D132" s="2" t="s">
        <v>326</v>
      </c>
      <c r="E132" s="2" t="s">
        <v>28</v>
      </c>
      <c r="F132" s="6" t="s">
        <v>337</v>
      </c>
      <c r="G132" s="35">
        <f>VLOOKUP(C132,開球!$C$4:$M$206,11,0)</f>
        <v>10</v>
      </c>
      <c r="H132" s="35">
        <f>VLOOKUP(C132,'推球-國小組 '!$B$4:$P$87,15,0)</f>
        <v>10</v>
      </c>
      <c r="I132" s="35">
        <f>VLOOKUP(C132,'切球-國小組'!$B$4:$M$87,12,0)</f>
        <v>9</v>
      </c>
      <c r="J132" s="4">
        <f t="shared" si="1"/>
        <v>29</v>
      </c>
      <c r="K132" s="35">
        <f t="shared" si="2"/>
        <v>11</v>
      </c>
    </row>
    <row r="133" spans="1:11" ht="19.5">
      <c r="A133" s="12">
        <v>130</v>
      </c>
      <c r="B133" s="2" t="s">
        <v>324</v>
      </c>
      <c r="C133" s="2" t="s">
        <v>325</v>
      </c>
      <c r="D133" s="2" t="s">
        <v>326</v>
      </c>
      <c r="E133" s="2" t="s">
        <v>12</v>
      </c>
      <c r="F133" s="6" t="s">
        <v>327</v>
      </c>
      <c r="G133" s="35">
        <f>VLOOKUP(C133,開球!$C$4:$M$206,11,0)</f>
        <v>12</v>
      </c>
      <c r="H133" s="35">
        <f>VLOOKUP(C133,'推球-國小組 '!$B$4:$P$87,15,0)</f>
        <v>11</v>
      </c>
      <c r="I133" s="35">
        <f>VLOOKUP(C133,'切球-國小組'!$B$4:$M$87,12,0)</f>
        <v>11</v>
      </c>
      <c r="J133" s="4">
        <f t="shared" ref="J133:J196" si="3">SUM(G133:I133)</f>
        <v>34</v>
      </c>
      <c r="K133" s="35">
        <f t="shared" si="2"/>
        <v>12</v>
      </c>
    </row>
    <row r="134" spans="1:11" ht="19.5">
      <c r="A134" s="12">
        <v>131</v>
      </c>
      <c r="B134" s="2" t="s">
        <v>338</v>
      </c>
      <c r="C134" s="2" t="s">
        <v>339</v>
      </c>
      <c r="D134" s="2" t="s">
        <v>326</v>
      </c>
      <c r="E134" s="2" t="s">
        <v>109</v>
      </c>
      <c r="F134" s="6" t="s">
        <v>340</v>
      </c>
      <c r="G134" s="35">
        <f>VLOOKUP(C134,開球!$C$4:$M$206,11,0)</f>
        <v>13</v>
      </c>
      <c r="H134" s="35">
        <f>VLOOKUP(C134,'推球-國小組 '!$B$4:$P$87,15,0)</f>
        <v>13</v>
      </c>
      <c r="I134" s="35">
        <f>VLOOKUP(C134,'切球-國小組'!$B$4:$M$87,12,0)</f>
        <v>11</v>
      </c>
      <c r="J134" s="4">
        <f t="shared" si="3"/>
        <v>37</v>
      </c>
      <c r="K134" s="35">
        <f t="shared" si="2"/>
        <v>13</v>
      </c>
    </row>
    <row r="135" spans="1:11" ht="19.5">
      <c r="A135" s="12">
        <v>132</v>
      </c>
      <c r="B135" s="2" t="s">
        <v>347</v>
      </c>
      <c r="C135" s="2" t="s">
        <v>348</v>
      </c>
      <c r="D135" s="2" t="s">
        <v>326</v>
      </c>
      <c r="E135" s="2" t="s">
        <v>57</v>
      </c>
      <c r="F135" s="6" t="s">
        <v>349</v>
      </c>
      <c r="G135" s="56">
        <f>VLOOKUP(C135,開球!$C$4:$M$206,11,0)</f>
        <v>14</v>
      </c>
      <c r="H135" s="56">
        <f>VLOOKUP(C135,'推球-國小組 '!$B$4:$P$87,15,0)</f>
        <v>14</v>
      </c>
      <c r="I135" s="56">
        <f>VLOOKUP(C135,'切球-國小組'!$B$4:$M$87,12,0)</f>
        <v>11</v>
      </c>
      <c r="J135" s="48">
        <f t="shared" si="3"/>
        <v>39</v>
      </c>
      <c r="K135" s="56">
        <f t="shared" si="2"/>
        <v>14</v>
      </c>
    </row>
    <row r="136" spans="1:11" ht="19.5">
      <c r="A136" s="12">
        <v>133</v>
      </c>
      <c r="B136" s="8" t="s">
        <v>388</v>
      </c>
      <c r="C136" s="8" t="s">
        <v>389</v>
      </c>
      <c r="D136" s="8" t="s">
        <v>367</v>
      </c>
      <c r="E136" s="8" t="s">
        <v>57</v>
      </c>
      <c r="F136" s="14" t="s">
        <v>390</v>
      </c>
      <c r="G136" s="7">
        <f>VLOOKUP(C136,開球!$C$4:$M$206,11,0)</f>
        <v>1</v>
      </c>
      <c r="H136" s="7">
        <f>VLOOKUP(C136,'推球-國小組 '!$B$4:$P$87,15,0)</f>
        <v>3</v>
      </c>
      <c r="I136" s="7">
        <f>VLOOKUP(C136,'切球-國小組'!$B$4:$M$87,12,0)</f>
        <v>2</v>
      </c>
      <c r="J136" s="10">
        <f>SUM(G136:I136)</f>
        <v>6</v>
      </c>
      <c r="K136" s="7">
        <f>RANK(J136,$J$136:$J$149,1)</f>
        <v>1</v>
      </c>
    </row>
    <row r="137" spans="1:11" ht="19.5">
      <c r="A137" s="12">
        <v>135</v>
      </c>
      <c r="B137" s="8" t="s">
        <v>372</v>
      </c>
      <c r="C137" s="8" t="s">
        <v>373</v>
      </c>
      <c r="D137" s="8" t="s">
        <v>367</v>
      </c>
      <c r="E137" s="8" t="s">
        <v>18</v>
      </c>
      <c r="F137" s="14" t="s">
        <v>226</v>
      </c>
      <c r="G137" s="7">
        <f>VLOOKUP(C137,開球!$C$4:$M$206,11,0)</f>
        <v>5</v>
      </c>
      <c r="H137" s="7">
        <f>VLOOKUP(C137,'推球-國小組 '!$B$4:$P$87,15,0)</f>
        <v>2</v>
      </c>
      <c r="I137" s="7">
        <f>VLOOKUP(C137,'切球-國小組'!$B$4:$M$87,12,0)</f>
        <v>2</v>
      </c>
      <c r="J137" s="10">
        <f>SUM(G137:I137)</f>
        <v>9</v>
      </c>
      <c r="K137" s="7">
        <f>RANK(J137,$J$136:$J$149,1)</f>
        <v>2</v>
      </c>
    </row>
    <row r="138" spans="1:11" ht="19.5">
      <c r="A138" s="12">
        <v>134</v>
      </c>
      <c r="B138" s="8" t="s">
        <v>379</v>
      </c>
      <c r="C138" s="8" t="s">
        <v>380</v>
      </c>
      <c r="D138" s="8" t="s">
        <v>367</v>
      </c>
      <c r="E138" s="8" t="s">
        <v>28</v>
      </c>
      <c r="F138" s="14" t="s">
        <v>381</v>
      </c>
      <c r="G138" s="7">
        <f>VLOOKUP(C138,開球!$C$4:$M$206,11,0)</f>
        <v>3</v>
      </c>
      <c r="H138" s="7">
        <f>VLOOKUP(C138,'推球-國小組 '!$B$4:$P$87,15,0)</f>
        <v>5</v>
      </c>
      <c r="I138" s="7">
        <f>VLOOKUP(C138,'切球-國小組'!$B$4:$M$87,12,0)</f>
        <v>2</v>
      </c>
      <c r="J138" s="10">
        <f>SUM(G138:I138)</f>
        <v>10</v>
      </c>
      <c r="K138" s="7">
        <f>RANK(J138,$J$136:$J$149,1)</f>
        <v>3</v>
      </c>
    </row>
    <row r="139" spans="1:11" ht="19.5">
      <c r="A139" s="12">
        <v>136</v>
      </c>
      <c r="B139" s="8" t="s">
        <v>376</v>
      </c>
      <c r="C139" s="8" t="s">
        <v>377</v>
      </c>
      <c r="D139" s="8" t="s">
        <v>367</v>
      </c>
      <c r="E139" s="8" t="s">
        <v>18</v>
      </c>
      <c r="F139" s="14" t="s">
        <v>378</v>
      </c>
      <c r="G139" s="7">
        <f>VLOOKUP(C139,開球!$C$4:$M$206,11,0)</f>
        <v>10</v>
      </c>
      <c r="H139" s="7">
        <f>VLOOKUP(C139,'推球-國小組 '!$B$4:$P$87,15,0)</f>
        <v>1</v>
      </c>
      <c r="I139" s="7">
        <f>VLOOKUP(C139,'切球-國小組'!$B$4:$M$87,12,0)</f>
        <v>2</v>
      </c>
      <c r="J139" s="10">
        <f>SUM(G139:I139)</f>
        <v>13</v>
      </c>
      <c r="K139" s="7">
        <f>RANK(J139,$J$136:$J$149,1)</f>
        <v>4</v>
      </c>
    </row>
    <row r="140" spans="1:11" ht="19.5">
      <c r="A140" s="12">
        <v>137</v>
      </c>
      <c r="B140" s="8" t="s">
        <v>395</v>
      </c>
      <c r="C140" s="8" t="s">
        <v>396</v>
      </c>
      <c r="D140" s="8" t="s">
        <v>367</v>
      </c>
      <c r="E140" s="8" t="s">
        <v>115</v>
      </c>
      <c r="F140" s="14" t="s">
        <v>397</v>
      </c>
      <c r="G140" s="7">
        <f>VLOOKUP(C140,開球!$C$4:$M$206,11,0)</f>
        <v>7</v>
      </c>
      <c r="H140" s="7">
        <f>VLOOKUP(C140,'推球-國小組 '!$B$4:$P$87,15,0)</f>
        <v>6</v>
      </c>
      <c r="I140" s="7">
        <f>VLOOKUP(C140,'切球-國小組'!$B$4:$M$87,12,0)</f>
        <v>2</v>
      </c>
      <c r="J140" s="10">
        <f>SUM(G140:I140)</f>
        <v>15</v>
      </c>
      <c r="K140" s="7">
        <f>RANK(J140,$J$136:$J$149,1)</f>
        <v>5</v>
      </c>
    </row>
    <row r="141" spans="1:11" ht="19.5">
      <c r="A141" s="12">
        <v>138</v>
      </c>
      <c r="B141" s="8" t="s">
        <v>393</v>
      </c>
      <c r="C141" s="11" t="s">
        <v>559</v>
      </c>
      <c r="D141" s="11" t="s">
        <v>367</v>
      </c>
      <c r="E141" s="11" t="s">
        <v>551</v>
      </c>
      <c r="F141" s="16" t="s">
        <v>560</v>
      </c>
      <c r="G141" s="7">
        <f>VLOOKUP(C141,開球!$C$4:$M$206,11,0)</f>
        <v>2</v>
      </c>
      <c r="H141" s="7">
        <f>VLOOKUP(C141,'推球-國小組 '!$B$4:$P$87,15,0)</f>
        <v>8</v>
      </c>
      <c r="I141" s="7">
        <f>VLOOKUP(C141,'切球-國小組'!$B$4:$M$87,12,0)</f>
        <v>7</v>
      </c>
      <c r="J141" s="10">
        <f>SUM(G141:I141)</f>
        <v>17</v>
      </c>
      <c r="K141" s="7">
        <f>RANK(J141,$J$136:$J$149,1)</f>
        <v>6</v>
      </c>
    </row>
    <row r="142" spans="1:11" ht="19.5">
      <c r="A142" s="12">
        <v>139</v>
      </c>
      <c r="B142" s="8" t="s">
        <v>369</v>
      </c>
      <c r="C142" s="8" t="s">
        <v>370</v>
      </c>
      <c r="D142" s="8" t="s">
        <v>367</v>
      </c>
      <c r="E142" s="8" t="s">
        <v>18</v>
      </c>
      <c r="F142" s="14" t="s">
        <v>371</v>
      </c>
      <c r="G142" s="7">
        <f>VLOOKUP(C142,開球!$C$4:$M$206,11,0)</f>
        <v>3</v>
      </c>
      <c r="H142" s="7">
        <f>VLOOKUP(C142,'推球-國小組 '!$B$4:$P$87,15,0)</f>
        <v>6</v>
      </c>
      <c r="I142" s="7">
        <f>VLOOKUP(C142,'切球-國小組'!$B$4:$M$87,12,0)</f>
        <v>9</v>
      </c>
      <c r="J142" s="10">
        <f>SUM(G142:I142)</f>
        <v>18</v>
      </c>
      <c r="K142" s="7">
        <f>RANK(J142,$J$136:$J$149,1)</f>
        <v>7</v>
      </c>
    </row>
    <row r="143" spans="1:11" ht="19.5">
      <c r="A143" s="12">
        <v>140</v>
      </c>
      <c r="B143" s="8" t="s">
        <v>398</v>
      </c>
      <c r="C143" s="8" t="s">
        <v>399</v>
      </c>
      <c r="D143" s="8" t="s">
        <v>367</v>
      </c>
      <c r="E143" s="8" t="s">
        <v>51</v>
      </c>
      <c r="F143" s="14" t="s">
        <v>400</v>
      </c>
      <c r="G143" s="7">
        <f>VLOOKUP(C143,開球!$C$4:$M$206,11,0)</f>
        <v>9</v>
      </c>
      <c r="H143" s="7">
        <f>VLOOKUP(C143,'推球-國小組 '!$B$4:$P$87,15,0)</f>
        <v>3</v>
      </c>
      <c r="I143" s="7">
        <f>VLOOKUP(C143,'切球-國小組'!$B$4:$M$87,12,0)</f>
        <v>9</v>
      </c>
      <c r="J143" s="10">
        <f>SUM(G143:I143)</f>
        <v>21</v>
      </c>
      <c r="K143" s="7">
        <f>RANK(J143,$J$136:$J$149,1)</f>
        <v>8</v>
      </c>
    </row>
    <row r="144" spans="1:11" ht="19.5">
      <c r="A144" s="12">
        <v>141</v>
      </c>
      <c r="B144" s="8" t="s">
        <v>365</v>
      </c>
      <c r="C144" s="8" t="s">
        <v>366</v>
      </c>
      <c r="D144" s="8" t="s">
        <v>367</v>
      </c>
      <c r="E144" s="8" t="s">
        <v>12</v>
      </c>
      <c r="F144" s="14" t="s">
        <v>368</v>
      </c>
      <c r="G144" s="7">
        <f>VLOOKUP(C144,開球!$C$4:$M$206,11,0)</f>
        <v>5</v>
      </c>
      <c r="H144" s="7">
        <f>VLOOKUP(C144,'推球-國小組 '!$B$4:$P$87,15,0)</f>
        <v>9</v>
      </c>
      <c r="I144" s="7">
        <f>VLOOKUP(C144,'切球-國小組'!$B$4:$M$87,12,0)</f>
        <v>9</v>
      </c>
      <c r="J144" s="10">
        <f>SUM(G144:I144)</f>
        <v>23</v>
      </c>
      <c r="K144" s="7">
        <f>RANK(J144,$J$136:$J$149,1)</f>
        <v>9</v>
      </c>
    </row>
    <row r="145" spans="1:11" ht="19.5">
      <c r="A145" s="12">
        <v>142</v>
      </c>
      <c r="B145" s="8" t="s">
        <v>374</v>
      </c>
      <c r="C145" s="8" t="s">
        <v>375</v>
      </c>
      <c r="D145" s="8" t="s">
        <v>367</v>
      </c>
      <c r="E145" s="8" t="s">
        <v>18</v>
      </c>
      <c r="F145" s="8" t="s">
        <v>226</v>
      </c>
      <c r="G145" s="7">
        <f>VLOOKUP(C145,開球!$C$4:$M$206,11,0)</f>
        <v>11</v>
      </c>
      <c r="H145" s="7">
        <f>VLOOKUP(C145,'推球-國小組 '!$B$4:$P$87,15,0)</f>
        <v>11</v>
      </c>
      <c r="I145" s="7">
        <f>VLOOKUP(C145,'切球-國小組'!$B$4:$M$87,12,0)</f>
        <v>1</v>
      </c>
      <c r="J145" s="10">
        <f>SUM(G145:I145)</f>
        <v>23</v>
      </c>
      <c r="K145" s="7">
        <f>RANK(J145,$J$136:$J$149,1)</f>
        <v>9</v>
      </c>
    </row>
    <row r="146" spans="1:11" ht="19.5">
      <c r="A146" s="12">
        <v>143</v>
      </c>
      <c r="B146" s="8" t="s">
        <v>385</v>
      </c>
      <c r="C146" s="8" t="s">
        <v>386</v>
      </c>
      <c r="D146" s="8" t="s">
        <v>367</v>
      </c>
      <c r="E146" s="8" t="s">
        <v>109</v>
      </c>
      <c r="F146" s="8" t="s">
        <v>387</v>
      </c>
      <c r="G146" s="7">
        <f>VLOOKUP(C146,開球!$C$4:$M$206,11,0)</f>
        <v>8</v>
      </c>
      <c r="H146" s="7">
        <f>VLOOKUP(C146,'推球-國小組 '!$B$4:$P$87,15,0)</f>
        <v>9</v>
      </c>
      <c r="I146" s="7">
        <f>VLOOKUP(C146,'切球-國小組'!$B$4:$M$87,12,0)</f>
        <v>9</v>
      </c>
      <c r="J146" s="10">
        <f>SUM(G146:I146)</f>
        <v>26</v>
      </c>
      <c r="K146" s="7">
        <f>RANK(J146,$J$136:$J$149,1)</f>
        <v>11</v>
      </c>
    </row>
    <row r="147" spans="1:11" ht="19.5">
      <c r="A147" s="12">
        <v>144</v>
      </c>
      <c r="B147" s="8" t="s">
        <v>394</v>
      </c>
      <c r="C147" s="11" t="s">
        <v>561</v>
      </c>
      <c r="D147" s="11" t="s">
        <v>367</v>
      </c>
      <c r="E147" s="11" t="s">
        <v>562</v>
      </c>
      <c r="F147" s="11" t="s">
        <v>563</v>
      </c>
      <c r="G147" s="7">
        <f>VLOOKUP(C147,開球!$C$4:$M$206,11,0)</f>
        <v>12</v>
      </c>
      <c r="H147" s="7">
        <f>VLOOKUP(C147,'推球-國小組 '!$B$4:$P$87,15,0)</f>
        <v>12</v>
      </c>
      <c r="I147" s="7">
        <f>VLOOKUP(C147,'切球-國小組'!$B$4:$M$87,12,0)</f>
        <v>7</v>
      </c>
      <c r="J147" s="10">
        <f>SUM(G147:I147)</f>
        <v>31</v>
      </c>
      <c r="K147" s="7">
        <f>RANK(J147,$J$136:$J$149,1)</f>
        <v>12</v>
      </c>
    </row>
    <row r="148" spans="1:11" ht="19.5">
      <c r="A148" s="12">
        <v>145</v>
      </c>
      <c r="B148" s="8" t="s">
        <v>382</v>
      </c>
      <c r="C148" s="8" t="s">
        <v>383</v>
      </c>
      <c r="D148" s="8" t="s">
        <v>367</v>
      </c>
      <c r="E148" s="8" t="s">
        <v>28</v>
      </c>
      <c r="F148" s="14" t="s">
        <v>384</v>
      </c>
      <c r="G148" s="7">
        <f>VLOOKUP(C148,開球!$C$4:$M$206,11,0)</f>
        <v>13</v>
      </c>
      <c r="H148" s="7">
        <f>VLOOKUP(C148,'推球-國小組 '!$B$4:$P$87,15,0)</f>
        <v>13</v>
      </c>
      <c r="I148" s="7">
        <f>VLOOKUP(C148,'切球-國小組'!$B$4:$M$87,12,0)</f>
        <v>9</v>
      </c>
      <c r="J148" s="10">
        <f>SUM(G148:I148)</f>
        <v>35</v>
      </c>
      <c r="K148" s="7">
        <f>RANK(J148,$J$136:$J$149,1)</f>
        <v>13</v>
      </c>
    </row>
    <row r="149" spans="1:11" ht="19.5">
      <c r="A149" s="12">
        <v>146</v>
      </c>
      <c r="B149" s="8" t="s">
        <v>391</v>
      </c>
      <c r="C149" s="11" t="s">
        <v>556</v>
      </c>
      <c r="D149" s="11" t="s">
        <v>367</v>
      </c>
      <c r="E149" s="11" t="s">
        <v>557</v>
      </c>
      <c r="F149" s="16" t="s">
        <v>558</v>
      </c>
      <c r="G149" s="7">
        <f>VLOOKUP(C149,開球!$C$4:$M$206,11,0)</f>
        <v>13</v>
      </c>
      <c r="H149" s="7">
        <f>VLOOKUP(C149,'推球-國小組 '!$B$4:$P$87,15,0)</f>
        <v>13</v>
      </c>
      <c r="I149" s="7">
        <f>VLOOKUP(C149,'切球-國小組'!$B$4:$M$87,12,0)</f>
        <v>9</v>
      </c>
      <c r="J149" s="10">
        <f>SUM(G149:I149)</f>
        <v>35</v>
      </c>
      <c r="K149" s="7">
        <f>RANK(J149,$J$136:$J$149,1)</f>
        <v>13</v>
      </c>
    </row>
    <row r="150" spans="1:11" ht="19.5">
      <c r="A150" s="12">
        <v>147</v>
      </c>
      <c r="B150" s="2" t="s">
        <v>404</v>
      </c>
      <c r="C150" s="2" t="s">
        <v>405</v>
      </c>
      <c r="D150" s="2" t="s">
        <v>403</v>
      </c>
      <c r="E150" s="2" t="s">
        <v>18</v>
      </c>
      <c r="F150" s="6" t="s">
        <v>226</v>
      </c>
      <c r="G150" s="35">
        <f>VLOOKUP(C150,開球!$C$4:$M$206,11,0)</f>
        <v>1</v>
      </c>
      <c r="H150" s="35">
        <f>VLOOKUP(C150,'推球-國小組 '!$B$4:$P$87,15,0)</f>
        <v>5</v>
      </c>
      <c r="I150" s="35">
        <f>VLOOKUP(C150,'切球-國小組'!$B$4:$M$87,12,0)</f>
        <v>2</v>
      </c>
      <c r="J150" s="4">
        <f t="shared" si="3"/>
        <v>8</v>
      </c>
      <c r="K150" s="1">
        <f>RANK(J150,$J$150:$J$163,1)</f>
        <v>1</v>
      </c>
    </row>
    <row r="151" spans="1:11" ht="19.5">
      <c r="A151" s="12">
        <v>148</v>
      </c>
      <c r="B151" s="2" t="s">
        <v>401</v>
      </c>
      <c r="C151" s="2" t="s">
        <v>402</v>
      </c>
      <c r="D151" s="2" t="s">
        <v>403</v>
      </c>
      <c r="E151" s="2" t="s">
        <v>18</v>
      </c>
      <c r="F151" s="6" t="s">
        <v>226</v>
      </c>
      <c r="G151" s="35">
        <f>VLOOKUP(C151,開球!$C$4:$M$206,11,0)</f>
        <v>2</v>
      </c>
      <c r="H151" s="35">
        <f>VLOOKUP(C151,'推球-國小組 '!$B$4:$P$87,15,0)</f>
        <v>3</v>
      </c>
      <c r="I151" s="35">
        <f>VLOOKUP(C151,'切球-國小組'!$B$4:$M$87,12,0)</f>
        <v>4</v>
      </c>
      <c r="J151" s="4">
        <f t="shared" si="3"/>
        <v>9</v>
      </c>
      <c r="K151" s="35">
        <f t="shared" ref="K151:K163" si="4">RANK(J151,$J$150:$J$163,1)</f>
        <v>2</v>
      </c>
    </row>
    <row r="152" spans="1:11" ht="19.5">
      <c r="A152" s="12">
        <v>149</v>
      </c>
      <c r="B152" s="2" t="s">
        <v>409</v>
      </c>
      <c r="C152" s="2" t="s">
        <v>410</v>
      </c>
      <c r="D152" s="2" t="s">
        <v>403</v>
      </c>
      <c r="E152" s="2" t="s">
        <v>28</v>
      </c>
      <c r="F152" s="6" t="s">
        <v>411</v>
      </c>
      <c r="G152" s="35">
        <f>VLOOKUP(C152,開球!$C$4:$M$206,11,0)</f>
        <v>3</v>
      </c>
      <c r="H152" s="35">
        <f>VLOOKUP(C152,'推球-國小組 '!$B$4:$P$87,15,0)</f>
        <v>9</v>
      </c>
      <c r="I152" s="35">
        <f>VLOOKUP(C152,'切球-國小組'!$B$4:$M$87,12,0)</f>
        <v>2</v>
      </c>
      <c r="J152" s="4">
        <f t="shared" si="3"/>
        <v>14</v>
      </c>
      <c r="K152" s="35">
        <f t="shared" si="4"/>
        <v>3</v>
      </c>
    </row>
    <row r="153" spans="1:11" ht="19.5">
      <c r="A153" s="12">
        <v>150</v>
      </c>
      <c r="B153" s="2" t="s">
        <v>415</v>
      </c>
      <c r="C153" s="2" t="s">
        <v>416</v>
      </c>
      <c r="D153" s="2" t="s">
        <v>403</v>
      </c>
      <c r="E153" s="2" t="s">
        <v>28</v>
      </c>
      <c r="F153" s="6" t="s">
        <v>334</v>
      </c>
      <c r="G153" s="35">
        <f>VLOOKUP(C153,開球!$C$4:$M$206,11,0)</f>
        <v>6</v>
      </c>
      <c r="H153" s="35">
        <f>VLOOKUP(C153,'推球-國小組 '!$B$4:$P$87,15,0)</f>
        <v>1</v>
      </c>
      <c r="I153" s="35">
        <f>VLOOKUP(C153,'切球-國小組'!$B$4:$M$87,12,0)</f>
        <v>8</v>
      </c>
      <c r="J153" s="4">
        <f t="shared" si="3"/>
        <v>15</v>
      </c>
      <c r="K153" s="35">
        <f t="shared" si="4"/>
        <v>4</v>
      </c>
    </row>
    <row r="154" spans="1:11" ht="19.5">
      <c r="A154" s="12">
        <v>151</v>
      </c>
      <c r="B154" s="2" t="s">
        <v>406</v>
      </c>
      <c r="C154" s="2" t="s">
        <v>407</v>
      </c>
      <c r="D154" s="2" t="s">
        <v>403</v>
      </c>
      <c r="E154" s="2" t="s">
        <v>18</v>
      </c>
      <c r="F154" s="6" t="s">
        <v>408</v>
      </c>
      <c r="G154" s="35">
        <f>VLOOKUP(C154,開球!$C$4:$M$206,11,0)</f>
        <v>12</v>
      </c>
      <c r="H154" s="35">
        <f>VLOOKUP(C154,'推球-國小組 '!$B$4:$P$87,15,0)</f>
        <v>3</v>
      </c>
      <c r="I154" s="35">
        <f>VLOOKUP(C154,'切球-國小組'!$B$4:$M$87,12,0)</f>
        <v>1</v>
      </c>
      <c r="J154" s="4">
        <f t="shared" si="3"/>
        <v>16</v>
      </c>
      <c r="K154" s="35">
        <f t="shared" si="4"/>
        <v>5</v>
      </c>
    </row>
    <row r="155" spans="1:11" ht="19.5">
      <c r="A155" s="12">
        <v>152</v>
      </c>
      <c r="B155" s="2" t="s">
        <v>420</v>
      </c>
      <c r="C155" s="2" t="s">
        <v>421</v>
      </c>
      <c r="D155" s="2" t="s">
        <v>403</v>
      </c>
      <c r="E155" s="2" t="s">
        <v>42</v>
      </c>
      <c r="F155" s="6" t="s">
        <v>422</v>
      </c>
      <c r="G155" s="35">
        <f>VLOOKUP(C155,開球!$C$4:$M$206,11,0)</f>
        <v>5</v>
      </c>
      <c r="H155" s="35">
        <f>VLOOKUP(C155,'推球-國小組 '!$B$4:$P$87,15,0)</f>
        <v>5</v>
      </c>
      <c r="I155" s="35">
        <f>VLOOKUP(C155,'切球-國小組'!$B$4:$M$87,12,0)</f>
        <v>8</v>
      </c>
      <c r="J155" s="4">
        <f t="shared" si="3"/>
        <v>18</v>
      </c>
      <c r="K155" s="35">
        <f t="shared" si="4"/>
        <v>6</v>
      </c>
    </row>
    <row r="156" spans="1:11" ht="19.5">
      <c r="A156" s="12">
        <v>153</v>
      </c>
      <c r="B156" s="2" t="s">
        <v>423</v>
      </c>
      <c r="C156" s="2" t="s">
        <v>424</v>
      </c>
      <c r="D156" s="2" t="s">
        <v>403</v>
      </c>
      <c r="E156" s="2" t="s">
        <v>42</v>
      </c>
      <c r="F156" s="6" t="s">
        <v>425</v>
      </c>
      <c r="G156" s="35">
        <f>VLOOKUP(C156,開球!$C$4:$M$206,11,0)</f>
        <v>11</v>
      </c>
      <c r="H156" s="35">
        <f>VLOOKUP(C156,'推球-國小組 '!$B$4:$P$87,15,0)</f>
        <v>2</v>
      </c>
      <c r="I156" s="35">
        <f>VLOOKUP(C156,'切球-國小組'!$B$4:$M$87,12,0)</f>
        <v>5</v>
      </c>
      <c r="J156" s="4">
        <f t="shared" si="3"/>
        <v>18</v>
      </c>
      <c r="K156" s="35">
        <f t="shared" si="4"/>
        <v>6</v>
      </c>
    </row>
    <row r="157" spans="1:11" ht="19.5">
      <c r="A157" s="12">
        <v>154</v>
      </c>
      <c r="B157" s="5" t="s">
        <v>426</v>
      </c>
      <c r="C157" s="5" t="s">
        <v>564</v>
      </c>
      <c r="D157" s="5" t="s">
        <v>403</v>
      </c>
      <c r="E157" s="5" t="s">
        <v>562</v>
      </c>
      <c r="F157" s="15" t="s">
        <v>563</v>
      </c>
      <c r="G157" s="35">
        <f>VLOOKUP(C157,開球!$C$4:$M$206,11,0)</f>
        <v>4</v>
      </c>
      <c r="H157" s="35">
        <f>VLOOKUP(C157,'推球-國小組 '!$B$4:$P$87,15,0)</f>
        <v>7</v>
      </c>
      <c r="I157" s="35">
        <f>VLOOKUP(C157,'切球-國小組'!$B$4:$M$87,12,0)</f>
        <v>8</v>
      </c>
      <c r="J157" s="4">
        <f t="shared" si="3"/>
        <v>19</v>
      </c>
      <c r="K157" s="35">
        <f t="shared" si="4"/>
        <v>8</v>
      </c>
    </row>
    <row r="158" spans="1:11" ht="19.5">
      <c r="A158" s="12">
        <v>155</v>
      </c>
      <c r="B158" s="2" t="s">
        <v>430</v>
      </c>
      <c r="C158" s="2" t="s">
        <v>431</v>
      </c>
      <c r="D158" s="2" t="s">
        <v>403</v>
      </c>
      <c r="E158" s="2" t="s">
        <v>115</v>
      </c>
      <c r="F158" s="6" t="s">
        <v>432</v>
      </c>
      <c r="G158" s="35">
        <f>VLOOKUP(C158,開球!$C$4:$M$206,11,0)</f>
        <v>9</v>
      </c>
      <c r="H158" s="35">
        <f>VLOOKUP(C158,'推球-國小組 '!$B$4:$P$87,15,0)</f>
        <v>7</v>
      </c>
      <c r="I158" s="35">
        <f>VLOOKUP(C158,'切球-國小組'!$B$4:$M$87,12,0)</f>
        <v>8</v>
      </c>
      <c r="J158" s="4">
        <f t="shared" si="3"/>
        <v>24</v>
      </c>
      <c r="K158" s="35">
        <f t="shared" si="4"/>
        <v>9</v>
      </c>
    </row>
    <row r="159" spans="1:11" ht="19.5">
      <c r="A159" s="12">
        <v>156</v>
      </c>
      <c r="B159" s="2" t="s">
        <v>412</v>
      </c>
      <c r="C159" s="2" t="s">
        <v>413</v>
      </c>
      <c r="D159" s="2" t="s">
        <v>403</v>
      </c>
      <c r="E159" s="2" t="s">
        <v>28</v>
      </c>
      <c r="F159" s="2" t="s">
        <v>414</v>
      </c>
      <c r="G159" s="35">
        <f>VLOOKUP(C159,開球!$C$4:$M$206,11,0)</f>
        <v>10</v>
      </c>
      <c r="H159" s="35">
        <f>VLOOKUP(C159,'推球-國小組 '!$B$4:$P$87,15,0)</f>
        <v>11</v>
      </c>
      <c r="I159" s="35">
        <f>VLOOKUP(C159,'切球-國小組'!$B$4:$M$87,12,0)</f>
        <v>5</v>
      </c>
      <c r="J159" s="4">
        <f t="shared" si="3"/>
        <v>26</v>
      </c>
      <c r="K159" s="35">
        <f t="shared" si="4"/>
        <v>10</v>
      </c>
    </row>
    <row r="160" spans="1:11" ht="19.5">
      <c r="A160" s="12">
        <v>157</v>
      </c>
      <c r="B160" s="2" t="s">
        <v>427</v>
      </c>
      <c r="C160" s="2" t="s">
        <v>428</v>
      </c>
      <c r="D160" s="2" t="s">
        <v>403</v>
      </c>
      <c r="E160" s="2" t="s">
        <v>57</v>
      </c>
      <c r="F160" s="6" t="s">
        <v>429</v>
      </c>
      <c r="G160" s="35">
        <f>VLOOKUP(C160,開球!$C$4:$M$206,11,0)</f>
        <v>8</v>
      </c>
      <c r="H160" s="35">
        <f>VLOOKUP(C160,'推球-國小組 '!$B$4:$P$87,15,0)</f>
        <v>14</v>
      </c>
      <c r="I160" s="35">
        <f>VLOOKUP(C160,'切球-國小組'!$B$4:$M$87,12,0)</f>
        <v>5</v>
      </c>
      <c r="J160" s="4">
        <f t="shared" si="3"/>
        <v>27</v>
      </c>
      <c r="K160" s="35">
        <f t="shared" si="4"/>
        <v>11</v>
      </c>
    </row>
    <row r="161" spans="1:11" ht="19.5">
      <c r="A161" s="12">
        <v>158</v>
      </c>
      <c r="B161" s="2" t="s">
        <v>417</v>
      </c>
      <c r="C161" s="2" t="s">
        <v>418</v>
      </c>
      <c r="D161" s="2" t="s">
        <v>403</v>
      </c>
      <c r="E161" s="2" t="s">
        <v>109</v>
      </c>
      <c r="F161" s="6" t="s">
        <v>419</v>
      </c>
      <c r="G161" s="35">
        <f>VLOOKUP(C161,開球!$C$4:$M$206,11,0)</f>
        <v>7</v>
      </c>
      <c r="H161" s="35">
        <f>VLOOKUP(C161,'推球-國小組 '!$B$4:$P$87,15,0)</f>
        <v>11</v>
      </c>
      <c r="I161" s="35">
        <f>VLOOKUP(C161,'切球-國小組'!$B$4:$M$87,12,0)</f>
        <v>13</v>
      </c>
      <c r="J161" s="4">
        <f t="shared" si="3"/>
        <v>31</v>
      </c>
      <c r="K161" s="35">
        <f t="shared" si="4"/>
        <v>12</v>
      </c>
    </row>
    <row r="162" spans="1:11" ht="19.5">
      <c r="A162" s="12">
        <v>159</v>
      </c>
      <c r="B162" s="2" t="s">
        <v>436</v>
      </c>
      <c r="C162" s="2" t="s">
        <v>437</v>
      </c>
      <c r="D162" s="2" t="s">
        <v>403</v>
      </c>
      <c r="E162" s="2" t="s">
        <v>51</v>
      </c>
      <c r="F162" s="6" t="s">
        <v>392</v>
      </c>
      <c r="G162" s="35">
        <f>VLOOKUP(C162,開球!$C$4:$M$206,11,0)</f>
        <v>13</v>
      </c>
      <c r="H162" s="35">
        <f>VLOOKUP(C162,'推球-國小組 '!$B$4:$P$87,15,0)</f>
        <v>10</v>
      </c>
      <c r="I162" s="35">
        <f>VLOOKUP(C162,'切球-國小組'!$B$4:$M$87,12,0)</f>
        <v>13</v>
      </c>
      <c r="J162" s="4">
        <f t="shared" si="3"/>
        <v>36</v>
      </c>
      <c r="K162" s="35">
        <f t="shared" si="4"/>
        <v>13</v>
      </c>
    </row>
    <row r="163" spans="1:11" ht="19.5">
      <c r="A163" s="12">
        <v>160</v>
      </c>
      <c r="B163" s="2" t="s">
        <v>433</v>
      </c>
      <c r="C163" s="2" t="s">
        <v>434</v>
      </c>
      <c r="D163" s="2" t="s">
        <v>403</v>
      </c>
      <c r="E163" s="2" t="s">
        <v>115</v>
      </c>
      <c r="F163" s="6" t="s">
        <v>435</v>
      </c>
      <c r="G163" s="35">
        <f>VLOOKUP(C163,開球!$C$4:$M$206,11,0)</f>
        <v>13</v>
      </c>
      <c r="H163" s="35">
        <f>VLOOKUP(C163,'推球-國小組 '!$B$4:$P$87,15,0)</f>
        <v>13</v>
      </c>
      <c r="I163" s="35">
        <f>VLOOKUP(C163,'切球-國小組'!$B$4:$M$87,12,0)</f>
        <v>12</v>
      </c>
      <c r="J163" s="4">
        <f t="shared" si="3"/>
        <v>38</v>
      </c>
      <c r="K163" s="35">
        <f t="shared" si="4"/>
        <v>14</v>
      </c>
    </row>
    <row r="164" spans="1:11" ht="19.5">
      <c r="A164" s="12">
        <v>161</v>
      </c>
      <c r="B164" s="8" t="s">
        <v>441</v>
      </c>
      <c r="C164" s="8" t="s">
        <v>442</v>
      </c>
      <c r="D164" s="8" t="s">
        <v>440</v>
      </c>
      <c r="E164" s="8" t="s">
        <v>18</v>
      </c>
      <c r="F164" s="14" t="s">
        <v>443</v>
      </c>
      <c r="G164" s="7">
        <f>VLOOKUP(C164,開球!$C$4:$M$206,11,0)</f>
        <v>2</v>
      </c>
      <c r="H164" s="7">
        <f>VLOOKUP(C164,'推球-國小組 '!$B$4:$P$87,15,0)</f>
        <v>2</v>
      </c>
      <c r="I164" s="7">
        <f>VLOOKUP(C164,'切球-國小組'!$B$4:$M$87,12,0)</f>
        <v>1</v>
      </c>
      <c r="J164" s="10">
        <f t="shared" si="3"/>
        <v>5</v>
      </c>
      <c r="K164" s="7">
        <f>RANK(J164,$J$164:$J$177,1)</f>
        <v>1</v>
      </c>
    </row>
    <row r="165" spans="1:11" ht="19.5">
      <c r="A165" s="12">
        <v>162</v>
      </c>
      <c r="B165" s="8" t="s">
        <v>462</v>
      </c>
      <c r="C165" s="8" t="s">
        <v>463</v>
      </c>
      <c r="D165" s="8" t="s">
        <v>440</v>
      </c>
      <c r="E165" s="8" t="s">
        <v>57</v>
      </c>
      <c r="F165" s="14" t="s">
        <v>464</v>
      </c>
      <c r="G165" s="7">
        <f>VLOOKUP(C165,開球!$C$4:$M$206,11,0)</f>
        <v>1</v>
      </c>
      <c r="H165" s="7">
        <f>VLOOKUP(C165,'推球-國小組 '!$B$4:$P$87,15,0)</f>
        <v>4</v>
      </c>
      <c r="I165" s="7">
        <f>VLOOKUP(C165,'切球-國小組'!$B$4:$M$87,12,0)</f>
        <v>1</v>
      </c>
      <c r="J165" s="10">
        <f t="shared" si="3"/>
        <v>6</v>
      </c>
      <c r="K165" s="7">
        <f t="shared" ref="K165:K178" si="5">RANK(J165,$J$164:$J$177,1)</f>
        <v>2</v>
      </c>
    </row>
    <row r="166" spans="1:11" ht="19.5">
      <c r="A166" s="12">
        <v>163</v>
      </c>
      <c r="B166" s="8" t="s">
        <v>447</v>
      </c>
      <c r="C166" s="8" t="s">
        <v>448</v>
      </c>
      <c r="D166" s="8" t="s">
        <v>440</v>
      </c>
      <c r="E166" s="8" t="s">
        <v>28</v>
      </c>
      <c r="F166" s="14" t="s">
        <v>449</v>
      </c>
      <c r="G166" s="7">
        <f>VLOOKUP(C166,開球!$C$4:$M$206,11,0)</f>
        <v>3</v>
      </c>
      <c r="H166" s="7">
        <f>VLOOKUP(C166,'推球-國小組 '!$B$4:$P$87,15,0)</f>
        <v>1</v>
      </c>
      <c r="I166" s="7">
        <f>VLOOKUP(C166,'切球-國小組'!$B$4:$M$87,12,0)</f>
        <v>5</v>
      </c>
      <c r="J166" s="10">
        <f t="shared" si="3"/>
        <v>9</v>
      </c>
      <c r="K166" s="7">
        <f t="shared" si="5"/>
        <v>3</v>
      </c>
    </row>
    <row r="167" spans="1:11" ht="19.5">
      <c r="A167" s="12">
        <v>164</v>
      </c>
      <c r="B167" s="8" t="s">
        <v>459</v>
      </c>
      <c r="C167" s="8" t="s">
        <v>460</v>
      </c>
      <c r="D167" s="8" t="s">
        <v>440</v>
      </c>
      <c r="E167" s="8" t="s">
        <v>42</v>
      </c>
      <c r="F167" s="14" t="s">
        <v>461</v>
      </c>
      <c r="G167" s="7">
        <f>VLOOKUP(C167,開球!$C$4:$M$206,11,0)</f>
        <v>5</v>
      </c>
      <c r="H167" s="7">
        <f>VLOOKUP(C167,'推球-國小組 '!$B$4:$P$87,15,0)</f>
        <v>4</v>
      </c>
      <c r="I167" s="7">
        <f>VLOOKUP(C167,'切球-國小組'!$B$4:$M$87,12,0)</f>
        <v>6</v>
      </c>
      <c r="J167" s="10">
        <f t="shared" si="3"/>
        <v>15</v>
      </c>
      <c r="K167" s="7">
        <f t="shared" si="5"/>
        <v>4</v>
      </c>
    </row>
    <row r="168" spans="1:11" ht="19.5">
      <c r="A168" s="12">
        <v>165</v>
      </c>
      <c r="B168" s="8" t="s">
        <v>465</v>
      </c>
      <c r="C168" s="8" t="s">
        <v>466</v>
      </c>
      <c r="D168" s="8" t="s">
        <v>440</v>
      </c>
      <c r="E168" s="8" t="s">
        <v>57</v>
      </c>
      <c r="F168" s="14" t="s">
        <v>467</v>
      </c>
      <c r="G168" s="7">
        <f>VLOOKUP(C168,開球!$C$4:$M$206,11,0)</f>
        <v>4</v>
      </c>
      <c r="H168" s="7">
        <f>VLOOKUP(C168,'推球-國小組 '!$B$4:$P$87,15,0)</f>
        <v>11</v>
      </c>
      <c r="I168" s="7">
        <f>VLOOKUP(C168,'切球-國小組'!$B$4:$M$87,12,0)</f>
        <v>1</v>
      </c>
      <c r="J168" s="10">
        <f t="shared" si="3"/>
        <v>16</v>
      </c>
      <c r="K168" s="7">
        <f t="shared" si="5"/>
        <v>5</v>
      </c>
    </row>
    <row r="169" spans="1:11" ht="19.5">
      <c r="A169" s="12">
        <v>166</v>
      </c>
      <c r="B169" s="8" t="s">
        <v>471</v>
      </c>
      <c r="C169" s="8" t="s">
        <v>472</v>
      </c>
      <c r="D169" s="8" t="s">
        <v>440</v>
      </c>
      <c r="E169" s="8" t="s">
        <v>115</v>
      </c>
      <c r="F169" s="14" t="s">
        <v>435</v>
      </c>
      <c r="G169" s="7">
        <f>VLOOKUP(C169,開球!$C$4:$M$206,11,0)</f>
        <v>6</v>
      </c>
      <c r="H169" s="7">
        <f>VLOOKUP(C169,'推球-國小組 '!$B$4:$P$87,15,0)</f>
        <v>4</v>
      </c>
      <c r="I169" s="7">
        <f>VLOOKUP(C169,'切球-國小組'!$B$4:$M$87,12,0)</f>
        <v>6</v>
      </c>
      <c r="J169" s="10">
        <f t="shared" si="3"/>
        <v>16</v>
      </c>
      <c r="K169" s="7">
        <f t="shared" si="5"/>
        <v>5</v>
      </c>
    </row>
    <row r="170" spans="1:11" ht="19.5">
      <c r="A170" s="12">
        <v>167</v>
      </c>
      <c r="B170" s="8" t="s">
        <v>473</v>
      </c>
      <c r="C170" s="8" t="s">
        <v>474</v>
      </c>
      <c r="D170" s="8" t="s">
        <v>440</v>
      </c>
      <c r="E170" s="8" t="s">
        <v>115</v>
      </c>
      <c r="F170" s="8" t="s">
        <v>435</v>
      </c>
      <c r="G170" s="7">
        <f>VLOOKUP(C170,開球!$C$4:$M$206,11,0)</f>
        <v>9</v>
      </c>
      <c r="H170" s="7">
        <f>VLOOKUP(C170,'推球-國小組 '!$B$4:$P$87,15,0)</f>
        <v>2</v>
      </c>
      <c r="I170" s="7">
        <f>VLOOKUP(C170,'切球-國小組'!$B$4:$M$87,12,0)</f>
        <v>6</v>
      </c>
      <c r="J170" s="10">
        <f t="shared" si="3"/>
        <v>17</v>
      </c>
      <c r="K170" s="7">
        <f t="shared" si="5"/>
        <v>7</v>
      </c>
    </row>
    <row r="171" spans="1:11" ht="19.5">
      <c r="A171" s="12">
        <v>168</v>
      </c>
      <c r="B171" s="8" t="s">
        <v>450</v>
      </c>
      <c r="C171" s="8" t="s">
        <v>451</v>
      </c>
      <c r="D171" s="8" t="s">
        <v>440</v>
      </c>
      <c r="E171" s="8" t="s">
        <v>28</v>
      </c>
      <c r="F171" s="8" t="s">
        <v>452</v>
      </c>
      <c r="G171" s="7">
        <f>VLOOKUP(C171,開球!$C$4:$M$206,11,0)</f>
        <v>8</v>
      </c>
      <c r="H171" s="7">
        <f>VLOOKUP(C171,'推球-國小組 '!$B$4:$P$87,15,0)</f>
        <v>12</v>
      </c>
      <c r="I171" s="7">
        <f>VLOOKUP(C171,'切球-國小組'!$B$4:$M$87,12,0)</f>
        <v>1</v>
      </c>
      <c r="J171" s="10">
        <f t="shared" si="3"/>
        <v>21</v>
      </c>
      <c r="K171" s="7">
        <f t="shared" si="5"/>
        <v>8</v>
      </c>
    </row>
    <row r="172" spans="1:11" ht="19.5">
      <c r="A172" s="12">
        <v>169</v>
      </c>
      <c r="B172" s="8" t="s">
        <v>444</v>
      </c>
      <c r="C172" s="8" t="s">
        <v>445</v>
      </c>
      <c r="D172" s="8" t="s">
        <v>440</v>
      </c>
      <c r="E172" s="8" t="s">
        <v>18</v>
      </c>
      <c r="F172" s="8" t="s">
        <v>446</v>
      </c>
      <c r="G172" s="7">
        <f>VLOOKUP(C172,開球!$C$4:$M$206,11,0)</f>
        <v>10</v>
      </c>
      <c r="H172" s="7">
        <f>VLOOKUP(C172,'推球-國小組 '!$B$4:$P$87,15,0)</f>
        <v>9</v>
      </c>
      <c r="I172" s="7">
        <f>VLOOKUP(C172,'切球-國小組'!$B$4:$M$87,12,0)</f>
        <v>6</v>
      </c>
      <c r="J172" s="10">
        <f t="shared" si="3"/>
        <v>25</v>
      </c>
      <c r="K172" s="7">
        <f t="shared" si="5"/>
        <v>9</v>
      </c>
    </row>
    <row r="173" spans="1:11" ht="19.5">
      <c r="A173" s="12">
        <v>170</v>
      </c>
      <c r="B173" s="8" t="s">
        <v>453</v>
      </c>
      <c r="C173" s="8" t="s">
        <v>454</v>
      </c>
      <c r="D173" s="8" t="s">
        <v>440</v>
      </c>
      <c r="E173" s="8" t="s">
        <v>28</v>
      </c>
      <c r="F173" s="8" t="s">
        <v>455</v>
      </c>
      <c r="G173" s="7">
        <f>VLOOKUP(C173,開球!$C$4:$M$206,11,0)</f>
        <v>12</v>
      </c>
      <c r="H173" s="7">
        <f>VLOOKUP(C173,'推球-國小組 '!$B$4:$P$87,15,0)</f>
        <v>7</v>
      </c>
      <c r="I173" s="7">
        <f>VLOOKUP(C173,'切球-國小組'!$B$4:$M$87,12,0)</f>
        <v>6</v>
      </c>
      <c r="J173" s="10">
        <f t="shared" si="3"/>
        <v>25</v>
      </c>
      <c r="K173" s="7">
        <f t="shared" si="5"/>
        <v>9</v>
      </c>
    </row>
    <row r="174" spans="1:11" ht="19.5">
      <c r="A174" s="12">
        <v>171</v>
      </c>
      <c r="B174" s="8" t="s">
        <v>468</v>
      </c>
      <c r="C174" s="8" t="s">
        <v>469</v>
      </c>
      <c r="D174" s="8" t="s">
        <v>440</v>
      </c>
      <c r="E174" s="8" t="s">
        <v>61</v>
      </c>
      <c r="F174" s="14" t="s">
        <v>470</v>
      </c>
      <c r="G174" s="7">
        <f>VLOOKUP(C174,開球!$C$4:$M$206,11,0)</f>
        <v>7</v>
      </c>
      <c r="H174" s="7">
        <f>VLOOKUP(C174,'推球-國小組 '!$B$4:$P$87,15,0)</f>
        <v>12</v>
      </c>
      <c r="I174" s="7">
        <f>VLOOKUP(C174,'切球-國小組'!$B$4:$M$87,12,0)</f>
        <v>6</v>
      </c>
      <c r="J174" s="10">
        <f t="shared" si="3"/>
        <v>25</v>
      </c>
      <c r="K174" s="7">
        <f t="shared" si="5"/>
        <v>9</v>
      </c>
    </row>
    <row r="175" spans="1:11" ht="19.5">
      <c r="A175" s="12">
        <v>172</v>
      </c>
      <c r="B175" s="8" t="s">
        <v>475</v>
      </c>
      <c r="C175" s="8" t="s">
        <v>476</v>
      </c>
      <c r="D175" s="8" t="s">
        <v>440</v>
      </c>
      <c r="E175" s="8" t="s">
        <v>51</v>
      </c>
      <c r="F175" s="14" t="s">
        <v>392</v>
      </c>
      <c r="G175" s="7">
        <f>VLOOKUP(C175,開球!$C$4:$M$206,11,0)</f>
        <v>10</v>
      </c>
      <c r="H175" s="7">
        <f>VLOOKUP(C175,'推球-國小組 '!$B$4:$P$87,15,0)</f>
        <v>9</v>
      </c>
      <c r="I175" s="7">
        <f>VLOOKUP(C175,'切球-國小組'!$B$4:$M$87,12,0)</f>
        <v>6</v>
      </c>
      <c r="J175" s="10">
        <f t="shared" si="3"/>
        <v>25</v>
      </c>
      <c r="K175" s="7">
        <f t="shared" si="5"/>
        <v>9</v>
      </c>
    </row>
    <row r="176" spans="1:11" ht="19.5">
      <c r="A176" s="12">
        <v>173</v>
      </c>
      <c r="B176" s="8" t="s">
        <v>438</v>
      </c>
      <c r="C176" s="8" t="s">
        <v>439</v>
      </c>
      <c r="D176" s="8" t="s">
        <v>440</v>
      </c>
      <c r="E176" s="8" t="s">
        <v>12</v>
      </c>
      <c r="F176" s="14" t="s">
        <v>327</v>
      </c>
      <c r="G176" s="7">
        <f>VLOOKUP(C176,開球!$C$4:$M$206,11,0)</f>
        <v>12</v>
      </c>
      <c r="H176" s="7">
        <f>VLOOKUP(C176,'推球-國小組 '!$B$4:$P$87,15,0)</f>
        <v>8</v>
      </c>
      <c r="I176" s="7">
        <f>VLOOKUP(C176,'切球-國小組'!$B$4:$M$87,12,0)</f>
        <v>6</v>
      </c>
      <c r="J176" s="10">
        <f t="shared" si="3"/>
        <v>26</v>
      </c>
      <c r="K176" s="7">
        <f t="shared" si="5"/>
        <v>13</v>
      </c>
    </row>
    <row r="177" spans="1:11" ht="19.5">
      <c r="A177" s="12">
        <v>174</v>
      </c>
      <c r="B177" s="8" t="s">
        <v>456</v>
      </c>
      <c r="C177" s="8" t="s">
        <v>457</v>
      </c>
      <c r="D177" s="8" t="s">
        <v>440</v>
      </c>
      <c r="E177" s="8" t="s">
        <v>109</v>
      </c>
      <c r="F177" s="14" t="s">
        <v>458</v>
      </c>
      <c r="G177" s="7">
        <f>VLOOKUP(C177,開球!$C$4:$M$206,11,0)</f>
        <v>14</v>
      </c>
      <c r="H177" s="7">
        <f>VLOOKUP(C177,'推球-國小組 '!$B$4:$P$87,15,0)</f>
        <v>14</v>
      </c>
      <c r="I177" s="7">
        <f>VLOOKUP(C177,'切球-國小組'!$B$4:$M$87,12,0)</f>
        <v>6</v>
      </c>
      <c r="J177" s="10">
        <f t="shared" si="3"/>
        <v>34</v>
      </c>
      <c r="K177" s="7">
        <f t="shared" si="5"/>
        <v>14</v>
      </c>
    </row>
    <row r="178" spans="1:11" ht="19.5">
      <c r="A178" s="12">
        <v>175</v>
      </c>
      <c r="B178" s="2" t="s">
        <v>497</v>
      </c>
      <c r="C178" s="2" t="s">
        <v>498</v>
      </c>
      <c r="D178" s="2" t="s">
        <v>479</v>
      </c>
      <c r="E178" s="2" t="s">
        <v>57</v>
      </c>
      <c r="F178" s="6" t="s">
        <v>499</v>
      </c>
      <c r="G178" s="35">
        <f>VLOOKUP(C178,開球!$C$4:$M$206,11,0)</f>
        <v>2</v>
      </c>
      <c r="H178" s="35">
        <f>VLOOKUP(C178,'推球-國小組 '!$B$4:$P$87,15,0)</f>
        <v>2</v>
      </c>
      <c r="I178" s="35">
        <f>VLOOKUP(C178,'切球-國小組'!$B$4:$M$87,12,0)</f>
        <v>1</v>
      </c>
      <c r="J178" s="4">
        <f t="shared" si="3"/>
        <v>5</v>
      </c>
      <c r="K178" s="56">
        <f>RANK(J178,$J$178:$J$191,1)</f>
        <v>1</v>
      </c>
    </row>
    <row r="179" spans="1:11" ht="19.5">
      <c r="A179" s="12">
        <v>176</v>
      </c>
      <c r="B179" s="2" t="s">
        <v>503</v>
      </c>
      <c r="C179" s="2" t="s">
        <v>504</v>
      </c>
      <c r="D179" s="2" t="s">
        <v>479</v>
      </c>
      <c r="E179" s="2" t="s">
        <v>61</v>
      </c>
      <c r="F179" s="6" t="s">
        <v>505</v>
      </c>
      <c r="G179" s="35">
        <f>VLOOKUP(C179,開球!$C$4:$M$206,11,0)</f>
        <v>3</v>
      </c>
      <c r="H179" s="35">
        <f>VLOOKUP(C179,'推球-國小組 '!$B$4:$P$87,15,0)</f>
        <v>1</v>
      </c>
      <c r="I179" s="35">
        <f>VLOOKUP(C179,'切球-國小組'!$B$4:$M$87,12,0)</f>
        <v>5</v>
      </c>
      <c r="J179" s="4">
        <f t="shared" si="3"/>
        <v>9</v>
      </c>
      <c r="K179" s="56">
        <f t="shared" ref="K179:K192" si="6">RANK(J179,$J$178:$J$191,1)</f>
        <v>2</v>
      </c>
    </row>
    <row r="180" spans="1:11" ht="19.5">
      <c r="A180" s="12">
        <v>177</v>
      </c>
      <c r="B180" s="2" t="s">
        <v>508</v>
      </c>
      <c r="C180" s="2" t="s">
        <v>509</v>
      </c>
      <c r="D180" s="2" t="s">
        <v>479</v>
      </c>
      <c r="E180" s="2" t="s">
        <v>115</v>
      </c>
      <c r="F180" s="6" t="s">
        <v>435</v>
      </c>
      <c r="G180" s="35">
        <f>VLOOKUP(C180,開球!$C$4:$M$206,11,0)</f>
        <v>6</v>
      </c>
      <c r="H180" s="35">
        <f>VLOOKUP(C180,'推球-國小組 '!$B$4:$P$87,15,0)</f>
        <v>3</v>
      </c>
      <c r="I180" s="35">
        <f>VLOOKUP(C180,'切球-國小組'!$B$4:$M$87,12,0)</f>
        <v>2</v>
      </c>
      <c r="J180" s="4">
        <f t="shared" si="3"/>
        <v>11</v>
      </c>
      <c r="K180" s="56">
        <f t="shared" si="6"/>
        <v>3</v>
      </c>
    </row>
    <row r="181" spans="1:11" ht="19.5">
      <c r="A181" s="12">
        <v>178</v>
      </c>
      <c r="B181" s="2" t="s">
        <v>492</v>
      </c>
      <c r="C181" s="2" t="s">
        <v>493</v>
      </c>
      <c r="D181" s="2" t="s">
        <v>479</v>
      </c>
      <c r="E181" s="2" t="s">
        <v>189</v>
      </c>
      <c r="F181" s="6" t="s">
        <v>494</v>
      </c>
      <c r="G181" s="35">
        <f>VLOOKUP(C181,開球!$C$4:$M$206,11,0)</f>
        <v>3</v>
      </c>
      <c r="H181" s="35">
        <f>VLOOKUP(C181,'推球-國小組 '!$B$4:$P$87,15,0)</f>
        <v>7</v>
      </c>
      <c r="I181" s="35">
        <f>VLOOKUP(C181,'切球-國小組'!$B$4:$M$87,12,0)</f>
        <v>2</v>
      </c>
      <c r="J181" s="4">
        <f t="shared" si="3"/>
        <v>12</v>
      </c>
      <c r="K181" s="56">
        <f t="shared" si="6"/>
        <v>4</v>
      </c>
    </row>
    <row r="182" spans="1:11" ht="19.5">
      <c r="A182" s="12">
        <v>179</v>
      </c>
      <c r="B182" s="2" t="s">
        <v>477</v>
      </c>
      <c r="C182" s="2" t="s">
        <v>478</v>
      </c>
      <c r="D182" s="2" t="s">
        <v>479</v>
      </c>
      <c r="E182" s="2" t="s">
        <v>12</v>
      </c>
      <c r="F182" s="6" t="s">
        <v>480</v>
      </c>
      <c r="G182" s="35">
        <f>VLOOKUP(C182,開球!$C$4:$M$206,11,0)</f>
        <v>1</v>
      </c>
      <c r="H182" s="35">
        <f>VLOOKUP(C182,'推球-國小組 '!$B$4:$P$87,15,0)</f>
        <v>9</v>
      </c>
      <c r="I182" s="35">
        <f>VLOOKUP(C182,'切球-國小組'!$B$4:$M$87,12,0)</f>
        <v>5</v>
      </c>
      <c r="J182" s="4">
        <f t="shared" si="3"/>
        <v>15</v>
      </c>
      <c r="K182" s="56">
        <f t="shared" si="6"/>
        <v>5</v>
      </c>
    </row>
    <row r="183" spans="1:11" ht="19.5">
      <c r="A183" s="12">
        <v>180</v>
      </c>
      <c r="B183" s="2" t="s">
        <v>483</v>
      </c>
      <c r="C183" s="2" t="s">
        <v>484</v>
      </c>
      <c r="D183" s="2" t="s">
        <v>479</v>
      </c>
      <c r="E183" s="2" t="s">
        <v>18</v>
      </c>
      <c r="F183" s="6" t="s">
        <v>226</v>
      </c>
      <c r="G183" s="35">
        <f>VLOOKUP(C183,開球!$C$4:$M$206,11,0)</f>
        <v>10</v>
      </c>
      <c r="H183" s="35">
        <f>VLOOKUP(C183,'推球-國小組 '!$B$4:$P$87,15,0)</f>
        <v>3</v>
      </c>
      <c r="I183" s="35">
        <f>VLOOKUP(C183,'切球-國小組'!$B$4:$M$87,12,0)</f>
        <v>2</v>
      </c>
      <c r="J183" s="4">
        <f t="shared" si="3"/>
        <v>15</v>
      </c>
      <c r="K183" s="56">
        <f t="shared" si="6"/>
        <v>5</v>
      </c>
    </row>
    <row r="184" spans="1:11" ht="19.5">
      <c r="A184" s="12">
        <v>181</v>
      </c>
      <c r="B184" s="2" t="s">
        <v>506</v>
      </c>
      <c r="C184" s="2" t="s">
        <v>507</v>
      </c>
      <c r="D184" s="2" t="s">
        <v>479</v>
      </c>
      <c r="E184" s="2" t="s">
        <v>61</v>
      </c>
      <c r="F184" s="6" t="s">
        <v>470</v>
      </c>
      <c r="G184" s="35">
        <f>VLOOKUP(C184,開球!$C$4:$M$206,11,0)</f>
        <v>9</v>
      </c>
      <c r="H184" s="35">
        <f>VLOOKUP(C184,'推球-國小組 '!$B$4:$P$87,15,0)</f>
        <v>3</v>
      </c>
      <c r="I184" s="35">
        <f>VLOOKUP(C184,'切球-國小組'!$B$4:$M$87,12,0)</f>
        <v>9</v>
      </c>
      <c r="J184" s="4">
        <f t="shared" si="3"/>
        <v>21</v>
      </c>
      <c r="K184" s="56">
        <f t="shared" si="6"/>
        <v>7</v>
      </c>
    </row>
    <row r="185" spans="1:11" ht="19.5">
      <c r="A185" s="12">
        <v>182</v>
      </c>
      <c r="B185" s="2" t="s">
        <v>510</v>
      </c>
      <c r="C185" s="2" t="s">
        <v>511</v>
      </c>
      <c r="D185" s="2" t="s">
        <v>479</v>
      </c>
      <c r="E185" s="2" t="s">
        <v>51</v>
      </c>
      <c r="F185" s="6" t="s">
        <v>392</v>
      </c>
      <c r="G185" s="35">
        <f>VLOOKUP(C185,開球!$C$4:$M$206,11,0)</f>
        <v>5</v>
      </c>
      <c r="H185" s="35">
        <f>VLOOKUP(C185,'推球-國小組 '!$B$4:$P$87,15,0)</f>
        <v>11</v>
      </c>
      <c r="I185" s="35">
        <f>VLOOKUP(C185,'切球-國小組'!$B$4:$M$87,12,0)</f>
        <v>5</v>
      </c>
      <c r="J185" s="4">
        <f t="shared" si="3"/>
        <v>21</v>
      </c>
      <c r="K185" s="56">
        <f t="shared" si="6"/>
        <v>7</v>
      </c>
    </row>
    <row r="186" spans="1:11" ht="19.5">
      <c r="A186" s="12">
        <v>183</v>
      </c>
      <c r="B186" s="2" t="s">
        <v>481</v>
      </c>
      <c r="C186" s="2" t="s">
        <v>482</v>
      </c>
      <c r="D186" s="2" t="s">
        <v>479</v>
      </c>
      <c r="E186" s="2" t="s">
        <v>18</v>
      </c>
      <c r="F186" s="6" t="s">
        <v>226</v>
      </c>
      <c r="G186" s="35">
        <f>VLOOKUP(C186,開球!$C$4:$M$206,11,0)</f>
        <v>7</v>
      </c>
      <c r="H186" s="35">
        <f>VLOOKUP(C186,'推球-國小組 '!$B$4:$P$87,15,0)</f>
        <v>6</v>
      </c>
      <c r="I186" s="35">
        <f>VLOOKUP(C186,'切球-國小組'!$B$4:$M$87,12,0)</f>
        <v>9</v>
      </c>
      <c r="J186" s="4">
        <f t="shared" si="3"/>
        <v>22</v>
      </c>
      <c r="K186" s="56">
        <f t="shared" si="6"/>
        <v>9</v>
      </c>
    </row>
    <row r="187" spans="1:11" ht="19.5">
      <c r="A187" s="12">
        <v>184</v>
      </c>
      <c r="B187" s="2" t="s">
        <v>495</v>
      </c>
      <c r="C187" s="2" t="s">
        <v>496</v>
      </c>
      <c r="D187" s="2" t="s">
        <v>479</v>
      </c>
      <c r="E187" s="2" t="s">
        <v>42</v>
      </c>
      <c r="F187" s="6" t="s">
        <v>461</v>
      </c>
      <c r="G187" s="35">
        <f>VLOOKUP(C187,開球!$C$4:$M$206,11,0)</f>
        <v>11</v>
      </c>
      <c r="H187" s="35">
        <f>VLOOKUP(C187,'推球-國小組 '!$B$4:$P$87,15,0)</f>
        <v>7</v>
      </c>
      <c r="I187" s="35">
        <f>VLOOKUP(C187,'切球-國小組'!$B$4:$M$87,12,0)</f>
        <v>5</v>
      </c>
      <c r="J187" s="4">
        <f t="shared" si="3"/>
        <v>23</v>
      </c>
      <c r="K187" s="56">
        <f t="shared" si="6"/>
        <v>10</v>
      </c>
    </row>
    <row r="188" spans="1:11" ht="19.5">
      <c r="A188" s="12">
        <v>185</v>
      </c>
      <c r="B188" s="2" t="s">
        <v>485</v>
      </c>
      <c r="C188" s="2" t="s">
        <v>486</v>
      </c>
      <c r="D188" s="2" t="s">
        <v>479</v>
      </c>
      <c r="E188" s="2" t="s">
        <v>18</v>
      </c>
      <c r="F188" s="6" t="s">
        <v>226</v>
      </c>
      <c r="G188" s="35">
        <f>VLOOKUP(C188,開球!$C$4:$M$206,11,0)</f>
        <v>8</v>
      </c>
      <c r="H188" s="35">
        <f>VLOOKUP(C188,'推球-國小組 '!$B$4:$P$87,15,0)</f>
        <v>10</v>
      </c>
      <c r="I188" s="35">
        <f>VLOOKUP(C188,'切球-國小組'!$B$4:$M$87,12,0)</f>
        <v>9</v>
      </c>
      <c r="J188" s="4">
        <f t="shared" si="3"/>
        <v>27</v>
      </c>
      <c r="K188" s="56">
        <f t="shared" si="6"/>
        <v>11</v>
      </c>
    </row>
    <row r="189" spans="1:11" ht="19.5">
      <c r="A189" s="12">
        <v>186</v>
      </c>
      <c r="B189" s="2" t="s">
        <v>500</v>
      </c>
      <c r="C189" s="2" t="s">
        <v>501</v>
      </c>
      <c r="D189" s="2" t="s">
        <v>479</v>
      </c>
      <c r="E189" s="2" t="s">
        <v>57</v>
      </c>
      <c r="F189" s="6" t="s">
        <v>502</v>
      </c>
      <c r="G189" s="35">
        <f>VLOOKUP(C189,開球!$C$4:$M$206,11,0)</f>
        <v>12</v>
      </c>
      <c r="H189" s="35">
        <f>VLOOKUP(C189,'推球-國小組 '!$B$4:$P$87,15,0)</f>
        <v>11</v>
      </c>
      <c r="I189" s="35">
        <f>VLOOKUP(C189,'切球-國小組'!$B$4:$M$87,12,0)</f>
        <v>9</v>
      </c>
      <c r="J189" s="4">
        <f t="shared" si="3"/>
        <v>32</v>
      </c>
      <c r="K189" s="56">
        <f t="shared" si="6"/>
        <v>12</v>
      </c>
    </row>
    <row r="190" spans="1:11" ht="19.5">
      <c r="A190" s="12">
        <v>187</v>
      </c>
      <c r="B190" s="2" t="s">
        <v>490</v>
      </c>
      <c r="C190" s="2" t="s">
        <v>491</v>
      </c>
      <c r="D190" s="2" t="s">
        <v>479</v>
      </c>
      <c r="E190" s="2" t="s">
        <v>109</v>
      </c>
      <c r="F190" s="6" t="s">
        <v>387</v>
      </c>
      <c r="G190" s="35">
        <f>VLOOKUP(C190,開球!$C$4:$M$206,11,0)</f>
        <v>13</v>
      </c>
      <c r="H190" s="35">
        <f>VLOOKUP(C190,'推球-國小組 '!$B$4:$P$87,15,0)</f>
        <v>13</v>
      </c>
      <c r="I190" s="35">
        <f>VLOOKUP(C190,'切球-國小組'!$B$4:$M$87,12,0)</f>
        <v>9</v>
      </c>
      <c r="J190" s="4">
        <f t="shared" si="3"/>
        <v>35</v>
      </c>
      <c r="K190" s="56">
        <f t="shared" si="6"/>
        <v>13</v>
      </c>
    </row>
    <row r="191" spans="1:11" ht="19.5">
      <c r="A191" s="12">
        <v>188</v>
      </c>
      <c r="B191" s="2" t="s">
        <v>487</v>
      </c>
      <c r="C191" s="2" t="s">
        <v>488</v>
      </c>
      <c r="D191" s="2" t="s">
        <v>479</v>
      </c>
      <c r="E191" s="2" t="s">
        <v>28</v>
      </c>
      <c r="F191" s="6" t="s">
        <v>489</v>
      </c>
      <c r="G191" s="35">
        <f>VLOOKUP(C191,開球!$C$4:$M$206,11,0)</f>
        <v>14</v>
      </c>
      <c r="H191" s="35">
        <f>VLOOKUP(C191,'推球-國小組 '!$B$4:$P$87,15,0)</f>
        <v>14</v>
      </c>
      <c r="I191" s="35">
        <f>VLOOKUP(C191,'切球-國小組'!$B$4:$M$87,12,0)</f>
        <v>9</v>
      </c>
      <c r="J191" s="4">
        <f t="shared" si="3"/>
        <v>37</v>
      </c>
      <c r="K191" s="56">
        <f t="shared" si="6"/>
        <v>14</v>
      </c>
    </row>
    <row r="192" spans="1:11" ht="19.5">
      <c r="A192" s="12">
        <v>189</v>
      </c>
      <c r="B192" s="8" t="s">
        <v>520</v>
      </c>
      <c r="C192" s="8" t="s">
        <v>521</v>
      </c>
      <c r="D192" s="8" t="s">
        <v>514</v>
      </c>
      <c r="E192" s="8" t="s">
        <v>18</v>
      </c>
      <c r="F192" s="14" t="s">
        <v>226</v>
      </c>
      <c r="G192" s="7">
        <f>VLOOKUP(C192,開球!$C$4:$M$206,11,0)</f>
        <v>4</v>
      </c>
      <c r="H192" s="7">
        <f>VLOOKUP(C192,'推球-國小組 '!$B$4:$P$87,15,0)</f>
        <v>3</v>
      </c>
      <c r="I192" s="7">
        <f>VLOOKUP(C192,'切球-國小組'!$B$4:$M$87,12,0)</f>
        <v>5</v>
      </c>
      <c r="J192" s="10">
        <f t="shared" si="3"/>
        <v>12</v>
      </c>
      <c r="K192" s="7">
        <f>RANK(J192,$J$192:$J$205,1)</f>
        <v>1</v>
      </c>
    </row>
    <row r="193" spans="1:11" ht="19.5">
      <c r="A193" s="12">
        <v>190</v>
      </c>
      <c r="B193" s="8"/>
      <c r="C193" s="8" t="s">
        <v>565</v>
      </c>
      <c r="D193" s="8" t="s">
        <v>514</v>
      </c>
      <c r="E193" s="8" t="s">
        <v>562</v>
      </c>
      <c r="F193" s="14" t="s">
        <v>563</v>
      </c>
      <c r="G193" s="7">
        <f>VLOOKUP(C193,開球!$C$4:$M$206,11,0)</f>
        <v>7</v>
      </c>
      <c r="H193" s="7">
        <f>VLOOKUP(C193,'推球-國小組 '!$B$4:$P$87,15,0)</f>
        <v>1</v>
      </c>
      <c r="I193" s="7">
        <f>VLOOKUP(C193,'切球-國小組'!$B$4:$M$87,12,0)</f>
        <v>5</v>
      </c>
      <c r="J193" s="10">
        <f t="shared" si="3"/>
        <v>13</v>
      </c>
      <c r="K193" s="7">
        <f t="shared" ref="K193:K205" si="7">RANK(J193,$J$192:$J$205,1)</f>
        <v>2</v>
      </c>
    </row>
    <row r="194" spans="1:11" ht="19.5">
      <c r="A194" s="12">
        <v>191</v>
      </c>
      <c r="B194" s="8" t="s">
        <v>541</v>
      </c>
      <c r="C194" s="8" t="s">
        <v>542</v>
      </c>
      <c r="D194" s="8" t="s">
        <v>514</v>
      </c>
      <c r="E194" s="8" t="s">
        <v>51</v>
      </c>
      <c r="F194" s="14" t="s">
        <v>392</v>
      </c>
      <c r="G194" s="7">
        <f>VLOOKUP(C194,開球!$C$4:$M$206,11,0)</f>
        <v>5</v>
      </c>
      <c r="H194" s="7">
        <f>VLOOKUP(C194,'推球-國小組 '!$B$4:$P$87,15,0)</f>
        <v>3</v>
      </c>
      <c r="I194" s="7">
        <f>VLOOKUP(C194,'切球-國小組'!$B$4:$M$87,12,0)</f>
        <v>5</v>
      </c>
      <c r="J194" s="10">
        <f t="shared" si="3"/>
        <v>13</v>
      </c>
      <c r="K194" s="7">
        <f t="shared" si="7"/>
        <v>2</v>
      </c>
    </row>
    <row r="195" spans="1:11" ht="19.5">
      <c r="A195" s="12">
        <v>192</v>
      </c>
      <c r="B195" s="8" t="s">
        <v>512</v>
      </c>
      <c r="C195" s="8" t="s">
        <v>513</v>
      </c>
      <c r="D195" s="8" t="s">
        <v>514</v>
      </c>
      <c r="E195" s="8" t="s">
        <v>12</v>
      </c>
      <c r="F195" s="14" t="s">
        <v>515</v>
      </c>
      <c r="G195" s="7">
        <f>VLOOKUP(C195,開球!$C$4:$M$206,11,0)</f>
        <v>2</v>
      </c>
      <c r="H195" s="7">
        <f>VLOOKUP(C195,'推球-國小組 '!$B$4:$P$87,15,0)</f>
        <v>7</v>
      </c>
      <c r="I195" s="7">
        <f>VLOOKUP(C195,'切球-國小組'!$B$4:$M$87,12,0)</f>
        <v>5</v>
      </c>
      <c r="J195" s="10">
        <f t="shared" si="3"/>
        <v>14</v>
      </c>
      <c r="K195" s="7">
        <f t="shared" si="7"/>
        <v>4</v>
      </c>
    </row>
    <row r="196" spans="1:11" ht="19.5">
      <c r="A196" s="12">
        <v>193</v>
      </c>
      <c r="B196" s="8" t="s">
        <v>516</v>
      </c>
      <c r="C196" s="8" t="s">
        <v>517</v>
      </c>
      <c r="D196" s="8" t="s">
        <v>514</v>
      </c>
      <c r="E196" s="8" t="s">
        <v>12</v>
      </c>
      <c r="F196" s="14" t="s">
        <v>368</v>
      </c>
      <c r="G196" s="7">
        <f>VLOOKUP(C196,開球!$C$4:$M$206,11,0)</f>
        <v>9</v>
      </c>
      <c r="H196" s="7">
        <f>VLOOKUP(C196,'推球-國小組 '!$B$4:$P$87,15,0)</f>
        <v>2</v>
      </c>
      <c r="I196" s="7">
        <f>VLOOKUP(C196,'切球-國小組'!$B$4:$M$87,12,0)</f>
        <v>3</v>
      </c>
      <c r="J196" s="10">
        <f t="shared" si="3"/>
        <v>14</v>
      </c>
      <c r="K196" s="7">
        <f t="shared" si="7"/>
        <v>4</v>
      </c>
    </row>
    <row r="197" spans="1:11" ht="19.5">
      <c r="A197" s="12">
        <v>194</v>
      </c>
      <c r="B197" s="8" t="s">
        <v>522</v>
      </c>
      <c r="C197" s="8" t="s">
        <v>523</v>
      </c>
      <c r="D197" s="8" t="s">
        <v>514</v>
      </c>
      <c r="E197" s="8" t="s">
        <v>524</v>
      </c>
      <c r="F197" s="14" t="s">
        <v>525</v>
      </c>
      <c r="G197" s="7">
        <f>VLOOKUP(C197,開球!$C$4:$M$206,11,0)</f>
        <v>1</v>
      </c>
      <c r="H197" s="7">
        <f>VLOOKUP(C197,'推球-國小組 '!$B$4:$P$87,15,0)</f>
        <v>11</v>
      </c>
      <c r="I197" s="7">
        <f>VLOOKUP(C197,'切球-國小組'!$B$4:$M$87,12,0)</f>
        <v>2</v>
      </c>
      <c r="J197" s="10">
        <f t="shared" ref="J197:J205" si="8">SUM(G197:I197)</f>
        <v>14</v>
      </c>
      <c r="K197" s="7">
        <f t="shared" si="7"/>
        <v>4</v>
      </c>
    </row>
    <row r="198" spans="1:11" ht="19.5">
      <c r="A198" s="12">
        <v>195</v>
      </c>
      <c r="B198" s="8" t="s">
        <v>534</v>
      </c>
      <c r="C198" s="8" t="s">
        <v>535</v>
      </c>
      <c r="D198" s="8" t="s">
        <v>514</v>
      </c>
      <c r="E198" s="8" t="s">
        <v>61</v>
      </c>
      <c r="F198" s="14" t="s">
        <v>470</v>
      </c>
      <c r="G198" s="7">
        <f>VLOOKUP(C198,開球!$C$4:$M$206,11,0)</f>
        <v>3</v>
      </c>
      <c r="H198" s="7">
        <f>VLOOKUP(C198,'推球-國小組 '!$B$4:$P$87,15,0)</f>
        <v>11</v>
      </c>
      <c r="I198" s="7">
        <f>VLOOKUP(C198,'切球-國小組'!$B$4:$M$87,12,0)</f>
        <v>1</v>
      </c>
      <c r="J198" s="10">
        <f t="shared" si="8"/>
        <v>15</v>
      </c>
      <c r="K198" s="7">
        <f t="shared" si="7"/>
        <v>7</v>
      </c>
    </row>
    <row r="199" spans="1:11" ht="19.5">
      <c r="A199" s="12">
        <v>196</v>
      </c>
      <c r="B199" s="8" t="s">
        <v>536</v>
      </c>
      <c r="C199" s="8" t="s">
        <v>537</v>
      </c>
      <c r="D199" s="8" t="s">
        <v>514</v>
      </c>
      <c r="E199" s="8" t="s">
        <v>61</v>
      </c>
      <c r="F199" s="14" t="s">
        <v>470</v>
      </c>
      <c r="G199" s="7">
        <f>VLOOKUP(C199,開球!$C$4:$M$206,11,0)</f>
        <v>5</v>
      </c>
      <c r="H199" s="7">
        <f>VLOOKUP(C199,'推球-國小組 '!$B$4:$P$87,15,0)</f>
        <v>9</v>
      </c>
      <c r="I199" s="7">
        <f>VLOOKUP(C199,'切球-國小組'!$B$4:$M$87,12,0)</f>
        <v>3</v>
      </c>
      <c r="J199" s="10">
        <f t="shared" si="8"/>
        <v>17</v>
      </c>
      <c r="K199" s="7">
        <f t="shared" si="7"/>
        <v>8</v>
      </c>
    </row>
    <row r="200" spans="1:11" ht="19.5">
      <c r="A200" s="12">
        <v>197</v>
      </c>
      <c r="B200" s="8" t="s">
        <v>518</v>
      </c>
      <c r="C200" s="8" t="s">
        <v>519</v>
      </c>
      <c r="D200" s="8" t="s">
        <v>514</v>
      </c>
      <c r="E200" s="8" t="s">
        <v>12</v>
      </c>
      <c r="F200" s="8" t="s">
        <v>368</v>
      </c>
      <c r="G200" s="7">
        <f>VLOOKUP(C200,開球!$C$4:$M$206,11,0)</f>
        <v>7</v>
      </c>
      <c r="H200" s="7">
        <f>VLOOKUP(C200,'推球-國小組 '!$B$4:$P$87,15,0)</f>
        <v>10</v>
      </c>
      <c r="I200" s="7">
        <f>VLOOKUP(C200,'切球-國小組'!$B$4:$M$87,12,0)</f>
        <v>5</v>
      </c>
      <c r="J200" s="10">
        <f t="shared" si="8"/>
        <v>22</v>
      </c>
      <c r="K200" s="7">
        <f t="shared" si="7"/>
        <v>9</v>
      </c>
    </row>
    <row r="201" spans="1:11" ht="19.5">
      <c r="A201" s="12">
        <v>198</v>
      </c>
      <c r="B201" s="8" t="s">
        <v>529</v>
      </c>
      <c r="C201" s="8" t="s">
        <v>530</v>
      </c>
      <c r="D201" s="8" t="s">
        <v>514</v>
      </c>
      <c r="E201" s="8" t="s">
        <v>28</v>
      </c>
      <c r="F201" s="14" t="s">
        <v>384</v>
      </c>
      <c r="G201" s="7">
        <f>VLOOKUP(C201,開球!$C$4:$M$206,11,0)</f>
        <v>9</v>
      </c>
      <c r="H201" s="7">
        <f>VLOOKUP(C201,'推球-國小組 '!$B$4:$P$87,15,0)</f>
        <v>8</v>
      </c>
      <c r="I201" s="7">
        <f>VLOOKUP(C201,'切球-國小組'!$B$4:$M$87,12,0)</f>
        <v>5</v>
      </c>
      <c r="J201" s="10">
        <f t="shared" si="8"/>
        <v>22</v>
      </c>
      <c r="K201" s="7">
        <f t="shared" si="7"/>
        <v>9</v>
      </c>
    </row>
    <row r="202" spans="1:11" ht="19.5">
      <c r="A202" s="12">
        <v>199</v>
      </c>
      <c r="B202" s="8" t="s">
        <v>543</v>
      </c>
      <c r="C202" s="8" t="s">
        <v>544</v>
      </c>
      <c r="D202" s="8" t="s">
        <v>514</v>
      </c>
      <c r="E202" s="8" t="s">
        <v>51</v>
      </c>
      <c r="F202" s="14" t="s">
        <v>392</v>
      </c>
      <c r="G202" s="7">
        <f>VLOOKUP(C202,開球!$C$4:$M$206,11,0)</f>
        <v>12</v>
      </c>
      <c r="H202" s="7">
        <f>VLOOKUP(C202,'推球-國小組 '!$B$4:$P$87,15,0)</f>
        <v>5</v>
      </c>
      <c r="I202" s="7">
        <f>VLOOKUP(C202,'切球-國小組'!$B$4:$M$87,12,0)</f>
        <v>5</v>
      </c>
      <c r="J202" s="10">
        <f t="shared" si="8"/>
        <v>22</v>
      </c>
      <c r="K202" s="7">
        <f t="shared" si="7"/>
        <v>9</v>
      </c>
    </row>
    <row r="203" spans="1:11" ht="19.5">
      <c r="A203" s="12">
        <v>200</v>
      </c>
      <c r="B203" s="8" t="s">
        <v>526</v>
      </c>
      <c r="C203" s="8" t="s">
        <v>527</v>
      </c>
      <c r="D203" s="8" t="s">
        <v>514</v>
      </c>
      <c r="E203" s="8" t="s">
        <v>28</v>
      </c>
      <c r="F203" s="14" t="s">
        <v>528</v>
      </c>
      <c r="G203" s="7">
        <f>VLOOKUP(C203,開球!$C$4:$M$206,11,0)</f>
        <v>13</v>
      </c>
      <c r="H203" s="7">
        <f>VLOOKUP(C203,'推球-國小組 '!$B$4:$P$87,15,0)</f>
        <v>5</v>
      </c>
      <c r="I203" s="7">
        <f>VLOOKUP(C203,'切球-國小組'!$B$4:$M$87,12,0)</f>
        <v>5</v>
      </c>
      <c r="J203" s="10">
        <f t="shared" si="8"/>
        <v>23</v>
      </c>
      <c r="K203" s="7">
        <f t="shared" si="7"/>
        <v>12</v>
      </c>
    </row>
    <row r="204" spans="1:11" ht="19.5">
      <c r="A204" s="12">
        <v>201</v>
      </c>
      <c r="B204" s="8" t="s">
        <v>538</v>
      </c>
      <c r="C204" s="8" t="s">
        <v>539</v>
      </c>
      <c r="D204" s="8" t="s">
        <v>514</v>
      </c>
      <c r="E204" s="8" t="s">
        <v>61</v>
      </c>
      <c r="F204" s="14" t="s">
        <v>540</v>
      </c>
      <c r="G204" s="7">
        <f>VLOOKUP(C204,開球!$C$4:$M$206,11,0)</f>
        <v>9</v>
      </c>
      <c r="H204" s="7">
        <f>VLOOKUP(C204,'推球-國小組 '!$B$4:$P$87,15,0)</f>
        <v>13</v>
      </c>
      <c r="I204" s="7">
        <f>VLOOKUP(C204,'切球-國小組'!$B$4:$M$87,12,0)</f>
        <v>5</v>
      </c>
      <c r="J204" s="10">
        <f t="shared" si="8"/>
        <v>27</v>
      </c>
      <c r="K204" s="7">
        <f t="shared" si="7"/>
        <v>13</v>
      </c>
    </row>
    <row r="205" spans="1:11" ht="19.5">
      <c r="A205" s="12">
        <v>202</v>
      </c>
      <c r="B205" s="8" t="s">
        <v>531</v>
      </c>
      <c r="C205" s="8" t="s">
        <v>532</v>
      </c>
      <c r="D205" s="8" t="s">
        <v>514</v>
      </c>
      <c r="E205" s="8" t="s">
        <v>189</v>
      </c>
      <c r="F205" s="14" t="s">
        <v>533</v>
      </c>
      <c r="G205" s="7">
        <f>VLOOKUP(C205,開球!$C$4:$M$206,11,0)</f>
        <v>14</v>
      </c>
      <c r="H205" s="7">
        <f>VLOOKUP(C205,'推球-國小組 '!$B$4:$P$87,15,0)</f>
        <v>14</v>
      </c>
      <c r="I205" s="7">
        <f>VLOOKUP(C205,'切球-國小組'!$B$4:$M$87,12,0)</f>
        <v>5</v>
      </c>
      <c r="J205" s="10">
        <f t="shared" si="8"/>
        <v>33</v>
      </c>
      <c r="K205" s="7">
        <f t="shared" si="7"/>
        <v>14</v>
      </c>
    </row>
  </sheetData>
  <sortState ref="A4:K40">
    <sortCondition ref="K4:K40"/>
  </sortState>
  <mergeCells count="11">
    <mergeCell ref="K2:K3"/>
    <mergeCell ref="B1:K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opLeftCell="B1" workbookViewId="0">
      <pane ySplit="3" topLeftCell="A4" activePane="bottomLeft" state="frozen"/>
      <selection pane="bottomLeft" activeCell="L41" sqref="L41"/>
    </sheetView>
  </sheetViews>
  <sheetFormatPr defaultRowHeight="17"/>
  <cols>
    <col min="1" max="1" width="0" hidden="1" customWidth="1"/>
    <col min="2" max="2" width="7.453125" bestFit="1" customWidth="1"/>
    <col min="3" max="3" width="11.36328125" customWidth="1"/>
    <col min="4" max="4" width="14" customWidth="1"/>
    <col min="5" max="5" width="8.90625" customWidth="1"/>
    <col min="6" max="6" width="23.6328125" customWidth="1"/>
    <col min="7" max="11" width="13.36328125" customWidth="1"/>
    <col min="12" max="12" width="9" customWidth="1"/>
    <col min="13" max="13" width="11.36328125" customWidth="1"/>
    <col min="14" max="15" width="0" style="21" hidden="1" customWidth="1"/>
  </cols>
  <sheetData>
    <row r="1" spans="1:15" ht="27.5">
      <c r="B1" s="43" t="s">
        <v>581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2" t="s">
        <v>605</v>
      </c>
      <c r="O1" s="22" t="s">
        <v>605</v>
      </c>
    </row>
    <row r="2" spans="1:15">
      <c r="A2" s="26"/>
      <c r="B2" s="44" t="s">
        <v>0</v>
      </c>
      <c r="C2" s="44" t="s">
        <v>545</v>
      </c>
      <c r="D2" s="44" t="s">
        <v>546</v>
      </c>
      <c r="E2" s="44" t="s">
        <v>2</v>
      </c>
      <c r="F2" s="44" t="s">
        <v>586</v>
      </c>
      <c r="G2" s="44" t="s">
        <v>4</v>
      </c>
      <c r="H2" s="44" t="s">
        <v>5</v>
      </c>
      <c r="I2" s="44" t="s">
        <v>6</v>
      </c>
      <c r="J2" s="44" t="s">
        <v>7</v>
      </c>
      <c r="K2" s="44" t="s">
        <v>8</v>
      </c>
      <c r="L2" s="44" t="s">
        <v>547</v>
      </c>
      <c r="M2" s="44" t="s">
        <v>590</v>
      </c>
      <c r="N2" s="45" t="s">
        <v>547</v>
      </c>
      <c r="O2" s="45" t="s">
        <v>548</v>
      </c>
    </row>
    <row r="3" spans="1:15">
      <c r="A3" s="27" t="s">
        <v>589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5"/>
    </row>
    <row r="4" spans="1:15" ht="19.5">
      <c r="A4" s="27">
        <v>1</v>
      </c>
      <c r="B4" s="1" t="s">
        <v>16</v>
      </c>
      <c r="C4" s="2" t="s">
        <v>17</v>
      </c>
      <c r="D4" s="2" t="s">
        <v>11</v>
      </c>
      <c r="E4" s="2" t="s">
        <v>18</v>
      </c>
      <c r="F4" s="2" t="s">
        <v>19</v>
      </c>
      <c r="G4" s="3">
        <v>314</v>
      </c>
      <c r="H4" s="3">
        <v>321</v>
      </c>
      <c r="I4" s="3">
        <v>323</v>
      </c>
      <c r="J4" s="3">
        <v>309</v>
      </c>
      <c r="K4" s="3">
        <v>323</v>
      </c>
      <c r="L4" s="4">
        <v>323</v>
      </c>
      <c r="M4" s="3">
        <v>1</v>
      </c>
      <c r="N4" s="22">
        <f>MAX(G4:K4)</f>
        <v>323</v>
      </c>
      <c r="O4" s="22">
        <f>RANK(N4,N$4:N$40,0)</f>
        <v>1</v>
      </c>
    </row>
    <row r="5" spans="1:15" ht="19.5">
      <c r="A5" s="27">
        <v>2</v>
      </c>
      <c r="B5" s="1" t="s">
        <v>46</v>
      </c>
      <c r="C5" s="2" t="s">
        <v>47</v>
      </c>
      <c r="D5" s="2" t="s">
        <v>11</v>
      </c>
      <c r="E5" s="2" t="s">
        <v>42</v>
      </c>
      <c r="F5" s="2" t="s">
        <v>43</v>
      </c>
      <c r="G5" s="3">
        <v>315</v>
      </c>
      <c r="H5" s="3">
        <v>318</v>
      </c>
      <c r="I5" s="3">
        <v>0</v>
      </c>
      <c r="J5" s="3">
        <v>301</v>
      </c>
      <c r="K5" s="3">
        <v>309</v>
      </c>
      <c r="L5" s="4">
        <v>318</v>
      </c>
      <c r="M5" s="3">
        <v>2</v>
      </c>
      <c r="N5" s="22">
        <f t="shared" ref="N5:N68" si="0">MAX(G5:K5)</f>
        <v>318</v>
      </c>
      <c r="O5" s="22">
        <f t="shared" ref="O5:O40" si="1">RANK(N5,N$4:N$40,0)</f>
        <v>2</v>
      </c>
    </row>
    <row r="6" spans="1:15" ht="19.5">
      <c r="A6" s="27">
        <v>3</v>
      </c>
      <c r="B6" s="1" t="s">
        <v>20</v>
      </c>
      <c r="C6" s="2" t="s">
        <v>21</v>
      </c>
      <c r="D6" s="2" t="s">
        <v>11</v>
      </c>
      <c r="E6" s="2" t="s">
        <v>18</v>
      </c>
      <c r="F6" s="2" t="s">
        <v>22</v>
      </c>
      <c r="G6" s="3">
        <v>308</v>
      </c>
      <c r="H6" s="3">
        <v>0</v>
      </c>
      <c r="I6" s="3">
        <v>0</v>
      </c>
      <c r="J6" s="3">
        <v>306</v>
      </c>
      <c r="K6" s="3">
        <v>317</v>
      </c>
      <c r="L6" s="4">
        <v>317</v>
      </c>
      <c r="M6" s="3">
        <v>3</v>
      </c>
      <c r="N6" s="22">
        <f t="shared" si="0"/>
        <v>317</v>
      </c>
      <c r="O6" s="22">
        <f t="shared" si="1"/>
        <v>3</v>
      </c>
    </row>
    <row r="7" spans="1:15" ht="19.5">
      <c r="A7" s="27">
        <v>4</v>
      </c>
      <c r="B7" s="1" t="s">
        <v>71</v>
      </c>
      <c r="C7" s="2" t="s">
        <v>72</v>
      </c>
      <c r="D7" s="2" t="s">
        <v>11</v>
      </c>
      <c r="E7" s="2" t="s">
        <v>69</v>
      </c>
      <c r="F7" s="2" t="s">
        <v>70</v>
      </c>
      <c r="G7" s="3">
        <v>317</v>
      </c>
      <c r="H7" s="3">
        <v>276</v>
      </c>
      <c r="I7" s="3">
        <v>0</v>
      </c>
      <c r="J7" s="3">
        <v>306</v>
      </c>
      <c r="K7" s="3">
        <v>298</v>
      </c>
      <c r="L7" s="4">
        <v>317</v>
      </c>
      <c r="M7" s="3">
        <v>3</v>
      </c>
      <c r="N7" s="22">
        <f t="shared" si="0"/>
        <v>317</v>
      </c>
      <c r="O7" s="22">
        <f t="shared" si="1"/>
        <v>3</v>
      </c>
    </row>
    <row r="8" spans="1:15" ht="19.5">
      <c r="A8" s="27">
        <v>5</v>
      </c>
      <c r="B8" s="1" t="s">
        <v>77</v>
      </c>
      <c r="C8" s="2" t="s">
        <v>78</v>
      </c>
      <c r="D8" s="2" t="s">
        <v>11</v>
      </c>
      <c r="E8" s="2" t="s">
        <v>51</v>
      </c>
      <c r="F8" s="2" t="s">
        <v>52</v>
      </c>
      <c r="G8" s="3">
        <v>290</v>
      </c>
      <c r="H8" s="3">
        <v>313</v>
      </c>
      <c r="I8" s="3">
        <v>306</v>
      </c>
      <c r="J8" s="3">
        <v>315</v>
      </c>
      <c r="K8" s="3">
        <v>0</v>
      </c>
      <c r="L8" s="4">
        <v>315</v>
      </c>
      <c r="M8" s="3">
        <v>5</v>
      </c>
      <c r="N8" s="22">
        <f t="shared" si="0"/>
        <v>315</v>
      </c>
      <c r="O8" s="22">
        <f t="shared" si="1"/>
        <v>5</v>
      </c>
    </row>
    <row r="9" spans="1:15" ht="19.5">
      <c r="A9" s="27">
        <v>6</v>
      </c>
      <c r="B9" s="1" t="s">
        <v>44</v>
      </c>
      <c r="C9" s="2" t="s">
        <v>45</v>
      </c>
      <c r="D9" s="2" t="s">
        <v>11</v>
      </c>
      <c r="E9" s="2" t="s">
        <v>42</v>
      </c>
      <c r="F9" s="2" t="s">
        <v>43</v>
      </c>
      <c r="G9" s="3">
        <v>287</v>
      </c>
      <c r="H9" s="3">
        <v>309</v>
      </c>
      <c r="I9" s="3">
        <v>0</v>
      </c>
      <c r="J9" s="3">
        <v>307</v>
      </c>
      <c r="K9" s="3">
        <v>297</v>
      </c>
      <c r="L9" s="4">
        <v>309</v>
      </c>
      <c r="M9" s="3">
        <v>6</v>
      </c>
      <c r="N9" s="22">
        <f t="shared" si="0"/>
        <v>309</v>
      </c>
      <c r="O9" s="22">
        <f t="shared" si="1"/>
        <v>6</v>
      </c>
    </row>
    <row r="10" spans="1:15" ht="19.5">
      <c r="A10" s="27">
        <v>7</v>
      </c>
      <c r="B10" s="1" t="s">
        <v>73</v>
      </c>
      <c r="C10" s="2" t="s">
        <v>74</v>
      </c>
      <c r="D10" s="2" t="s">
        <v>11</v>
      </c>
      <c r="E10" s="2" t="s">
        <v>69</v>
      </c>
      <c r="F10" s="2" t="s">
        <v>70</v>
      </c>
      <c r="G10" s="3">
        <v>0</v>
      </c>
      <c r="H10" s="3">
        <v>295</v>
      </c>
      <c r="I10" s="3">
        <v>309</v>
      </c>
      <c r="J10" s="3">
        <v>296</v>
      </c>
      <c r="K10" s="3">
        <v>306</v>
      </c>
      <c r="L10" s="4">
        <v>309</v>
      </c>
      <c r="M10" s="3">
        <v>6</v>
      </c>
      <c r="N10" s="22">
        <f t="shared" si="0"/>
        <v>309</v>
      </c>
      <c r="O10" s="22">
        <f t="shared" si="1"/>
        <v>6</v>
      </c>
    </row>
    <row r="11" spans="1:15" ht="19.5">
      <c r="A11" s="27">
        <v>8</v>
      </c>
      <c r="B11" s="1" t="s">
        <v>79</v>
      </c>
      <c r="C11" s="2" t="s">
        <v>80</v>
      </c>
      <c r="D11" s="2" t="s">
        <v>11</v>
      </c>
      <c r="E11" s="2" t="s">
        <v>51</v>
      </c>
      <c r="F11" s="2" t="s">
        <v>52</v>
      </c>
      <c r="G11" s="3">
        <v>304</v>
      </c>
      <c r="H11" s="3">
        <v>0</v>
      </c>
      <c r="I11" s="3">
        <v>0</v>
      </c>
      <c r="J11" s="3">
        <v>306</v>
      </c>
      <c r="K11" s="3">
        <v>0</v>
      </c>
      <c r="L11" s="4">
        <v>306</v>
      </c>
      <c r="M11" s="3">
        <v>8</v>
      </c>
      <c r="N11" s="22">
        <f t="shared" si="0"/>
        <v>306</v>
      </c>
      <c r="O11" s="22">
        <f t="shared" si="1"/>
        <v>8</v>
      </c>
    </row>
    <row r="12" spans="1:15" ht="19.5">
      <c r="A12" s="27">
        <v>9</v>
      </c>
      <c r="B12" s="1" t="s">
        <v>33</v>
      </c>
      <c r="C12" s="2" t="s">
        <v>34</v>
      </c>
      <c r="D12" s="2" t="s">
        <v>11</v>
      </c>
      <c r="E12" s="2" t="s">
        <v>28</v>
      </c>
      <c r="F12" s="2" t="s">
        <v>35</v>
      </c>
      <c r="G12" s="3">
        <v>0</v>
      </c>
      <c r="H12" s="3">
        <v>294</v>
      </c>
      <c r="I12" s="3">
        <v>304</v>
      </c>
      <c r="J12" s="3">
        <v>288</v>
      </c>
      <c r="K12" s="3">
        <v>298</v>
      </c>
      <c r="L12" s="4">
        <v>304</v>
      </c>
      <c r="M12" s="3">
        <v>9</v>
      </c>
      <c r="N12" s="22">
        <f t="shared" si="0"/>
        <v>304</v>
      </c>
      <c r="O12" s="22">
        <f t="shared" si="1"/>
        <v>9</v>
      </c>
    </row>
    <row r="13" spans="1:15" ht="19.5">
      <c r="A13" s="27">
        <v>10</v>
      </c>
      <c r="B13" s="1" t="s">
        <v>23</v>
      </c>
      <c r="C13" s="2" t="s">
        <v>24</v>
      </c>
      <c r="D13" s="2" t="s">
        <v>11</v>
      </c>
      <c r="E13" s="2" t="s">
        <v>18</v>
      </c>
      <c r="F13" s="2" t="s">
        <v>25</v>
      </c>
      <c r="G13" s="3">
        <v>58</v>
      </c>
      <c r="H13" s="3">
        <v>0</v>
      </c>
      <c r="I13" s="3">
        <v>303</v>
      </c>
      <c r="J13" s="3">
        <v>136</v>
      </c>
      <c r="K13" s="3">
        <v>0</v>
      </c>
      <c r="L13" s="4">
        <v>303</v>
      </c>
      <c r="M13" s="3">
        <v>10</v>
      </c>
      <c r="N13" s="22">
        <f t="shared" si="0"/>
        <v>303</v>
      </c>
      <c r="O13" s="22">
        <f t="shared" si="1"/>
        <v>10</v>
      </c>
    </row>
    <row r="14" spans="1:15" ht="19.5">
      <c r="A14" s="27">
        <v>11</v>
      </c>
      <c r="B14" s="1" t="s">
        <v>30</v>
      </c>
      <c r="C14" s="2" t="s">
        <v>31</v>
      </c>
      <c r="D14" s="2" t="s">
        <v>11</v>
      </c>
      <c r="E14" s="2" t="s">
        <v>28</v>
      </c>
      <c r="F14" s="2" t="s">
        <v>32</v>
      </c>
      <c r="G14" s="3">
        <v>0</v>
      </c>
      <c r="H14" s="3">
        <v>281</v>
      </c>
      <c r="I14" s="3">
        <v>274</v>
      </c>
      <c r="J14" s="3">
        <v>279</v>
      </c>
      <c r="K14" s="3">
        <v>300</v>
      </c>
      <c r="L14" s="4">
        <v>300</v>
      </c>
      <c r="M14" s="3">
        <v>11</v>
      </c>
      <c r="N14" s="22">
        <f t="shared" si="0"/>
        <v>300</v>
      </c>
      <c r="O14" s="22">
        <f t="shared" si="1"/>
        <v>11</v>
      </c>
    </row>
    <row r="15" spans="1:15" ht="19.5">
      <c r="A15" s="27">
        <v>12</v>
      </c>
      <c r="B15" s="1" t="s">
        <v>92</v>
      </c>
      <c r="C15" s="2" t="s">
        <v>93</v>
      </c>
      <c r="D15" s="2" t="s">
        <v>83</v>
      </c>
      <c r="E15" s="2" t="s">
        <v>18</v>
      </c>
      <c r="F15" s="2" t="s">
        <v>22</v>
      </c>
      <c r="G15" s="3">
        <v>0</v>
      </c>
      <c r="H15" s="3">
        <v>280</v>
      </c>
      <c r="I15" s="3">
        <v>289</v>
      </c>
      <c r="J15" s="3">
        <v>300</v>
      </c>
      <c r="K15" s="3">
        <v>0</v>
      </c>
      <c r="L15" s="4">
        <v>300</v>
      </c>
      <c r="M15" s="3">
        <v>11</v>
      </c>
      <c r="N15" s="22">
        <f t="shared" si="0"/>
        <v>300</v>
      </c>
      <c r="O15" s="22">
        <f t="shared" si="1"/>
        <v>11</v>
      </c>
    </row>
    <row r="16" spans="1:15" ht="19.5">
      <c r="A16" s="27">
        <v>13</v>
      </c>
      <c r="B16" s="1" t="s">
        <v>26</v>
      </c>
      <c r="C16" s="2" t="s">
        <v>27</v>
      </c>
      <c r="D16" s="2" t="s">
        <v>11</v>
      </c>
      <c r="E16" s="2" t="s">
        <v>28</v>
      </c>
      <c r="F16" s="2" t="s">
        <v>29</v>
      </c>
      <c r="G16" s="3">
        <v>290</v>
      </c>
      <c r="H16" s="3">
        <v>288</v>
      </c>
      <c r="I16" s="3">
        <v>271</v>
      </c>
      <c r="J16" s="3">
        <v>296</v>
      </c>
      <c r="K16" s="3">
        <v>291</v>
      </c>
      <c r="L16" s="4">
        <v>296</v>
      </c>
      <c r="M16" s="3">
        <v>13</v>
      </c>
      <c r="N16" s="22">
        <f t="shared" si="0"/>
        <v>296</v>
      </c>
      <c r="O16" s="22">
        <f t="shared" si="1"/>
        <v>13</v>
      </c>
    </row>
    <row r="17" spans="1:15" ht="19.5">
      <c r="A17" s="27">
        <v>14</v>
      </c>
      <c r="B17" s="1" t="s">
        <v>94</v>
      </c>
      <c r="C17" s="2" t="s">
        <v>95</v>
      </c>
      <c r="D17" s="2" t="s">
        <v>83</v>
      </c>
      <c r="E17" s="2" t="s">
        <v>18</v>
      </c>
      <c r="F17" s="2" t="s">
        <v>96</v>
      </c>
      <c r="G17" s="3">
        <v>275</v>
      </c>
      <c r="H17" s="3">
        <v>295</v>
      </c>
      <c r="I17" s="3">
        <v>0</v>
      </c>
      <c r="J17" s="3">
        <v>260</v>
      </c>
      <c r="K17" s="3">
        <v>0</v>
      </c>
      <c r="L17" s="4">
        <v>295</v>
      </c>
      <c r="M17" s="3">
        <v>14</v>
      </c>
      <c r="N17" s="22">
        <f t="shared" si="0"/>
        <v>295</v>
      </c>
      <c r="O17" s="22">
        <f t="shared" si="1"/>
        <v>14</v>
      </c>
    </row>
    <row r="18" spans="1:15" ht="19.5">
      <c r="A18" s="27">
        <v>63</v>
      </c>
      <c r="B18" s="1" t="s">
        <v>48</v>
      </c>
      <c r="C18" s="2" t="s">
        <v>49</v>
      </c>
      <c r="D18" s="2" t="s">
        <v>83</v>
      </c>
      <c r="E18" s="2" t="s">
        <v>51</v>
      </c>
      <c r="F18" s="2" t="s">
        <v>52</v>
      </c>
      <c r="G18" s="3">
        <v>288</v>
      </c>
      <c r="H18" s="3">
        <v>284</v>
      </c>
      <c r="I18" s="3">
        <v>266</v>
      </c>
      <c r="J18" s="3">
        <v>290</v>
      </c>
      <c r="K18" s="3">
        <v>294</v>
      </c>
      <c r="L18" s="4">
        <v>294</v>
      </c>
      <c r="M18" s="3">
        <v>15</v>
      </c>
      <c r="N18" s="22">
        <f t="shared" si="0"/>
        <v>294</v>
      </c>
      <c r="O18" s="22">
        <f t="shared" si="1"/>
        <v>15</v>
      </c>
    </row>
    <row r="19" spans="1:15" ht="19.5">
      <c r="A19" s="27">
        <v>15</v>
      </c>
      <c r="B19" s="1" t="s">
        <v>84</v>
      </c>
      <c r="C19" s="2" t="s">
        <v>85</v>
      </c>
      <c r="D19" s="2" t="s">
        <v>83</v>
      </c>
      <c r="E19" s="2" t="s">
        <v>12</v>
      </c>
      <c r="F19" s="2" t="s">
        <v>86</v>
      </c>
      <c r="G19" s="3">
        <v>0</v>
      </c>
      <c r="H19" s="3">
        <v>278</v>
      </c>
      <c r="I19" s="3">
        <v>0</v>
      </c>
      <c r="J19" s="3">
        <v>0</v>
      </c>
      <c r="K19" s="3">
        <v>288</v>
      </c>
      <c r="L19" s="4">
        <v>288</v>
      </c>
      <c r="M19" s="3">
        <v>16</v>
      </c>
      <c r="N19" s="22">
        <f t="shared" si="0"/>
        <v>288</v>
      </c>
      <c r="O19" s="22">
        <f t="shared" si="1"/>
        <v>16</v>
      </c>
    </row>
    <row r="20" spans="1:15" ht="19.5">
      <c r="A20" s="27">
        <v>16</v>
      </c>
      <c r="B20" s="1" t="s">
        <v>53</v>
      </c>
      <c r="C20" s="2" t="s">
        <v>54</v>
      </c>
      <c r="D20" s="2" t="s">
        <v>11</v>
      </c>
      <c r="E20" s="2" t="s">
        <v>42</v>
      </c>
      <c r="F20" s="2" t="s">
        <v>43</v>
      </c>
      <c r="G20" s="3">
        <v>267</v>
      </c>
      <c r="H20" s="3">
        <v>273</v>
      </c>
      <c r="I20" s="3">
        <v>287</v>
      </c>
      <c r="J20" s="3">
        <v>286</v>
      </c>
      <c r="K20" s="3">
        <v>284</v>
      </c>
      <c r="L20" s="4">
        <v>287</v>
      </c>
      <c r="M20" s="3">
        <v>17</v>
      </c>
      <c r="N20" s="22">
        <f t="shared" si="0"/>
        <v>287</v>
      </c>
      <c r="O20" s="22">
        <f t="shared" si="1"/>
        <v>17</v>
      </c>
    </row>
    <row r="21" spans="1:15" ht="19.5">
      <c r="A21" s="27">
        <v>17</v>
      </c>
      <c r="B21" s="1" t="s">
        <v>67</v>
      </c>
      <c r="C21" s="2" t="s">
        <v>68</v>
      </c>
      <c r="D21" s="2" t="s">
        <v>11</v>
      </c>
      <c r="E21" s="2" t="s">
        <v>69</v>
      </c>
      <c r="F21" s="2" t="s">
        <v>70</v>
      </c>
      <c r="G21" s="3">
        <v>0</v>
      </c>
      <c r="H21" s="3">
        <v>287</v>
      </c>
      <c r="I21" s="3">
        <v>281</v>
      </c>
      <c r="J21" s="3">
        <v>281</v>
      </c>
      <c r="K21" s="3">
        <v>262</v>
      </c>
      <c r="L21" s="4">
        <v>287</v>
      </c>
      <c r="M21" s="3">
        <v>17</v>
      </c>
      <c r="N21" s="22">
        <f t="shared" si="0"/>
        <v>287</v>
      </c>
      <c r="O21" s="22">
        <f t="shared" si="1"/>
        <v>17</v>
      </c>
    </row>
    <row r="22" spans="1:15" ht="19.5">
      <c r="A22" s="27">
        <v>18</v>
      </c>
      <c r="B22" s="1" t="s">
        <v>40</v>
      </c>
      <c r="C22" s="2" t="s">
        <v>41</v>
      </c>
      <c r="D22" s="2" t="s">
        <v>11</v>
      </c>
      <c r="E22" s="2" t="s">
        <v>42</v>
      </c>
      <c r="F22" s="2" t="s">
        <v>43</v>
      </c>
      <c r="G22" s="3">
        <v>254</v>
      </c>
      <c r="H22" s="3">
        <v>265</v>
      </c>
      <c r="I22" s="3">
        <v>283</v>
      </c>
      <c r="J22" s="3">
        <v>0</v>
      </c>
      <c r="K22" s="3">
        <v>265</v>
      </c>
      <c r="L22" s="4">
        <v>283</v>
      </c>
      <c r="M22" s="3">
        <v>19</v>
      </c>
      <c r="N22" s="22">
        <f t="shared" si="0"/>
        <v>283</v>
      </c>
      <c r="O22" s="22">
        <f t="shared" si="1"/>
        <v>19</v>
      </c>
    </row>
    <row r="23" spans="1:15" ht="19.5">
      <c r="A23" s="27">
        <v>19</v>
      </c>
      <c r="B23" s="1" t="s">
        <v>75</v>
      </c>
      <c r="C23" s="2" t="s">
        <v>76</v>
      </c>
      <c r="D23" s="2" t="s">
        <v>11</v>
      </c>
      <c r="E23" s="2" t="s">
        <v>51</v>
      </c>
      <c r="F23" s="2" t="s">
        <v>52</v>
      </c>
      <c r="G23" s="3">
        <v>0</v>
      </c>
      <c r="H23" s="3">
        <v>274</v>
      </c>
      <c r="I23" s="3">
        <v>268</v>
      </c>
      <c r="J23" s="3">
        <v>283</v>
      </c>
      <c r="K23" s="3">
        <v>282</v>
      </c>
      <c r="L23" s="4">
        <v>283</v>
      </c>
      <c r="M23" s="3">
        <v>19</v>
      </c>
      <c r="N23" s="22">
        <f t="shared" si="0"/>
        <v>283</v>
      </c>
      <c r="O23" s="22">
        <f t="shared" si="1"/>
        <v>19</v>
      </c>
    </row>
    <row r="24" spans="1:15" ht="19.5">
      <c r="A24" s="27">
        <v>20</v>
      </c>
      <c r="B24" s="1" t="s">
        <v>9</v>
      </c>
      <c r="C24" s="2" t="s">
        <v>10</v>
      </c>
      <c r="D24" s="2" t="s">
        <v>11</v>
      </c>
      <c r="E24" s="2" t="s">
        <v>12</v>
      </c>
      <c r="F24" s="2" t="s">
        <v>13</v>
      </c>
      <c r="G24" s="3">
        <v>268</v>
      </c>
      <c r="H24" s="3">
        <v>265</v>
      </c>
      <c r="I24" s="3">
        <v>265</v>
      </c>
      <c r="J24" s="3">
        <v>270</v>
      </c>
      <c r="K24" s="3">
        <v>277</v>
      </c>
      <c r="L24" s="4">
        <v>277</v>
      </c>
      <c r="M24" s="3">
        <v>21</v>
      </c>
      <c r="N24" s="22">
        <f t="shared" si="0"/>
        <v>277</v>
      </c>
      <c r="O24" s="22">
        <f t="shared" si="1"/>
        <v>21</v>
      </c>
    </row>
    <row r="25" spans="1:15" ht="19.5">
      <c r="A25" s="27">
        <v>21</v>
      </c>
      <c r="B25" s="1" t="s">
        <v>36</v>
      </c>
      <c r="C25" s="2" t="s">
        <v>37</v>
      </c>
      <c r="D25" s="2" t="s">
        <v>11</v>
      </c>
      <c r="E25" s="2" t="s">
        <v>38</v>
      </c>
      <c r="F25" s="2" t="s">
        <v>39</v>
      </c>
      <c r="G25" s="3">
        <v>253</v>
      </c>
      <c r="H25" s="3">
        <v>0</v>
      </c>
      <c r="I25" s="3">
        <v>216</v>
      </c>
      <c r="J25" s="3">
        <v>274</v>
      </c>
      <c r="K25" s="3">
        <v>267</v>
      </c>
      <c r="L25" s="4">
        <v>274</v>
      </c>
      <c r="M25" s="3">
        <v>22</v>
      </c>
      <c r="N25" s="22">
        <f t="shared" si="0"/>
        <v>274</v>
      </c>
      <c r="O25" s="22">
        <f t="shared" si="1"/>
        <v>22</v>
      </c>
    </row>
    <row r="26" spans="1:15" ht="19.5">
      <c r="A26" s="27">
        <v>22</v>
      </c>
      <c r="B26" s="1" t="s">
        <v>14</v>
      </c>
      <c r="C26" s="2" t="s">
        <v>15</v>
      </c>
      <c r="D26" s="2" t="s">
        <v>11</v>
      </c>
      <c r="E26" s="2" t="s">
        <v>12</v>
      </c>
      <c r="F26" s="2" t="s">
        <v>13</v>
      </c>
      <c r="G26" s="3">
        <v>235</v>
      </c>
      <c r="H26" s="3">
        <v>273</v>
      </c>
      <c r="I26" s="3">
        <v>257</v>
      </c>
      <c r="J26" s="3">
        <v>258</v>
      </c>
      <c r="K26" s="3">
        <v>0</v>
      </c>
      <c r="L26" s="4">
        <v>273</v>
      </c>
      <c r="M26" s="3">
        <v>23</v>
      </c>
      <c r="N26" s="22">
        <f t="shared" si="0"/>
        <v>273</v>
      </c>
      <c r="O26" s="22">
        <f t="shared" si="1"/>
        <v>23</v>
      </c>
    </row>
    <row r="27" spans="1:15" ht="19.5">
      <c r="A27" s="27">
        <v>23</v>
      </c>
      <c r="B27" s="2" t="s">
        <v>549</v>
      </c>
      <c r="C27" s="2" t="s">
        <v>550</v>
      </c>
      <c r="D27" s="2" t="s">
        <v>83</v>
      </c>
      <c r="E27" s="2" t="s">
        <v>551</v>
      </c>
      <c r="F27" s="2" t="s">
        <v>552</v>
      </c>
      <c r="G27" s="3">
        <v>200</v>
      </c>
      <c r="H27" s="3">
        <v>194</v>
      </c>
      <c r="I27" s="3">
        <v>187</v>
      </c>
      <c r="J27" s="3">
        <v>173</v>
      </c>
      <c r="K27" s="3">
        <v>247</v>
      </c>
      <c r="L27" s="4">
        <v>247</v>
      </c>
      <c r="M27" s="3">
        <v>24</v>
      </c>
      <c r="N27" s="22">
        <f t="shared" si="0"/>
        <v>247</v>
      </c>
      <c r="O27" s="22">
        <f t="shared" si="1"/>
        <v>24</v>
      </c>
    </row>
    <row r="28" spans="1:15" ht="19.5">
      <c r="A28" s="27">
        <v>24</v>
      </c>
      <c r="B28" s="1" t="s">
        <v>55</v>
      </c>
      <c r="C28" s="2" t="s">
        <v>56</v>
      </c>
      <c r="D28" s="2" t="s">
        <v>11</v>
      </c>
      <c r="E28" s="2" t="s">
        <v>57</v>
      </c>
      <c r="F28" s="2" t="s">
        <v>58</v>
      </c>
      <c r="G28" s="3">
        <v>213</v>
      </c>
      <c r="H28" s="3">
        <v>243</v>
      </c>
      <c r="I28" s="3">
        <v>211</v>
      </c>
      <c r="J28" s="3">
        <v>234</v>
      </c>
      <c r="K28" s="3">
        <v>212</v>
      </c>
      <c r="L28" s="4">
        <v>243</v>
      </c>
      <c r="M28" s="3">
        <v>25</v>
      </c>
      <c r="N28" s="22">
        <f t="shared" si="0"/>
        <v>243</v>
      </c>
      <c r="O28" s="22">
        <f t="shared" si="1"/>
        <v>25</v>
      </c>
    </row>
    <row r="29" spans="1:15" ht="19.5">
      <c r="A29" s="27">
        <v>25</v>
      </c>
      <c r="B29" s="1" t="s">
        <v>113</v>
      </c>
      <c r="C29" s="2" t="s">
        <v>114</v>
      </c>
      <c r="D29" s="2" t="s">
        <v>83</v>
      </c>
      <c r="E29" s="2" t="s">
        <v>115</v>
      </c>
      <c r="F29" s="2" t="s">
        <v>116</v>
      </c>
      <c r="G29" s="3">
        <v>0</v>
      </c>
      <c r="H29" s="3">
        <v>229</v>
      </c>
      <c r="I29" s="3">
        <v>206</v>
      </c>
      <c r="J29" s="3">
        <v>227</v>
      </c>
      <c r="K29" s="3">
        <v>229</v>
      </c>
      <c r="L29" s="4">
        <v>229</v>
      </c>
      <c r="M29" s="3">
        <v>26</v>
      </c>
      <c r="N29" s="22">
        <f t="shared" si="0"/>
        <v>229</v>
      </c>
      <c r="O29" s="22">
        <f t="shared" si="1"/>
        <v>26</v>
      </c>
    </row>
    <row r="30" spans="1:15" ht="19.5">
      <c r="A30" s="27">
        <v>26</v>
      </c>
      <c r="B30" s="1" t="s">
        <v>107</v>
      </c>
      <c r="C30" s="2" t="s">
        <v>108</v>
      </c>
      <c r="D30" s="2" t="s">
        <v>83</v>
      </c>
      <c r="E30" s="2" t="s">
        <v>109</v>
      </c>
      <c r="F30" s="2" t="s">
        <v>110</v>
      </c>
      <c r="G30" s="3">
        <v>0</v>
      </c>
      <c r="H30" s="3">
        <v>0</v>
      </c>
      <c r="I30" s="3">
        <v>0</v>
      </c>
      <c r="J30" s="3">
        <v>212</v>
      </c>
      <c r="K30" s="3">
        <v>0</v>
      </c>
      <c r="L30" s="4">
        <v>212</v>
      </c>
      <c r="M30" s="3">
        <v>27</v>
      </c>
      <c r="N30" s="22">
        <f t="shared" si="0"/>
        <v>212</v>
      </c>
      <c r="O30" s="22">
        <f t="shared" si="1"/>
        <v>27</v>
      </c>
    </row>
    <row r="31" spans="1:15" ht="19.5">
      <c r="A31" s="27">
        <v>27</v>
      </c>
      <c r="B31" s="1" t="s">
        <v>111</v>
      </c>
      <c r="C31" s="2" t="s">
        <v>112</v>
      </c>
      <c r="D31" s="2" t="s">
        <v>83</v>
      </c>
      <c r="E31" s="2" t="s">
        <v>109</v>
      </c>
      <c r="F31" s="2" t="s">
        <v>110</v>
      </c>
      <c r="G31" s="3">
        <v>0</v>
      </c>
      <c r="H31" s="3">
        <v>0</v>
      </c>
      <c r="I31" s="3">
        <v>189</v>
      </c>
      <c r="J31" s="3">
        <v>0</v>
      </c>
      <c r="K31" s="3">
        <v>0</v>
      </c>
      <c r="L31" s="4">
        <v>189</v>
      </c>
      <c r="M31" s="3">
        <v>28</v>
      </c>
      <c r="N31" s="22">
        <f t="shared" si="0"/>
        <v>189</v>
      </c>
      <c r="O31" s="22">
        <f t="shared" si="1"/>
        <v>28</v>
      </c>
    </row>
    <row r="32" spans="1:15" ht="19.5">
      <c r="A32" s="27">
        <v>28</v>
      </c>
      <c r="B32" s="1" t="s">
        <v>90</v>
      </c>
      <c r="C32" s="2" t="s">
        <v>91</v>
      </c>
      <c r="D32" s="2" t="s">
        <v>83</v>
      </c>
      <c r="E32" s="2" t="s">
        <v>12</v>
      </c>
      <c r="F32" s="2" t="s">
        <v>89</v>
      </c>
      <c r="G32" s="3">
        <v>0</v>
      </c>
      <c r="H32" s="3">
        <v>0</v>
      </c>
      <c r="I32" s="3">
        <v>0</v>
      </c>
      <c r="J32" s="3">
        <v>50</v>
      </c>
      <c r="K32" s="3">
        <v>0</v>
      </c>
      <c r="L32" s="4">
        <v>50</v>
      </c>
      <c r="M32" s="3">
        <v>29</v>
      </c>
      <c r="N32" s="22">
        <f t="shared" si="0"/>
        <v>50</v>
      </c>
      <c r="O32" s="22">
        <f t="shared" si="1"/>
        <v>29</v>
      </c>
    </row>
    <row r="33" spans="1:15" ht="19.5">
      <c r="A33" s="27">
        <v>29</v>
      </c>
      <c r="B33" s="1" t="s">
        <v>59</v>
      </c>
      <c r="C33" s="2" t="s">
        <v>60</v>
      </c>
      <c r="D33" s="2" t="s">
        <v>11</v>
      </c>
      <c r="E33" s="2" t="s">
        <v>61</v>
      </c>
      <c r="F33" s="2" t="s">
        <v>62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4">
        <v>0</v>
      </c>
      <c r="M33" s="3">
        <v>30</v>
      </c>
      <c r="N33" s="22">
        <f t="shared" si="0"/>
        <v>0</v>
      </c>
      <c r="O33" s="22">
        <f t="shared" si="1"/>
        <v>30</v>
      </c>
    </row>
    <row r="34" spans="1:15" ht="19.5">
      <c r="A34" s="27">
        <v>30</v>
      </c>
      <c r="B34" s="1" t="s">
        <v>63</v>
      </c>
      <c r="C34" s="2" t="s">
        <v>64</v>
      </c>
      <c r="D34" s="2" t="s">
        <v>11</v>
      </c>
      <c r="E34" s="2" t="s">
        <v>65</v>
      </c>
      <c r="F34" s="2" t="s">
        <v>66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4">
        <v>0</v>
      </c>
      <c r="M34" s="3">
        <v>30</v>
      </c>
      <c r="N34" s="22">
        <f t="shared" si="0"/>
        <v>0</v>
      </c>
      <c r="O34" s="22">
        <f t="shared" si="1"/>
        <v>30</v>
      </c>
    </row>
    <row r="35" spans="1:15" ht="19.5">
      <c r="A35" s="27">
        <v>31</v>
      </c>
      <c r="B35" s="1" t="s">
        <v>81</v>
      </c>
      <c r="C35" s="2" t="s">
        <v>82</v>
      </c>
      <c r="D35" s="2" t="s">
        <v>83</v>
      </c>
      <c r="E35" s="2" t="s">
        <v>12</v>
      </c>
      <c r="F35" s="2" t="s">
        <v>13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4">
        <v>0</v>
      </c>
      <c r="M35" s="3">
        <v>30</v>
      </c>
      <c r="N35" s="22">
        <f t="shared" si="0"/>
        <v>0</v>
      </c>
      <c r="O35" s="22">
        <f t="shared" si="1"/>
        <v>30</v>
      </c>
    </row>
    <row r="36" spans="1:15" ht="19.5">
      <c r="A36" s="27">
        <v>32</v>
      </c>
      <c r="B36" s="1" t="s">
        <v>87</v>
      </c>
      <c r="C36" s="2" t="s">
        <v>88</v>
      </c>
      <c r="D36" s="2" t="s">
        <v>83</v>
      </c>
      <c r="E36" s="2" t="s">
        <v>12</v>
      </c>
      <c r="F36" s="2" t="s">
        <v>89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4">
        <v>0</v>
      </c>
      <c r="M36" s="3">
        <v>30</v>
      </c>
      <c r="N36" s="22">
        <f t="shared" si="0"/>
        <v>0</v>
      </c>
      <c r="O36" s="22">
        <f t="shared" si="1"/>
        <v>30</v>
      </c>
    </row>
    <row r="37" spans="1:15" ht="19.5">
      <c r="A37" s="27">
        <v>33</v>
      </c>
      <c r="B37" s="1" t="s">
        <v>97</v>
      </c>
      <c r="C37" s="2" t="s">
        <v>98</v>
      </c>
      <c r="D37" s="2" t="s">
        <v>83</v>
      </c>
      <c r="E37" s="2" t="s">
        <v>18</v>
      </c>
      <c r="F37" s="2" t="s">
        <v>99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4">
        <v>0</v>
      </c>
      <c r="M37" s="3">
        <v>30</v>
      </c>
      <c r="N37" s="22">
        <f t="shared" si="0"/>
        <v>0</v>
      </c>
      <c r="O37" s="22">
        <f t="shared" si="1"/>
        <v>30</v>
      </c>
    </row>
    <row r="38" spans="1:15" ht="19.5">
      <c r="A38" s="27">
        <v>34</v>
      </c>
      <c r="B38" s="1" t="s">
        <v>100</v>
      </c>
      <c r="C38" s="2" t="s">
        <v>101</v>
      </c>
      <c r="D38" s="2" t="s">
        <v>83</v>
      </c>
      <c r="E38" s="2" t="s">
        <v>18</v>
      </c>
      <c r="F38" s="2" t="s">
        <v>99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4">
        <v>0</v>
      </c>
      <c r="M38" s="3">
        <v>30</v>
      </c>
      <c r="N38" s="22">
        <f t="shared" si="0"/>
        <v>0</v>
      </c>
      <c r="O38" s="22">
        <f t="shared" si="1"/>
        <v>30</v>
      </c>
    </row>
    <row r="39" spans="1:15" ht="19.5">
      <c r="A39" s="27">
        <v>35</v>
      </c>
      <c r="B39" s="1" t="s">
        <v>102</v>
      </c>
      <c r="C39" s="2" t="s">
        <v>103</v>
      </c>
      <c r="D39" s="2" t="s">
        <v>83</v>
      </c>
      <c r="E39" s="2" t="s">
        <v>38</v>
      </c>
      <c r="F39" s="2" t="s">
        <v>104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4">
        <v>0</v>
      </c>
      <c r="M39" s="3">
        <v>30</v>
      </c>
      <c r="N39" s="22">
        <f t="shared" si="0"/>
        <v>0</v>
      </c>
      <c r="O39" s="22">
        <f t="shared" si="1"/>
        <v>30</v>
      </c>
    </row>
    <row r="40" spans="1:15" ht="19.5">
      <c r="A40" s="27">
        <v>36</v>
      </c>
      <c r="B40" s="1" t="s">
        <v>105</v>
      </c>
      <c r="C40" s="2" t="s">
        <v>106</v>
      </c>
      <c r="D40" s="2" t="s">
        <v>83</v>
      </c>
      <c r="E40" s="2" t="s">
        <v>38</v>
      </c>
      <c r="F40" s="2" t="s">
        <v>104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4">
        <v>0</v>
      </c>
      <c r="M40" s="3">
        <v>30</v>
      </c>
      <c r="N40" s="22">
        <f t="shared" si="0"/>
        <v>0</v>
      </c>
      <c r="O40" s="22">
        <f t="shared" si="1"/>
        <v>30</v>
      </c>
    </row>
    <row r="41" spans="1:15" ht="19.5">
      <c r="A41" s="27">
        <v>37</v>
      </c>
      <c r="B41" s="7" t="s">
        <v>121</v>
      </c>
      <c r="C41" s="8" t="s">
        <v>122</v>
      </c>
      <c r="D41" s="8" t="s">
        <v>119</v>
      </c>
      <c r="E41" s="8" t="s">
        <v>18</v>
      </c>
      <c r="F41" s="8" t="s">
        <v>22</v>
      </c>
      <c r="G41" s="9">
        <v>239</v>
      </c>
      <c r="H41" s="9">
        <v>243</v>
      </c>
      <c r="I41" s="9">
        <v>251</v>
      </c>
      <c r="J41" s="9">
        <v>251</v>
      </c>
      <c r="K41" s="9">
        <v>246</v>
      </c>
      <c r="L41" s="10">
        <v>251</v>
      </c>
      <c r="M41" s="9">
        <v>1</v>
      </c>
      <c r="N41" s="22">
        <f t="shared" si="0"/>
        <v>251</v>
      </c>
      <c r="O41" s="22">
        <f>RANK(N41,N$41:N$52,0)</f>
        <v>1</v>
      </c>
    </row>
    <row r="42" spans="1:15" ht="19.5">
      <c r="A42" s="27">
        <v>38</v>
      </c>
      <c r="B42" s="7" t="s">
        <v>137</v>
      </c>
      <c r="C42" s="8" t="s">
        <v>138</v>
      </c>
      <c r="D42" s="8" t="s">
        <v>119</v>
      </c>
      <c r="E42" s="8" t="s">
        <v>51</v>
      </c>
      <c r="F42" s="8" t="s">
        <v>52</v>
      </c>
      <c r="G42" s="9">
        <v>201</v>
      </c>
      <c r="H42" s="9">
        <v>219</v>
      </c>
      <c r="I42" s="9">
        <v>241</v>
      </c>
      <c r="J42" s="9">
        <v>229</v>
      </c>
      <c r="K42" s="9">
        <v>208</v>
      </c>
      <c r="L42" s="10">
        <v>241</v>
      </c>
      <c r="M42" s="9">
        <v>2</v>
      </c>
      <c r="N42" s="22">
        <f t="shared" si="0"/>
        <v>241</v>
      </c>
      <c r="O42" s="22">
        <f t="shared" ref="O42:O52" si="2">RANK(N42,N$41:N$52,0)</f>
        <v>2</v>
      </c>
    </row>
    <row r="43" spans="1:15" ht="19.5">
      <c r="A43" s="27">
        <v>39</v>
      </c>
      <c r="B43" s="7" t="s">
        <v>125</v>
      </c>
      <c r="C43" s="8" t="s">
        <v>126</v>
      </c>
      <c r="D43" s="8" t="s">
        <v>119</v>
      </c>
      <c r="E43" s="8" t="s">
        <v>28</v>
      </c>
      <c r="F43" s="8" t="s">
        <v>32</v>
      </c>
      <c r="G43" s="9">
        <v>185</v>
      </c>
      <c r="H43" s="9">
        <v>212</v>
      </c>
      <c r="I43" s="9">
        <v>217</v>
      </c>
      <c r="J43" s="9">
        <v>219</v>
      </c>
      <c r="K43" s="9">
        <v>224</v>
      </c>
      <c r="L43" s="10">
        <v>224</v>
      </c>
      <c r="M43" s="9">
        <v>3</v>
      </c>
      <c r="N43" s="22">
        <f t="shared" si="0"/>
        <v>224</v>
      </c>
      <c r="O43" s="22">
        <f t="shared" si="2"/>
        <v>3</v>
      </c>
    </row>
    <row r="44" spans="1:15" ht="19.5">
      <c r="A44" s="27">
        <v>40</v>
      </c>
      <c r="B44" s="7" t="s">
        <v>145</v>
      </c>
      <c r="C44" s="8" t="s">
        <v>146</v>
      </c>
      <c r="D44" s="8" t="s">
        <v>141</v>
      </c>
      <c r="E44" s="8" t="s">
        <v>109</v>
      </c>
      <c r="F44" s="8" t="s">
        <v>110</v>
      </c>
      <c r="G44" s="9">
        <v>0</v>
      </c>
      <c r="H44" s="9">
        <v>0</v>
      </c>
      <c r="I44" s="9">
        <v>169</v>
      </c>
      <c r="J44" s="9">
        <v>0</v>
      </c>
      <c r="K44" s="9">
        <v>0</v>
      </c>
      <c r="L44" s="10">
        <v>169</v>
      </c>
      <c r="M44" s="9">
        <v>4</v>
      </c>
      <c r="N44" s="22">
        <f t="shared" si="0"/>
        <v>169</v>
      </c>
      <c r="O44" s="22">
        <f t="shared" si="2"/>
        <v>4</v>
      </c>
    </row>
    <row r="45" spans="1:15" ht="19.5">
      <c r="A45" s="27">
        <v>41</v>
      </c>
      <c r="B45" s="7" t="s">
        <v>139</v>
      </c>
      <c r="C45" s="8" t="s">
        <v>140</v>
      </c>
      <c r="D45" s="8" t="s">
        <v>141</v>
      </c>
      <c r="E45" s="8" t="s">
        <v>12</v>
      </c>
      <c r="F45" s="8" t="s">
        <v>142</v>
      </c>
      <c r="G45" s="9">
        <v>136</v>
      </c>
      <c r="H45" s="9">
        <v>118</v>
      </c>
      <c r="I45" s="9">
        <v>111</v>
      </c>
      <c r="J45" s="9">
        <v>141</v>
      </c>
      <c r="K45" s="9">
        <v>150</v>
      </c>
      <c r="L45" s="10">
        <v>150</v>
      </c>
      <c r="M45" s="9">
        <v>5</v>
      </c>
      <c r="N45" s="22">
        <f t="shared" si="0"/>
        <v>150</v>
      </c>
      <c r="O45" s="22">
        <f t="shared" si="2"/>
        <v>5</v>
      </c>
    </row>
    <row r="46" spans="1:15" ht="19.5">
      <c r="A46" s="27">
        <v>42</v>
      </c>
      <c r="B46" s="7" t="s">
        <v>143</v>
      </c>
      <c r="C46" s="8" t="s">
        <v>144</v>
      </c>
      <c r="D46" s="8" t="s">
        <v>141</v>
      </c>
      <c r="E46" s="8" t="s">
        <v>109</v>
      </c>
      <c r="F46" s="8" t="s">
        <v>110</v>
      </c>
      <c r="G46" s="9">
        <v>89</v>
      </c>
      <c r="H46" s="9">
        <v>116</v>
      </c>
      <c r="I46" s="9">
        <v>83</v>
      </c>
      <c r="J46" s="9">
        <v>80</v>
      </c>
      <c r="K46" s="9">
        <v>0</v>
      </c>
      <c r="L46" s="10">
        <v>116</v>
      </c>
      <c r="M46" s="9">
        <v>6</v>
      </c>
      <c r="N46" s="22">
        <f t="shared" si="0"/>
        <v>116</v>
      </c>
      <c r="O46" s="22">
        <f t="shared" si="2"/>
        <v>6</v>
      </c>
    </row>
    <row r="47" spans="1:15" ht="19.5">
      <c r="A47" s="27">
        <v>43</v>
      </c>
      <c r="B47" s="7" t="s">
        <v>117</v>
      </c>
      <c r="C47" s="8" t="s">
        <v>118</v>
      </c>
      <c r="D47" s="8" t="s">
        <v>119</v>
      </c>
      <c r="E47" s="8" t="s">
        <v>12</v>
      </c>
      <c r="F47" s="8" t="s">
        <v>120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v>0</v>
      </c>
      <c r="M47" s="9">
        <v>7</v>
      </c>
      <c r="N47" s="22">
        <f t="shared" si="0"/>
        <v>0</v>
      </c>
      <c r="O47" s="22">
        <f t="shared" si="2"/>
        <v>7</v>
      </c>
    </row>
    <row r="48" spans="1:15" ht="19.5">
      <c r="A48" s="27">
        <v>44</v>
      </c>
      <c r="B48" s="7" t="s">
        <v>123</v>
      </c>
      <c r="C48" s="8" t="s">
        <v>124</v>
      </c>
      <c r="D48" s="8" t="s">
        <v>119</v>
      </c>
      <c r="E48" s="8" t="s">
        <v>18</v>
      </c>
      <c r="F48" s="8" t="s">
        <v>22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0</v>
      </c>
      <c r="M48" s="9">
        <v>7</v>
      </c>
      <c r="N48" s="22">
        <f t="shared" si="0"/>
        <v>0</v>
      </c>
      <c r="O48" s="22">
        <f t="shared" si="2"/>
        <v>7</v>
      </c>
    </row>
    <row r="49" spans="1:15" ht="19.5">
      <c r="A49" s="27">
        <v>45</v>
      </c>
      <c r="B49" s="7" t="s">
        <v>127</v>
      </c>
      <c r="C49" s="8" t="s">
        <v>128</v>
      </c>
      <c r="D49" s="8" t="s">
        <v>119</v>
      </c>
      <c r="E49" s="8" t="s">
        <v>42</v>
      </c>
      <c r="F49" s="8" t="s">
        <v>43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0</v>
      </c>
      <c r="M49" s="9">
        <v>7</v>
      </c>
      <c r="N49" s="22">
        <f t="shared" si="0"/>
        <v>0</v>
      </c>
      <c r="O49" s="22">
        <f t="shared" si="2"/>
        <v>7</v>
      </c>
    </row>
    <row r="50" spans="1:15" ht="19.5">
      <c r="A50" s="27">
        <v>46</v>
      </c>
      <c r="B50" s="7" t="s">
        <v>129</v>
      </c>
      <c r="C50" s="8" t="s">
        <v>130</v>
      </c>
      <c r="D50" s="8" t="s">
        <v>119</v>
      </c>
      <c r="E50" s="8" t="s">
        <v>61</v>
      </c>
      <c r="F50" s="8" t="s">
        <v>131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v>0</v>
      </c>
      <c r="M50" s="9">
        <v>7</v>
      </c>
      <c r="N50" s="22">
        <f t="shared" si="0"/>
        <v>0</v>
      </c>
      <c r="O50" s="22">
        <f t="shared" si="2"/>
        <v>7</v>
      </c>
    </row>
    <row r="51" spans="1:15" ht="19.5">
      <c r="A51" s="27">
        <v>47</v>
      </c>
      <c r="B51" s="7" t="s">
        <v>132</v>
      </c>
      <c r="C51" s="8" t="s">
        <v>133</v>
      </c>
      <c r="D51" s="8" t="s">
        <v>119</v>
      </c>
      <c r="E51" s="8" t="s">
        <v>61</v>
      </c>
      <c r="F51" s="8" t="s">
        <v>134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0">
        <v>0</v>
      </c>
      <c r="M51" s="9">
        <v>7</v>
      </c>
      <c r="N51" s="22">
        <f t="shared" si="0"/>
        <v>0</v>
      </c>
      <c r="O51" s="22">
        <f t="shared" si="2"/>
        <v>7</v>
      </c>
    </row>
    <row r="52" spans="1:15" ht="19.5">
      <c r="A52" s="27">
        <v>48</v>
      </c>
      <c r="B52" s="7" t="s">
        <v>135</v>
      </c>
      <c r="C52" s="8" t="s">
        <v>136</v>
      </c>
      <c r="D52" s="8" t="s">
        <v>119</v>
      </c>
      <c r="E52" s="8" t="s">
        <v>61</v>
      </c>
      <c r="F52" s="8" t="s">
        <v>134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0">
        <v>0</v>
      </c>
      <c r="M52" s="9">
        <v>7</v>
      </c>
      <c r="N52" s="22">
        <f t="shared" si="0"/>
        <v>0</v>
      </c>
      <c r="O52" s="22">
        <f t="shared" si="2"/>
        <v>7</v>
      </c>
    </row>
    <row r="53" spans="1:15" ht="19.5">
      <c r="A53" s="27">
        <v>49</v>
      </c>
      <c r="B53" s="1" t="s">
        <v>176</v>
      </c>
      <c r="C53" s="2" t="s">
        <v>554</v>
      </c>
      <c r="D53" s="2" t="s">
        <v>50</v>
      </c>
      <c r="E53" s="2" t="s">
        <v>109</v>
      </c>
      <c r="F53" s="2" t="s">
        <v>177</v>
      </c>
      <c r="G53" s="3">
        <v>325</v>
      </c>
      <c r="H53" s="3">
        <v>0</v>
      </c>
      <c r="I53" s="3">
        <v>0</v>
      </c>
      <c r="J53" s="3">
        <v>335</v>
      </c>
      <c r="K53" s="3">
        <v>0</v>
      </c>
      <c r="L53" s="4">
        <v>335</v>
      </c>
      <c r="M53" s="3">
        <v>1</v>
      </c>
      <c r="N53" s="22">
        <f t="shared" si="0"/>
        <v>335</v>
      </c>
      <c r="O53" s="22">
        <f>RANK(N53,N$53:N$93,0)</f>
        <v>1</v>
      </c>
    </row>
    <row r="54" spans="1:15" ht="19.5">
      <c r="A54" s="27">
        <v>50</v>
      </c>
      <c r="B54" s="1" t="s">
        <v>153</v>
      </c>
      <c r="C54" s="2" t="s">
        <v>154</v>
      </c>
      <c r="D54" s="2" t="s">
        <v>50</v>
      </c>
      <c r="E54" s="2" t="s">
        <v>18</v>
      </c>
      <c r="F54" s="2" t="s">
        <v>152</v>
      </c>
      <c r="G54" s="3">
        <v>289</v>
      </c>
      <c r="H54" s="3">
        <v>326</v>
      </c>
      <c r="I54" s="3">
        <v>0</v>
      </c>
      <c r="J54" s="3">
        <v>320</v>
      </c>
      <c r="K54" s="3">
        <v>0</v>
      </c>
      <c r="L54" s="4">
        <v>326</v>
      </c>
      <c r="M54" s="3">
        <v>2</v>
      </c>
      <c r="N54" s="22">
        <f t="shared" si="0"/>
        <v>326</v>
      </c>
      <c r="O54" s="22">
        <f t="shared" ref="O54:O93" si="3">RANK(N54,N$53:N$93,0)</f>
        <v>2</v>
      </c>
    </row>
    <row r="55" spans="1:15" ht="19.5">
      <c r="A55" s="27">
        <v>51</v>
      </c>
      <c r="B55" s="1" t="s">
        <v>181</v>
      </c>
      <c r="C55" s="2" t="s">
        <v>182</v>
      </c>
      <c r="D55" s="2" t="s">
        <v>50</v>
      </c>
      <c r="E55" s="2" t="s">
        <v>179</v>
      </c>
      <c r="F55" s="2" t="s">
        <v>180</v>
      </c>
      <c r="G55" s="3">
        <v>0</v>
      </c>
      <c r="H55" s="3">
        <v>285</v>
      </c>
      <c r="I55" s="3">
        <v>268</v>
      </c>
      <c r="J55" s="3">
        <v>313</v>
      </c>
      <c r="K55" s="3">
        <v>313</v>
      </c>
      <c r="L55" s="4">
        <v>313</v>
      </c>
      <c r="M55" s="3">
        <v>3</v>
      </c>
      <c r="N55" s="22">
        <f t="shared" si="0"/>
        <v>313</v>
      </c>
      <c r="O55" s="22">
        <f t="shared" si="3"/>
        <v>3</v>
      </c>
    </row>
    <row r="56" spans="1:15" ht="19.5">
      <c r="A56" s="27">
        <v>52</v>
      </c>
      <c r="B56" s="1" t="s">
        <v>209</v>
      </c>
      <c r="C56" s="2" t="s">
        <v>210</v>
      </c>
      <c r="D56" s="2" t="s">
        <v>50</v>
      </c>
      <c r="E56" s="2" t="s">
        <v>61</v>
      </c>
      <c r="F56" s="2" t="s">
        <v>211</v>
      </c>
      <c r="G56" s="3">
        <v>308</v>
      </c>
      <c r="H56" s="3">
        <v>0</v>
      </c>
      <c r="I56" s="3">
        <v>0</v>
      </c>
      <c r="J56" s="3">
        <v>0</v>
      </c>
      <c r="K56" s="3">
        <v>305</v>
      </c>
      <c r="L56" s="4">
        <v>308</v>
      </c>
      <c r="M56" s="3">
        <v>4</v>
      </c>
      <c r="N56" s="22">
        <f t="shared" si="0"/>
        <v>308</v>
      </c>
      <c r="O56" s="22">
        <f t="shared" si="3"/>
        <v>4</v>
      </c>
    </row>
    <row r="57" spans="1:15" ht="19.5">
      <c r="A57" s="27">
        <v>53</v>
      </c>
      <c r="B57" s="1" t="s">
        <v>178</v>
      </c>
      <c r="C57" s="2" t="s">
        <v>555</v>
      </c>
      <c r="D57" s="2" t="s">
        <v>50</v>
      </c>
      <c r="E57" s="2" t="s">
        <v>179</v>
      </c>
      <c r="F57" s="2" t="s">
        <v>180</v>
      </c>
      <c r="G57" s="3">
        <v>0</v>
      </c>
      <c r="H57" s="3">
        <v>296</v>
      </c>
      <c r="I57" s="3">
        <v>307</v>
      </c>
      <c r="J57" s="3">
        <v>0</v>
      </c>
      <c r="K57" s="3">
        <v>0</v>
      </c>
      <c r="L57" s="4">
        <v>307</v>
      </c>
      <c r="M57" s="3">
        <v>5</v>
      </c>
      <c r="N57" s="22">
        <f t="shared" si="0"/>
        <v>307</v>
      </c>
      <c r="O57" s="22">
        <f t="shared" si="3"/>
        <v>5</v>
      </c>
    </row>
    <row r="58" spans="1:15" ht="19.5">
      <c r="A58" s="27">
        <v>54</v>
      </c>
      <c r="B58" s="1" t="s">
        <v>172</v>
      </c>
      <c r="C58" s="2" t="s">
        <v>173</v>
      </c>
      <c r="D58" s="2" t="s">
        <v>50</v>
      </c>
      <c r="E58" s="2" t="s">
        <v>38</v>
      </c>
      <c r="F58" s="2" t="s">
        <v>174</v>
      </c>
      <c r="G58" s="3">
        <v>284</v>
      </c>
      <c r="H58" s="3">
        <v>281</v>
      </c>
      <c r="I58" s="3">
        <v>283</v>
      </c>
      <c r="J58" s="3">
        <v>297</v>
      </c>
      <c r="K58" s="3">
        <v>301</v>
      </c>
      <c r="L58" s="4">
        <v>301</v>
      </c>
      <c r="M58" s="3">
        <v>6</v>
      </c>
      <c r="N58" s="22">
        <f t="shared" si="0"/>
        <v>301</v>
      </c>
      <c r="O58" s="22">
        <f t="shared" si="3"/>
        <v>6</v>
      </c>
    </row>
    <row r="59" spans="1:15" ht="19.5">
      <c r="A59" s="27">
        <v>55</v>
      </c>
      <c r="B59" s="1" t="s">
        <v>205</v>
      </c>
      <c r="C59" s="2" t="s">
        <v>206</v>
      </c>
      <c r="D59" s="2" t="s">
        <v>50</v>
      </c>
      <c r="E59" s="2" t="s">
        <v>207</v>
      </c>
      <c r="F59" s="2" t="s">
        <v>208</v>
      </c>
      <c r="G59" s="3">
        <v>268</v>
      </c>
      <c r="H59" s="3">
        <v>268</v>
      </c>
      <c r="I59" s="3">
        <v>268</v>
      </c>
      <c r="J59" s="3">
        <v>286</v>
      </c>
      <c r="K59" s="3">
        <v>294</v>
      </c>
      <c r="L59" s="4">
        <v>294</v>
      </c>
      <c r="M59" s="3">
        <v>7</v>
      </c>
      <c r="N59" s="22">
        <f t="shared" si="0"/>
        <v>294</v>
      </c>
      <c r="O59" s="22">
        <f t="shared" si="3"/>
        <v>7</v>
      </c>
    </row>
    <row r="60" spans="1:15" ht="19.5">
      <c r="A60" s="27">
        <v>56</v>
      </c>
      <c r="B60" s="1" t="s">
        <v>224</v>
      </c>
      <c r="C60" s="2" t="s">
        <v>225</v>
      </c>
      <c r="D60" s="2" t="s">
        <v>219</v>
      </c>
      <c r="E60" s="2" t="s">
        <v>18</v>
      </c>
      <c r="F60" s="2" t="s">
        <v>226</v>
      </c>
      <c r="G60" s="3">
        <v>291</v>
      </c>
      <c r="H60" s="3">
        <v>271</v>
      </c>
      <c r="I60" s="3">
        <v>278</v>
      </c>
      <c r="J60" s="3">
        <v>267</v>
      </c>
      <c r="K60" s="3">
        <v>0</v>
      </c>
      <c r="L60" s="4">
        <v>291</v>
      </c>
      <c r="M60" s="3">
        <v>8</v>
      </c>
      <c r="N60" s="22">
        <f t="shared" si="0"/>
        <v>291</v>
      </c>
      <c r="O60" s="22">
        <f t="shared" si="3"/>
        <v>8</v>
      </c>
    </row>
    <row r="61" spans="1:15" ht="19.5">
      <c r="A61" s="27">
        <v>57</v>
      </c>
      <c r="B61" s="1" t="s">
        <v>183</v>
      </c>
      <c r="C61" s="2" t="s">
        <v>184</v>
      </c>
      <c r="D61" s="2" t="s">
        <v>50</v>
      </c>
      <c r="E61" s="2" t="s">
        <v>179</v>
      </c>
      <c r="F61" s="2" t="s">
        <v>180</v>
      </c>
      <c r="G61" s="3">
        <v>231</v>
      </c>
      <c r="H61" s="3">
        <v>271</v>
      </c>
      <c r="I61" s="3">
        <v>287</v>
      </c>
      <c r="J61" s="3">
        <v>290</v>
      </c>
      <c r="K61" s="3">
        <v>275</v>
      </c>
      <c r="L61" s="4">
        <v>290</v>
      </c>
      <c r="M61" s="3">
        <v>9</v>
      </c>
      <c r="N61" s="22">
        <f t="shared" si="0"/>
        <v>290</v>
      </c>
      <c r="O61" s="22">
        <f t="shared" si="3"/>
        <v>9</v>
      </c>
    </row>
    <row r="62" spans="1:15" ht="19.5">
      <c r="A62" s="27">
        <v>58</v>
      </c>
      <c r="B62" s="1" t="s">
        <v>198</v>
      </c>
      <c r="C62" s="2" t="s">
        <v>199</v>
      </c>
      <c r="D62" s="2" t="s">
        <v>50</v>
      </c>
      <c r="E62" s="2" t="s">
        <v>57</v>
      </c>
      <c r="F62" s="2" t="s">
        <v>200</v>
      </c>
      <c r="G62" s="3">
        <v>0</v>
      </c>
      <c r="H62" s="3">
        <v>286</v>
      </c>
      <c r="I62" s="3">
        <v>289</v>
      </c>
      <c r="J62" s="3">
        <v>0</v>
      </c>
      <c r="K62" s="3">
        <v>282</v>
      </c>
      <c r="L62" s="4">
        <v>289</v>
      </c>
      <c r="M62" s="3">
        <v>10</v>
      </c>
      <c r="N62" s="22">
        <f t="shared" si="0"/>
        <v>289</v>
      </c>
      <c r="O62" s="22">
        <f t="shared" si="3"/>
        <v>10</v>
      </c>
    </row>
    <row r="63" spans="1:15" ht="19.5">
      <c r="A63" s="27">
        <v>59</v>
      </c>
      <c r="B63" s="1" t="s">
        <v>166</v>
      </c>
      <c r="C63" s="2" t="s">
        <v>167</v>
      </c>
      <c r="D63" s="2" t="s">
        <v>50</v>
      </c>
      <c r="E63" s="2" t="s">
        <v>28</v>
      </c>
      <c r="F63" s="2" t="s">
        <v>168</v>
      </c>
      <c r="G63" s="3">
        <v>0</v>
      </c>
      <c r="H63" s="3">
        <v>0</v>
      </c>
      <c r="I63" s="3">
        <v>288</v>
      </c>
      <c r="J63" s="3">
        <v>235</v>
      </c>
      <c r="K63" s="3">
        <v>255</v>
      </c>
      <c r="L63" s="4">
        <v>288</v>
      </c>
      <c r="M63" s="3">
        <v>11</v>
      </c>
      <c r="N63" s="22">
        <f t="shared" si="0"/>
        <v>288</v>
      </c>
      <c r="O63" s="22">
        <f t="shared" si="3"/>
        <v>11</v>
      </c>
    </row>
    <row r="64" spans="1:15" ht="19.5">
      <c r="A64" s="27">
        <v>60</v>
      </c>
      <c r="B64" s="1" t="s">
        <v>157</v>
      </c>
      <c r="C64" s="2" t="s">
        <v>158</v>
      </c>
      <c r="D64" s="2" t="s">
        <v>50</v>
      </c>
      <c r="E64" s="2" t="s">
        <v>28</v>
      </c>
      <c r="F64" s="2" t="s">
        <v>159</v>
      </c>
      <c r="G64" s="3">
        <v>263</v>
      </c>
      <c r="H64" s="3">
        <v>279</v>
      </c>
      <c r="I64" s="3">
        <v>253</v>
      </c>
      <c r="J64" s="3">
        <v>259</v>
      </c>
      <c r="K64" s="3">
        <v>272</v>
      </c>
      <c r="L64" s="4">
        <v>279</v>
      </c>
      <c r="M64" s="3">
        <v>12</v>
      </c>
      <c r="N64" s="22">
        <f t="shared" si="0"/>
        <v>279</v>
      </c>
      <c r="O64" s="22">
        <f t="shared" si="3"/>
        <v>12</v>
      </c>
    </row>
    <row r="65" spans="1:15" ht="19.5">
      <c r="A65" s="27">
        <v>61</v>
      </c>
      <c r="B65" s="1" t="s">
        <v>175</v>
      </c>
      <c r="C65" s="2" t="s">
        <v>553</v>
      </c>
      <c r="D65" s="2" t="s">
        <v>50</v>
      </c>
      <c r="E65" s="2" t="s">
        <v>38</v>
      </c>
      <c r="F65" s="2" t="s">
        <v>174</v>
      </c>
      <c r="G65" s="3">
        <v>238</v>
      </c>
      <c r="H65" s="3">
        <v>269</v>
      </c>
      <c r="I65" s="3">
        <v>278</v>
      </c>
      <c r="J65" s="3">
        <v>252</v>
      </c>
      <c r="K65" s="3">
        <v>0</v>
      </c>
      <c r="L65" s="4">
        <v>278</v>
      </c>
      <c r="M65" s="3">
        <v>13</v>
      </c>
      <c r="N65" s="22">
        <f t="shared" si="0"/>
        <v>278</v>
      </c>
      <c r="O65" s="22">
        <f t="shared" si="3"/>
        <v>13</v>
      </c>
    </row>
    <row r="66" spans="1:15" ht="19.5">
      <c r="A66" s="27">
        <v>62</v>
      </c>
      <c r="B66" s="1" t="s">
        <v>193</v>
      </c>
      <c r="C66" s="2" t="s">
        <v>194</v>
      </c>
      <c r="D66" s="2" t="s">
        <v>50</v>
      </c>
      <c r="E66" s="2" t="s">
        <v>42</v>
      </c>
      <c r="F66" s="2" t="s">
        <v>195</v>
      </c>
      <c r="G66" s="3">
        <v>0</v>
      </c>
      <c r="H66" s="3">
        <v>269</v>
      </c>
      <c r="I66" s="3">
        <v>268</v>
      </c>
      <c r="J66" s="3">
        <v>267</v>
      </c>
      <c r="K66" s="3">
        <v>266</v>
      </c>
      <c r="L66" s="4">
        <v>269</v>
      </c>
      <c r="M66" s="3">
        <v>14</v>
      </c>
      <c r="N66" s="22">
        <f t="shared" si="0"/>
        <v>269</v>
      </c>
      <c r="O66" s="22">
        <f t="shared" si="3"/>
        <v>14</v>
      </c>
    </row>
    <row r="67" spans="1:15" ht="19.5">
      <c r="A67" s="27">
        <v>64</v>
      </c>
      <c r="B67" s="1" t="s">
        <v>150</v>
      </c>
      <c r="C67" s="2" t="s">
        <v>151</v>
      </c>
      <c r="D67" s="2" t="s">
        <v>50</v>
      </c>
      <c r="E67" s="2" t="s">
        <v>18</v>
      </c>
      <c r="F67" s="2" t="s">
        <v>152</v>
      </c>
      <c r="G67" s="3">
        <v>248</v>
      </c>
      <c r="H67" s="3">
        <v>255</v>
      </c>
      <c r="I67" s="3">
        <v>251</v>
      </c>
      <c r="J67" s="3">
        <v>268</v>
      </c>
      <c r="K67" s="3">
        <v>268</v>
      </c>
      <c r="L67" s="4">
        <v>268</v>
      </c>
      <c r="M67" s="3">
        <v>15</v>
      </c>
      <c r="N67" s="22">
        <f t="shared" si="0"/>
        <v>268</v>
      </c>
      <c r="O67" s="22">
        <f t="shared" si="3"/>
        <v>15</v>
      </c>
    </row>
    <row r="68" spans="1:15" ht="19.5">
      <c r="A68" s="27">
        <v>65</v>
      </c>
      <c r="B68" s="1" t="s">
        <v>187</v>
      </c>
      <c r="C68" s="2" t="s">
        <v>188</v>
      </c>
      <c r="D68" s="2" t="s">
        <v>50</v>
      </c>
      <c r="E68" s="2" t="s">
        <v>189</v>
      </c>
      <c r="F68" s="2" t="s">
        <v>190</v>
      </c>
      <c r="G68" s="3">
        <v>238</v>
      </c>
      <c r="H68" s="3">
        <v>268</v>
      </c>
      <c r="I68" s="3">
        <v>0</v>
      </c>
      <c r="J68" s="3">
        <v>267</v>
      </c>
      <c r="K68" s="3">
        <v>242</v>
      </c>
      <c r="L68" s="4">
        <v>268</v>
      </c>
      <c r="M68" s="3">
        <v>15</v>
      </c>
      <c r="N68" s="22">
        <f t="shared" si="0"/>
        <v>268</v>
      </c>
      <c r="O68" s="22">
        <f t="shared" si="3"/>
        <v>15</v>
      </c>
    </row>
    <row r="69" spans="1:15" ht="19.5">
      <c r="A69" s="27">
        <v>66</v>
      </c>
      <c r="B69" s="1" t="s">
        <v>191</v>
      </c>
      <c r="C69" s="2" t="s">
        <v>192</v>
      </c>
      <c r="D69" s="2" t="s">
        <v>50</v>
      </c>
      <c r="E69" s="2" t="s">
        <v>189</v>
      </c>
      <c r="F69" s="2" t="s">
        <v>190</v>
      </c>
      <c r="G69" s="3">
        <v>0</v>
      </c>
      <c r="H69" s="3">
        <v>225</v>
      </c>
      <c r="I69" s="3">
        <v>0</v>
      </c>
      <c r="J69" s="3">
        <v>265</v>
      </c>
      <c r="K69" s="3">
        <v>0</v>
      </c>
      <c r="L69" s="4">
        <v>265</v>
      </c>
      <c r="M69" s="3">
        <v>17</v>
      </c>
      <c r="N69" s="22">
        <f t="shared" ref="N69:N132" si="4">MAX(G69:K69)</f>
        <v>265</v>
      </c>
      <c r="O69" s="22">
        <f t="shared" si="3"/>
        <v>17</v>
      </c>
    </row>
    <row r="70" spans="1:15" ht="19.5">
      <c r="A70" s="27">
        <v>67</v>
      </c>
      <c r="B70" s="1" t="s">
        <v>239</v>
      </c>
      <c r="C70" s="2" t="s">
        <v>240</v>
      </c>
      <c r="D70" s="2" t="s">
        <v>219</v>
      </c>
      <c r="E70" s="2" t="s">
        <v>42</v>
      </c>
      <c r="F70" s="2" t="s">
        <v>241</v>
      </c>
      <c r="G70" s="3">
        <v>217</v>
      </c>
      <c r="H70" s="3">
        <v>252</v>
      </c>
      <c r="I70" s="3">
        <v>262</v>
      </c>
      <c r="J70" s="3">
        <v>237</v>
      </c>
      <c r="K70" s="3">
        <v>0</v>
      </c>
      <c r="L70" s="4">
        <v>262</v>
      </c>
      <c r="M70" s="3">
        <v>18</v>
      </c>
      <c r="N70" s="22">
        <f t="shared" si="4"/>
        <v>262</v>
      </c>
      <c r="O70" s="22">
        <f t="shared" si="3"/>
        <v>18</v>
      </c>
    </row>
    <row r="71" spans="1:15" ht="19.5">
      <c r="A71" s="27">
        <v>68</v>
      </c>
      <c r="B71" s="1" t="s">
        <v>254</v>
      </c>
      <c r="C71" s="2" t="s">
        <v>255</v>
      </c>
      <c r="D71" s="2" t="s">
        <v>219</v>
      </c>
      <c r="E71" s="2" t="s">
        <v>115</v>
      </c>
      <c r="F71" s="2" t="s">
        <v>256</v>
      </c>
      <c r="G71" s="3">
        <v>0</v>
      </c>
      <c r="H71" s="3">
        <v>243</v>
      </c>
      <c r="I71" s="3">
        <v>260</v>
      </c>
      <c r="J71" s="3">
        <v>0</v>
      </c>
      <c r="K71" s="3">
        <v>239</v>
      </c>
      <c r="L71" s="4">
        <v>260</v>
      </c>
      <c r="M71" s="3">
        <v>19</v>
      </c>
      <c r="N71" s="22">
        <f t="shared" si="4"/>
        <v>260</v>
      </c>
      <c r="O71" s="22">
        <f t="shared" si="3"/>
        <v>19</v>
      </c>
    </row>
    <row r="72" spans="1:15" ht="19.5">
      <c r="A72" s="27">
        <v>69</v>
      </c>
      <c r="B72" s="1" t="s">
        <v>196</v>
      </c>
      <c r="C72" s="2" t="s">
        <v>197</v>
      </c>
      <c r="D72" s="2" t="s">
        <v>50</v>
      </c>
      <c r="E72" s="2" t="s">
        <v>42</v>
      </c>
      <c r="F72" s="2" t="s">
        <v>195</v>
      </c>
      <c r="G72" s="3">
        <v>0</v>
      </c>
      <c r="H72" s="3">
        <v>0</v>
      </c>
      <c r="I72" s="3">
        <v>0</v>
      </c>
      <c r="J72" s="3">
        <v>0</v>
      </c>
      <c r="K72" s="3">
        <v>258</v>
      </c>
      <c r="L72" s="4">
        <v>258</v>
      </c>
      <c r="M72" s="3">
        <v>20</v>
      </c>
      <c r="N72" s="22">
        <f t="shared" si="4"/>
        <v>258</v>
      </c>
      <c r="O72" s="22">
        <f t="shared" si="3"/>
        <v>20</v>
      </c>
    </row>
    <row r="73" spans="1:15" ht="19.5">
      <c r="A73" s="27">
        <v>70</v>
      </c>
      <c r="B73" s="1" t="s">
        <v>163</v>
      </c>
      <c r="C73" s="2" t="s">
        <v>164</v>
      </c>
      <c r="D73" s="2" t="s">
        <v>50</v>
      </c>
      <c r="E73" s="2" t="s">
        <v>28</v>
      </c>
      <c r="F73" s="2" t="s">
        <v>165</v>
      </c>
      <c r="G73" s="3">
        <v>217</v>
      </c>
      <c r="H73" s="3">
        <v>212</v>
      </c>
      <c r="I73" s="3">
        <v>0</v>
      </c>
      <c r="J73" s="3">
        <v>257</v>
      </c>
      <c r="K73" s="3">
        <v>246</v>
      </c>
      <c r="L73" s="4">
        <v>257</v>
      </c>
      <c r="M73" s="3">
        <v>21</v>
      </c>
      <c r="N73" s="22">
        <f t="shared" si="4"/>
        <v>257</v>
      </c>
      <c r="O73" s="22">
        <f t="shared" si="3"/>
        <v>21</v>
      </c>
    </row>
    <row r="74" spans="1:15" ht="19.5">
      <c r="A74" s="27">
        <v>71</v>
      </c>
      <c r="B74" s="1" t="s">
        <v>147</v>
      </c>
      <c r="C74" s="2" t="s">
        <v>148</v>
      </c>
      <c r="D74" s="2" t="s">
        <v>50</v>
      </c>
      <c r="E74" s="2" t="s">
        <v>18</v>
      </c>
      <c r="F74" s="2" t="s">
        <v>149</v>
      </c>
      <c r="G74" s="3">
        <v>0</v>
      </c>
      <c r="H74" s="3">
        <v>256</v>
      </c>
      <c r="I74" s="3">
        <v>254</v>
      </c>
      <c r="J74" s="3">
        <v>236</v>
      </c>
      <c r="K74" s="3">
        <v>239</v>
      </c>
      <c r="L74" s="4">
        <v>256</v>
      </c>
      <c r="M74" s="3">
        <v>22</v>
      </c>
      <c r="N74" s="22">
        <f t="shared" si="4"/>
        <v>256</v>
      </c>
      <c r="O74" s="22">
        <f t="shared" si="3"/>
        <v>22</v>
      </c>
    </row>
    <row r="75" spans="1:15" ht="19.5">
      <c r="A75" s="27">
        <v>72</v>
      </c>
      <c r="B75" s="1" t="s">
        <v>201</v>
      </c>
      <c r="C75" s="2" t="s">
        <v>202</v>
      </c>
      <c r="D75" s="2" t="s">
        <v>50</v>
      </c>
      <c r="E75" s="2" t="s">
        <v>57</v>
      </c>
      <c r="F75" s="2" t="s">
        <v>200</v>
      </c>
      <c r="G75" s="3">
        <v>225</v>
      </c>
      <c r="H75" s="3">
        <v>232</v>
      </c>
      <c r="I75" s="3">
        <v>255</v>
      </c>
      <c r="J75" s="3">
        <v>236</v>
      </c>
      <c r="K75" s="3">
        <v>0</v>
      </c>
      <c r="L75" s="4">
        <v>255</v>
      </c>
      <c r="M75" s="3">
        <v>23</v>
      </c>
      <c r="N75" s="22">
        <f t="shared" si="4"/>
        <v>255</v>
      </c>
      <c r="O75" s="22">
        <f t="shared" si="3"/>
        <v>23</v>
      </c>
    </row>
    <row r="76" spans="1:15" ht="19.5">
      <c r="A76" s="27">
        <v>73</v>
      </c>
      <c r="B76" s="1" t="s">
        <v>169</v>
      </c>
      <c r="C76" s="2" t="s">
        <v>170</v>
      </c>
      <c r="D76" s="2" t="s">
        <v>50</v>
      </c>
      <c r="E76" s="2" t="s">
        <v>28</v>
      </c>
      <c r="F76" s="2" t="s">
        <v>171</v>
      </c>
      <c r="G76" s="3">
        <v>0</v>
      </c>
      <c r="H76" s="3">
        <v>0</v>
      </c>
      <c r="I76" s="3">
        <v>0</v>
      </c>
      <c r="J76" s="3">
        <v>241</v>
      </c>
      <c r="K76" s="3">
        <v>249</v>
      </c>
      <c r="L76" s="4">
        <v>249</v>
      </c>
      <c r="M76" s="3">
        <v>24</v>
      </c>
      <c r="N76" s="22">
        <f t="shared" si="4"/>
        <v>249</v>
      </c>
      <c r="O76" s="22">
        <f t="shared" si="3"/>
        <v>24</v>
      </c>
    </row>
    <row r="77" spans="1:15" ht="19.5">
      <c r="A77" s="27">
        <v>74</v>
      </c>
      <c r="B77" s="1" t="s">
        <v>242</v>
      </c>
      <c r="C77" s="2" t="s">
        <v>243</v>
      </c>
      <c r="D77" s="2" t="s">
        <v>219</v>
      </c>
      <c r="E77" s="2" t="s">
        <v>57</v>
      </c>
      <c r="F77" s="2" t="s">
        <v>244</v>
      </c>
      <c r="G77" s="3">
        <v>228</v>
      </c>
      <c r="H77" s="3">
        <v>206</v>
      </c>
      <c r="I77" s="3">
        <v>0</v>
      </c>
      <c r="J77" s="3">
        <v>0</v>
      </c>
      <c r="K77" s="3">
        <v>249</v>
      </c>
      <c r="L77" s="4">
        <v>249</v>
      </c>
      <c r="M77" s="3">
        <v>24</v>
      </c>
      <c r="N77" s="22">
        <f t="shared" si="4"/>
        <v>249</v>
      </c>
      <c r="O77" s="22">
        <f t="shared" si="3"/>
        <v>24</v>
      </c>
    </row>
    <row r="78" spans="1:15" ht="19.5">
      <c r="A78" s="27">
        <v>75</v>
      </c>
      <c r="B78" s="1" t="s">
        <v>248</v>
      </c>
      <c r="C78" s="2" t="s">
        <v>249</v>
      </c>
      <c r="D78" s="2" t="s">
        <v>219</v>
      </c>
      <c r="E78" s="2" t="s">
        <v>115</v>
      </c>
      <c r="F78" s="2" t="s">
        <v>250</v>
      </c>
      <c r="G78" s="3">
        <v>0</v>
      </c>
      <c r="H78" s="3">
        <v>0</v>
      </c>
      <c r="I78" s="3">
        <v>247</v>
      </c>
      <c r="J78" s="3">
        <v>0</v>
      </c>
      <c r="K78" s="3">
        <v>0</v>
      </c>
      <c r="L78" s="4">
        <v>247</v>
      </c>
      <c r="M78" s="3">
        <v>26</v>
      </c>
      <c r="N78" s="22">
        <f t="shared" si="4"/>
        <v>247</v>
      </c>
      <c r="O78" s="22">
        <f t="shared" si="3"/>
        <v>26</v>
      </c>
    </row>
    <row r="79" spans="1:15" ht="19.5">
      <c r="A79" s="27">
        <v>76</v>
      </c>
      <c r="B79" s="1" t="s">
        <v>185</v>
      </c>
      <c r="C79" s="2" t="s">
        <v>186</v>
      </c>
      <c r="D79" s="2" t="s">
        <v>50</v>
      </c>
      <c r="E79" s="2" t="s">
        <v>179</v>
      </c>
      <c r="F79" s="2" t="s">
        <v>180</v>
      </c>
      <c r="G79" s="3">
        <v>0</v>
      </c>
      <c r="H79" s="3">
        <v>227</v>
      </c>
      <c r="I79" s="3">
        <v>0</v>
      </c>
      <c r="J79" s="3">
        <v>0</v>
      </c>
      <c r="K79" s="3">
        <v>244</v>
      </c>
      <c r="L79" s="4">
        <v>244</v>
      </c>
      <c r="M79" s="3">
        <v>27</v>
      </c>
      <c r="N79" s="22">
        <f t="shared" si="4"/>
        <v>244</v>
      </c>
      <c r="O79" s="22">
        <f t="shared" si="3"/>
        <v>27</v>
      </c>
    </row>
    <row r="80" spans="1:15" ht="19.5">
      <c r="A80" s="27">
        <v>77</v>
      </c>
      <c r="B80" s="1" t="s">
        <v>214</v>
      </c>
      <c r="C80" s="2" t="s">
        <v>215</v>
      </c>
      <c r="D80" s="2" t="s">
        <v>50</v>
      </c>
      <c r="E80" s="2" t="s">
        <v>51</v>
      </c>
      <c r="F80" s="2" t="s">
        <v>216</v>
      </c>
      <c r="G80" s="3">
        <v>0</v>
      </c>
      <c r="H80" s="3">
        <v>0</v>
      </c>
      <c r="I80" s="3">
        <v>204</v>
      </c>
      <c r="J80" s="3">
        <v>0</v>
      </c>
      <c r="K80" s="3">
        <v>244</v>
      </c>
      <c r="L80" s="4">
        <v>244</v>
      </c>
      <c r="M80" s="3">
        <v>27</v>
      </c>
      <c r="N80" s="22">
        <f t="shared" si="4"/>
        <v>244</v>
      </c>
      <c r="O80" s="22">
        <f t="shared" si="3"/>
        <v>27</v>
      </c>
    </row>
    <row r="81" spans="1:15" ht="19.5">
      <c r="A81" s="27">
        <v>78</v>
      </c>
      <c r="B81" s="1" t="s">
        <v>155</v>
      </c>
      <c r="C81" s="2" t="s">
        <v>156</v>
      </c>
      <c r="D81" s="2" t="s">
        <v>50</v>
      </c>
      <c r="E81" s="2" t="s">
        <v>28</v>
      </c>
      <c r="F81" s="2" t="s">
        <v>32</v>
      </c>
      <c r="G81" s="3">
        <v>170</v>
      </c>
      <c r="H81" s="3">
        <v>236</v>
      </c>
      <c r="I81" s="3">
        <v>219</v>
      </c>
      <c r="J81" s="3">
        <v>224</v>
      </c>
      <c r="K81" s="3">
        <v>209</v>
      </c>
      <c r="L81" s="4">
        <v>236</v>
      </c>
      <c r="M81" s="3">
        <v>29</v>
      </c>
      <c r="N81" s="22">
        <f t="shared" si="4"/>
        <v>236</v>
      </c>
      <c r="O81" s="22">
        <f t="shared" si="3"/>
        <v>29</v>
      </c>
    </row>
    <row r="82" spans="1:15" ht="19.5">
      <c r="A82" s="27">
        <v>79</v>
      </c>
      <c r="B82" s="1" t="s">
        <v>231</v>
      </c>
      <c r="C82" s="2" t="s">
        <v>232</v>
      </c>
      <c r="D82" s="2" t="s">
        <v>219</v>
      </c>
      <c r="E82" s="2" t="s">
        <v>109</v>
      </c>
      <c r="F82" s="2" t="s">
        <v>233</v>
      </c>
      <c r="G82" s="3">
        <v>0</v>
      </c>
      <c r="H82" s="3">
        <v>162</v>
      </c>
      <c r="I82" s="3">
        <v>209</v>
      </c>
      <c r="J82" s="3">
        <v>0</v>
      </c>
      <c r="K82" s="3">
        <v>236</v>
      </c>
      <c r="L82" s="4">
        <v>236</v>
      </c>
      <c r="M82" s="3">
        <v>29</v>
      </c>
      <c r="N82" s="22">
        <f t="shared" si="4"/>
        <v>236</v>
      </c>
      <c r="O82" s="22">
        <f t="shared" si="3"/>
        <v>29</v>
      </c>
    </row>
    <row r="83" spans="1:15" ht="19.5">
      <c r="A83" s="27">
        <v>80</v>
      </c>
      <c r="B83" s="1" t="s">
        <v>245</v>
      </c>
      <c r="C83" s="2" t="s">
        <v>246</v>
      </c>
      <c r="D83" s="2" t="s">
        <v>219</v>
      </c>
      <c r="E83" s="2" t="s">
        <v>61</v>
      </c>
      <c r="F83" s="2" t="s">
        <v>247</v>
      </c>
      <c r="G83" s="3">
        <v>234</v>
      </c>
      <c r="H83" s="3">
        <v>218</v>
      </c>
      <c r="I83" s="3">
        <v>0</v>
      </c>
      <c r="J83" s="3">
        <v>0</v>
      </c>
      <c r="K83" s="3">
        <v>184</v>
      </c>
      <c r="L83" s="4">
        <v>234</v>
      </c>
      <c r="M83" s="3">
        <v>31</v>
      </c>
      <c r="N83" s="22">
        <f t="shared" si="4"/>
        <v>234</v>
      </c>
      <c r="O83" s="22">
        <f t="shared" si="3"/>
        <v>31</v>
      </c>
    </row>
    <row r="84" spans="1:15" ht="19.5">
      <c r="A84" s="27">
        <v>81</v>
      </c>
      <c r="B84" s="1" t="s">
        <v>236</v>
      </c>
      <c r="C84" s="2" t="s">
        <v>237</v>
      </c>
      <c r="D84" s="2" t="s">
        <v>219</v>
      </c>
      <c r="E84" s="2" t="s">
        <v>189</v>
      </c>
      <c r="F84" s="2" t="s">
        <v>238</v>
      </c>
      <c r="G84" s="3">
        <v>202</v>
      </c>
      <c r="H84" s="3">
        <v>227</v>
      </c>
      <c r="I84" s="3">
        <v>0</v>
      </c>
      <c r="J84" s="3">
        <v>226</v>
      </c>
      <c r="K84" s="3">
        <v>0</v>
      </c>
      <c r="L84" s="4">
        <v>227</v>
      </c>
      <c r="M84" s="3">
        <v>32</v>
      </c>
      <c r="N84" s="22">
        <f t="shared" si="4"/>
        <v>227</v>
      </c>
      <c r="O84" s="22">
        <f t="shared" si="3"/>
        <v>32</v>
      </c>
    </row>
    <row r="85" spans="1:15" ht="19.5">
      <c r="A85" s="27">
        <v>82</v>
      </c>
      <c r="B85" s="1" t="s">
        <v>203</v>
      </c>
      <c r="C85" s="2" t="s">
        <v>204</v>
      </c>
      <c r="D85" s="2" t="s">
        <v>50</v>
      </c>
      <c r="E85" s="2" t="s">
        <v>57</v>
      </c>
      <c r="F85" s="2" t="s">
        <v>200</v>
      </c>
      <c r="G85" s="3">
        <v>105</v>
      </c>
      <c r="H85" s="3">
        <v>0</v>
      </c>
      <c r="I85" s="3">
        <v>196</v>
      </c>
      <c r="J85" s="3">
        <v>221</v>
      </c>
      <c r="K85" s="3">
        <v>0</v>
      </c>
      <c r="L85" s="4">
        <v>221</v>
      </c>
      <c r="M85" s="3">
        <v>33</v>
      </c>
      <c r="N85" s="22">
        <f t="shared" si="4"/>
        <v>221</v>
      </c>
      <c r="O85" s="22">
        <f t="shared" si="3"/>
        <v>33</v>
      </c>
    </row>
    <row r="86" spans="1:15" ht="19.5">
      <c r="A86" s="27">
        <v>83</v>
      </c>
      <c r="B86" s="1" t="s">
        <v>217</v>
      </c>
      <c r="C86" s="2" t="s">
        <v>218</v>
      </c>
      <c r="D86" s="2" t="s">
        <v>219</v>
      </c>
      <c r="E86" s="2" t="s">
        <v>12</v>
      </c>
      <c r="F86" s="2" t="s">
        <v>220</v>
      </c>
      <c r="G86" s="3">
        <v>219</v>
      </c>
      <c r="H86" s="3">
        <v>202</v>
      </c>
      <c r="I86" s="3">
        <v>138</v>
      </c>
      <c r="J86" s="3">
        <v>112</v>
      </c>
      <c r="K86" s="3">
        <v>167</v>
      </c>
      <c r="L86" s="4">
        <v>219</v>
      </c>
      <c r="M86" s="3">
        <v>34</v>
      </c>
      <c r="N86" s="22">
        <f t="shared" si="4"/>
        <v>219</v>
      </c>
      <c r="O86" s="22">
        <f t="shared" si="3"/>
        <v>34</v>
      </c>
    </row>
    <row r="87" spans="1:15" ht="19.5">
      <c r="A87" s="27">
        <v>84</v>
      </c>
      <c r="B87" s="1" t="s">
        <v>251</v>
      </c>
      <c r="C87" s="2" t="s">
        <v>252</v>
      </c>
      <c r="D87" s="2" t="s">
        <v>219</v>
      </c>
      <c r="E87" s="2" t="s">
        <v>115</v>
      </c>
      <c r="F87" s="2" t="s">
        <v>253</v>
      </c>
      <c r="G87" s="3">
        <v>73</v>
      </c>
      <c r="H87" s="3">
        <v>74</v>
      </c>
      <c r="I87" s="3">
        <v>0</v>
      </c>
      <c r="J87" s="3">
        <v>217</v>
      </c>
      <c r="K87" s="3">
        <v>0</v>
      </c>
      <c r="L87" s="4">
        <v>217</v>
      </c>
      <c r="M87" s="3">
        <v>35</v>
      </c>
      <c r="N87" s="22">
        <f t="shared" si="4"/>
        <v>217</v>
      </c>
      <c r="O87" s="22">
        <f t="shared" si="3"/>
        <v>35</v>
      </c>
    </row>
    <row r="88" spans="1:15" ht="19.5">
      <c r="A88" s="27">
        <v>85</v>
      </c>
      <c r="B88" s="1" t="s">
        <v>160</v>
      </c>
      <c r="C88" s="2" t="s">
        <v>161</v>
      </c>
      <c r="D88" s="2" t="s">
        <v>50</v>
      </c>
      <c r="E88" s="2" t="s">
        <v>28</v>
      </c>
      <c r="F88" s="2" t="s">
        <v>162</v>
      </c>
      <c r="G88" s="3">
        <v>191</v>
      </c>
      <c r="H88" s="3">
        <v>191</v>
      </c>
      <c r="I88" s="3">
        <v>169</v>
      </c>
      <c r="J88" s="3">
        <v>192</v>
      </c>
      <c r="K88" s="3">
        <v>188</v>
      </c>
      <c r="L88" s="4">
        <v>192</v>
      </c>
      <c r="M88" s="3">
        <v>36</v>
      </c>
      <c r="N88" s="22">
        <f t="shared" si="4"/>
        <v>192</v>
      </c>
      <c r="O88" s="22">
        <f t="shared" si="3"/>
        <v>36</v>
      </c>
    </row>
    <row r="89" spans="1:15" ht="19.5">
      <c r="A89" s="27">
        <v>86</v>
      </c>
      <c r="B89" s="1" t="s">
        <v>234</v>
      </c>
      <c r="C89" s="2" t="s">
        <v>235</v>
      </c>
      <c r="D89" s="2" t="s">
        <v>219</v>
      </c>
      <c r="E89" s="2" t="s">
        <v>179</v>
      </c>
      <c r="F89" s="2" t="s">
        <v>180</v>
      </c>
      <c r="G89" s="3">
        <v>164</v>
      </c>
      <c r="H89" s="3">
        <v>171</v>
      </c>
      <c r="I89" s="3">
        <v>0</v>
      </c>
      <c r="J89" s="3">
        <v>0</v>
      </c>
      <c r="K89" s="3">
        <v>0</v>
      </c>
      <c r="L89" s="4">
        <v>171</v>
      </c>
      <c r="M89" s="3">
        <v>37</v>
      </c>
      <c r="N89" s="22">
        <f t="shared" si="4"/>
        <v>171</v>
      </c>
      <c r="O89" s="22">
        <f t="shared" si="3"/>
        <v>37</v>
      </c>
    </row>
    <row r="90" spans="1:15" ht="19.5">
      <c r="A90" s="27">
        <v>87</v>
      </c>
      <c r="B90" s="1" t="s">
        <v>229</v>
      </c>
      <c r="C90" s="2" t="s">
        <v>230</v>
      </c>
      <c r="D90" s="2" t="s">
        <v>219</v>
      </c>
      <c r="E90" s="2" t="s">
        <v>28</v>
      </c>
      <c r="F90" s="2" t="s">
        <v>165</v>
      </c>
      <c r="G90" s="3">
        <v>102</v>
      </c>
      <c r="H90" s="3">
        <v>158</v>
      </c>
      <c r="I90" s="3">
        <v>0</v>
      </c>
      <c r="J90" s="3">
        <v>138</v>
      </c>
      <c r="K90" s="3">
        <v>88</v>
      </c>
      <c r="L90" s="4">
        <v>158</v>
      </c>
      <c r="M90" s="3">
        <v>38</v>
      </c>
      <c r="N90" s="22">
        <f t="shared" si="4"/>
        <v>158</v>
      </c>
      <c r="O90" s="22">
        <f t="shared" si="3"/>
        <v>38</v>
      </c>
    </row>
    <row r="91" spans="1:15" ht="19.5">
      <c r="A91" s="27">
        <v>88</v>
      </c>
      <c r="B91" s="1" t="s">
        <v>221</v>
      </c>
      <c r="C91" s="2" t="s">
        <v>222</v>
      </c>
      <c r="D91" s="2" t="s">
        <v>219</v>
      </c>
      <c r="E91" s="2" t="s">
        <v>12</v>
      </c>
      <c r="F91" s="2" t="s">
        <v>223</v>
      </c>
      <c r="G91" s="3">
        <v>0</v>
      </c>
      <c r="H91" s="3">
        <v>156</v>
      </c>
      <c r="I91" s="3">
        <v>124</v>
      </c>
      <c r="J91" s="3">
        <v>155</v>
      </c>
      <c r="K91" s="3">
        <v>148</v>
      </c>
      <c r="L91" s="4">
        <v>156</v>
      </c>
      <c r="M91" s="3">
        <v>39</v>
      </c>
      <c r="N91" s="22">
        <f t="shared" si="4"/>
        <v>156</v>
      </c>
      <c r="O91" s="22">
        <f t="shared" si="3"/>
        <v>39</v>
      </c>
    </row>
    <row r="92" spans="1:15" ht="19.5">
      <c r="A92" s="27">
        <v>89</v>
      </c>
      <c r="B92" s="1" t="s">
        <v>227</v>
      </c>
      <c r="C92" s="2" t="s">
        <v>228</v>
      </c>
      <c r="D92" s="2" t="s">
        <v>219</v>
      </c>
      <c r="E92" s="2" t="s">
        <v>28</v>
      </c>
      <c r="F92" s="2" t="s">
        <v>165</v>
      </c>
      <c r="G92" s="3">
        <v>130</v>
      </c>
      <c r="H92" s="3">
        <v>0</v>
      </c>
      <c r="I92" s="3">
        <v>0</v>
      </c>
      <c r="J92" s="3">
        <v>0</v>
      </c>
      <c r="K92" s="3">
        <v>0</v>
      </c>
      <c r="L92" s="4">
        <v>130</v>
      </c>
      <c r="M92" s="3">
        <v>40</v>
      </c>
      <c r="N92" s="22">
        <f t="shared" si="4"/>
        <v>130</v>
      </c>
      <c r="O92" s="22">
        <f t="shared" si="3"/>
        <v>40</v>
      </c>
    </row>
    <row r="93" spans="1:15" ht="19.5">
      <c r="A93" s="27">
        <v>90</v>
      </c>
      <c r="B93" s="1" t="s">
        <v>212</v>
      </c>
      <c r="C93" s="2" t="s">
        <v>213</v>
      </c>
      <c r="D93" s="2" t="s">
        <v>50</v>
      </c>
      <c r="E93" s="2" t="s">
        <v>51</v>
      </c>
      <c r="F93" s="2" t="s">
        <v>52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4">
        <v>0</v>
      </c>
      <c r="M93" s="3">
        <v>41</v>
      </c>
      <c r="N93" s="22">
        <f t="shared" si="4"/>
        <v>0</v>
      </c>
      <c r="O93" s="22">
        <f t="shared" si="3"/>
        <v>41</v>
      </c>
    </row>
    <row r="94" spans="1:15" ht="19.5">
      <c r="A94" s="27">
        <v>91</v>
      </c>
      <c r="B94" s="7" t="s">
        <v>257</v>
      </c>
      <c r="C94" s="8" t="s">
        <v>258</v>
      </c>
      <c r="D94" s="8" t="s">
        <v>259</v>
      </c>
      <c r="E94" s="8" t="s">
        <v>18</v>
      </c>
      <c r="F94" s="8" t="s">
        <v>260</v>
      </c>
      <c r="G94" s="9">
        <v>239</v>
      </c>
      <c r="H94" s="9">
        <v>222</v>
      </c>
      <c r="I94" s="9">
        <v>231</v>
      </c>
      <c r="J94" s="9">
        <v>0</v>
      </c>
      <c r="K94" s="9">
        <v>231</v>
      </c>
      <c r="L94" s="10">
        <v>239</v>
      </c>
      <c r="M94" s="9">
        <v>1</v>
      </c>
      <c r="N94" s="22">
        <f t="shared" si="4"/>
        <v>239</v>
      </c>
      <c r="O94" s="22">
        <f>RANK(N94,N$94:N$121,0)</f>
        <v>1</v>
      </c>
    </row>
    <row r="95" spans="1:15" ht="19.5">
      <c r="A95" s="27">
        <v>92</v>
      </c>
      <c r="B95" s="7" t="s">
        <v>266</v>
      </c>
      <c r="C95" s="8" t="s">
        <v>267</v>
      </c>
      <c r="D95" s="8" t="s">
        <v>259</v>
      </c>
      <c r="E95" s="8" t="s">
        <v>28</v>
      </c>
      <c r="F95" s="8" t="s">
        <v>171</v>
      </c>
      <c r="G95" s="9">
        <v>184</v>
      </c>
      <c r="H95" s="9">
        <v>225</v>
      </c>
      <c r="I95" s="9">
        <v>203</v>
      </c>
      <c r="J95" s="9">
        <v>235</v>
      </c>
      <c r="K95" s="9">
        <v>189</v>
      </c>
      <c r="L95" s="10">
        <v>235</v>
      </c>
      <c r="M95" s="9">
        <v>2</v>
      </c>
      <c r="N95" s="22">
        <f t="shared" si="4"/>
        <v>235</v>
      </c>
      <c r="O95" s="22">
        <f t="shared" ref="O95:O121" si="5">RANK(N95,N$94:N$121,0)</f>
        <v>2</v>
      </c>
    </row>
    <row r="96" spans="1:15" ht="19.5">
      <c r="A96" s="27">
        <v>93</v>
      </c>
      <c r="B96" s="7" t="s">
        <v>281</v>
      </c>
      <c r="C96" s="8" t="s">
        <v>282</v>
      </c>
      <c r="D96" s="8" t="s">
        <v>259</v>
      </c>
      <c r="E96" s="8" t="s">
        <v>42</v>
      </c>
      <c r="F96" s="8" t="s">
        <v>278</v>
      </c>
      <c r="G96" s="9">
        <v>223</v>
      </c>
      <c r="H96" s="9">
        <v>233</v>
      </c>
      <c r="I96" s="9">
        <v>225</v>
      </c>
      <c r="J96" s="9">
        <v>229</v>
      </c>
      <c r="K96" s="9">
        <v>229</v>
      </c>
      <c r="L96" s="10">
        <v>233</v>
      </c>
      <c r="M96" s="9">
        <v>3</v>
      </c>
      <c r="N96" s="22">
        <f t="shared" si="4"/>
        <v>233</v>
      </c>
      <c r="O96" s="22">
        <f t="shared" si="5"/>
        <v>3</v>
      </c>
    </row>
    <row r="97" spans="1:15" ht="19.5">
      <c r="A97" s="27">
        <v>94</v>
      </c>
      <c r="B97" s="7" t="s">
        <v>274</v>
      </c>
      <c r="C97" s="8" t="s">
        <v>275</v>
      </c>
      <c r="D97" s="8" t="s">
        <v>259</v>
      </c>
      <c r="E97" s="8" t="s">
        <v>179</v>
      </c>
      <c r="F97" s="8" t="s">
        <v>180</v>
      </c>
      <c r="G97" s="9">
        <v>210</v>
      </c>
      <c r="H97" s="9">
        <v>230</v>
      </c>
      <c r="I97" s="9">
        <v>230</v>
      </c>
      <c r="J97" s="9">
        <v>213</v>
      </c>
      <c r="K97" s="9">
        <v>231</v>
      </c>
      <c r="L97" s="10">
        <v>231</v>
      </c>
      <c r="M97" s="9">
        <v>4</v>
      </c>
      <c r="N97" s="22">
        <f t="shared" si="4"/>
        <v>231</v>
      </c>
      <c r="O97" s="22">
        <f t="shared" si="5"/>
        <v>4</v>
      </c>
    </row>
    <row r="98" spans="1:15" ht="19.5">
      <c r="A98" s="27">
        <v>95</v>
      </c>
      <c r="B98" s="8" t="s">
        <v>285</v>
      </c>
      <c r="C98" s="8" t="s">
        <v>286</v>
      </c>
      <c r="D98" s="8" t="s">
        <v>259</v>
      </c>
      <c r="E98" s="8" t="s">
        <v>61</v>
      </c>
      <c r="F98" s="8" t="s">
        <v>287</v>
      </c>
      <c r="G98" s="9">
        <v>0</v>
      </c>
      <c r="H98" s="9">
        <v>210</v>
      </c>
      <c r="I98" s="9">
        <v>196</v>
      </c>
      <c r="J98" s="9">
        <v>231</v>
      </c>
      <c r="K98" s="9">
        <v>229</v>
      </c>
      <c r="L98" s="10">
        <v>231</v>
      </c>
      <c r="M98" s="9">
        <v>4</v>
      </c>
      <c r="N98" s="22">
        <f t="shared" si="4"/>
        <v>231</v>
      </c>
      <c r="O98" s="22">
        <f t="shared" si="5"/>
        <v>4</v>
      </c>
    </row>
    <row r="99" spans="1:15" ht="19.5">
      <c r="A99" s="27">
        <v>96</v>
      </c>
      <c r="B99" s="8" t="s">
        <v>283</v>
      </c>
      <c r="C99" s="8" t="s">
        <v>284</v>
      </c>
      <c r="D99" s="8" t="s">
        <v>259</v>
      </c>
      <c r="E99" s="8" t="s">
        <v>57</v>
      </c>
      <c r="F99" s="8" t="s">
        <v>200</v>
      </c>
      <c r="G99" s="9">
        <v>226</v>
      </c>
      <c r="H99" s="9">
        <v>225</v>
      </c>
      <c r="I99" s="9">
        <v>220</v>
      </c>
      <c r="J99" s="9">
        <v>214</v>
      </c>
      <c r="K99" s="9">
        <v>223</v>
      </c>
      <c r="L99" s="10">
        <v>226</v>
      </c>
      <c r="M99" s="9">
        <v>6</v>
      </c>
      <c r="N99" s="22">
        <f t="shared" si="4"/>
        <v>226</v>
      </c>
      <c r="O99" s="22">
        <f t="shared" si="5"/>
        <v>6</v>
      </c>
    </row>
    <row r="100" spans="1:15" ht="19.5">
      <c r="A100" s="27">
        <v>97</v>
      </c>
      <c r="B100" s="7" t="s">
        <v>261</v>
      </c>
      <c r="C100" s="8" t="s">
        <v>262</v>
      </c>
      <c r="D100" s="8" t="s">
        <v>259</v>
      </c>
      <c r="E100" s="8" t="s">
        <v>18</v>
      </c>
      <c r="F100" s="8" t="s">
        <v>260</v>
      </c>
      <c r="G100" s="9">
        <v>207</v>
      </c>
      <c r="H100" s="9">
        <v>170</v>
      </c>
      <c r="I100" s="9">
        <v>224</v>
      </c>
      <c r="J100" s="9">
        <v>197</v>
      </c>
      <c r="K100" s="9">
        <v>149</v>
      </c>
      <c r="L100" s="10">
        <v>224</v>
      </c>
      <c r="M100" s="9">
        <v>7</v>
      </c>
      <c r="N100" s="22">
        <f t="shared" si="4"/>
        <v>224</v>
      </c>
      <c r="O100" s="22">
        <f t="shared" si="5"/>
        <v>7</v>
      </c>
    </row>
    <row r="101" spans="1:15" ht="19.5">
      <c r="A101" s="27">
        <v>98</v>
      </c>
      <c r="B101" s="11" t="s">
        <v>270</v>
      </c>
      <c r="C101" s="11" t="s">
        <v>271</v>
      </c>
      <c r="D101" s="11" t="s">
        <v>259</v>
      </c>
      <c r="E101" s="11" t="s">
        <v>551</v>
      </c>
      <c r="F101" s="11" t="s">
        <v>223</v>
      </c>
      <c r="G101" s="9">
        <v>218</v>
      </c>
      <c r="H101" s="9">
        <v>208</v>
      </c>
      <c r="I101" s="9">
        <v>194</v>
      </c>
      <c r="J101" s="9">
        <v>0</v>
      </c>
      <c r="K101" s="9">
        <v>221</v>
      </c>
      <c r="L101" s="10">
        <v>221</v>
      </c>
      <c r="M101" s="9">
        <v>8</v>
      </c>
      <c r="N101" s="22">
        <f t="shared" si="4"/>
        <v>221</v>
      </c>
      <c r="O101" s="22">
        <f t="shared" si="5"/>
        <v>8</v>
      </c>
    </row>
    <row r="102" spans="1:15" ht="19.5">
      <c r="A102" s="27">
        <v>99</v>
      </c>
      <c r="B102" s="7" t="s">
        <v>279</v>
      </c>
      <c r="C102" s="8" t="s">
        <v>280</v>
      </c>
      <c r="D102" s="8" t="s">
        <v>259</v>
      </c>
      <c r="E102" s="8" t="s">
        <v>42</v>
      </c>
      <c r="F102" s="8" t="s">
        <v>278</v>
      </c>
      <c r="G102" s="9">
        <v>219</v>
      </c>
      <c r="H102" s="9">
        <v>191</v>
      </c>
      <c r="I102" s="9">
        <v>220</v>
      </c>
      <c r="J102" s="9">
        <v>220</v>
      </c>
      <c r="K102" s="9">
        <v>197</v>
      </c>
      <c r="L102" s="10">
        <v>220</v>
      </c>
      <c r="M102" s="9">
        <v>9</v>
      </c>
      <c r="N102" s="22">
        <f t="shared" si="4"/>
        <v>220</v>
      </c>
      <c r="O102" s="22">
        <f t="shared" si="5"/>
        <v>9</v>
      </c>
    </row>
    <row r="103" spans="1:15" ht="19.5">
      <c r="A103" s="27">
        <v>100</v>
      </c>
      <c r="B103" s="8" t="s">
        <v>291</v>
      </c>
      <c r="C103" s="8" t="s">
        <v>292</v>
      </c>
      <c r="D103" s="8" t="s">
        <v>293</v>
      </c>
      <c r="E103" s="8" t="s">
        <v>18</v>
      </c>
      <c r="F103" s="8" t="s">
        <v>226</v>
      </c>
      <c r="G103" s="9">
        <v>210</v>
      </c>
      <c r="H103" s="9">
        <v>220</v>
      </c>
      <c r="I103" s="9">
        <v>205</v>
      </c>
      <c r="J103" s="9">
        <v>212</v>
      </c>
      <c r="K103" s="9">
        <v>127</v>
      </c>
      <c r="L103" s="10">
        <v>220</v>
      </c>
      <c r="M103" s="9">
        <v>9</v>
      </c>
      <c r="N103" s="22">
        <f t="shared" si="4"/>
        <v>220</v>
      </c>
      <c r="O103" s="22">
        <f t="shared" si="5"/>
        <v>9</v>
      </c>
    </row>
    <row r="104" spans="1:15" ht="19.5">
      <c r="A104" s="27">
        <v>101</v>
      </c>
      <c r="B104" s="8" t="s">
        <v>321</v>
      </c>
      <c r="C104" s="8" t="s">
        <v>322</v>
      </c>
      <c r="D104" s="8" t="s">
        <v>293</v>
      </c>
      <c r="E104" s="8" t="s">
        <v>61</v>
      </c>
      <c r="F104" s="8" t="s">
        <v>323</v>
      </c>
      <c r="G104" s="9">
        <v>200</v>
      </c>
      <c r="H104" s="9">
        <v>203</v>
      </c>
      <c r="I104" s="9">
        <v>143</v>
      </c>
      <c r="J104" s="9">
        <v>196</v>
      </c>
      <c r="K104" s="9">
        <v>205</v>
      </c>
      <c r="L104" s="10">
        <v>205</v>
      </c>
      <c r="M104" s="9">
        <v>11</v>
      </c>
      <c r="N104" s="22">
        <f t="shared" si="4"/>
        <v>205</v>
      </c>
      <c r="O104" s="22">
        <f t="shared" si="5"/>
        <v>11</v>
      </c>
    </row>
    <row r="105" spans="1:15" ht="19.5">
      <c r="A105" s="27">
        <v>102</v>
      </c>
      <c r="B105" s="8" t="s">
        <v>294</v>
      </c>
      <c r="C105" s="8" t="s">
        <v>295</v>
      </c>
      <c r="D105" s="8" t="s">
        <v>293</v>
      </c>
      <c r="E105" s="8" t="s">
        <v>109</v>
      </c>
      <c r="F105" s="8" t="s">
        <v>296</v>
      </c>
      <c r="G105" s="9">
        <v>47</v>
      </c>
      <c r="H105" s="9">
        <v>17</v>
      </c>
      <c r="I105" s="9">
        <v>199</v>
      </c>
      <c r="J105" s="9">
        <v>160</v>
      </c>
      <c r="K105" s="9">
        <v>0</v>
      </c>
      <c r="L105" s="10">
        <v>199</v>
      </c>
      <c r="M105" s="9">
        <v>12</v>
      </c>
      <c r="N105" s="22">
        <f t="shared" si="4"/>
        <v>199</v>
      </c>
      <c r="O105" s="22">
        <f t="shared" si="5"/>
        <v>12</v>
      </c>
    </row>
    <row r="106" spans="1:15" ht="19.5">
      <c r="A106" s="27">
        <v>103</v>
      </c>
      <c r="B106" s="8" t="s">
        <v>288</v>
      </c>
      <c r="C106" s="8" t="s">
        <v>289</v>
      </c>
      <c r="D106" s="8" t="s">
        <v>259</v>
      </c>
      <c r="E106" s="8" t="s">
        <v>69</v>
      </c>
      <c r="F106" s="8" t="s">
        <v>290</v>
      </c>
      <c r="G106" s="9">
        <v>180</v>
      </c>
      <c r="H106" s="9">
        <v>190</v>
      </c>
      <c r="I106" s="9">
        <v>193</v>
      </c>
      <c r="J106" s="9">
        <v>190</v>
      </c>
      <c r="K106" s="9">
        <v>189</v>
      </c>
      <c r="L106" s="10">
        <v>193</v>
      </c>
      <c r="M106" s="9">
        <v>13</v>
      </c>
      <c r="N106" s="22">
        <f t="shared" si="4"/>
        <v>193</v>
      </c>
      <c r="O106" s="22">
        <f t="shared" si="5"/>
        <v>13</v>
      </c>
    </row>
    <row r="107" spans="1:15" ht="19.5">
      <c r="A107" s="27">
        <v>104</v>
      </c>
      <c r="B107" s="7" t="s">
        <v>276</v>
      </c>
      <c r="C107" s="8" t="s">
        <v>277</v>
      </c>
      <c r="D107" s="8" t="s">
        <v>259</v>
      </c>
      <c r="E107" s="8" t="s">
        <v>42</v>
      </c>
      <c r="F107" s="8" t="s">
        <v>278</v>
      </c>
      <c r="G107" s="9">
        <v>187</v>
      </c>
      <c r="H107" s="9">
        <v>184</v>
      </c>
      <c r="I107" s="9">
        <v>176</v>
      </c>
      <c r="J107" s="9">
        <v>192</v>
      </c>
      <c r="K107" s="9">
        <v>189</v>
      </c>
      <c r="L107" s="10">
        <v>192</v>
      </c>
      <c r="M107" s="9">
        <v>14</v>
      </c>
      <c r="N107" s="22">
        <f t="shared" si="4"/>
        <v>192</v>
      </c>
      <c r="O107" s="22">
        <f t="shared" si="5"/>
        <v>14</v>
      </c>
    </row>
    <row r="108" spans="1:15" ht="19.5">
      <c r="A108" s="27">
        <v>105</v>
      </c>
      <c r="B108" s="7" t="s">
        <v>268</v>
      </c>
      <c r="C108" s="8" t="s">
        <v>269</v>
      </c>
      <c r="D108" s="8" t="s">
        <v>259</v>
      </c>
      <c r="E108" s="8" t="s">
        <v>28</v>
      </c>
      <c r="F108" s="8" t="s">
        <v>171</v>
      </c>
      <c r="G108" s="9">
        <v>185</v>
      </c>
      <c r="H108" s="9">
        <v>187</v>
      </c>
      <c r="I108" s="9">
        <v>188</v>
      </c>
      <c r="J108" s="9">
        <v>182</v>
      </c>
      <c r="K108" s="9">
        <v>176</v>
      </c>
      <c r="L108" s="10">
        <v>188</v>
      </c>
      <c r="M108" s="9">
        <v>15</v>
      </c>
      <c r="N108" s="22">
        <f t="shared" si="4"/>
        <v>188</v>
      </c>
      <c r="O108" s="22">
        <f t="shared" si="5"/>
        <v>15</v>
      </c>
    </row>
    <row r="109" spans="1:15" ht="19.5">
      <c r="A109" s="27">
        <v>106</v>
      </c>
      <c r="B109" s="7" t="s">
        <v>263</v>
      </c>
      <c r="C109" s="8" t="s">
        <v>264</v>
      </c>
      <c r="D109" s="8" t="s">
        <v>259</v>
      </c>
      <c r="E109" s="8" t="s">
        <v>28</v>
      </c>
      <c r="F109" s="8" t="s">
        <v>265</v>
      </c>
      <c r="G109" s="9">
        <v>183</v>
      </c>
      <c r="H109" s="9">
        <v>186</v>
      </c>
      <c r="I109" s="9">
        <v>137</v>
      </c>
      <c r="J109" s="9">
        <v>179</v>
      </c>
      <c r="K109" s="9">
        <v>170</v>
      </c>
      <c r="L109" s="10">
        <v>186</v>
      </c>
      <c r="M109" s="9">
        <v>16</v>
      </c>
      <c r="N109" s="22">
        <f t="shared" si="4"/>
        <v>186</v>
      </c>
      <c r="O109" s="22">
        <f t="shared" si="5"/>
        <v>16</v>
      </c>
    </row>
    <row r="110" spans="1:15" ht="19.5">
      <c r="A110" s="27">
        <v>107</v>
      </c>
      <c r="B110" s="8" t="s">
        <v>300</v>
      </c>
      <c r="C110" s="8" t="s">
        <v>301</v>
      </c>
      <c r="D110" s="8" t="s">
        <v>293</v>
      </c>
      <c r="E110" s="8" t="s">
        <v>189</v>
      </c>
      <c r="F110" s="8" t="s">
        <v>302</v>
      </c>
      <c r="G110" s="9">
        <v>163</v>
      </c>
      <c r="H110" s="9">
        <v>168</v>
      </c>
      <c r="I110" s="9">
        <v>170</v>
      </c>
      <c r="J110" s="9">
        <v>168</v>
      </c>
      <c r="K110" s="9">
        <v>184</v>
      </c>
      <c r="L110" s="10">
        <v>184</v>
      </c>
      <c r="M110" s="9">
        <v>17</v>
      </c>
      <c r="N110" s="22">
        <f t="shared" si="4"/>
        <v>184</v>
      </c>
      <c r="O110" s="22">
        <f t="shared" si="5"/>
        <v>17</v>
      </c>
    </row>
    <row r="111" spans="1:15" ht="19.5">
      <c r="A111" s="27">
        <v>108</v>
      </c>
      <c r="B111" s="8" t="s">
        <v>303</v>
      </c>
      <c r="C111" s="8" t="s">
        <v>304</v>
      </c>
      <c r="D111" s="8" t="s">
        <v>293</v>
      </c>
      <c r="E111" s="8" t="s">
        <v>42</v>
      </c>
      <c r="F111" s="8" t="s">
        <v>241</v>
      </c>
      <c r="G111" s="9">
        <v>174</v>
      </c>
      <c r="H111" s="9">
        <v>141</v>
      </c>
      <c r="I111" s="9">
        <v>170</v>
      </c>
      <c r="J111" s="9">
        <v>143</v>
      </c>
      <c r="K111" s="9">
        <v>175</v>
      </c>
      <c r="L111" s="10">
        <v>175</v>
      </c>
      <c r="M111" s="9">
        <v>18</v>
      </c>
      <c r="N111" s="22">
        <f t="shared" si="4"/>
        <v>175</v>
      </c>
      <c r="O111" s="22">
        <f t="shared" si="5"/>
        <v>18</v>
      </c>
    </row>
    <row r="112" spans="1:15" ht="19.5">
      <c r="A112" s="27">
        <v>109</v>
      </c>
      <c r="B112" s="8" t="s">
        <v>297</v>
      </c>
      <c r="C112" s="8" t="s">
        <v>273</v>
      </c>
      <c r="D112" s="8" t="s">
        <v>293</v>
      </c>
      <c r="E112" s="8" t="s">
        <v>109</v>
      </c>
      <c r="F112" s="8" t="s">
        <v>177</v>
      </c>
      <c r="G112" s="9">
        <v>166</v>
      </c>
      <c r="H112" s="9">
        <v>147</v>
      </c>
      <c r="I112" s="9">
        <v>170</v>
      </c>
      <c r="J112" s="9">
        <v>154</v>
      </c>
      <c r="K112" s="9">
        <v>111</v>
      </c>
      <c r="L112" s="10">
        <v>170</v>
      </c>
      <c r="M112" s="9">
        <v>19</v>
      </c>
      <c r="N112" s="22">
        <f t="shared" si="4"/>
        <v>170</v>
      </c>
      <c r="O112" s="22">
        <f t="shared" si="5"/>
        <v>19</v>
      </c>
    </row>
    <row r="113" spans="1:15" ht="19.5">
      <c r="A113" s="27">
        <v>110</v>
      </c>
      <c r="B113" s="7" t="s">
        <v>272</v>
      </c>
      <c r="C113" s="8" t="s">
        <v>273</v>
      </c>
      <c r="D113" s="8" t="s">
        <v>259</v>
      </c>
      <c r="E113" s="8" t="s">
        <v>109</v>
      </c>
      <c r="F113" s="8" t="s">
        <v>177</v>
      </c>
      <c r="G113" s="9">
        <v>154</v>
      </c>
      <c r="H113" s="9">
        <v>138</v>
      </c>
      <c r="I113" s="9">
        <v>24</v>
      </c>
      <c r="J113" s="9">
        <v>167</v>
      </c>
      <c r="K113" s="9">
        <v>0</v>
      </c>
      <c r="L113" s="10">
        <v>167</v>
      </c>
      <c r="M113" s="9">
        <v>20</v>
      </c>
      <c r="N113" s="22">
        <f t="shared" si="4"/>
        <v>167</v>
      </c>
      <c r="O113" s="22">
        <f t="shared" si="5"/>
        <v>20</v>
      </c>
    </row>
    <row r="114" spans="1:15" ht="19.5">
      <c r="A114" s="27">
        <v>111</v>
      </c>
      <c r="B114" s="8" t="s">
        <v>308</v>
      </c>
      <c r="C114" s="8" t="s">
        <v>309</v>
      </c>
      <c r="D114" s="8" t="s">
        <v>293</v>
      </c>
      <c r="E114" s="8" t="s">
        <v>42</v>
      </c>
      <c r="F114" s="8" t="s">
        <v>241</v>
      </c>
      <c r="G114" s="9">
        <v>155</v>
      </c>
      <c r="H114" s="9">
        <v>34</v>
      </c>
      <c r="I114" s="9">
        <v>160</v>
      </c>
      <c r="J114" s="9">
        <v>17</v>
      </c>
      <c r="K114" s="9">
        <v>161</v>
      </c>
      <c r="L114" s="10">
        <v>161</v>
      </c>
      <c r="M114" s="9">
        <v>21</v>
      </c>
      <c r="N114" s="22">
        <f t="shared" si="4"/>
        <v>161</v>
      </c>
      <c r="O114" s="22">
        <f t="shared" si="5"/>
        <v>21</v>
      </c>
    </row>
    <row r="115" spans="1:15" ht="19.5">
      <c r="A115" s="27">
        <v>112</v>
      </c>
      <c r="B115" s="8" t="s">
        <v>312</v>
      </c>
      <c r="C115" s="8" t="s">
        <v>313</v>
      </c>
      <c r="D115" s="8" t="s">
        <v>293</v>
      </c>
      <c r="E115" s="8" t="s">
        <v>42</v>
      </c>
      <c r="F115" s="8" t="s">
        <v>241</v>
      </c>
      <c r="G115" s="9">
        <v>148</v>
      </c>
      <c r="H115" s="9">
        <v>106</v>
      </c>
      <c r="I115" s="9">
        <v>0</v>
      </c>
      <c r="J115" s="9">
        <v>133</v>
      </c>
      <c r="K115" s="9">
        <v>81</v>
      </c>
      <c r="L115" s="10">
        <v>148</v>
      </c>
      <c r="M115" s="9">
        <v>22</v>
      </c>
      <c r="N115" s="22">
        <f t="shared" si="4"/>
        <v>148</v>
      </c>
      <c r="O115" s="22">
        <f t="shared" si="5"/>
        <v>22</v>
      </c>
    </row>
    <row r="116" spans="1:15" ht="19.5">
      <c r="A116" s="27">
        <v>113</v>
      </c>
      <c r="B116" s="8" t="s">
        <v>318</v>
      </c>
      <c r="C116" s="8" t="s">
        <v>319</v>
      </c>
      <c r="D116" s="8" t="s">
        <v>293</v>
      </c>
      <c r="E116" s="8" t="s">
        <v>57</v>
      </c>
      <c r="F116" s="8" t="s">
        <v>320</v>
      </c>
      <c r="G116" s="9">
        <v>138</v>
      </c>
      <c r="H116" s="9">
        <v>128</v>
      </c>
      <c r="I116" s="9">
        <v>140</v>
      </c>
      <c r="J116" s="9">
        <v>139</v>
      </c>
      <c r="K116" s="9">
        <v>0</v>
      </c>
      <c r="L116" s="10">
        <v>140</v>
      </c>
      <c r="M116" s="9">
        <v>23</v>
      </c>
      <c r="N116" s="22">
        <f t="shared" si="4"/>
        <v>140</v>
      </c>
      <c r="O116" s="22">
        <f t="shared" si="5"/>
        <v>23</v>
      </c>
    </row>
    <row r="117" spans="1:15" ht="19.5">
      <c r="A117" s="27">
        <v>114</v>
      </c>
      <c r="B117" s="8" t="s">
        <v>305</v>
      </c>
      <c r="C117" s="8" t="s">
        <v>306</v>
      </c>
      <c r="D117" s="8" t="s">
        <v>293</v>
      </c>
      <c r="E117" s="8" t="s">
        <v>42</v>
      </c>
      <c r="F117" s="8" t="s">
        <v>307</v>
      </c>
      <c r="G117" s="9">
        <v>0</v>
      </c>
      <c r="H117" s="9">
        <v>0</v>
      </c>
      <c r="I117" s="9">
        <v>0</v>
      </c>
      <c r="J117" s="9">
        <v>83</v>
      </c>
      <c r="K117" s="9">
        <v>135</v>
      </c>
      <c r="L117" s="10">
        <v>135</v>
      </c>
      <c r="M117" s="9">
        <v>24</v>
      </c>
      <c r="N117" s="22">
        <f t="shared" si="4"/>
        <v>135</v>
      </c>
      <c r="O117" s="22">
        <f t="shared" si="5"/>
        <v>24</v>
      </c>
    </row>
    <row r="118" spans="1:15" ht="19.5">
      <c r="A118" s="27">
        <v>115</v>
      </c>
      <c r="B118" s="8" t="s">
        <v>316</v>
      </c>
      <c r="C118" s="8" t="s">
        <v>317</v>
      </c>
      <c r="D118" s="8" t="s">
        <v>293</v>
      </c>
      <c r="E118" s="8" t="s">
        <v>42</v>
      </c>
      <c r="F118" s="8" t="s">
        <v>241</v>
      </c>
      <c r="G118" s="9">
        <v>76</v>
      </c>
      <c r="H118" s="9">
        <v>129</v>
      </c>
      <c r="I118" s="9">
        <v>101</v>
      </c>
      <c r="J118" s="9">
        <v>76</v>
      </c>
      <c r="K118" s="9">
        <v>26</v>
      </c>
      <c r="L118" s="10">
        <v>129</v>
      </c>
      <c r="M118" s="9">
        <v>25</v>
      </c>
      <c r="N118" s="22">
        <f t="shared" si="4"/>
        <v>129</v>
      </c>
      <c r="O118" s="22">
        <f t="shared" si="5"/>
        <v>25</v>
      </c>
    </row>
    <row r="119" spans="1:15" ht="19.5">
      <c r="A119" s="27">
        <v>116</v>
      </c>
      <c r="B119" s="8" t="s">
        <v>310</v>
      </c>
      <c r="C119" s="8" t="s">
        <v>311</v>
      </c>
      <c r="D119" s="8" t="s">
        <v>293</v>
      </c>
      <c r="E119" s="8" t="s">
        <v>42</v>
      </c>
      <c r="F119" s="8" t="s">
        <v>241</v>
      </c>
      <c r="G119" s="9">
        <v>76</v>
      </c>
      <c r="H119" s="9">
        <v>0</v>
      </c>
      <c r="I119" s="9">
        <v>56</v>
      </c>
      <c r="J119" s="9">
        <v>0</v>
      </c>
      <c r="K119" s="9">
        <v>71</v>
      </c>
      <c r="L119" s="10">
        <v>76</v>
      </c>
      <c r="M119" s="9">
        <v>26</v>
      </c>
      <c r="N119" s="22">
        <f t="shared" si="4"/>
        <v>76</v>
      </c>
      <c r="O119" s="22">
        <f t="shared" si="5"/>
        <v>26</v>
      </c>
    </row>
    <row r="120" spans="1:15" ht="19.5">
      <c r="A120" s="27">
        <v>117</v>
      </c>
      <c r="B120" s="8" t="s">
        <v>314</v>
      </c>
      <c r="C120" s="8" t="s">
        <v>315</v>
      </c>
      <c r="D120" s="8" t="s">
        <v>293</v>
      </c>
      <c r="E120" s="8" t="s">
        <v>42</v>
      </c>
      <c r="F120" s="8" t="s">
        <v>241</v>
      </c>
      <c r="G120" s="9">
        <v>59</v>
      </c>
      <c r="H120" s="9">
        <v>0</v>
      </c>
      <c r="I120" s="9">
        <v>0</v>
      </c>
      <c r="J120" s="9">
        <v>34</v>
      </c>
      <c r="K120" s="9">
        <v>31</v>
      </c>
      <c r="L120" s="10">
        <v>59</v>
      </c>
      <c r="M120" s="9">
        <v>27</v>
      </c>
      <c r="N120" s="22">
        <f t="shared" si="4"/>
        <v>59</v>
      </c>
      <c r="O120" s="22">
        <f t="shared" si="5"/>
        <v>27</v>
      </c>
    </row>
    <row r="121" spans="1:15" ht="19.5">
      <c r="A121" s="27">
        <v>118</v>
      </c>
      <c r="B121" s="8" t="s">
        <v>298</v>
      </c>
      <c r="C121" s="8" t="s">
        <v>299</v>
      </c>
      <c r="D121" s="8" t="s">
        <v>293</v>
      </c>
      <c r="E121" s="8" t="s">
        <v>179</v>
      </c>
      <c r="F121" s="8" t="s">
        <v>180</v>
      </c>
      <c r="G121" s="9">
        <v>31</v>
      </c>
      <c r="H121" s="9">
        <v>12</v>
      </c>
      <c r="I121" s="9">
        <v>0</v>
      </c>
      <c r="J121" s="9">
        <v>0</v>
      </c>
      <c r="K121" s="9">
        <v>0</v>
      </c>
      <c r="L121" s="10">
        <v>31</v>
      </c>
      <c r="M121" s="9">
        <v>28</v>
      </c>
      <c r="N121" s="22">
        <f t="shared" si="4"/>
        <v>31</v>
      </c>
      <c r="O121" s="22">
        <f t="shared" si="5"/>
        <v>28</v>
      </c>
    </row>
    <row r="122" spans="1:15" ht="19.5">
      <c r="A122" s="27">
        <v>119</v>
      </c>
      <c r="B122" s="2" t="s">
        <v>404</v>
      </c>
      <c r="C122" s="2" t="s">
        <v>405</v>
      </c>
      <c r="D122" s="2" t="s">
        <v>403</v>
      </c>
      <c r="E122" s="2" t="s">
        <v>18</v>
      </c>
      <c r="F122" s="2" t="s">
        <v>226</v>
      </c>
      <c r="G122" s="3">
        <v>281</v>
      </c>
      <c r="H122" s="3">
        <v>0</v>
      </c>
      <c r="I122" s="3">
        <v>267</v>
      </c>
      <c r="J122" s="3">
        <v>286</v>
      </c>
      <c r="K122" s="3">
        <v>277</v>
      </c>
      <c r="L122" s="4">
        <v>286</v>
      </c>
      <c r="M122" s="3">
        <v>1</v>
      </c>
      <c r="N122" s="22">
        <f t="shared" si="4"/>
        <v>286</v>
      </c>
      <c r="O122" s="22">
        <f>RANK(N122,N$122:N$135,0)</f>
        <v>1</v>
      </c>
    </row>
    <row r="123" spans="1:15" ht="19.5">
      <c r="A123" s="27">
        <v>120</v>
      </c>
      <c r="B123" s="2" t="s">
        <v>401</v>
      </c>
      <c r="C123" s="2" t="s">
        <v>402</v>
      </c>
      <c r="D123" s="2" t="s">
        <v>403</v>
      </c>
      <c r="E123" s="2" t="s">
        <v>18</v>
      </c>
      <c r="F123" s="2" t="s">
        <v>226</v>
      </c>
      <c r="G123" s="3">
        <v>264</v>
      </c>
      <c r="H123" s="3">
        <v>236</v>
      </c>
      <c r="I123" s="3">
        <v>263</v>
      </c>
      <c r="J123" s="3">
        <v>262</v>
      </c>
      <c r="K123" s="3">
        <v>255</v>
      </c>
      <c r="L123" s="4">
        <v>264</v>
      </c>
      <c r="M123" s="3">
        <v>2</v>
      </c>
      <c r="N123" s="22">
        <f t="shared" si="4"/>
        <v>264</v>
      </c>
      <c r="O123" s="22">
        <f t="shared" ref="O123:O135" si="6">RANK(N123,N$122:N$135,0)</f>
        <v>2</v>
      </c>
    </row>
    <row r="124" spans="1:15" ht="19.5">
      <c r="A124" s="27">
        <v>121</v>
      </c>
      <c r="B124" s="2" t="s">
        <v>409</v>
      </c>
      <c r="C124" s="2" t="s">
        <v>410</v>
      </c>
      <c r="D124" s="2" t="s">
        <v>403</v>
      </c>
      <c r="E124" s="2" t="s">
        <v>28</v>
      </c>
      <c r="F124" s="2" t="s">
        <v>411</v>
      </c>
      <c r="G124" s="3">
        <v>244</v>
      </c>
      <c r="H124" s="3">
        <v>236</v>
      </c>
      <c r="I124" s="3">
        <v>256</v>
      </c>
      <c r="J124" s="3">
        <v>259</v>
      </c>
      <c r="K124" s="3">
        <v>227</v>
      </c>
      <c r="L124" s="4">
        <v>259</v>
      </c>
      <c r="M124" s="3">
        <v>3</v>
      </c>
      <c r="N124" s="22">
        <f t="shared" si="4"/>
        <v>259</v>
      </c>
      <c r="O124" s="22">
        <f t="shared" si="6"/>
        <v>3</v>
      </c>
    </row>
    <row r="125" spans="1:15" ht="19.5">
      <c r="A125" s="27">
        <v>122</v>
      </c>
      <c r="B125" s="5" t="s">
        <v>426</v>
      </c>
      <c r="C125" s="5" t="s">
        <v>564</v>
      </c>
      <c r="D125" s="5" t="s">
        <v>403</v>
      </c>
      <c r="E125" s="5" t="s">
        <v>562</v>
      </c>
      <c r="F125" s="5" t="s">
        <v>563</v>
      </c>
      <c r="G125" s="3">
        <v>234</v>
      </c>
      <c r="H125" s="3">
        <v>256</v>
      </c>
      <c r="I125" s="3">
        <v>252</v>
      </c>
      <c r="J125" s="3">
        <v>242</v>
      </c>
      <c r="K125" s="3">
        <v>236</v>
      </c>
      <c r="L125" s="4">
        <v>256</v>
      </c>
      <c r="M125" s="3">
        <v>4</v>
      </c>
      <c r="N125" s="22">
        <f t="shared" si="4"/>
        <v>256</v>
      </c>
      <c r="O125" s="22">
        <f t="shared" si="6"/>
        <v>4</v>
      </c>
    </row>
    <row r="126" spans="1:15" ht="19.5">
      <c r="A126" s="27">
        <v>123</v>
      </c>
      <c r="B126" s="2" t="s">
        <v>420</v>
      </c>
      <c r="C126" s="2" t="s">
        <v>421</v>
      </c>
      <c r="D126" s="2" t="s">
        <v>403</v>
      </c>
      <c r="E126" s="2" t="s">
        <v>42</v>
      </c>
      <c r="F126" s="2" t="s">
        <v>422</v>
      </c>
      <c r="G126" s="3">
        <v>218</v>
      </c>
      <c r="H126" s="3">
        <v>226</v>
      </c>
      <c r="I126" s="3">
        <v>0</v>
      </c>
      <c r="J126" s="3">
        <v>207</v>
      </c>
      <c r="K126" s="3">
        <v>214</v>
      </c>
      <c r="L126" s="4">
        <v>226</v>
      </c>
      <c r="M126" s="3">
        <v>5</v>
      </c>
      <c r="N126" s="22">
        <f t="shared" si="4"/>
        <v>226</v>
      </c>
      <c r="O126" s="22">
        <f t="shared" si="6"/>
        <v>5</v>
      </c>
    </row>
    <row r="127" spans="1:15" ht="19.5">
      <c r="A127" s="27">
        <v>124</v>
      </c>
      <c r="B127" s="2" t="s">
        <v>415</v>
      </c>
      <c r="C127" s="2" t="s">
        <v>416</v>
      </c>
      <c r="D127" s="2" t="s">
        <v>403</v>
      </c>
      <c r="E127" s="2" t="s">
        <v>28</v>
      </c>
      <c r="F127" s="2" t="s">
        <v>334</v>
      </c>
      <c r="G127" s="3">
        <v>223</v>
      </c>
      <c r="H127" s="3">
        <v>221</v>
      </c>
      <c r="I127" s="3">
        <v>224</v>
      </c>
      <c r="J127" s="3">
        <v>218</v>
      </c>
      <c r="K127" s="3">
        <v>214</v>
      </c>
      <c r="L127" s="4">
        <v>224</v>
      </c>
      <c r="M127" s="3">
        <v>6</v>
      </c>
      <c r="N127" s="22">
        <f t="shared" si="4"/>
        <v>224</v>
      </c>
      <c r="O127" s="22">
        <f t="shared" si="6"/>
        <v>6</v>
      </c>
    </row>
    <row r="128" spans="1:15" ht="19.5">
      <c r="A128" s="27">
        <v>125</v>
      </c>
      <c r="B128" s="2" t="s">
        <v>417</v>
      </c>
      <c r="C128" s="2" t="s">
        <v>418</v>
      </c>
      <c r="D128" s="2" t="s">
        <v>403</v>
      </c>
      <c r="E128" s="2" t="s">
        <v>109</v>
      </c>
      <c r="F128" s="2" t="s">
        <v>419</v>
      </c>
      <c r="G128" s="3">
        <v>129</v>
      </c>
      <c r="H128" s="3">
        <v>154</v>
      </c>
      <c r="I128" s="3">
        <v>213</v>
      </c>
      <c r="J128" s="3">
        <v>187</v>
      </c>
      <c r="K128" s="3">
        <v>0</v>
      </c>
      <c r="L128" s="4">
        <v>213</v>
      </c>
      <c r="M128" s="3">
        <v>7</v>
      </c>
      <c r="N128" s="22">
        <f t="shared" si="4"/>
        <v>213</v>
      </c>
      <c r="O128" s="22">
        <f t="shared" si="6"/>
        <v>7</v>
      </c>
    </row>
    <row r="129" spans="1:15" ht="19.5">
      <c r="A129" s="27">
        <v>126</v>
      </c>
      <c r="B129" s="2" t="s">
        <v>427</v>
      </c>
      <c r="C129" s="2" t="s">
        <v>428</v>
      </c>
      <c r="D129" s="2" t="s">
        <v>403</v>
      </c>
      <c r="E129" s="2" t="s">
        <v>57</v>
      </c>
      <c r="F129" s="2" t="s">
        <v>429</v>
      </c>
      <c r="G129" s="3">
        <v>56</v>
      </c>
      <c r="H129" s="3">
        <v>184</v>
      </c>
      <c r="I129" s="3">
        <v>179</v>
      </c>
      <c r="J129" s="3">
        <v>205</v>
      </c>
      <c r="K129" s="3">
        <v>207</v>
      </c>
      <c r="L129" s="4">
        <v>207</v>
      </c>
      <c r="M129" s="3">
        <v>8</v>
      </c>
      <c r="N129" s="22">
        <f t="shared" si="4"/>
        <v>207</v>
      </c>
      <c r="O129" s="22">
        <f t="shared" si="6"/>
        <v>8</v>
      </c>
    </row>
    <row r="130" spans="1:15" ht="19.5">
      <c r="A130" s="27">
        <v>127</v>
      </c>
      <c r="B130" s="2" t="s">
        <v>430</v>
      </c>
      <c r="C130" s="2" t="s">
        <v>431</v>
      </c>
      <c r="D130" s="2" t="s">
        <v>403</v>
      </c>
      <c r="E130" s="2" t="s">
        <v>115</v>
      </c>
      <c r="F130" s="2" t="s">
        <v>432</v>
      </c>
      <c r="G130" s="3">
        <v>0</v>
      </c>
      <c r="H130" s="3">
        <v>187</v>
      </c>
      <c r="I130" s="3">
        <v>204</v>
      </c>
      <c r="J130" s="3">
        <v>181</v>
      </c>
      <c r="K130" s="3">
        <v>172</v>
      </c>
      <c r="L130" s="4">
        <v>204</v>
      </c>
      <c r="M130" s="3">
        <v>9</v>
      </c>
      <c r="N130" s="22">
        <f t="shared" si="4"/>
        <v>204</v>
      </c>
      <c r="O130" s="22">
        <f t="shared" si="6"/>
        <v>9</v>
      </c>
    </row>
    <row r="131" spans="1:15" ht="19.5">
      <c r="A131" s="27">
        <v>128</v>
      </c>
      <c r="B131" s="2" t="s">
        <v>412</v>
      </c>
      <c r="C131" s="2" t="s">
        <v>413</v>
      </c>
      <c r="D131" s="2" t="s">
        <v>403</v>
      </c>
      <c r="E131" s="2" t="s">
        <v>28</v>
      </c>
      <c r="F131" s="2" t="s">
        <v>414</v>
      </c>
      <c r="G131" s="3">
        <v>194</v>
      </c>
      <c r="H131" s="3">
        <v>195</v>
      </c>
      <c r="I131" s="3">
        <v>196</v>
      </c>
      <c r="J131" s="3">
        <v>200</v>
      </c>
      <c r="K131" s="3">
        <v>200</v>
      </c>
      <c r="L131" s="4">
        <v>200</v>
      </c>
      <c r="M131" s="3">
        <v>10</v>
      </c>
      <c r="N131" s="22">
        <f t="shared" si="4"/>
        <v>200</v>
      </c>
      <c r="O131" s="22">
        <f t="shared" si="6"/>
        <v>10</v>
      </c>
    </row>
    <row r="132" spans="1:15" ht="19.5">
      <c r="A132" s="27">
        <v>129</v>
      </c>
      <c r="B132" s="2" t="s">
        <v>423</v>
      </c>
      <c r="C132" s="2" t="s">
        <v>424</v>
      </c>
      <c r="D132" s="2" t="s">
        <v>403</v>
      </c>
      <c r="E132" s="2" t="s">
        <v>42</v>
      </c>
      <c r="F132" s="2" t="s">
        <v>425</v>
      </c>
      <c r="G132" s="3">
        <v>61</v>
      </c>
      <c r="H132" s="3">
        <v>155</v>
      </c>
      <c r="I132" s="3">
        <v>173</v>
      </c>
      <c r="J132" s="3">
        <v>193</v>
      </c>
      <c r="K132" s="3">
        <v>180</v>
      </c>
      <c r="L132" s="4">
        <v>193</v>
      </c>
      <c r="M132" s="3">
        <v>11</v>
      </c>
      <c r="N132" s="22">
        <f t="shared" si="4"/>
        <v>193</v>
      </c>
      <c r="O132" s="22">
        <f t="shared" si="6"/>
        <v>11</v>
      </c>
    </row>
    <row r="133" spans="1:15" ht="19.5">
      <c r="A133" s="27">
        <v>130</v>
      </c>
      <c r="B133" s="2" t="s">
        <v>406</v>
      </c>
      <c r="C133" s="2" t="s">
        <v>407</v>
      </c>
      <c r="D133" s="2" t="s">
        <v>403</v>
      </c>
      <c r="E133" s="2" t="s">
        <v>18</v>
      </c>
      <c r="F133" s="2" t="s">
        <v>408</v>
      </c>
      <c r="G133" s="3">
        <v>184</v>
      </c>
      <c r="H133" s="3">
        <v>188</v>
      </c>
      <c r="I133" s="3">
        <v>192</v>
      </c>
      <c r="J133" s="3">
        <v>183</v>
      </c>
      <c r="K133" s="3">
        <v>191</v>
      </c>
      <c r="L133" s="4">
        <v>192</v>
      </c>
      <c r="M133" s="3">
        <v>12</v>
      </c>
      <c r="N133" s="22">
        <f t="shared" ref="N133:N196" si="7">MAX(G133:K133)</f>
        <v>192</v>
      </c>
      <c r="O133" s="22">
        <f t="shared" si="6"/>
        <v>12</v>
      </c>
    </row>
    <row r="134" spans="1:15" ht="19.5">
      <c r="A134" s="27">
        <v>131</v>
      </c>
      <c r="B134" s="2" t="s">
        <v>433</v>
      </c>
      <c r="C134" s="2" t="s">
        <v>434</v>
      </c>
      <c r="D134" s="2" t="s">
        <v>403</v>
      </c>
      <c r="E134" s="2" t="s">
        <v>115</v>
      </c>
      <c r="F134" s="2" t="s">
        <v>435</v>
      </c>
      <c r="G134" s="3">
        <v>169</v>
      </c>
      <c r="H134" s="3">
        <v>188</v>
      </c>
      <c r="I134" s="3">
        <v>151</v>
      </c>
      <c r="J134" s="3">
        <v>147</v>
      </c>
      <c r="K134" s="3">
        <v>178</v>
      </c>
      <c r="L134" s="4">
        <v>188</v>
      </c>
      <c r="M134" s="3">
        <v>13</v>
      </c>
      <c r="N134" s="22">
        <f t="shared" si="7"/>
        <v>188</v>
      </c>
      <c r="O134" s="22">
        <f t="shared" si="6"/>
        <v>13</v>
      </c>
    </row>
    <row r="135" spans="1:15" ht="19.5">
      <c r="A135" s="27">
        <v>132</v>
      </c>
      <c r="B135" s="2" t="s">
        <v>436</v>
      </c>
      <c r="C135" s="2" t="s">
        <v>437</v>
      </c>
      <c r="D135" s="2" t="s">
        <v>403</v>
      </c>
      <c r="E135" s="2" t="s">
        <v>51</v>
      </c>
      <c r="F135" s="2" t="s">
        <v>392</v>
      </c>
      <c r="G135" s="3">
        <v>47</v>
      </c>
      <c r="H135" s="3">
        <v>8</v>
      </c>
      <c r="I135" s="3">
        <v>188</v>
      </c>
      <c r="J135" s="3">
        <v>0</v>
      </c>
      <c r="K135" s="3">
        <v>185</v>
      </c>
      <c r="L135" s="4">
        <v>188</v>
      </c>
      <c r="M135" s="3">
        <v>13</v>
      </c>
      <c r="N135" s="22">
        <f t="shared" si="7"/>
        <v>188</v>
      </c>
      <c r="O135" s="22">
        <f t="shared" si="6"/>
        <v>13</v>
      </c>
    </row>
    <row r="136" spans="1:15" ht="19.5">
      <c r="A136" s="27">
        <v>133</v>
      </c>
      <c r="B136" s="8" t="s">
        <v>462</v>
      </c>
      <c r="C136" s="8" t="s">
        <v>463</v>
      </c>
      <c r="D136" s="8" t="s">
        <v>440</v>
      </c>
      <c r="E136" s="8" t="s">
        <v>57</v>
      </c>
      <c r="F136" s="8" t="s">
        <v>464</v>
      </c>
      <c r="G136" s="7">
        <v>214</v>
      </c>
      <c r="H136" s="7">
        <v>219</v>
      </c>
      <c r="I136" s="7">
        <v>0</v>
      </c>
      <c r="J136" s="7">
        <v>222</v>
      </c>
      <c r="K136" s="7">
        <v>223</v>
      </c>
      <c r="L136" s="10">
        <v>223</v>
      </c>
      <c r="M136" s="9">
        <v>1</v>
      </c>
      <c r="N136" s="22">
        <f t="shared" si="7"/>
        <v>223</v>
      </c>
      <c r="O136" s="22">
        <f>RANK(N136,N$136:N$149,0)</f>
        <v>1</v>
      </c>
    </row>
    <row r="137" spans="1:15" ht="19.5">
      <c r="A137" s="27">
        <v>134</v>
      </c>
      <c r="B137" s="8" t="s">
        <v>441</v>
      </c>
      <c r="C137" s="8" t="s">
        <v>442</v>
      </c>
      <c r="D137" s="8" t="s">
        <v>440</v>
      </c>
      <c r="E137" s="8" t="s">
        <v>18</v>
      </c>
      <c r="F137" s="8" t="s">
        <v>443</v>
      </c>
      <c r="G137" s="9">
        <v>213</v>
      </c>
      <c r="H137" s="9">
        <v>188</v>
      </c>
      <c r="I137" s="9">
        <v>203</v>
      </c>
      <c r="J137" s="9">
        <v>203</v>
      </c>
      <c r="K137" s="9">
        <v>188</v>
      </c>
      <c r="L137" s="10">
        <v>213</v>
      </c>
      <c r="M137" s="9">
        <v>2</v>
      </c>
      <c r="N137" s="22">
        <f t="shared" si="7"/>
        <v>213</v>
      </c>
      <c r="O137" s="22">
        <f t="shared" ref="O137:O149" si="8">RANK(N137,N$136:N$149,0)</f>
        <v>2</v>
      </c>
    </row>
    <row r="138" spans="1:15" ht="19.5">
      <c r="A138" s="27">
        <v>135</v>
      </c>
      <c r="B138" s="8" t="s">
        <v>447</v>
      </c>
      <c r="C138" s="8" t="s">
        <v>448</v>
      </c>
      <c r="D138" s="8" t="s">
        <v>440</v>
      </c>
      <c r="E138" s="8" t="s">
        <v>28</v>
      </c>
      <c r="F138" s="8" t="s">
        <v>449</v>
      </c>
      <c r="G138" s="9">
        <v>210</v>
      </c>
      <c r="H138" s="9">
        <v>0</v>
      </c>
      <c r="I138" s="9">
        <v>203</v>
      </c>
      <c r="J138" s="9">
        <v>206</v>
      </c>
      <c r="K138" s="9">
        <v>212</v>
      </c>
      <c r="L138" s="10">
        <v>212</v>
      </c>
      <c r="M138" s="9">
        <v>3</v>
      </c>
      <c r="N138" s="22">
        <f t="shared" si="7"/>
        <v>212</v>
      </c>
      <c r="O138" s="22">
        <f t="shared" si="8"/>
        <v>3</v>
      </c>
    </row>
    <row r="139" spans="1:15" ht="19.5">
      <c r="A139" s="27">
        <v>136</v>
      </c>
      <c r="B139" s="8" t="s">
        <v>465</v>
      </c>
      <c r="C139" s="8" t="s">
        <v>466</v>
      </c>
      <c r="D139" s="8" t="s">
        <v>440</v>
      </c>
      <c r="E139" s="8" t="s">
        <v>57</v>
      </c>
      <c r="F139" s="8" t="s">
        <v>467</v>
      </c>
      <c r="G139" s="7">
        <v>205</v>
      </c>
      <c r="H139" s="7">
        <v>195</v>
      </c>
      <c r="I139" s="7">
        <v>201</v>
      </c>
      <c r="J139" s="7">
        <v>201</v>
      </c>
      <c r="K139" s="7">
        <v>207</v>
      </c>
      <c r="L139" s="10">
        <v>207</v>
      </c>
      <c r="M139" s="9">
        <v>4</v>
      </c>
      <c r="N139" s="22">
        <f t="shared" si="7"/>
        <v>207</v>
      </c>
      <c r="O139" s="22">
        <f t="shared" si="8"/>
        <v>4</v>
      </c>
    </row>
    <row r="140" spans="1:15" ht="19.5">
      <c r="A140" s="27">
        <v>137</v>
      </c>
      <c r="B140" s="8" t="s">
        <v>459</v>
      </c>
      <c r="C140" s="8" t="s">
        <v>460</v>
      </c>
      <c r="D140" s="8" t="s">
        <v>440</v>
      </c>
      <c r="E140" s="8" t="s">
        <v>42</v>
      </c>
      <c r="F140" s="8" t="s">
        <v>461</v>
      </c>
      <c r="G140" s="7">
        <v>0</v>
      </c>
      <c r="H140" s="7">
        <v>198</v>
      </c>
      <c r="I140" s="7">
        <v>194</v>
      </c>
      <c r="J140" s="7">
        <v>181</v>
      </c>
      <c r="K140" s="7">
        <v>181</v>
      </c>
      <c r="L140" s="10">
        <v>198</v>
      </c>
      <c r="M140" s="9">
        <v>5</v>
      </c>
      <c r="N140" s="22">
        <f t="shared" si="7"/>
        <v>198</v>
      </c>
      <c r="O140" s="22">
        <f t="shared" si="8"/>
        <v>5</v>
      </c>
    </row>
    <row r="141" spans="1:15" ht="19.5">
      <c r="A141" s="27">
        <v>138</v>
      </c>
      <c r="B141" s="8" t="s">
        <v>471</v>
      </c>
      <c r="C141" s="8" t="s">
        <v>472</v>
      </c>
      <c r="D141" s="8" t="s">
        <v>440</v>
      </c>
      <c r="E141" s="8" t="s">
        <v>115</v>
      </c>
      <c r="F141" s="8" t="s">
        <v>435</v>
      </c>
      <c r="G141" s="7">
        <v>0</v>
      </c>
      <c r="H141" s="7">
        <v>191</v>
      </c>
      <c r="I141" s="7">
        <v>185</v>
      </c>
      <c r="J141" s="7">
        <v>195</v>
      </c>
      <c r="K141" s="7">
        <v>191</v>
      </c>
      <c r="L141" s="10">
        <v>195</v>
      </c>
      <c r="M141" s="9">
        <v>6</v>
      </c>
      <c r="N141" s="22">
        <f t="shared" si="7"/>
        <v>195</v>
      </c>
      <c r="O141" s="22">
        <f t="shared" si="8"/>
        <v>6</v>
      </c>
    </row>
    <row r="142" spans="1:15" ht="19.5">
      <c r="A142" s="27">
        <v>139</v>
      </c>
      <c r="B142" s="8" t="s">
        <v>468</v>
      </c>
      <c r="C142" s="8" t="s">
        <v>469</v>
      </c>
      <c r="D142" s="8" t="s">
        <v>440</v>
      </c>
      <c r="E142" s="8" t="s">
        <v>61</v>
      </c>
      <c r="F142" s="8" t="s">
        <v>470</v>
      </c>
      <c r="G142" s="7">
        <v>194</v>
      </c>
      <c r="H142" s="7">
        <v>185</v>
      </c>
      <c r="I142" s="7">
        <v>191</v>
      </c>
      <c r="J142" s="7">
        <v>189</v>
      </c>
      <c r="K142" s="7">
        <v>186</v>
      </c>
      <c r="L142" s="10">
        <v>194</v>
      </c>
      <c r="M142" s="9">
        <v>7</v>
      </c>
      <c r="N142" s="22">
        <f t="shared" si="7"/>
        <v>194</v>
      </c>
      <c r="O142" s="22">
        <f t="shared" si="8"/>
        <v>7</v>
      </c>
    </row>
    <row r="143" spans="1:15" ht="19.5">
      <c r="A143" s="27">
        <v>140</v>
      </c>
      <c r="B143" s="8" t="s">
        <v>450</v>
      </c>
      <c r="C143" s="8" t="s">
        <v>451</v>
      </c>
      <c r="D143" s="8" t="s">
        <v>440</v>
      </c>
      <c r="E143" s="8" t="s">
        <v>28</v>
      </c>
      <c r="F143" s="8" t="s">
        <v>452</v>
      </c>
      <c r="G143" s="9">
        <v>179</v>
      </c>
      <c r="H143" s="9">
        <v>188</v>
      </c>
      <c r="I143" s="9">
        <v>188</v>
      </c>
      <c r="J143" s="9">
        <v>183</v>
      </c>
      <c r="K143" s="9">
        <v>188</v>
      </c>
      <c r="L143" s="10">
        <v>188</v>
      </c>
      <c r="M143" s="9">
        <v>8</v>
      </c>
      <c r="N143" s="22">
        <f t="shared" si="7"/>
        <v>188</v>
      </c>
      <c r="O143" s="22">
        <f t="shared" si="8"/>
        <v>8</v>
      </c>
    </row>
    <row r="144" spans="1:15" ht="19.5">
      <c r="A144" s="27">
        <v>141</v>
      </c>
      <c r="B144" s="8" t="s">
        <v>473</v>
      </c>
      <c r="C144" s="8" t="s">
        <v>474</v>
      </c>
      <c r="D144" s="8" t="s">
        <v>440</v>
      </c>
      <c r="E144" s="8" t="s">
        <v>115</v>
      </c>
      <c r="F144" s="8" t="s">
        <v>435</v>
      </c>
      <c r="G144" s="7">
        <v>0</v>
      </c>
      <c r="H144" s="7">
        <v>186</v>
      </c>
      <c r="I144" s="7">
        <v>172</v>
      </c>
      <c r="J144" s="7">
        <v>165</v>
      </c>
      <c r="K144" s="7">
        <v>186</v>
      </c>
      <c r="L144" s="10">
        <v>186</v>
      </c>
      <c r="M144" s="9">
        <v>9</v>
      </c>
      <c r="N144" s="22">
        <f t="shared" si="7"/>
        <v>186</v>
      </c>
      <c r="O144" s="22">
        <f t="shared" si="8"/>
        <v>9</v>
      </c>
    </row>
    <row r="145" spans="1:15" ht="19.5">
      <c r="A145" s="27">
        <v>142</v>
      </c>
      <c r="B145" s="8" t="s">
        <v>444</v>
      </c>
      <c r="C145" s="8" t="s">
        <v>445</v>
      </c>
      <c r="D145" s="8" t="s">
        <v>440</v>
      </c>
      <c r="E145" s="8" t="s">
        <v>18</v>
      </c>
      <c r="F145" s="8" t="s">
        <v>446</v>
      </c>
      <c r="G145" s="9">
        <v>173</v>
      </c>
      <c r="H145" s="9">
        <v>170</v>
      </c>
      <c r="I145" s="9">
        <v>167</v>
      </c>
      <c r="J145" s="9">
        <v>179</v>
      </c>
      <c r="K145" s="9">
        <v>173</v>
      </c>
      <c r="L145" s="10">
        <v>179</v>
      </c>
      <c r="M145" s="9">
        <v>10</v>
      </c>
      <c r="N145" s="22">
        <f t="shared" si="7"/>
        <v>179</v>
      </c>
      <c r="O145" s="22">
        <f t="shared" si="8"/>
        <v>10</v>
      </c>
    </row>
    <row r="146" spans="1:15" ht="19.5">
      <c r="A146" s="27">
        <v>143</v>
      </c>
      <c r="B146" s="8" t="s">
        <v>475</v>
      </c>
      <c r="C146" s="8" t="s">
        <v>476</v>
      </c>
      <c r="D146" s="8" t="s">
        <v>440</v>
      </c>
      <c r="E146" s="8" t="s">
        <v>51</v>
      </c>
      <c r="F146" s="8" t="s">
        <v>392</v>
      </c>
      <c r="G146" s="7">
        <v>179</v>
      </c>
      <c r="H146" s="7">
        <v>170</v>
      </c>
      <c r="I146" s="7">
        <v>0</v>
      </c>
      <c r="J146" s="7">
        <v>163</v>
      </c>
      <c r="K146" s="7">
        <v>179</v>
      </c>
      <c r="L146" s="10">
        <v>179</v>
      </c>
      <c r="M146" s="9">
        <v>10</v>
      </c>
      <c r="N146" s="22">
        <f t="shared" si="7"/>
        <v>179</v>
      </c>
      <c r="O146" s="22">
        <f t="shared" si="8"/>
        <v>10</v>
      </c>
    </row>
    <row r="147" spans="1:15" ht="19.5">
      <c r="A147" s="27">
        <v>144</v>
      </c>
      <c r="B147" s="8" t="s">
        <v>438</v>
      </c>
      <c r="C147" s="8" t="s">
        <v>439</v>
      </c>
      <c r="D147" s="8" t="s">
        <v>440</v>
      </c>
      <c r="E147" s="8" t="s">
        <v>12</v>
      </c>
      <c r="F147" s="8" t="s">
        <v>327</v>
      </c>
      <c r="G147" s="9">
        <v>176</v>
      </c>
      <c r="H147" s="9">
        <v>178</v>
      </c>
      <c r="I147" s="9">
        <v>169</v>
      </c>
      <c r="J147" s="9">
        <v>159</v>
      </c>
      <c r="K147" s="9">
        <v>166</v>
      </c>
      <c r="L147" s="10">
        <v>178</v>
      </c>
      <c r="M147" s="9">
        <v>12</v>
      </c>
      <c r="N147" s="22">
        <f t="shared" si="7"/>
        <v>178</v>
      </c>
      <c r="O147" s="22">
        <f t="shared" si="8"/>
        <v>12</v>
      </c>
    </row>
    <row r="148" spans="1:15" ht="19.5">
      <c r="A148" s="27">
        <v>145</v>
      </c>
      <c r="B148" s="8" t="s">
        <v>453</v>
      </c>
      <c r="C148" s="8" t="s">
        <v>454</v>
      </c>
      <c r="D148" s="8" t="s">
        <v>440</v>
      </c>
      <c r="E148" s="8" t="s">
        <v>28</v>
      </c>
      <c r="F148" s="8" t="s">
        <v>455</v>
      </c>
      <c r="G148" s="9">
        <v>178</v>
      </c>
      <c r="H148" s="9">
        <v>0</v>
      </c>
      <c r="I148" s="9">
        <v>178</v>
      </c>
      <c r="J148" s="9">
        <v>139</v>
      </c>
      <c r="K148" s="9">
        <v>173</v>
      </c>
      <c r="L148" s="10">
        <v>178</v>
      </c>
      <c r="M148" s="9">
        <v>12</v>
      </c>
      <c r="N148" s="22">
        <f t="shared" si="7"/>
        <v>178</v>
      </c>
      <c r="O148" s="22">
        <f t="shared" si="8"/>
        <v>12</v>
      </c>
    </row>
    <row r="149" spans="1:15" ht="19.5">
      <c r="A149" s="27">
        <v>146</v>
      </c>
      <c r="B149" s="8" t="s">
        <v>456</v>
      </c>
      <c r="C149" s="8" t="s">
        <v>457</v>
      </c>
      <c r="D149" s="8" t="s">
        <v>440</v>
      </c>
      <c r="E149" s="8" t="s">
        <v>109</v>
      </c>
      <c r="F149" s="8" t="s">
        <v>458</v>
      </c>
      <c r="G149" s="7"/>
      <c r="H149" s="7"/>
      <c r="I149" s="7"/>
      <c r="J149" s="7"/>
      <c r="K149" s="7"/>
      <c r="L149" s="10">
        <v>0</v>
      </c>
      <c r="M149" s="9">
        <v>14</v>
      </c>
      <c r="N149" s="22">
        <f t="shared" si="7"/>
        <v>0</v>
      </c>
      <c r="O149" s="22">
        <f t="shared" si="8"/>
        <v>14</v>
      </c>
    </row>
    <row r="150" spans="1:15" ht="19.5">
      <c r="A150" s="27">
        <v>147</v>
      </c>
      <c r="B150" s="2" t="s">
        <v>353</v>
      </c>
      <c r="C150" s="2" t="s">
        <v>354</v>
      </c>
      <c r="D150" s="2" t="s">
        <v>326</v>
      </c>
      <c r="E150" s="2" t="s">
        <v>61</v>
      </c>
      <c r="F150" s="2" t="s">
        <v>355</v>
      </c>
      <c r="G150" s="3">
        <v>213</v>
      </c>
      <c r="H150" s="3">
        <v>214</v>
      </c>
      <c r="I150" s="3">
        <v>217</v>
      </c>
      <c r="J150" s="3">
        <v>217</v>
      </c>
      <c r="K150" s="3">
        <v>219</v>
      </c>
      <c r="L150" s="4">
        <v>219</v>
      </c>
      <c r="M150" s="3">
        <v>1</v>
      </c>
      <c r="N150" s="22">
        <f t="shared" si="7"/>
        <v>219</v>
      </c>
      <c r="O150" s="22">
        <f>RANK(N150,N$150:N$163,0)</f>
        <v>1</v>
      </c>
    </row>
    <row r="151" spans="1:15" ht="19.5">
      <c r="A151" s="27">
        <v>148</v>
      </c>
      <c r="B151" s="2" t="s">
        <v>362</v>
      </c>
      <c r="C151" s="2" t="s">
        <v>363</v>
      </c>
      <c r="D151" s="2" t="s">
        <v>326</v>
      </c>
      <c r="E151" s="2" t="s">
        <v>115</v>
      </c>
      <c r="F151" s="2" t="s">
        <v>364</v>
      </c>
      <c r="G151" s="3">
        <v>207</v>
      </c>
      <c r="H151" s="3">
        <v>207</v>
      </c>
      <c r="I151" s="3">
        <v>210</v>
      </c>
      <c r="J151" s="3">
        <v>213</v>
      </c>
      <c r="K151" s="3">
        <v>213</v>
      </c>
      <c r="L151" s="4">
        <v>213</v>
      </c>
      <c r="M151" s="3">
        <v>2</v>
      </c>
      <c r="N151" s="22">
        <f t="shared" si="7"/>
        <v>213</v>
      </c>
      <c r="O151" s="22">
        <f t="shared" ref="O151:O163" si="9">RANK(N151,N$150:N$163,0)</f>
        <v>2</v>
      </c>
    </row>
    <row r="152" spans="1:15" ht="19.5">
      <c r="A152" s="27">
        <v>149</v>
      </c>
      <c r="B152" s="2" t="s">
        <v>332</v>
      </c>
      <c r="C152" s="2" t="s">
        <v>333</v>
      </c>
      <c r="D152" s="2" t="s">
        <v>326</v>
      </c>
      <c r="E152" s="2" t="s">
        <v>28</v>
      </c>
      <c r="F152" s="2" t="s">
        <v>334</v>
      </c>
      <c r="G152" s="3">
        <v>200</v>
      </c>
      <c r="H152" s="3">
        <v>207</v>
      </c>
      <c r="I152" s="3">
        <v>201</v>
      </c>
      <c r="J152" s="3">
        <v>201</v>
      </c>
      <c r="K152" s="3">
        <v>204</v>
      </c>
      <c r="L152" s="4">
        <v>207</v>
      </c>
      <c r="M152" s="3">
        <v>3</v>
      </c>
      <c r="N152" s="22">
        <f t="shared" si="7"/>
        <v>207</v>
      </c>
      <c r="O152" s="22">
        <f t="shared" si="9"/>
        <v>3</v>
      </c>
    </row>
    <row r="153" spans="1:15" ht="19.5">
      <c r="A153" s="27">
        <v>150</v>
      </c>
      <c r="B153" s="2" t="s">
        <v>330</v>
      </c>
      <c r="C153" s="2" t="s">
        <v>331</v>
      </c>
      <c r="D153" s="2" t="s">
        <v>326</v>
      </c>
      <c r="E153" s="2" t="s">
        <v>18</v>
      </c>
      <c r="F153" s="2" t="s">
        <v>226</v>
      </c>
      <c r="G153" s="3">
        <v>0</v>
      </c>
      <c r="H153" s="3">
        <v>204</v>
      </c>
      <c r="I153" s="3">
        <v>189</v>
      </c>
      <c r="J153" s="3">
        <v>155</v>
      </c>
      <c r="K153" s="3">
        <v>188</v>
      </c>
      <c r="L153" s="4">
        <v>204</v>
      </c>
      <c r="M153" s="3">
        <v>4</v>
      </c>
      <c r="N153" s="22">
        <f t="shared" si="7"/>
        <v>204</v>
      </c>
      <c r="O153" s="22">
        <f t="shared" si="9"/>
        <v>4</v>
      </c>
    </row>
    <row r="154" spans="1:15" ht="19.5">
      <c r="A154" s="27">
        <v>151</v>
      </c>
      <c r="B154" s="2" t="s">
        <v>341</v>
      </c>
      <c r="C154" s="2" t="s">
        <v>342</v>
      </c>
      <c r="D154" s="2" t="s">
        <v>326</v>
      </c>
      <c r="E154" s="2" t="s">
        <v>57</v>
      </c>
      <c r="F154" s="2" t="s">
        <v>343</v>
      </c>
      <c r="G154" s="3">
        <v>194</v>
      </c>
      <c r="H154" s="3">
        <v>0</v>
      </c>
      <c r="I154" s="3">
        <v>195</v>
      </c>
      <c r="J154" s="3">
        <v>201</v>
      </c>
      <c r="K154" s="3">
        <v>0</v>
      </c>
      <c r="L154" s="4">
        <v>201</v>
      </c>
      <c r="M154" s="3">
        <v>5</v>
      </c>
      <c r="N154" s="22">
        <f t="shared" si="7"/>
        <v>201</v>
      </c>
      <c r="O154" s="22">
        <f t="shared" si="9"/>
        <v>5</v>
      </c>
    </row>
    <row r="155" spans="1:15" ht="19.5">
      <c r="A155" s="27">
        <v>152</v>
      </c>
      <c r="B155" s="2" t="s">
        <v>356</v>
      </c>
      <c r="C155" s="2" t="s">
        <v>357</v>
      </c>
      <c r="D155" s="2" t="s">
        <v>326</v>
      </c>
      <c r="E155" s="2" t="s">
        <v>61</v>
      </c>
      <c r="F155" s="2" t="s">
        <v>358</v>
      </c>
      <c r="G155" s="3">
        <v>195</v>
      </c>
      <c r="H155" s="3">
        <v>195</v>
      </c>
      <c r="I155" s="3">
        <v>0</v>
      </c>
      <c r="J155" s="3">
        <v>195</v>
      </c>
      <c r="K155" s="3">
        <v>145</v>
      </c>
      <c r="L155" s="4">
        <v>195</v>
      </c>
      <c r="M155" s="3">
        <v>6</v>
      </c>
      <c r="N155" s="22">
        <f t="shared" si="7"/>
        <v>195</v>
      </c>
      <c r="O155" s="22">
        <f t="shared" si="9"/>
        <v>6</v>
      </c>
    </row>
    <row r="156" spans="1:15" ht="19.5">
      <c r="A156" s="27">
        <v>153</v>
      </c>
      <c r="B156" s="2" t="s">
        <v>359</v>
      </c>
      <c r="C156" s="2" t="s">
        <v>360</v>
      </c>
      <c r="D156" s="2" t="s">
        <v>326</v>
      </c>
      <c r="E156" s="2" t="s">
        <v>65</v>
      </c>
      <c r="F156" s="2" t="s">
        <v>361</v>
      </c>
      <c r="G156" s="3">
        <v>188</v>
      </c>
      <c r="H156" s="3">
        <v>176</v>
      </c>
      <c r="I156" s="3">
        <v>181</v>
      </c>
      <c r="J156" s="3">
        <v>195</v>
      </c>
      <c r="K156" s="3">
        <v>191</v>
      </c>
      <c r="L156" s="4">
        <v>195</v>
      </c>
      <c r="M156" s="3">
        <v>6</v>
      </c>
      <c r="N156" s="22">
        <f t="shared" si="7"/>
        <v>195</v>
      </c>
      <c r="O156" s="22">
        <f t="shared" si="9"/>
        <v>6</v>
      </c>
    </row>
    <row r="157" spans="1:15" ht="19.5">
      <c r="A157" s="27">
        <v>154</v>
      </c>
      <c r="B157" s="2" t="s">
        <v>350</v>
      </c>
      <c r="C157" s="2" t="s">
        <v>351</v>
      </c>
      <c r="D157" s="2" t="s">
        <v>326</v>
      </c>
      <c r="E157" s="2" t="s">
        <v>57</v>
      </c>
      <c r="F157" s="2" t="s">
        <v>352</v>
      </c>
      <c r="G157" s="3">
        <v>145</v>
      </c>
      <c r="H157" s="3">
        <v>20</v>
      </c>
      <c r="I157" s="3">
        <v>182</v>
      </c>
      <c r="J157" s="3">
        <v>188</v>
      </c>
      <c r="K157" s="3">
        <v>0</v>
      </c>
      <c r="L157" s="4">
        <v>188</v>
      </c>
      <c r="M157" s="3">
        <v>8</v>
      </c>
      <c r="N157" s="22">
        <f t="shared" si="7"/>
        <v>188</v>
      </c>
      <c r="O157" s="22">
        <f t="shared" si="9"/>
        <v>8</v>
      </c>
    </row>
    <row r="158" spans="1:15" ht="19.5">
      <c r="A158" s="27">
        <v>155</v>
      </c>
      <c r="B158" s="2" t="s">
        <v>344</v>
      </c>
      <c r="C158" s="2" t="s">
        <v>345</v>
      </c>
      <c r="D158" s="2" t="s">
        <v>326</v>
      </c>
      <c r="E158" s="2" t="s">
        <v>57</v>
      </c>
      <c r="F158" s="2" t="s">
        <v>346</v>
      </c>
      <c r="G158" s="3">
        <v>152</v>
      </c>
      <c r="H158" s="3">
        <v>182</v>
      </c>
      <c r="I158" s="3">
        <v>182</v>
      </c>
      <c r="J158" s="3">
        <v>186</v>
      </c>
      <c r="K158" s="3">
        <v>182</v>
      </c>
      <c r="L158" s="4">
        <v>186</v>
      </c>
      <c r="M158" s="3">
        <v>9</v>
      </c>
      <c r="N158" s="22">
        <f t="shared" si="7"/>
        <v>186</v>
      </c>
      <c r="O158" s="22">
        <f t="shared" si="9"/>
        <v>9</v>
      </c>
    </row>
    <row r="159" spans="1:15" ht="19.5">
      <c r="A159" s="27">
        <v>156</v>
      </c>
      <c r="B159" s="2" t="s">
        <v>335</v>
      </c>
      <c r="C159" s="2" t="s">
        <v>336</v>
      </c>
      <c r="D159" s="2" t="s">
        <v>326</v>
      </c>
      <c r="E159" s="2" t="s">
        <v>28</v>
      </c>
      <c r="F159" s="2" t="s">
        <v>337</v>
      </c>
      <c r="G159" s="3">
        <v>0</v>
      </c>
      <c r="H159" s="3">
        <v>159</v>
      </c>
      <c r="I159" s="3">
        <v>165</v>
      </c>
      <c r="J159" s="3">
        <v>167</v>
      </c>
      <c r="K159" s="3">
        <v>181</v>
      </c>
      <c r="L159" s="4">
        <v>181</v>
      </c>
      <c r="M159" s="3">
        <v>10</v>
      </c>
      <c r="N159" s="22">
        <f t="shared" si="7"/>
        <v>181</v>
      </c>
      <c r="O159" s="22">
        <f t="shared" si="9"/>
        <v>10</v>
      </c>
    </row>
    <row r="160" spans="1:15" ht="19.5">
      <c r="A160" s="27">
        <v>157</v>
      </c>
      <c r="B160" s="2" t="s">
        <v>328</v>
      </c>
      <c r="C160" s="2" t="s">
        <v>329</v>
      </c>
      <c r="D160" s="2" t="s">
        <v>326</v>
      </c>
      <c r="E160" s="2" t="s">
        <v>18</v>
      </c>
      <c r="F160" s="2" t="s">
        <v>226</v>
      </c>
      <c r="G160" s="3">
        <v>163</v>
      </c>
      <c r="H160" s="3">
        <v>142</v>
      </c>
      <c r="I160" s="3">
        <v>165</v>
      </c>
      <c r="J160" s="3">
        <v>165</v>
      </c>
      <c r="K160" s="3">
        <v>160</v>
      </c>
      <c r="L160" s="4">
        <v>165</v>
      </c>
      <c r="M160" s="3">
        <v>11</v>
      </c>
      <c r="N160" s="22">
        <f t="shared" si="7"/>
        <v>165</v>
      </c>
      <c r="O160" s="22">
        <f t="shared" si="9"/>
        <v>11</v>
      </c>
    </row>
    <row r="161" spans="1:15" ht="19.5">
      <c r="A161" s="27">
        <v>158</v>
      </c>
      <c r="B161" s="2" t="s">
        <v>324</v>
      </c>
      <c r="C161" s="2" t="s">
        <v>325</v>
      </c>
      <c r="D161" s="2" t="s">
        <v>326</v>
      </c>
      <c r="E161" s="2" t="s">
        <v>12</v>
      </c>
      <c r="F161" s="2" t="s">
        <v>327</v>
      </c>
      <c r="G161" s="3">
        <v>0</v>
      </c>
      <c r="H161" s="3">
        <v>0</v>
      </c>
      <c r="I161" s="3">
        <v>0</v>
      </c>
      <c r="J161" s="3">
        <v>0</v>
      </c>
      <c r="K161" s="3">
        <v>152</v>
      </c>
      <c r="L161" s="4">
        <v>152</v>
      </c>
      <c r="M161" s="3">
        <v>12</v>
      </c>
      <c r="N161" s="22">
        <f t="shared" si="7"/>
        <v>152</v>
      </c>
      <c r="O161" s="22">
        <f t="shared" si="9"/>
        <v>12</v>
      </c>
    </row>
    <row r="162" spans="1:15" ht="19.5">
      <c r="A162" s="27">
        <v>159</v>
      </c>
      <c r="B162" s="2" t="s">
        <v>338</v>
      </c>
      <c r="C162" s="2" t="s">
        <v>339</v>
      </c>
      <c r="D162" s="2" t="s">
        <v>326</v>
      </c>
      <c r="E162" s="2" t="s">
        <v>109</v>
      </c>
      <c r="F162" s="2" t="s">
        <v>340</v>
      </c>
      <c r="G162" s="3">
        <v>0</v>
      </c>
      <c r="H162" s="3">
        <v>127</v>
      </c>
      <c r="I162" s="3">
        <v>0</v>
      </c>
      <c r="J162" s="3">
        <v>0</v>
      </c>
      <c r="K162" s="3">
        <v>134</v>
      </c>
      <c r="L162" s="4">
        <v>134</v>
      </c>
      <c r="M162" s="3">
        <v>13</v>
      </c>
      <c r="N162" s="22">
        <f t="shared" si="7"/>
        <v>134</v>
      </c>
      <c r="O162" s="22">
        <f t="shared" si="9"/>
        <v>13</v>
      </c>
    </row>
    <row r="163" spans="1:15" ht="19.5">
      <c r="A163" s="27">
        <v>160</v>
      </c>
      <c r="B163" s="2" t="s">
        <v>347</v>
      </c>
      <c r="C163" s="2" t="s">
        <v>348</v>
      </c>
      <c r="D163" s="2" t="s">
        <v>326</v>
      </c>
      <c r="E163" s="2" t="s">
        <v>57</v>
      </c>
      <c r="F163" s="2" t="s">
        <v>349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4">
        <v>0</v>
      </c>
      <c r="M163" s="3">
        <v>14</v>
      </c>
      <c r="N163" s="22">
        <f t="shared" si="7"/>
        <v>0</v>
      </c>
      <c r="O163" s="22">
        <f t="shared" si="9"/>
        <v>14</v>
      </c>
    </row>
    <row r="164" spans="1:15" ht="19.5">
      <c r="A164" s="27">
        <v>161</v>
      </c>
      <c r="B164" s="8" t="s">
        <v>477</v>
      </c>
      <c r="C164" s="8" t="s">
        <v>478</v>
      </c>
      <c r="D164" s="8" t="s">
        <v>479</v>
      </c>
      <c r="E164" s="8" t="s">
        <v>12</v>
      </c>
      <c r="F164" s="8" t="s">
        <v>480</v>
      </c>
      <c r="G164" s="7">
        <v>0</v>
      </c>
      <c r="H164" s="7">
        <v>179</v>
      </c>
      <c r="I164" s="7">
        <v>0</v>
      </c>
      <c r="J164" s="7">
        <v>0</v>
      </c>
      <c r="K164" s="7">
        <v>191</v>
      </c>
      <c r="L164" s="10">
        <v>191</v>
      </c>
      <c r="M164" s="9">
        <v>1</v>
      </c>
      <c r="N164" s="22">
        <f t="shared" si="7"/>
        <v>191</v>
      </c>
      <c r="O164" s="22">
        <f>RANK(N164,N$164:N$177,0)</f>
        <v>1</v>
      </c>
    </row>
    <row r="165" spans="1:15" ht="19.5">
      <c r="A165" s="27">
        <v>162</v>
      </c>
      <c r="B165" s="8" t="s">
        <v>497</v>
      </c>
      <c r="C165" s="8" t="s">
        <v>498</v>
      </c>
      <c r="D165" s="8" t="s">
        <v>479</v>
      </c>
      <c r="E165" s="8" t="s">
        <v>57</v>
      </c>
      <c r="F165" s="8" t="s">
        <v>499</v>
      </c>
      <c r="G165" s="7">
        <v>182</v>
      </c>
      <c r="H165" s="7">
        <v>182</v>
      </c>
      <c r="I165" s="7">
        <v>186</v>
      </c>
      <c r="J165" s="7">
        <v>172</v>
      </c>
      <c r="K165" s="7">
        <v>181</v>
      </c>
      <c r="L165" s="10">
        <v>186</v>
      </c>
      <c r="M165" s="9">
        <v>2</v>
      </c>
      <c r="N165" s="22">
        <f t="shared" si="7"/>
        <v>186</v>
      </c>
      <c r="O165" s="22">
        <f t="shared" ref="O165:O177" si="10">RANK(N165,N$164:N$177,0)</f>
        <v>2</v>
      </c>
    </row>
    <row r="166" spans="1:15" ht="19.5">
      <c r="A166" s="27">
        <v>163</v>
      </c>
      <c r="B166" s="8" t="s">
        <v>492</v>
      </c>
      <c r="C166" s="8" t="s">
        <v>493</v>
      </c>
      <c r="D166" s="8" t="s">
        <v>479</v>
      </c>
      <c r="E166" s="8" t="s">
        <v>189</v>
      </c>
      <c r="F166" s="8" t="s">
        <v>494</v>
      </c>
      <c r="G166" s="7">
        <v>170</v>
      </c>
      <c r="H166" s="7">
        <v>172</v>
      </c>
      <c r="I166" s="7">
        <v>165</v>
      </c>
      <c r="J166" s="7">
        <v>181</v>
      </c>
      <c r="K166" s="7">
        <v>173</v>
      </c>
      <c r="L166" s="10">
        <v>181</v>
      </c>
      <c r="M166" s="9">
        <v>3</v>
      </c>
      <c r="N166" s="22">
        <f t="shared" si="7"/>
        <v>181</v>
      </c>
      <c r="O166" s="22">
        <f t="shared" si="10"/>
        <v>3</v>
      </c>
    </row>
    <row r="167" spans="1:15" ht="19.5">
      <c r="A167" s="27">
        <v>164</v>
      </c>
      <c r="B167" s="8" t="s">
        <v>503</v>
      </c>
      <c r="C167" s="8" t="s">
        <v>504</v>
      </c>
      <c r="D167" s="8" t="s">
        <v>479</v>
      </c>
      <c r="E167" s="8" t="s">
        <v>61</v>
      </c>
      <c r="F167" s="8" t="s">
        <v>505</v>
      </c>
      <c r="G167" s="7">
        <v>181</v>
      </c>
      <c r="H167" s="7">
        <v>172</v>
      </c>
      <c r="I167" s="7">
        <v>163</v>
      </c>
      <c r="J167" s="7">
        <v>170</v>
      </c>
      <c r="K167" s="7">
        <v>176</v>
      </c>
      <c r="L167" s="10">
        <v>181</v>
      </c>
      <c r="M167" s="9">
        <v>3</v>
      </c>
      <c r="N167" s="22">
        <f t="shared" si="7"/>
        <v>181</v>
      </c>
      <c r="O167" s="22">
        <f t="shared" si="10"/>
        <v>3</v>
      </c>
    </row>
    <row r="168" spans="1:15" ht="19.5">
      <c r="A168" s="27">
        <v>165</v>
      </c>
      <c r="B168" s="8" t="s">
        <v>510</v>
      </c>
      <c r="C168" s="8" t="s">
        <v>511</v>
      </c>
      <c r="D168" s="8" t="s">
        <v>479</v>
      </c>
      <c r="E168" s="8" t="s">
        <v>51</v>
      </c>
      <c r="F168" s="8" t="s">
        <v>392</v>
      </c>
      <c r="G168" s="7">
        <v>148</v>
      </c>
      <c r="H168" s="7">
        <v>0</v>
      </c>
      <c r="I168" s="7">
        <v>140</v>
      </c>
      <c r="J168" s="7">
        <v>167</v>
      </c>
      <c r="K168" s="7">
        <v>142</v>
      </c>
      <c r="L168" s="10">
        <v>167</v>
      </c>
      <c r="M168" s="9">
        <v>5</v>
      </c>
      <c r="N168" s="22">
        <f t="shared" si="7"/>
        <v>167</v>
      </c>
      <c r="O168" s="22">
        <f t="shared" si="10"/>
        <v>5</v>
      </c>
    </row>
    <row r="169" spans="1:15" ht="19.5">
      <c r="A169" s="27">
        <v>166</v>
      </c>
      <c r="B169" s="8" t="s">
        <v>508</v>
      </c>
      <c r="C169" s="8" t="s">
        <v>509</v>
      </c>
      <c r="D169" s="8" t="s">
        <v>479</v>
      </c>
      <c r="E169" s="8" t="s">
        <v>115</v>
      </c>
      <c r="F169" s="8" t="s">
        <v>435</v>
      </c>
      <c r="G169" s="7">
        <v>163</v>
      </c>
      <c r="H169" s="7">
        <v>155</v>
      </c>
      <c r="I169" s="7">
        <v>162</v>
      </c>
      <c r="J169" s="7">
        <v>135</v>
      </c>
      <c r="K169" s="7">
        <v>160</v>
      </c>
      <c r="L169" s="10">
        <v>163</v>
      </c>
      <c r="M169" s="9">
        <v>6</v>
      </c>
      <c r="N169" s="22">
        <f t="shared" si="7"/>
        <v>163</v>
      </c>
      <c r="O169" s="22">
        <f t="shared" si="10"/>
        <v>6</v>
      </c>
    </row>
    <row r="170" spans="1:15" ht="19.5">
      <c r="A170" s="27">
        <v>167</v>
      </c>
      <c r="B170" s="8" t="s">
        <v>481</v>
      </c>
      <c r="C170" s="8" t="s">
        <v>482</v>
      </c>
      <c r="D170" s="8" t="s">
        <v>479</v>
      </c>
      <c r="E170" s="8" t="s">
        <v>18</v>
      </c>
      <c r="F170" s="8" t="s">
        <v>226</v>
      </c>
      <c r="G170" s="7">
        <v>0</v>
      </c>
      <c r="H170" s="7">
        <v>0</v>
      </c>
      <c r="I170" s="7">
        <v>160</v>
      </c>
      <c r="J170" s="7">
        <v>124</v>
      </c>
      <c r="K170" s="7">
        <v>129</v>
      </c>
      <c r="L170" s="10">
        <v>160</v>
      </c>
      <c r="M170" s="9">
        <v>7</v>
      </c>
      <c r="N170" s="22">
        <f t="shared" si="7"/>
        <v>160</v>
      </c>
      <c r="O170" s="22">
        <f t="shared" si="10"/>
        <v>7</v>
      </c>
    </row>
    <row r="171" spans="1:15" ht="19.5">
      <c r="A171" s="27">
        <v>168</v>
      </c>
      <c r="B171" s="8" t="s">
        <v>485</v>
      </c>
      <c r="C171" s="8" t="s">
        <v>486</v>
      </c>
      <c r="D171" s="8" t="s">
        <v>479</v>
      </c>
      <c r="E171" s="8" t="s">
        <v>18</v>
      </c>
      <c r="F171" s="8" t="s">
        <v>226</v>
      </c>
      <c r="G171" s="7">
        <v>147</v>
      </c>
      <c r="H171" s="7">
        <v>0</v>
      </c>
      <c r="I171" s="7">
        <v>159</v>
      </c>
      <c r="J171" s="7">
        <v>159</v>
      </c>
      <c r="K171" s="7">
        <v>150</v>
      </c>
      <c r="L171" s="10">
        <v>159</v>
      </c>
      <c r="M171" s="9">
        <v>8</v>
      </c>
      <c r="N171" s="22">
        <f t="shared" si="7"/>
        <v>159</v>
      </c>
      <c r="O171" s="22">
        <f t="shared" si="10"/>
        <v>8</v>
      </c>
    </row>
    <row r="172" spans="1:15" ht="19.5">
      <c r="A172" s="27">
        <v>169</v>
      </c>
      <c r="B172" s="8" t="s">
        <v>506</v>
      </c>
      <c r="C172" s="8" t="s">
        <v>507</v>
      </c>
      <c r="D172" s="8" t="s">
        <v>479</v>
      </c>
      <c r="E172" s="8" t="s">
        <v>61</v>
      </c>
      <c r="F172" s="8" t="s">
        <v>470</v>
      </c>
      <c r="G172" s="7">
        <v>156</v>
      </c>
      <c r="H172" s="7">
        <v>142</v>
      </c>
      <c r="I172" s="7">
        <v>70</v>
      </c>
      <c r="J172" s="7">
        <v>140</v>
      </c>
      <c r="K172" s="7">
        <v>134</v>
      </c>
      <c r="L172" s="10">
        <v>156</v>
      </c>
      <c r="M172" s="9">
        <v>9</v>
      </c>
      <c r="N172" s="22">
        <f t="shared" si="7"/>
        <v>156</v>
      </c>
      <c r="O172" s="22">
        <f t="shared" si="10"/>
        <v>9</v>
      </c>
    </row>
    <row r="173" spans="1:15" ht="19.5">
      <c r="A173" s="27">
        <v>170</v>
      </c>
      <c r="B173" s="8" t="s">
        <v>483</v>
      </c>
      <c r="C173" s="8" t="s">
        <v>484</v>
      </c>
      <c r="D173" s="8" t="s">
        <v>479</v>
      </c>
      <c r="E173" s="8" t="s">
        <v>18</v>
      </c>
      <c r="F173" s="8" t="s">
        <v>226</v>
      </c>
      <c r="G173" s="7">
        <v>0</v>
      </c>
      <c r="H173" s="7">
        <v>0</v>
      </c>
      <c r="I173" s="7">
        <v>130</v>
      </c>
      <c r="J173" s="7">
        <v>122</v>
      </c>
      <c r="K173" s="7">
        <v>150</v>
      </c>
      <c r="L173" s="10">
        <v>150</v>
      </c>
      <c r="M173" s="9">
        <v>10</v>
      </c>
      <c r="N173" s="22">
        <f t="shared" si="7"/>
        <v>150</v>
      </c>
      <c r="O173" s="22">
        <f t="shared" si="10"/>
        <v>10</v>
      </c>
    </row>
    <row r="174" spans="1:15" ht="19.5">
      <c r="A174" s="27">
        <v>171</v>
      </c>
      <c r="B174" s="8" t="s">
        <v>495</v>
      </c>
      <c r="C174" s="8" t="s">
        <v>496</v>
      </c>
      <c r="D174" s="8" t="s">
        <v>479</v>
      </c>
      <c r="E174" s="8" t="s">
        <v>42</v>
      </c>
      <c r="F174" s="8" t="s">
        <v>461</v>
      </c>
      <c r="G174" s="7">
        <v>127</v>
      </c>
      <c r="H174" s="7">
        <v>0</v>
      </c>
      <c r="I174" s="7">
        <v>0</v>
      </c>
      <c r="J174" s="7">
        <v>127</v>
      </c>
      <c r="K174" s="7">
        <v>142</v>
      </c>
      <c r="L174" s="10">
        <v>142</v>
      </c>
      <c r="M174" s="9">
        <v>11</v>
      </c>
      <c r="N174" s="22">
        <f t="shared" si="7"/>
        <v>142</v>
      </c>
      <c r="O174" s="22">
        <f t="shared" si="10"/>
        <v>11</v>
      </c>
    </row>
    <row r="175" spans="1:15" ht="19.5">
      <c r="A175" s="27">
        <v>172</v>
      </c>
      <c r="B175" s="8" t="s">
        <v>500</v>
      </c>
      <c r="C175" s="8" t="s">
        <v>501</v>
      </c>
      <c r="D175" s="8" t="s">
        <v>479</v>
      </c>
      <c r="E175" s="8" t="s">
        <v>57</v>
      </c>
      <c r="F175" s="8" t="s">
        <v>502</v>
      </c>
      <c r="G175" s="7">
        <v>40</v>
      </c>
      <c r="H175" s="7">
        <v>113</v>
      </c>
      <c r="I175" s="7">
        <v>139</v>
      </c>
      <c r="J175" s="7">
        <v>75</v>
      </c>
      <c r="K175" s="7">
        <v>116</v>
      </c>
      <c r="L175" s="10">
        <v>139</v>
      </c>
      <c r="M175" s="9">
        <v>12</v>
      </c>
      <c r="N175" s="22">
        <f t="shared" si="7"/>
        <v>139</v>
      </c>
      <c r="O175" s="22">
        <f t="shared" si="10"/>
        <v>12</v>
      </c>
    </row>
    <row r="176" spans="1:15" ht="19.5">
      <c r="A176" s="27">
        <v>173</v>
      </c>
      <c r="B176" s="8" t="s">
        <v>490</v>
      </c>
      <c r="C176" s="8" t="s">
        <v>491</v>
      </c>
      <c r="D176" s="8" t="s">
        <v>479</v>
      </c>
      <c r="E176" s="8" t="s">
        <v>109</v>
      </c>
      <c r="F176" s="8" t="s">
        <v>387</v>
      </c>
      <c r="G176" s="7">
        <v>0</v>
      </c>
      <c r="H176" s="7">
        <v>0</v>
      </c>
      <c r="I176" s="7">
        <v>0</v>
      </c>
      <c r="J176" s="7">
        <v>0</v>
      </c>
      <c r="K176" s="7">
        <v>98</v>
      </c>
      <c r="L176" s="10">
        <v>98</v>
      </c>
      <c r="M176" s="9">
        <v>13</v>
      </c>
      <c r="N176" s="22">
        <f t="shared" si="7"/>
        <v>98</v>
      </c>
      <c r="O176" s="22">
        <f t="shared" si="10"/>
        <v>13</v>
      </c>
    </row>
    <row r="177" spans="1:15" ht="19.5">
      <c r="A177" s="27">
        <v>174</v>
      </c>
      <c r="B177" s="8" t="s">
        <v>487</v>
      </c>
      <c r="C177" s="8" t="s">
        <v>488</v>
      </c>
      <c r="D177" s="8" t="s">
        <v>479</v>
      </c>
      <c r="E177" s="8" t="s">
        <v>28</v>
      </c>
      <c r="F177" s="8" t="s">
        <v>489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10">
        <v>0</v>
      </c>
      <c r="M177" s="9">
        <v>14</v>
      </c>
      <c r="N177" s="22">
        <f t="shared" si="7"/>
        <v>0</v>
      </c>
      <c r="O177" s="22">
        <f t="shared" si="10"/>
        <v>14</v>
      </c>
    </row>
    <row r="178" spans="1:15" ht="19.5">
      <c r="A178" s="27">
        <v>175</v>
      </c>
      <c r="B178" s="2" t="s">
        <v>388</v>
      </c>
      <c r="C178" s="2" t="s">
        <v>389</v>
      </c>
      <c r="D178" s="2" t="s">
        <v>367</v>
      </c>
      <c r="E178" s="2" t="s">
        <v>57</v>
      </c>
      <c r="F178" s="2" t="s">
        <v>390</v>
      </c>
      <c r="G178" s="3">
        <v>0</v>
      </c>
      <c r="H178" s="3">
        <v>182</v>
      </c>
      <c r="I178" s="3">
        <v>182</v>
      </c>
      <c r="J178" s="3">
        <v>170</v>
      </c>
      <c r="K178" s="3">
        <v>188</v>
      </c>
      <c r="L178" s="4">
        <v>188</v>
      </c>
      <c r="M178" s="3">
        <v>1</v>
      </c>
      <c r="N178" s="22">
        <f t="shared" si="7"/>
        <v>188</v>
      </c>
      <c r="O178" s="22">
        <f>RANK(N178,N$178:N$191,0)</f>
        <v>1</v>
      </c>
    </row>
    <row r="179" spans="1:15" ht="19.5">
      <c r="A179" s="27">
        <v>176</v>
      </c>
      <c r="B179" s="2" t="s">
        <v>393</v>
      </c>
      <c r="C179" s="5" t="s">
        <v>559</v>
      </c>
      <c r="D179" s="5" t="s">
        <v>367</v>
      </c>
      <c r="E179" s="5" t="s">
        <v>551</v>
      </c>
      <c r="F179" s="5" t="s">
        <v>560</v>
      </c>
      <c r="G179" s="3">
        <v>0</v>
      </c>
      <c r="H179" s="3">
        <v>0</v>
      </c>
      <c r="I179" s="3">
        <v>0</v>
      </c>
      <c r="J179" s="3">
        <v>147</v>
      </c>
      <c r="K179" s="3">
        <v>173</v>
      </c>
      <c r="L179" s="4">
        <v>173</v>
      </c>
      <c r="M179" s="3">
        <v>2</v>
      </c>
      <c r="N179" s="22">
        <f t="shared" si="7"/>
        <v>173</v>
      </c>
      <c r="O179" s="22">
        <f t="shared" ref="O179:O191" si="11">RANK(N179,N$178:N$191,0)</f>
        <v>2</v>
      </c>
    </row>
    <row r="180" spans="1:15" ht="19.5">
      <c r="A180" s="27">
        <v>177</v>
      </c>
      <c r="B180" s="2" t="s">
        <v>369</v>
      </c>
      <c r="C180" s="2" t="s">
        <v>370</v>
      </c>
      <c r="D180" s="2" t="s">
        <v>367</v>
      </c>
      <c r="E180" s="2" t="s">
        <v>18</v>
      </c>
      <c r="F180" s="2" t="s">
        <v>371</v>
      </c>
      <c r="G180" s="3">
        <v>148</v>
      </c>
      <c r="H180" s="3">
        <v>165</v>
      </c>
      <c r="I180" s="3">
        <v>145</v>
      </c>
      <c r="J180" s="3">
        <v>0</v>
      </c>
      <c r="K180" s="3">
        <v>144</v>
      </c>
      <c r="L180" s="4">
        <v>165</v>
      </c>
      <c r="M180" s="3">
        <v>3</v>
      </c>
      <c r="N180" s="22">
        <f t="shared" si="7"/>
        <v>165</v>
      </c>
      <c r="O180" s="22">
        <f t="shared" si="11"/>
        <v>3</v>
      </c>
    </row>
    <row r="181" spans="1:15" ht="19.5">
      <c r="A181" s="27">
        <v>178</v>
      </c>
      <c r="B181" s="2" t="s">
        <v>379</v>
      </c>
      <c r="C181" s="2" t="s">
        <v>380</v>
      </c>
      <c r="D181" s="2" t="s">
        <v>367</v>
      </c>
      <c r="E181" s="2" t="s">
        <v>28</v>
      </c>
      <c r="F181" s="2" t="s">
        <v>381</v>
      </c>
      <c r="G181" s="3">
        <v>145</v>
      </c>
      <c r="H181" s="3">
        <v>162</v>
      </c>
      <c r="I181" s="3">
        <v>0</v>
      </c>
      <c r="J181" s="3">
        <v>165</v>
      </c>
      <c r="K181" s="3">
        <v>163</v>
      </c>
      <c r="L181" s="4">
        <v>165</v>
      </c>
      <c r="M181" s="3">
        <v>3</v>
      </c>
      <c r="N181" s="22">
        <f t="shared" si="7"/>
        <v>165</v>
      </c>
      <c r="O181" s="22">
        <f t="shared" si="11"/>
        <v>3</v>
      </c>
    </row>
    <row r="182" spans="1:15" ht="19.5">
      <c r="A182" s="27">
        <v>179</v>
      </c>
      <c r="B182" s="2" t="s">
        <v>365</v>
      </c>
      <c r="C182" s="2" t="s">
        <v>366</v>
      </c>
      <c r="D182" s="2" t="s">
        <v>367</v>
      </c>
      <c r="E182" s="2" t="s">
        <v>12</v>
      </c>
      <c r="F182" s="2" t="s">
        <v>368</v>
      </c>
      <c r="G182" s="3">
        <v>160</v>
      </c>
      <c r="H182" s="3">
        <v>139</v>
      </c>
      <c r="I182" s="3">
        <v>102</v>
      </c>
      <c r="J182" s="3">
        <v>120</v>
      </c>
      <c r="K182" s="3">
        <v>150</v>
      </c>
      <c r="L182" s="4">
        <v>160</v>
      </c>
      <c r="M182" s="3">
        <v>5</v>
      </c>
      <c r="N182" s="22">
        <f t="shared" si="7"/>
        <v>160</v>
      </c>
      <c r="O182" s="22">
        <f t="shared" si="11"/>
        <v>5</v>
      </c>
    </row>
    <row r="183" spans="1:15" ht="19.5">
      <c r="A183" s="27">
        <v>180</v>
      </c>
      <c r="B183" s="2" t="s">
        <v>372</v>
      </c>
      <c r="C183" s="2" t="s">
        <v>373</v>
      </c>
      <c r="D183" s="2" t="s">
        <v>367</v>
      </c>
      <c r="E183" s="2" t="s">
        <v>18</v>
      </c>
      <c r="F183" s="2" t="s">
        <v>226</v>
      </c>
      <c r="G183" s="3">
        <v>147</v>
      </c>
      <c r="H183" s="3">
        <v>160</v>
      </c>
      <c r="I183" s="3">
        <v>160</v>
      </c>
      <c r="J183" s="3">
        <v>147</v>
      </c>
      <c r="K183" s="3">
        <v>155</v>
      </c>
      <c r="L183" s="4">
        <v>160</v>
      </c>
      <c r="M183" s="3">
        <v>5</v>
      </c>
      <c r="N183" s="22">
        <f t="shared" si="7"/>
        <v>160</v>
      </c>
      <c r="O183" s="22">
        <f t="shared" si="11"/>
        <v>5</v>
      </c>
    </row>
    <row r="184" spans="1:15" ht="19.5">
      <c r="A184" s="27">
        <v>181</v>
      </c>
      <c r="B184" s="2" t="s">
        <v>395</v>
      </c>
      <c r="C184" s="2" t="s">
        <v>396</v>
      </c>
      <c r="D184" s="2" t="s">
        <v>367</v>
      </c>
      <c r="E184" s="2" t="s">
        <v>115</v>
      </c>
      <c r="F184" s="2" t="s">
        <v>397</v>
      </c>
      <c r="G184" s="3">
        <v>159</v>
      </c>
      <c r="H184" s="3">
        <v>0</v>
      </c>
      <c r="I184" s="3">
        <v>142</v>
      </c>
      <c r="J184" s="3">
        <v>155</v>
      </c>
      <c r="K184" s="3">
        <v>144</v>
      </c>
      <c r="L184" s="4">
        <v>159</v>
      </c>
      <c r="M184" s="3">
        <v>7</v>
      </c>
      <c r="N184" s="22">
        <f t="shared" si="7"/>
        <v>159</v>
      </c>
      <c r="O184" s="22">
        <f t="shared" si="11"/>
        <v>7</v>
      </c>
    </row>
    <row r="185" spans="1:15" ht="19.5">
      <c r="A185" s="27">
        <v>182</v>
      </c>
      <c r="B185" s="2" t="s">
        <v>385</v>
      </c>
      <c r="C185" s="2" t="s">
        <v>386</v>
      </c>
      <c r="D185" s="2" t="s">
        <v>367</v>
      </c>
      <c r="E185" s="2" t="s">
        <v>109</v>
      </c>
      <c r="F185" s="2" t="s">
        <v>387</v>
      </c>
      <c r="G185" s="3">
        <v>0</v>
      </c>
      <c r="H185" s="3">
        <v>95</v>
      </c>
      <c r="I185" s="3">
        <v>145</v>
      </c>
      <c r="J185" s="3">
        <v>147</v>
      </c>
      <c r="K185" s="3">
        <v>147</v>
      </c>
      <c r="L185" s="4">
        <v>147</v>
      </c>
      <c r="M185" s="3">
        <v>8</v>
      </c>
      <c r="N185" s="22">
        <f t="shared" si="7"/>
        <v>147</v>
      </c>
      <c r="O185" s="22">
        <f t="shared" si="11"/>
        <v>8</v>
      </c>
    </row>
    <row r="186" spans="1:15" ht="19.5">
      <c r="A186" s="27">
        <v>183</v>
      </c>
      <c r="B186" s="2" t="s">
        <v>398</v>
      </c>
      <c r="C186" s="2" t="s">
        <v>399</v>
      </c>
      <c r="D186" s="2" t="s">
        <v>367</v>
      </c>
      <c r="E186" s="2" t="s">
        <v>51</v>
      </c>
      <c r="F186" s="2" t="s">
        <v>400</v>
      </c>
      <c r="G186" s="3">
        <v>134</v>
      </c>
      <c r="H186" s="3">
        <v>145</v>
      </c>
      <c r="I186" s="3">
        <v>136</v>
      </c>
      <c r="J186" s="3">
        <v>136</v>
      </c>
      <c r="K186" s="3">
        <v>0</v>
      </c>
      <c r="L186" s="4">
        <v>145</v>
      </c>
      <c r="M186" s="3">
        <v>9</v>
      </c>
      <c r="N186" s="22">
        <f t="shared" si="7"/>
        <v>145</v>
      </c>
      <c r="O186" s="22">
        <f t="shared" si="11"/>
        <v>9</v>
      </c>
    </row>
    <row r="187" spans="1:15" ht="19.5">
      <c r="A187" s="27">
        <v>184</v>
      </c>
      <c r="B187" s="2" t="s">
        <v>376</v>
      </c>
      <c r="C187" s="2" t="s">
        <v>377</v>
      </c>
      <c r="D187" s="2" t="s">
        <v>367</v>
      </c>
      <c r="E187" s="2" t="s">
        <v>18</v>
      </c>
      <c r="F187" s="2" t="s">
        <v>378</v>
      </c>
      <c r="G187" s="3">
        <v>137</v>
      </c>
      <c r="H187" s="3">
        <v>129</v>
      </c>
      <c r="I187" s="3">
        <v>142</v>
      </c>
      <c r="J187" s="3">
        <v>134</v>
      </c>
      <c r="K187" s="3">
        <v>139</v>
      </c>
      <c r="L187" s="4">
        <v>142</v>
      </c>
      <c r="M187" s="3">
        <v>10</v>
      </c>
      <c r="N187" s="22">
        <f t="shared" si="7"/>
        <v>142</v>
      </c>
      <c r="O187" s="22">
        <f t="shared" si="11"/>
        <v>10</v>
      </c>
    </row>
    <row r="188" spans="1:15" ht="19.5">
      <c r="A188" s="27">
        <v>185</v>
      </c>
      <c r="B188" s="2" t="s">
        <v>374</v>
      </c>
      <c r="C188" s="2" t="s">
        <v>375</v>
      </c>
      <c r="D188" s="2" t="s">
        <v>367</v>
      </c>
      <c r="E188" s="2" t="s">
        <v>18</v>
      </c>
      <c r="F188" s="2" t="s">
        <v>226</v>
      </c>
      <c r="G188" s="3">
        <v>136</v>
      </c>
      <c r="H188" s="3">
        <v>136</v>
      </c>
      <c r="I188" s="3">
        <v>0</v>
      </c>
      <c r="J188" s="3">
        <v>136</v>
      </c>
      <c r="K188" s="3">
        <v>0</v>
      </c>
      <c r="L188" s="4">
        <v>136</v>
      </c>
      <c r="M188" s="3">
        <v>11</v>
      </c>
      <c r="N188" s="22">
        <f t="shared" si="7"/>
        <v>136</v>
      </c>
      <c r="O188" s="22">
        <f t="shared" si="11"/>
        <v>11</v>
      </c>
    </row>
    <row r="189" spans="1:15" ht="19.5">
      <c r="A189" s="27">
        <v>186</v>
      </c>
      <c r="B189" s="2" t="s">
        <v>394</v>
      </c>
      <c r="C189" s="5" t="s">
        <v>561</v>
      </c>
      <c r="D189" s="5" t="s">
        <v>367</v>
      </c>
      <c r="E189" s="5" t="s">
        <v>562</v>
      </c>
      <c r="F189" s="5" t="s">
        <v>563</v>
      </c>
      <c r="G189" s="3">
        <v>105</v>
      </c>
      <c r="H189" s="3">
        <v>120</v>
      </c>
      <c r="I189" s="3">
        <v>105</v>
      </c>
      <c r="J189" s="3">
        <v>122</v>
      </c>
      <c r="K189" s="3">
        <v>102</v>
      </c>
      <c r="L189" s="4">
        <v>122</v>
      </c>
      <c r="M189" s="3">
        <v>12</v>
      </c>
      <c r="N189" s="22">
        <f t="shared" si="7"/>
        <v>122</v>
      </c>
      <c r="O189" s="22">
        <f t="shared" si="11"/>
        <v>12</v>
      </c>
    </row>
    <row r="190" spans="1:15" ht="19.5">
      <c r="A190" s="27">
        <v>187</v>
      </c>
      <c r="B190" s="2" t="s">
        <v>382</v>
      </c>
      <c r="C190" s="2" t="s">
        <v>383</v>
      </c>
      <c r="D190" s="2" t="s">
        <v>367</v>
      </c>
      <c r="E190" s="2" t="s">
        <v>28</v>
      </c>
      <c r="F190" s="2" t="s">
        <v>384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4">
        <v>0</v>
      </c>
      <c r="M190" s="3">
        <v>13</v>
      </c>
      <c r="N190" s="22">
        <f t="shared" si="7"/>
        <v>0</v>
      </c>
      <c r="O190" s="22">
        <f t="shared" si="11"/>
        <v>13</v>
      </c>
    </row>
    <row r="191" spans="1:15" ht="19.5">
      <c r="A191" s="27">
        <v>188</v>
      </c>
      <c r="B191" s="2" t="s">
        <v>391</v>
      </c>
      <c r="C191" s="5" t="s">
        <v>556</v>
      </c>
      <c r="D191" s="5" t="s">
        <v>367</v>
      </c>
      <c r="E191" s="5" t="s">
        <v>557</v>
      </c>
      <c r="F191" s="5" t="s">
        <v>558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4">
        <v>0</v>
      </c>
      <c r="M191" s="3">
        <v>13</v>
      </c>
      <c r="N191" s="22">
        <f t="shared" si="7"/>
        <v>0</v>
      </c>
      <c r="O191" s="22">
        <f t="shared" si="11"/>
        <v>13</v>
      </c>
    </row>
    <row r="192" spans="1:15" ht="19.5">
      <c r="A192" s="27">
        <v>189</v>
      </c>
      <c r="B192" s="8" t="s">
        <v>522</v>
      </c>
      <c r="C192" s="8" t="s">
        <v>523</v>
      </c>
      <c r="D192" s="8" t="s">
        <v>514</v>
      </c>
      <c r="E192" s="8" t="s">
        <v>524</v>
      </c>
      <c r="F192" s="8" t="s">
        <v>525</v>
      </c>
      <c r="G192" s="7">
        <v>182</v>
      </c>
      <c r="H192" s="7">
        <v>160</v>
      </c>
      <c r="I192" s="7">
        <v>189</v>
      </c>
      <c r="J192" s="7">
        <v>176</v>
      </c>
      <c r="K192" s="7">
        <v>179</v>
      </c>
      <c r="L192" s="10">
        <v>189</v>
      </c>
      <c r="M192" s="9">
        <v>1</v>
      </c>
      <c r="N192" s="22">
        <f t="shared" si="7"/>
        <v>189</v>
      </c>
      <c r="O192" s="22">
        <f>RANK(N192,N$192:N$205,0)</f>
        <v>1</v>
      </c>
    </row>
    <row r="193" spans="1:15" ht="19.5">
      <c r="A193" s="27">
        <v>190</v>
      </c>
      <c r="B193" s="8" t="s">
        <v>512</v>
      </c>
      <c r="C193" s="8" t="s">
        <v>513</v>
      </c>
      <c r="D193" s="8" t="s">
        <v>514</v>
      </c>
      <c r="E193" s="8" t="s">
        <v>12</v>
      </c>
      <c r="F193" s="8" t="s">
        <v>515</v>
      </c>
      <c r="G193" s="7">
        <v>137</v>
      </c>
      <c r="H193" s="7">
        <v>0</v>
      </c>
      <c r="I193" s="7">
        <v>139</v>
      </c>
      <c r="J193" s="7">
        <v>0</v>
      </c>
      <c r="K193" s="7">
        <v>141</v>
      </c>
      <c r="L193" s="10">
        <v>141</v>
      </c>
      <c r="M193" s="9">
        <v>2</v>
      </c>
      <c r="N193" s="22">
        <f t="shared" si="7"/>
        <v>141</v>
      </c>
      <c r="O193" s="22">
        <f t="shared" ref="O193:O205" si="12">RANK(N193,N$192:N$205,0)</f>
        <v>2</v>
      </c>
    </row>
    <row r="194" spans="1:15" ht="19.5">
      <c r="A194" s="27">
        <v>191</v>
      </c>
      <c r="B194" s="8" t="s">
        <v>534</v>
      </c>
      <c r="C194" s="8" t="s">
        <v>535</v>
      </c>
      <c r="D194" s="8" t="s">
        <v>514</v>
      </c>
      <c r="E194" s="8" t="s">
        <v>61</v>
      </c>
      <c r="F194" s="8" t="s">
        <v>470</v>
      </c>
      <c r="G194" s="7">
        <v>129</v>
      </c>
      <c r="H194" s="7">
        <v>0</v>
      </c>
      <c r="I194" s="7">
        <v>130</v>
      </c>
      <c r="J194" s="7">
        <v>139</v>
      </c>
      <c r="K194" s="7">
        <v>0</v>
      </c>
      <c r="L194" s="10">
        <v>139</v>
      </c>
      <c r="M194" s="9">
        <v>3</v>
      </c>
      <c r="N194" s="22">
        <f t="shared" si="7"/>
        <v>139</v>
      </c>
      <c r="O194" s="22">
        <f t="shared" si="12"/>
        <v>3</v>
      </c>
    </row>
    <row r="195" spans="1:15" ht="19.5">
      <c r="A195" s="27">
        <v>192</v>
      </c>
      <c r="B195" s="8" t="s">
        <v>520</v>
      </c>
      <c r="C195" s="8" t="s">
        <v>521</v>
      </c>
      <c r="D195" s="8" t="s">
        <v>514</v>
      </c>
      <c r="E195" s="8" t="s">
        <v>18</v>
      </c>
      <c r="F195" s="8" t="s">
        <v>226</v>
      </c>
      <c r="G195" s="7">
        <v>98</v>
      </c>
      <c r="H195" s="7">
        <v>136</v>
      </c>
      <c r="I195" s="7">
        <v>130</v>
      </c>
      <c r="J195" s="7">
        <v>134</v>
      </c>
      <c r="K195" s="7">
        <v>127</v>
      </c>
      <c r="L195" s="10">
        <v>136</v>
      </c>
      <c r="M195" s="9">
        <v>4</v>
      </c>
      <c r="N195" s="22">
        <f t="shared" si="7"/>
        <v>136</v>
      </c>
      <c r="O195" s="22">
        <f t="shared" si="12"/>
        <v>4</v>
      </c>
    </row>
    <row r="196" spans="1:15" ht="19.5">
      <c r="A196" s="27">
        <v>193</v>
      </c>
      <c r="B196" s="8" t="s">
        <v>536</v>
      </c>
      <c r="C196" s="8" t="s">
        <v>537</v>
      </c>
      <c r="D196" s="8" t="s">
        <v>514</v>
      </c>
      <c r="E196" s="8" t="s">
        <v>61</v>
      </c>
      <c r="F196" s="8" t="s">
        <v>470</v>
      </c>
      <c r="G196" s="7">
        <v>0</v>
      </c>
      <c r="H196" s="7">
        <v>130</v>
      </c>
      <c r="I196" s="7">
        <v>0</v>
      </c>
      <c r="J196" s="7">
        <v>60</v>
      </c>
      <c r="K196" s="7">
        <v>119</v>
      </c>
      <c r="L196" s="10">
        <v>130</v>
      </c>
      <c r="M196" s="9">
        <v>5</v>
      </c>
      <c r="N196" s="22">
        <f t="shared" si="7"/>
        <v>130</v>
      </c>
      <c r="O196" s="22">
        <f t="shared" si="12"/>
        <v>5</v>
      </c>
    </row>
    <row r="197" spans="1:15" ht="19.5">
      <c r="A197" s="27">
        <v>194</v>
      </c>
      <c r="B197" s="8" t="s">
        <v>541</v>
      </c>
      <c r="C197" s="8" t="s">
        <v>542</v>
      </c>
      <c r="D197" s="8" t="s">
        <v>514</v>
      </c>
      <c r="E197" s="8" t="s">
        <v>51</v>
      </c>
      <c r="F197" s="8" t="s">
        <v>392</v>
      </c>
      <c r="G197" s="7">
        <v>95</v>
      </c>
      <c r="H197" s="7">
        <v>95</v>
      </c>
      <c r="I197" s="7">
        <v>130</v>
      </c>
      <c r="J197" s="7">
        <v>129</v>
      </c>
      <c r="K197" s="7">
        <v>114</v>
      </c>
      <c r="L197" s="10">
        <v>130</v>
      </c>
      <c r="M197" s="9">
        <v>5</v>
      </c>
      <c r="N197" s="22">
        <f t="shared" ref="N197:N205" si="13">MAX(G197:K197)</f>
        <v>130</v>
      </c>
      <c r="O197" s="22">
        <f t="shared" si="12"/>
        <v>5</v>
      </c>
    </row>
    <row r="198" spans="1:15" ht="19.5">
      <c r="A198" s="27">
        <v>195</v>
      </c>
      <c r="B198" s="8" t="s">
        <v>518</v>
      </c>
      <c r="C198" s="8" t="s">
        <v>519</v>
      </c>
      <c r="D198" s="8" t="s">
        <v>514</v>
      </c>
      <c r="E198" s="8" t="s">
        <v>12</v>
      </c>
      <c r="F198" s="8" t="s">
        <v>368</v>
      </c>
      <c r="G198" s="7">
        <v>0</v>
      </c>
      <c r="H198" s="7">
        <v>25</v>
      </c>
      <c r="I198" s="7">
        <v>40</v>
      </c>
      <c r="J198" s="7">
        <v>116</v>
      </c>
      <c r="K198" s="7">
        <v>122</v>
      </c>
      <c r="L198" s="10">
        <v>122</v>
      </c>
      <c r="M198" s="9">
        <v>7</v>
      </c>
      <c r="N198" s="22">
        <f t="shared" si="13"/>
        <v>122</v>
      </c>
      <c r="O198" s="22">
        <f t="shared" si="12"/>
        <v>7</v>
      </c>
    </row>
    <row r="199" spans="1:15" ht="19.5">
      <c r="A199" s="27">
        <v>196</v>
      </c>
      <c r="B199" s="8" t="s">
        <v>394</v>
      </c>
      <c r="C199" s="8" t="s">
        <v>565</v>
      </c>
      <c r="D199" s="8" t="s">
        <v>514</v>
      </c>
      <c r="E199" s="8" t="s">
        <v>562</v>
      </c>
      <c r="F199" s="8" t="s">
        <v>563</v>
      </c>
      <c r="G199" s="7">
        <v>122</v>
      </c>
      <c r="H199" s="7">
        <v>110</v>
      </c>
      <c r="I199" s="7">
        <v>118</v>
      </c>
      <c r="J199" s="7">
        <v>113</v>
      </c>
      <c r="K199" s="7">
        <v>118</v>
      </c>
      <c r="L199" s="10">
        <v>122</v>
      </c>
      <c r="M199" s="9">
        <v>7</v>
      </c>
      <c r="N199" s="22">
        <f t="shared" si="13"/>
        <v>122</v>
      </c>
      <c r="O199" s="22">
        <f t="shared" si="12"/>
        <v>7</v>
      </c>
    </row>
    <row r="200" spans="1:15" ht="19.5">
      <c r="A200" s="27">
        <v>197</v>
      </c>
      <c r="B200" s="8" t="s">
        <v>516</v>
      </c>
      <c r="C200" s="8" t="s">
        <v>517</v>
      </c>
      <c r="D200" s="8" t="s">
        <v>514</v>
      </c>
      <c r="E200" s="8" t="s">
        <v>12</v>
      </c>
      <c r="F200" s="8" t="s">
        <v>368</v>
      </c>
      <c r="G200" s="7">
        <v>50</v>
      </c>
      <c r="H200" s="7">
        <v>30</v>
      </c>
      <c r="I200" s="7">
        <v>35</v>
      </c>
      <c r="J200" s="7">
        <v>121</v>
      </c>
      <c r="K200" s="7">
        <v>102</v>
      </c>
      <c r="L200" s="10">
        <v>121</v>
      </c>
      <c r="M200" s="9">
        <v>9</v>
      </c>
      <c r="N200" s="22">
        <f t="shared" si="13"/>
        <v>121</v>
      </c>
      <c r="O200" s="22">
        <f t="shared" si="12"/>
        <v>9</v>
      </c>
    </row>
    <row r="201" spans="1:15" ht="19.5">
      <c r="A201" s="27">
        <v>198</v>
      </c>
      <c r="B201" s="8" t="s">
        <v>529</v>
      </c>
      <c r="C201" s="8" t="s">
        <v>530</v>
      </c>
      <c r="D201" s="8" t="s">
        <v>514</v>
      </c>
      <c r="E201" s="8" t="s">
        <v>28</v>
      </c>
      <c r="F201" s="8" t="s">
        <v>384</v>
      </c>
      <c r="G201" s="7">
        <v>121</v>
      </c>
      <c r="H201" s="7">
        <v>80</v>
      </c>
      <c r="I201" s="7">
        <v>114</v>
      </c>
      <c r="J201" s="7">
        <v>75</v>
      </c>
      <c r="K201" s="7">
        <v>118</v>
      </c>
      <c r="L201" s="10">
        <v>121</v>
      </c>
      <c r="M201" s="9">
        <v>9</v>
      </c>
      <c r="N201" s="22">
        <f t="shared" si="13"/>
        <v>121</v>
      </c>
      <c r="O201" s="22">
        <f t="shared" si="12"/>
        <v>9</v>
      </c>
    </row>
    <row r="202" spans="1:15" ht="19.5">
      <c r="A202" s="27">
        <v>199</v>
      </c>
      <c r="B202" s="8" t="s">
        <v>538</v>
      </c>
      <c r="C202" s="8" t="s">
        <v>539</v>
      </c>
      <c r="D202" s="8" t="s">
        <v>514</v>
      </c>
      <c r="E202" s="8" t="s">
        <v>61</v>
      </c>
      <c r="F202" s="8" t="s">
        <v>540</v>
      </c>
      <c r="G202" s="7">
        <v>114</v>
      </c>
      <c r="H202" s="7">
        <v>116</v>
      </c>
      <c r="I202" s="7">
        <v>121</v>
      </c>
      <c r="J202" s="7">
        <v>65</v>
      </c>
      <c r="K202" s="7">
        <v>85</v>
      </c>
      <c r="L202" s="10">
        <v>121</v>
      </c>
      <c r="M202" s="9">
        <v>9</v>
      </c>
      <c r="N202" s="22">
        <f t="shared" si="13"/>
        <v>121</v>
      </c>
      <c r="O202" s="22">
        <f t="shared" si="12"/>
        <v>9</v>
      </c>
    </row>
    <row r="203" spans="1:15" ht="19.5">
      <c r="A203" s="27">
        <v>200</v>
      </c>
      <c r="B203" s="8" t="s">
        <v>543</v>
      </c>
      <c r="C203" s="8" t="s">
        <v>544</v>
      </c>
      <c r="D203" s="8" t="s">
        <v>514</v>
      </c>
      <c r="E203" s="8" t="s">
        <v>51</v>
      </c>
      <c r="F203" s="8" t="s">
        <v>392</v>
      </c>
      <c r="G203" s="7">
        <v>40</v>
      </c>
      <c r="H203" s="7">
        <v>40</v>
      </c>
      <c r="I203" s="7">
        <v>50</v>
      </c>
      <c r="J203" s="7">
        <v>102</v>
      </c>
      <c r="K203" s="7">
        <v>0</v>
      </c>
      <c r="L203" s="10">
        <v>102</v>
      </c>
      <c r="M203" s="9">
        <v>12</v>
      </c>
      <c r="N203" s="22">
        <f t="shared" si="13"/>
        <v>102</v>
      </c>
      <c r="O203" s="22">
        <f t="shared" si="12"/>
        <v>12</v>
      </c>
    </row>
    <row r="204" spans="1:15" ht="19.5">
      <c r="A204" s="27">
        <v>201</v>
      </c>
      <c r="B204" s="8" t="s">
        <v>526</v>
      </c>
      <c r="C204" s="8" t="s">
        <v>527</v>
      </c>
      <c r="D204" s="8" t="s">
        <v>514</v>
      </c>
      <c r="E204" s="8" t="s">
        <v>28</v>
      </c>
      <c r="F204" s="8" t="s">
        <v>528</v>
      </c>
      <c r="G204" s="7">
        <v>92</v>
      </c>
      <c r="H204" s="7">
        <v>30</v>
      </c>
      <c r="I204" s="7">
        <v>0</v>
      </c>
      <c r="J204" s="7">
        <v>30</v>
      </c>
      <c r="K204" s="7">
        <v>40</v>
      </c>
      <c r="L204" s="10">
        <v>92</v>
      </c>
      <c r="M204" s="9">
        <v>13</v>
      </c>
      <c r="N204" s="22">
        <f t="shared" si="13"/>
        <v>92</v>
      </c>
      <c r="O204" s="22">
        <f t="shared" si="12"/>
        <v>13</v>
      </c>
    </row>
    <row r="205" spans="1:15" ht="19.5">
      <c r="A205" s="27">
        <v>202</v>
      </c>
      <c r="B205" s="8" t="s">
        <v>531</v>
      </c>
      <c r="C205" s="8" t="s">
        <v>532</v>
      </c>
      <c r="D205" s="8" t="s">
        <v>514</v>
      </c>
      <c r="E205" s="8" t="s">
        <v>189</v>
      </c>
      <c r="F205" s="8" t="s">
        <v>533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10">
        <v>0</v>
      </c>
      <c r="M205" s="9">
        <v>14</v>
      </c>
      <c r="N205" s="22">
        <f t="shared" si="13"/>
        <v>0</v>
      </c>
      <c r="O205" s="22">
        <f t="shared" si="12"/>
        <v>14</v>
      </c>
    </row>
  </sheetData>
  <sortState ref="B94:M121">
    <sortCondition ref="M94:M121"/>
  </sortState>
  <mergeCells count="15">
    <mergeCell ref="N2:N3"/>
    <mergeCell ref="O2:O3"/>
    <mergeCell ref="K2:K3"/>
    <mergeCell ref="L2:L3"/>
    <mergeCell ref="M2:M3"/>
    <mergeCell ref="B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pane ySplit="3" topLeftCell="A4" activePane="bottomLeft" state="frozen"/>
      <selection pane="bottomLeft" activeCell="A4" sqref="A4"/>
    </sheetView>
  </sheetViews>
  <sheetFormatPr defaultRowHeight="17"/>
  <cols>
    <col min="1" max="1" width="8" bestFit="1" customWidth="1"/>
    <col min="2" max="2" width="11.90625" bestFit="1" customWidth="1"/>
    <col min="3" max="3" width="14.6328125" bestFit="1" customWidth="1"/>
    <col min="4" max="4" width="9.26953125" customWidth="1"/>
    <col min="5" max="5" width="24" customWidth="1"/>
    <col min="6" max="14" width="9.26953125" customWidth="1"/>
    <col min="15" max="15" width="6.7265625" bestFit="1" customWidth="1"/>
    <col min="16" max="16" width="11.90625" bestFit="1" customWidth="1"/>
    <col min="17" max="17" width="6.453125" style="23" hidden="1" customWidth="1"/>
    <col min="18" max="18" width="11.36328125" style="23" hidden="1" customWidth="1"/>
  </cols>
  <sheetData>
    <row r="1" spans="1:18" ht="27.5">
      <c r="A1" s="43" t="s">
        <v>583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2" t="s">
        <v>606</v>
      </c>
      <c r="R1" s="22" t="s">
        <v>606</v>
      </c>
    </row>
    <row r="2" spans="1:18" ht="19.5">
      <c r="A2" s="1" t="s">
        <v>0</v>
      </c>
      <c r="B2" s="1" t="s">
        <v>1</v>
      </c>
      <c r="C2" s="1" t="s">
        <v>546</v>
      </c>
      <c r="D2" s="1" t="s">
        <v>2</v>
      </c>
      <c r="E2" s="1" t="s">
        <v>585</v>
      </c>
      <c r="F2" s="1" t="s">
        <v>566</v>
      </c>
      <c r="G2" s="1" t="s">
        <v>567</v>
      </c>
      <c r="H2" s="1" t="s">
        <v>568</v>
      </c>
      <c r="I2" s="1" t="s">
        <v>569</v>
      </c>
      <c r="J2" s="1" t="s">
        <v>570</v>
      </c>
      <c r="K2" s="1" t="s">
        <v>571</v>
      </c>
      <c r="L2" s="1" t="s">
        <v>572</v>
      </c>
      <c r="M2" s="1" t="s">
        <v>573</v>
      </c>
      <c r="N2" s="1" t="s">
        <v>574</v>
      </c>
      <c r="O2" s="1" t="s">
        <v>575</v>
      </c>
      <c r="P2" s="1" t="s">
        <v>584</v>
      </c>
      <c r="Q2" s="25" t="s">
        <v>575</v>
      </c>
      <c r="R2" s="25" t="s">
        <v>584</v>
      </c>
    </row>
    <row r="3" spans="1:18" ht="19.5">
      <c r="A3" s="1"/>
      <c r="B3" s="1"/>
      <c r="C3" s="1"/>
      <c r="D3" s="1"/>
      <c r="E3" s="1"/>
      <c r="F3" s="28">
        <v>4</v>
      </c>
      <c r="G3" s="28">
        <v>4</v>
      </c>
      <c r="H3" s="28">
        <v>4</v>
      </c>
      <c r="I3" s="28">
        <v>3</v>
      </c>
      <c r="J3" s="28">
        <v>3</v>
      </c>
      <c r="K3" s="28">
        <v>3</v>
      </c>
      <c r="L3" s="28">
        <v>2</v>
      </c>
      <c r="M3" s="28">
        <v>2</v>
      </c>
      <c r="N3" s="28">
        <v>2</v>
      </c>
      <c r="O3" s="1"/>
      <c r="P3" s="1"/>
      <c r="Q3" s="25"/>
      <c r="R3" s="25"/>
    </row>
    <row r="4" spans="1:18" ht="19.5">
      <c r="A4" s="2" t="s">
        <v>415</v>
      </c>
      <c r="B4" s="2" t="s">
        <v>416</v>
      </c>
      <c r="C4" s="2" t="s">
        <v>403</v>
      </c>
      <c r="D4" s="2" t="s">
        <v>28</v>
      </c>
      <c r="E4" s="2" t="s">
        <v>334</v>
      </c>
      <c r="F4" s="1">
        <v>4</v>
      </c>
      <c r="G4" s="1">
        <v>5</v>
      </c>
      <c r="H4" s="1">
        <v>3</v>
      </c>
      <c r="I4" s="1">
        <v>4</v>
      </c>
      <c r="J4" s="1">
        <v>4</v>
      </c>
      <c r="K4" s="1">
        <v>5</v>
      </c>
      <c r="L4" s="1">
        <v>5</v>
      </c>
      <c r="M4" s="1">
        <v>5</v>
      </c>
      <c r="N4" s="1">
        <v>5</v>
      </c>
      <c r="O4" s="4">
        <v>40</v>
      </c>
      <c r="P4" s="1">
        <v>1</v>
      </c>
      <c r="Q4" s="24">
        <f>SUM(F4:N4)</f>
        <v>40</v>
      </c>
      <c r="R4" s="24">
        <f>RANK(Q4,Q$4:Q$17,0)</f>
        <v>1</v>
      </c>
    </row>
    <row r="5" spans="1:18" ht="19.5">
      <c r="A5" s="2" t="s">
        <v>423</v>
      </c>
      <c r="B5" s="2" t="s">
        <v>424</v>
      </c>
      <c r="C5" s="2" t="s">
        <v>403</v>
      </c>
      <c r="D5" s="2" t="s">
        <v>42</v>
      </c>
      <c r="E5" s="2" t="s">
        <v>425</v>
      </c>
      <c r="F5" s="1">
        <v>3</v>
      </c>
      <c r="G5" s="1">
        <v>4</v>
      </c>
      <c r="H5" s="1">
        <v>5</v>
      </c>
      <c r="I5" s="1">
        <v>5</v>
      </c>
      <c r="J5" s="1">
        <v>5</v>
      </c>
      <c r="K5" s="1">
        <v>2</v>
      </c>
      <c r="L5" s="1">
        <v>5</v>
      </c>
      <c r="M5" s="1">
        <v>5</v>
      </c>
      <c r="N5" s="1">
        <v>5</v>
      </c>
      <c r="O5" s="4">
        <v>39</v>
      </c>
      <c r="P5" s="1">
        <v>2</v>
      </c>
      <c r="Q5" s="24">
        <f t="shared" ref="Q5:Q68" si="0">SUM(F5:N5)</f>
        <v>39</v>
      </c>
      <c r="R5" s="24">
        <f t="shared" ref="R5:R17" si="1">RANK(Q5,Q$4:Q$17,0)</f>
        <v>2</v>
      </c>
    </row>
    <row r="6" spans="1:18" ht="19.5">
      <c r="A6" s="2" t="s">
        <v>401</v>
      </c>
      <c r="B6" s="2" t="s">
        <v>402</v>
      </c>
      <c r="C6" s="2" t="s">
        <v>403</v>
      </c>
      <c r="D6" s="2" t="s">
        <v>18</v>
      </c>
      <c r="E6" s="2" t="s">
        <v>226</v>
      </c>
      <c r="F6" s="1">
        <v>4</v>
      </c>
      <c r="G6" s="1">
        <v>3</v>
      </c>
      <c r="H6" s="1">
        <v>4</v>
      </c>
      <c r="I6" s="1">
        <v>5</v>
      </c>
      <c r="J6" s="1">
        <v>5</v>
      </c>
      <c r="K6" s="1">
        <v>5</v>
      </c>
      <c r="L6" s="1">
        <v>4</v>
      </c>
      <c r="M6" s="1">
        <v>4</v>
      </c>
      <c r="N6" s="1">
        <v>4</v>
      </c>
      <c r="O6" s="4">
        <v>38</v>
      </c>
      <c r="P6" s="1">
        <v>3</v>
      </c>
      <c r="Q6" s="24">
        <f t="shared" si="0"/>
        <v>38</v>
      </c>
      <c r="R6" s="24">
        <f t="shared" si="1"/>
        <v>3</v>
      </c>
    </row>
    <row r="7" spans="1:18" ht="19.5">
      <c r="A7" s="2" t="s">
        <v>406</v>
      </c>
      <c r="B7" s="2" t="s">
        <v>407</v>
      </c>
      <c r="C7" s="2" t="s">
        <v>403</v>
      </c>
      <c r="D7" s="2" t="s">
        <v>18</v>
      </c>
      <c r="E7" s="2" t="s">
        <v>408</v>
      </c>
      <c r="F7" s="1">
        <v>3</v>
      </c>
      <c r="G7" s="1">
        <v>4</v>
      </c>
      <c r="H7" s="1">
        <v>4</v>
      </c>
      <c r="I7" s="1">
        <v>5</v>
      </c>
      <c r="J7" s="1">
        <v>4</v>
      </c>
      <c r="K7" s="1">
        <v>5</v>
      </c>
      <c r="L7" s="1">
        <v>5</v>
      </c>
      <c r="M7" s="1">
        <v>3</v>
      </c>
      <c r="N7" s="1">
        <v>5</v>
      </c>
      <c r="O7" s="4">
        <v>38</v>
      </c>
      <c r="P7" s="1">
        <v>3</v>
      </c>
      <c r="Q7" s="24">
        <f t="shared" si="0"/>
        <v>38</v>
      </c>
      <c r="R7" s="24">
        <f t="shared" si="1"/>
        <v>3</v>
      </c>
    </row>
    <row r="8" spans="1:18" ht="19.5">
      <c r="A8" s="2" t="s">
        <v>404</v>
      </c>
      <c r="B8" s="2" t="s">
        <v>405</v>
      </c>
      <c r="C8" s="2" t="s">
        <v>403</v>
      </c>
      <c r="D8" s="2" t="s">
        <v>18</v>
      </c>
      <c r="E8" s="2" t="s">
        <v>226</v>
      </c>
      <c r="F8" s="1">
        <v>2</v>
      </c>
      <c r="G8" s="1">
        <v>3</v>
      </c>
      <c r="H8" s="1">
        <v>4</v>
      </c>
      <c r="I8" s="1">
        <v>5</v>
      </c>
      <c r="J8" s="1">
        <v>4</v>
      </c>
      <c r="K8" s="1">
        <v>5</v>
      </c>
      <c r="L8" s="1">
        <v>5</v>
      </c>
      <c r="M8" s="1">
        <v>4</v>
      </c>
      <c r="N8" s="1">
        <v>5</v>
      </c>
      <c r="O8" s="4">
        <v>37</v>
      </c>
      <c r="P8" s="1">
        <v>5</v>
      </c>
      <c r="Q8" s="24">
        <f t="shared" si="0"/>
        <v>37</v>
      </c>
      <c r="R8" s="24">
        <f t="shared" si="1"/>
        <v>5</v>
      </c>
    </row>
    <row r="9" spans="1:18" ht="19.5">
      <c r="A9" s="2" t="s">
        <v>420</v>
      </c>
      <c r="B9" s="2" t="s">
        <v>421</v>
      </c>
      <c r="C9" s="2" t="s">
        <v>403</v>
      </c>
      <c r="D9" s="2" t="s">
        <v>42</v>
      </c>
      <c r="E9" s="2" t="s">
        <v>422</v>
      </c>
      <c r="F9" s="1">
        <v>4</v>
      </c>
      <c r="G9" s="1">
        <v>4</v>
      </c>
      <c r="H9" s="1">
        <v>3</v>
      </c>
      <c r="I9" s="1">
        <v>4</v>
      </c>
      <c r="J9" s="1">
        <v>5</v>
      </c>
      <c r="K9" s="1">
        <v>5</v>
      </c>
      <c r="L9" s="1">
        <v>4</v>
      </c>
      <c r="M9" s="1">
        <v>5</v>
      </c>
      <c r="N9" s="1">
        <v>3</v>
      </c>
      <c r="O9" s="4">
        <v>37</v>
      </c>
      <c r="P9" s="1">
        <v>5</v>
      </c>
      <c r="Q9" s="24">
        <f t="shared" si="0"/>
        <v>37</v>
      </c>
      <c r="R9" s="24">
        <f t="shared" si="1"/>
        <v>5</v>
      </c>
    </row>
    <row r="10" spans="1:18" ht="19.5">
      <c r="A10" s="5" t="s">
        <v>426</v>
      </c>
      <c r="B10" s="5" t="s">
        <v>564</v>
      </c>
      <c r="C10" s="5" t="s">
        <v>403</v>
      </c>
      <c r="D10" s="5" t="s">
        <v>562</v>
      </c>
      <c r="E10" s="5" t="s">
        <v>563</v>
      </c>
      <c r="F10" s="1">
        <v>4</v>
      </c>
      <c r="G10" s="1">
        <v>4</v>
      </c>
      <c r="H10" s="1">
        <v>4</v>
      </c>
      <c r="I10" s="1">
        <v>1</v>
      </c>
      <c r="J10" s="1">
        <v>5</v>
      </c>
      <c r="K10" s="1">
        <v>4</v>
      </c>
      <c r="L10" s="1">
        <v>4</v>
      </c>
      <c r="M10" s="1">
        <v>5</v>
      </c>
      <c r="N10" s="1">
        <v>4</v>
      </c>
      <c r="O10" s="4">
        <v>35</v>
      </c>
      <c r="P10" s="1">
        <v>7</v>
      </c>
      <c r="Q10" s="24">
        <f t="shared" si="0"/>
        <v>35</v>
      </c>
      <c r="R10" s="24">
        <f t="shared" si="1"/>
        <v>7</v>
      </c>
    </row>
    <row r="11" spans="1:18" ht="19.5">
      <c r="A11" s="2" t="s">
        <v>430</v>
      </c>
      <c r="B11" s="2" t="s">
        <v>431</v>
      </c>
      <c r="C11" s="2" t="s">
        <v>403</v>
      </c>
      <c r="D11" s="2" t="s">
        <v>115</v>
      </c>
      <c r="E11" s="2" t="s">
        <v>432</v>
      </c>
      <c r="F11" s="1">
        <v>3</v>
      </c>
      <c r="G11" s="1">
        <v>4</v>
      </c>
      <c r="H11" s="1">
        <v>4</v>
      </c>
      <c r="I11" s="1">
        <v>1</v>
      </c>
      <c r="J11" s="1">
        <v>5</v>
      </c>
      <c r="K11" s="1">
        <v>5</v>
      </c>
      <c r="L11" s="1">
        <v>4</v>
      </c>
      <c r="M11" s="1">
        <v>4</v>
      </c>
      <c r="N11" s="1">
        <v>5</v>
      </c>
      <c r="O11" s="4">
        <v>35</v>
      </c>
      <c r="P11" s="1">
        <v>7</v>
      </c>
      <c r="Q11" s="24">
        <f t="shared" si="0"/>
        <v>35</v>
      </c>
      <c r="R11" s="24">
        <f t="shared" si="1"/>
        <v>7</v>
      </c>
    </row>
    <row r="12" spans="1:18" ht="19.5">
      <c r="A12" s="2" t="s">
        <v>409</v>
      </c>
      <c r="B12" s="2" t="s">
        <v>410</v>
      </c>
      <c r="C12" s="2" t="s">
        <v>403</v>
      </c>
      <c r="D12" s="2" t="s">
        <v>28</v>
      </c>
      <c r="E12" s="2" t="s">
        <v>411</v>
      </c>
      <c r="F12" s="1">
        <v>2</v>
      </c>
      <c r="G12" s="1">
        <v>3</v>
      </c>
      <c r="H12" s="1">
        <v>4</v>
      </c>
      <c r="I12" s="1">
        <v>5</v>
      </c>
      <c r="J12" s="1">
        <v>4</v>
      </c>
      <c r="K12" s="1">
        <v>3</v>
      </c>
      <c r="L12" s="1">
        <v>4</v>
      </c>
      <c r="M12" s="1">
        <v>4</v>
      </c>
      <c r="N12" s="1">
        <v>4</v>
      </c>
      <c r="O12" s="4">
        <v>33</v>
      </c>
      <c r="P12" s="1">
        <v>9</v>
      </c>
      <c r="Q12" s="24">
        <f t="shared" si="0"/>
        <v>33</v>
      </c>
      <c r="R12" s="24">
        <f t="shared" si="1"/>
        <v>9</v>
      </c>
    </row>
    <row r="13" spans="1:18" ht="19.5">
      <c r="A13" s="2" t="s">
        <v>436</v>
      </c>
      <c r="B13" s="2" t="s">
        <v>437</v>
      </c>
      <c r="C13" s="2" t="s">
        <v>403</v>
      </c>
      <c r="D13" s="2" t="s">
        <v>51</v>
      </c>
      <c r="E13" s="2" t="s">
        <v>392</v>
      </c>
      <c r="F13" s="1">
        <v>1</v>
      </c>
      <c r="G13" s="1">
        <v>2</v>
      </c>
      <c r="H13" s="1">
        <v>3</v>
      </c>
      <c r="I13" s="1">
        <v>4</v>
      </c>
      <c r="J13" s="1">
        <v>5</v>
      </c>
      <c r="K13" s="1">
        <v>5</v>
      </c>
      <c r="L13" s="1">
        <v>4</v>
      </c>
      <c r="M13" s="1">
        <v>4</v>
      </c>
      <c r="N13" s="1">
        <v>4</v>
      </c>
      <c r="O13" s="4">
        <v>32</v>
      </c>
      <c r="P13" s="1">
        <v>10</v>
      </c>
      <c r="Q13" s="24">
        <f t="shared" si="0"/>
        <v>32</v>
      </c>
      <c r="R13" s="24">
        <f t="shared" si="1"/>
        <v>10</v>
      </c>
    </row>
    <row r="14" spans="1:18" ht="19.5">
      <c r="A14" s="2" t="s">
        <v>412</v>
      </c>
      <c r="B14" s="2" t="s">
        <v>413</v>
      </c>
      <c r="C14" s="2" t="s">
        <v>403</v>
      </c>
      <c r="D14" s="2" t="s">
        <v>28</v>
      </c>
      <c r="E14" s="2" t="s">
        <v>414</v>
      </c>
      <c r="F14" s="1">
        <v>3</v>
      </c>
      <c r="G14" s="1">
        <v>5</v>
      </c>
      <c r="H14" s="1">
        <v>3</v>
      </c>
      <c r="I14" s="1">
        <v>2</v>
      </c>
      <c r="J14" s="1">
        <v>5</v>
      </c>
      <c r="K14" s="1">
        <v>2</v>
      </c>
      <c r="L14" s="1">
        <v>3</v>
      </c>
      <c r="M14" s="1">
        <v>3</v>
      </c>
      <c r="N14" s="1">
        <v>5</v>
      </c>
      <c r="O14" s="4">
        <v>31</v>
      </c>
      <c r="P14" s="1">
        <v>11</v>
      </c>
      <c r="Q14" s="24">
        <f t="shared" si="0"/>
        <v>31</v>
      </c>
      <c r="R14" s="24">
        <f t="shared" si="1"/>
        <v>11</v>
      </c>
    </row>
    <row r="15" spans="1:18" ht="19.5">
      <c r="A15" s="2" t="s">
        <v>417</v>
      </c>
      <c r="B15" s="2" t="s">
        <v>418</v>
      </c>
      <c r="C15" s="2" t="s">
        <v>403</v>
      </c>
      <c r="D15" s="2" t="s">
        <v>109</v>
      </c>
      <c r="E15" s="2" t="s">
        <v>419</v>
      </c>
      <c r="F15" s="1">
        <v>1</v>
      </c>
      <c r="G15" s="1">
        <v>5</v>
      </c>
      <c r="H15" s="1">
        <v>3</v>
      </c>
      <c r="I15" s="1">
        <v>5</v>
      </c>
      <c r="J15" s="1">
        <v>2</v>
      </c>
      <c r="K15" s="1">
        <v>2</v>
      </c>
      <c r="L15" s="1">
        <v>5</v>
      </c>
      <c r="M15" s="1">
        <v>5</v>
      </c>
      <c r="N15" s="1">
        <v>3</v>
      </c>
      <c r="O15" s="4">
        <v>31</v>
      </c>
      <c r="P15" s="1">
        <v>11</v>
      </c>
      <c r="Q15" s="24">
        <f t="shared" si="0"/>
        <v>31</v>
      </c>
      <c r="R15" s="24">
        <f t="shared" si="1"/>
        <v>11</v>
      </c>
    </row>
    <row r="16" spans="1:18" ht="19.5">
      <c r="A16" s="2" t="s">
        <v>433</v>
      </c>
      <c r="B16" s="2" t="s">
        <v>434</v>
      </c>
      <c r="C16" s="2" t="s">
        <v>403</v>
      </c>
      <c r="D16" s="2" t="s">
        <v>115</v>
      </c>
      <c r="E16" s="2" t="s">
        <v>435</v>
      </c>
      <c r="F16" s="1">
        <v>2</v>
      </c>
      <c r="G16" s="1">
        <v>4</v>
      </c>
      <c r="H16" s="1">
        <v>3</v>
      </c>
      <c r="I16" s="1">
        <v>3</v>
      </c>
      <c r="J16" s="1">
        <v>4</v>
      </c>
      <c r="K16" s="1">
        <v>4</v>
      </c>
      <c r="L16" s="1">
        <v>3</v>
      </c>
      <c r="M16" s="1">
        <v>3</v>
      </c>
      <c r="N16" s="1">
        <v>4</v>
      </c>
      <c r="O16" s="4">
        <v>30</v>
      </c>
      <c r="P16" s="1">
        <v>13</v>
      </c>
      <c r="Q16" s="24">
        <f t="shared" si="0"/>
        <v>30</v>
      </c>
      <c r="R16" s="24">
        <f t="shared" si="1"/>
        <v>13</v>
      </c>
    </row>
    <row r="17" spans="1:18" ht="19.5">
      <c r="A17" s="2" t="s">
        <v>427</v>
      </c>
      <c r="B17" s="2" t="s">
        <v>428</v>
      </c>
      <c r="C17" s="2" t="s">
        <v>403</v>
      </c>
      <c r="D17" s="2" t="s">
        <v>57</v>
      </c>
      <c r="E17" s="2" t="s">
        <v>429</v>
      </c>
      <c r="F17" s="1">
        <v>3</v>
      </c>
      <c r="G17" s="1">
        <v>3</v>
      </c>
      <c r="H17" s="1">
        <v>4</v>
      </c>
      <c r="I17" s="1">
        <v>1</v>
      </c>
      <c r="J17" s="1">
        <v>1</v>
      </c>
      <c r="K17" s="1">
        <v>4</v>
      </c>
      <c r="L17" s="1">
        <v>5</v>
      </c>
      <c r="M17" s="1">
        <v>3</v>
      </c>
      <c r="N17" s="1">
        <v>5</v>
      </c>
      <c r="O17" s="4">
        <v>29</v>
      </c>
      <c r="P17" s="1">
        <v>14</v>
      </c>
      <c r="Q17" s="24">
        <f t="shared" si="0"/>
        <v>29</v>
      </c>
      <c r="R17" s="24">
        <f t="shared" si="1"/>
        <v>14</v>
      </c>
    </row>
    <row r="18" spans="1:18" ht="19.5">
      <c r="A18" s="8" t="s">
        <v>447</v>
      </c>
      <c r="B18" s="8" t="s">
        <v>448</v>
      </c>
      <c r="C18" s="8" t="s">
        <v>440</v>
      </c>
      <c r="D18" s="8" t="s">
        <v>28</v>
      </c>
      <c r="E18" s="8" t="s">
        <v>449</v>
      </c>
      <c r="F18" s="7">
        <v>3</v>
      </c>
      <c r="G18" s="7">
        <v>2</v>
      </c>
      <c r="H18" s="7">
        <v>4</v>
      </c>
      <c r="I18" s="7">
        <v>5</v>
      </c>
      <c r="J18" s="7">
        <v>2</v>
      </c>
      <c r="K18" s="7">
        <v>4</v>
      </c>
      <c r="L18" s="7">
        <v>4</v>
      </c>
      <c r="M18" s="7">
        <v>3</v>
      </c>
      <c r="N18" s="7">
        <v>4</v>
      </c>
      <c r="O18" s="10">
        <v>31</v>
      </c>
      <c r="P18" s="7">
        <v>1</v>
      </c>
      <c r="Q18" s="24">
        <f t="shared" si="0"/>
        <v>31</v>
      </c>
      <c r="R18" s="24">
        <f>RANK(Q18,Q$18:Q$31,0)</f>
        <v>1</v>
      </c>
    </row>
    <row r="19" spans="1:18" ht="19.5">
      <c r="A19" s="8" t="s">
        <v>441</v>
      </c>
      <c r="B19" s="8" t="s">
        <v>442</v>
      </c>
      <c r="C19" s="8" t="s">
        <v>440</v>
      </c>
      <c r="D19" s="8" t="s">
        <v>18</v>
      </c>
      <c r="E19" s="8" t="s">
        <v>443</v>
      </c>
      <c r="F19" s="7">
        <v>5</v>
      </c>
      <c r="G19" s="7">
        <v>4</v>
      </c>
      <c r="H19" s="7">
        <v>5</v>
      </c>
      <c r="I19" s="7">
        <v>1</v>
      </c>
      <c r="J19" s="7">
        <v>2</v>
      </c>
      <c r="K19" s="7">
        <v>2</v>
      </c>
      <c r="L19" s="7">
        <v>3</v>
      </c>
      <c r="M19" s="7">
        <v>4</v>
      </c>
      <c r="N19" s="7">
        <v>4</v>
      </c>
      <c r="O19" s="10">
        <v>30</v>
      </c>
      <c r="P19" s="7">
        <v>2</v>
      </c>
      <c r="Q19" s="24">
        <f t="shared" si="0"/>
        <v>30</v>
      </c>
      <c r="R19" s="24">
        <f t="shared" ref="R19:R31" si="2">RANK(Q19,Q$18:Q$31,0)</f>
        <v>2</v>
      </c>
    </row>
    <row r="20" spans="1:18" ht="19.5">
      <c r="A20" s="8" t="s">
        <v>473</v>
      </c>
      <c r="B20" s="8" t="s">
        <v>474</v>
      </c>
      <c r="C20" s="8" t="s">
        <v>440</v>
      </c>
      <c r="D20" s="8" t="s">
        <v>115</v>
      </c>
      <c r="E20" s="8" t="s">
        <v>435</v>
      </c>
      <c r="F20" s="7">
        <v>2</v>
      </c>
      <c r="G20" s="7">
        <v>2</v>
      </c>
      <c r="H20" s="7">
        <v>2</v>
      </c>
      <c r="I20" s="7">
        <v>2</v>
      </c>
      <c r="J20" s="7">
        <v>4</v>
      </c>
      <c r="K20" s="7">
        <v>5</v>
      </c>
      <c r="L20" s="7">
        <v>4</v>
      </c>
      <c r="M20" s="7">
        <v>4</v>
      </c>
      <c r="N20" s="7">
        <v>5</v>
      </c>
      <c r="O20" s="10">
        <v>30</v>
      </c>
      <c r="P20" s="7">
        <v>2</v>
      </c>
      <c r="Q20" s="24">
        <f t="shared" si="0"/>
        <v>30</v>
      </c>
      <c r="R20" s="24">
        <f t="shared" si="2"/>
        <v>2</v>
      </c>
    </row>
    <row r="21" spans="1:18" ht="19.5">
      <c r="A21" s="8" t="s">
        <v>459</v>
      </c>
      <c r="B21" s="8" t="s">
        <v>460</v>
      </c>
      <c r="C21" s="8" t="s">
        <v>440</v>
      </c>
      <c r="D21" s="8" t="s">
        <v>42</v>
      </c>
      <c r="E21" s="8" t="s">
        <v>461</v>
      </c>
      <c r="F21" s="7">
        <v>3</v>
      </c>
      <c r="G21" s="7">
        <v>5</v>
      </c>
      <c r="H21" s="7">
        <v>5</v>
      </c>
      <c r="I21" s="7">
        <v>0</v>
      </c>
      <c r="J21" s="7">
        <v>5</v>
      </c>
      <c r="K21" s="7">
        <v>1</v>
      </c>
      <c r="L21" s="7">
        <v>4</v>
      </c>
      <c r="M21" s="7">
        <v>4</v>
      </c>
      <c r="N21" s="7">
        <v>2</v>
      </c>
      <c r="O21" s="10">
        <v>29</v>
      </c>
      <c r="P21" s="7">
        <v>4</v>
      </c>
      <c r="Q21" s="24">
        <f t="shared" si="0"/>
        <v>29</v>
      </c>
      <c r="R21" s="24">
        <f t="shared" si="2"/>
        <v>4</v>
      </c>
    </row>
    <row r="22" spans="1:18" ht="19.5">
      <c r="A22" s="8" t="s">
        <v>462</v>
      </c>
      <c r="B22" s="8" t="s">
        <v>463</v>
      </c>
      <c r="C22" s="8" t="s">
        <v>440</v>
      </c>
      <c r="D22" s="8" t="s">
        <v>57</v>
      </c>
      <c r="E22" s="8" t="s">
        <v>464</v>
      </c>
      <c r="F22" s="7">
        <v>3</v>
      </c>
      <c r="G22" s="7">
        <v>3</v>
      </c>
      <c r="H22" s="7">
        <v>3</v>
      </c>
      <c r="I22" s="7">
        <v>2</v>
      </c>
      <c r="J22" s="7">
        <v>5</v>
      </c>
      <c r="K22" s="7">
        <v>1</v>
      </c>
      <c r="L22" s="7">
        <v>4</v>
      </c>
      <c r="M22" s="7">
        <v>4</v>
      </c>
      <c r="N22" s="7">
        <v>4</v>
      </c>
      <c r="O22" s="10">
        <v>29</v>
      </c>
      <c r="P22" s="7">
        <v>4</v>
      </c>
      <c r="Q22" s="24">
        <f t="shared" si="0"/>
        <v>29</v>
      </c>
      <c r="R22" s="24">
        <f t="shared" si="2"/>
        <v>4</v>
      </c>
    </row>
    <row r="23" spans="1:18" ht="19.5">
      <c r="A23" s="8" t="s">
        <v>471</v>
      </c>
      <c r="B23" s="8" t="s">
        <v>472</v>
      </c>
      <c r="C23" s="8" t="s">
        <v>440</v>
      </c>
      <c r="D23" s="8" t="s">
        <v>115</v>
      </c>
      <c r="E23" s="8" t="s">
        <v>435</v>
      </c>
      <c r="F23" s="7">
        <v>3</v>
      </c>
      <c r="G23" s="7">
        <v>4</v>
      </c>
      <c r="H23" s="7">
        <v>3</v>
      </c>
      <c r="I23" s="7">
        <v>3</v>
      </c>
      <c r="J23" s="7">
        <v>2</v>
      </c>
      <c r="K23" s="7">
        <v>3</v>
      </c>
      <c r="L23" s="7">
        <v>3</v>
      </c>
      <c r="M23" s="7">
        <v>4</v>
      </c>
      <c r="N23" s="7">
        <v>4</v>
      </c>
      <c r="O23" s="10">
        <v>29</v>
      </c>
      <c r="P23" s="7">
        <v>4</v>
      </c>
      <c r="Q23" s="24">
        <f t="shared" si="0"/>
        <v>29</v>
      </c>
      <c r="R23" s="24">
        <f t="shared" si="2"/>
        <v>4</v>
      </c>
    </row>
    <row r="24" spans="1:18" ht="19.5">
      <c r="A24" s="8" t="s">
        <v>453</v>
      </c>
      <c r="B24" s="8" t="s">
        <v>454</v>
      </c>
      <c r="C24" s="8" t="s">
        <v>440</v>
      </c>
      <c r="D24" s="8" t="s">
        <v>28</v>
      </c>
      <c r="E24" s="8" t="s">
        <v>455</v>
      </c>
      <c r="F24" s="7">
        <v>4</v>
      </c>
      <c r="G24" s="7">
        <v>3</v>
      </c>
      <c r="H24" s="7">
        <v>3</v>
      </c>
      <c r="I24" s="7">
        <v>0</v>
      </c>
      <c r="J24" s="7">
        <v>1</v>
      </c>
      <c r="K24" s="7">
        <v>5</v>
      </c>
      <c r="L24" s="7">
        <v>3</v>
      </c>
      <c r="M24" s="7">
        <v>4</v>
      </c>
      <c r="N24" s="7">
        <v>4</v>
      </c>
      <c r="O24" s="10">
        <v>27</v>
      </c>
      <c r="P24" s="7">
        <v>7</v>
      </c>
      <c r="Q24" s="24">
        <f t="shared" si="0"/>
        <v>27</v>
      </c>
      <c r="R24" s="24">
        <f t="shared" si="2"/>
        <v>7</v>
      </c>
    </row>
    <row r="25" spans="1:18" ht="19.5">
      <c r="A25" s="8" t="s">
        <v>438</v>
      </c>
      <c r="B25" s="8" t="s">
        <v>439</v>
      </c>
      <c r="C25" s="8" t="s">
        <v>440</v>
      </c>
      <c r="D25" s="8" t="s">
        <v>12</v>
      </c>
      <c r="E25" s="8" t="s">
        <v>327</v>
      </c>
      <c r="F25" s="7">
        <v>0</v>
      </c>
      <c r="G25" s="7">
        <v>0</v>
      </c>
      <c r="H25" s="7">
        <v>2</v>
      </c>
      <c r="I25" s="7">
        <v>5</v>
      </c>
      <c r="J25" s="7">
        <v>1</v>
      </c>
      <c r="K25" s="7">
        <v>5</v>
      </c>
      <c r="L25" s="7">
        <v>4</v>
      </c>
      <c r="M25" s="7">
        <v>4</v>
      </c>
      <c r="N25" s="7">
        <v>5</v>
      </c>
      <c r="O25" s="10">
        <v>26</v>
      </c>
      <c r="P25" s="7">
        <v>8</v>
      </c>
      <c r="Q25" s="24">
        <f t="shared" si="0"/>
        <v>26</v>
      </c>
      <c r="R25" s="24">
        <f t="shared" si="2"/>
        <v>8</v>
      </c>
    </row>
    <row r="26" spans="1:18" ht="19.5">
      <c r="A26" s="8" t="s">
        <v>444</v>
      </c>
      <c r="B26" s="8" t="s">
        <v>445</v>
      </c>
      <c r="C26" s="8" t="s">
        <v>440</v>
      </c>
      <c r="D26" s="8" t="s">
        <v>18</v>
      </c>
      <c r="E26" s="8" t="s">
        <v>446</v>
      </c>
      <c r="F26" s="7">
        <v>1</v>
      </c>
      <c r="G26" s="7">
        <v>2</v>
      </c>
      <c r="H26" s="7">
        <v>3</v>
      </c>
      <c r="I26" s="7">
        <v>1</v>
      </c>
      <c r="J26" s="7">
        <v>1</v>
      </c>
      <c r="K26" s="7">
        <v>2</v>
      </c>
      <c r="L26" s="7">
        <v>5</v>
      </c>
      <c r="M26" s="7">
        <v>5</v>
      </c>
      <c r="N26" s="7">
        <v>5</v>
      </c>
      <c r="O26" s="10">
        <v>25</v>
      </c>
      <c r="P26" s="7">
        <v>9</v>
      </c>
      <c r="Q26" s="24">
        <f t="shared" si="0"/>
        <v>25</v>
      </c>
      <c r="R26" s="24">
        <f t="shared" si="2"/>
        <v>9</v>
      </c>
    </row>
    <row r="27" spans="1:18" ht="19.5">
      <c r="A27" s="8" t="s">
        <v>475</v>
      </c>
      <c r="B27" s="8" t="s">
        <v>476</v>
      </c>
      <c r="C27" s="8" t="s">
        <v>440</v>
      </c>
      <c r="D27" s="8" t="s">
        <v>51</v>
      </c>
      <c r="E27" s="8" t="s">
        <v>392</v>
      </c>
      <c r="F27" s="7">
        <v>2</v>
      </c>
      <c r="G27" s="7">
        <v>4</v>
      </c>
      <c r="H27" s="7">
        <v>1</v>
      </c>
      <c r="I27" s="7">
        <v>2</v>
      </c>
      <c r="J27" s="7">
        <v>2</v>
      </c>
      <c r="K27" s="7">
        <v>2</v>
      </c>
      <c r="L27" s="7">
        <v>4</v>
      </c>
      <c r="M27" s="7">
        <v>4</v>
      </c>
      <c r="N27" s="7">
        <v>4</v>
      </c>
      <c r="O27" s="10">
        <v>25</v>
      </c>
      <c r="P27" s="7">
        <v>9</v>
      </c>
      <c r="Q27" s="24">
        <f t="shared" si="0"/>
        <v>25</v>
      </c>
      <c r="R27" s="24">
        <f t="shared" si="2"/>
        <v>9</v>
      </c>
    </row>
    <row r="28" spans="1:18" ht="19.5">
      <c r="A28" s="8" t="s">
        <v>465</v>
      </c>
      <c r="B28" s="8" t="s">
        <v>466</v>
      </c>
      <c r="C28" s="8" t="s">
        <v>440</v>
      </c>
      <c r="D28" s="8" t="s">
        <v>57</v>
      </c>
      <c r="E28" s="8" t="s">
        <v>467</v>
      </c>
      <c r="F28" s="7">
        <v>3</v>
      </c>
      <c r="G28" s="7">
        <v>4</v>
      </c>
      <c r="H28" s="7">
        <v>2</v>
      </c>
      <c r="I28" s="7">
        <v>1</v>
      </c>
      <c r="J28" s="7">
        <v>1</v>
      </c>
      <c r="K28" s="7">
        <v>2</v>
      </c>
      <c r="L28" s="7">
        <v>4</v>
      </c>
      <c r="M28" s="7">
        <v>4</v>
      </c>
      <c r="N28" s="7">
        <v>3</v>
      </c>
      <c r="O28" s="10">
        <v>24</v>
      </c>
      <c r="P28" s="7">
        <v>11</v>
      </c>
      <c r="Q28" s="24">
        <f t="shared" si="0"/>
        <v>24</v>
      </c>
      <c r="R28" s="24">
        <f t="shared" si="2"/>
        <v>11</v>
      </c>
    </row>
    <row r="29" spans="1:18" ht="19.5">
      <c r="A29" s="8" t="s">
        <v>450</v>
      </c>
      <c r="B29" s="8" t="s">
        <v>451</v>
      </c>
      <c r="C29" s="8" t="s">
        <v>440</v>
      </c>
      <c r="D29" s="8" t="s">
        <v>28</v>
      </c>
      <c r="E29" s="8" t="s">
        <v>452</v>
      </c>
      <c r="F29" s="7">
        <v>0</v>
      </c>
      <c r="G29" s="7">
        <v>0</v>
      </c>
      <c r="H29" s="7">
        <v>2</v>
      </c>
      <c r="I29" s="7">
        <v>4</v>
      </c>
      <c r="J29" s="7">
        <v>1</v>
      </c>
      <c r="K29" s="7">
        <v>1</v>
      </c>
      <c r="L29" s="7">
        <v>5</v>
      </c>
      <c r="M29" s="7">
        <v>5</v>
      </c>
      <c r="N29" s="7">
        <v>4</v>
      </c>
      <c r="O29" s="10">
        <v>22</v>
      </c>
      <c r="P29" s="7">
        <v>12</v>
      </c>
      <c r="Q29" s="24">
        <f t="shared" si="0"/>
        <v>22</v>
      </c>
      <c r="R29" s="24">
        <f t="shared" si="2"/>
        <v>12</v>
      </c>
    </row>
    <row r="30" spans="1:18" ht="19.5">
      <c r="A30" s="8" t="s">
        <v>468</v>
      </c>
      <c r="B30" s="8" t="s">
        <v>469</v>
      </c>
      <c r="C30" s="8" t="s">
        <v>440</v>
      </c>
      <c r="D30" s="8" t="s">
        <v>61</v>
      </c>
      <c r="E30" s="8" t="s">
        <v>470</v>
      </c>
      <c r="F30" s="7">
        <v>1</v>
      </c>
      <c r="G30" s="7">
        <v>0</v>
      </c>
      <c r="H30" s="7">
        <v>4</v>
      </c>
      <c r="I30" s="7">
        <v>3</v>
      </c>
      <c r="J30" s="7">
        <v>1</v>
      </c>
      <c r="K30" s="7">
        <v>1</v>
      </c>
      <c r="L30" s="7">
        <v>3</v>
      </c>
      <c r="M30" s="7">
        <v>4</v>
      </c>
      <c r="N30" s="7">
        <v>5</v>
      </c>
      <c r="O30" s="10">
        <v>22</v>
      </c>
      <c r="P30" s="7">
        <v>12</v>
      </c>
      <c r="Q30" s="24">
        <f t="shared" si="0"/>
        <v>22</v>
      </c>
      <c r="R30" s="24">
        <f t="shared" si="2"/>
        <v>12</v>
      </c>
    </row>
    <row r="31" spans="1:18" ht="19.5">
      <c r="A31" s="8" t="s">
        <v>456</v>
      </c>
      <c r="B31" s="8" t="s">
        <v>457</v>
      </c>
      <c r="C31" s="8" t="s">
        <v>440</v>
      </c>
      <c r="D31" s="8" t="s">
        <v>109</v>
      </c>
      <c r="E31" s="8" t="s">
        <v>458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10">
        <v>0</v>
      </c>
      <c r="P31" s="7">
        <v>14</v>
      </c>
      <c r="Q31" s="24">
        <f t="shared" si="0"/>
        <v>0</v>
      </c>
      <c r="R31" s="24">
        <f t="shared" si="2"/>
        <v>14</v>
      </c>
    </row>
    <row r="32" spans="1:18" ht="19.5">
      <c r="A32" s="2" t="s">
        <v>353</v>
      </c>
      <c r="B32" s="2" t="s">
        <v>354</v>
      </c>
      <c r="C32" s="2" t="s">
        <v>326</v>
      </c>
      <c r="D32" s="2" t="s">
        <v>61</v>
      </c>
      <c r="E32" s="2" t="s">
        <v>355</v>
      </c>
      <c r="F32" s="1">
        <v>3</v>
      </c>
      <c r="G32" s="1">
        <v>3</v>
      </c>
      <c r="H32" s="1">
        <v>4</v>
      </c>
      <c r="I32" s="1">
        <v>5</v>
      </c>
      <c r="J32" s="1">
        <v>5</v>
      </c>
      <c r="K32" s="1">
        <v>3</v>
      </c>
      <c r="L32" s="1">
        <v>3</v>
      </c>
      <c r="M32" s="1">
        <v>5</v>
      </c>
      <c r="N32" s="1">
        <v>5</v>
      </c>
      <c r="O32" s="4">
        <v>36</v>
      </c>
      <c r="P32" s="1">
        <v>1</v>
      </c>
      <c r="Q32" s="24">
        <f t="shared" si="0"/>
        <v>36</v>
      </c>
      <c r="R32" s="24">
        <f>RANK(Q32,Q$32:Q$45,0)</f>
        <v>1</v>
      </c>
    </row>
    <row r="33" spans="1:18" ht="19.5">
      <c r="A33" s="2" t="s">
        <v>356</v>
      </c>
      <c r="B33" s="2" t="s">
        <v>357</v>
      </c>
      <c r="C33" s="2" t="s">
        <v>326</v>
      </c>
      <c r="D33" s="2" t="s">
        <v>61</v>
      </c>
      <c r="E33" s="2" t="s">
        <v>358</v>
      </c>
      <c r="F33" s="1">
        <v>4</v>
      </c>
      <c r="G33" s="1">
        <v>4</v>
      </c>
      <c r="H33" s="1">
        <v>4</v>
      </c>
      <c r="I33" s="1">
        <v>5</v>
      </c>
      <c r="J33" s="1">
        <v>2</v>
      </c>
      <c r="K33" s="1">
        <v>5</v>
      </c>
      <c r="L33" s="1">
        <v>4</v>
      </c>
      <c r="M33" s="1">
        <v>4</v>
      </c>
      <c r="N33" s="1">
        <v>4</v>
      </c>
      <c r="O33" s="4">
        <v>36</v>
      </c>
      <c r="P33" s="1">
        <v>1</v>
      </c>
      <c r="Q33" s="24">
        <f t="shared" si="0"/>
        <v>36</v>
      </c>
      <c r="R33" s="24">
        <f t="shared" ref="R33:R45" si="3">RANK(Q33,Q$32:Q$45,0)</f>
        <v>1</v>
      </c>
    </row>
    <row r="34" spans="1:18" ht="19.5">
      <c r="A34" s="2" t="s">
        <v>344</v>
      </c>
      <c r="B34" s="2" t="s">
        <v>345</v>
      </c>
      <c r="C34" s="2" t="s">
        <v>326</v>
      </c>
      <c r="D34" s="2" t="s">
        <v>57</v>
      </c>
      <c r="E34" s="2" t="s">
        <v>346</v>
      </c>
      <c r="F34" s="1">
        <v>1</v>
      </c>
      <c r="G34" s="1">
        <v>2</v>
      </c>
      <c r="H34" s="1">
        <v>4</v>
      </c>
      <c r="I34" s="1">
        <v>3</v>
      </c>
      <c r="J34" s="1">
        <v>5</v>
      </c>
      <c r="K34" s="1">
        <v>5</v>
      </c>
      <c r="L34" s="1">
        <v>5</v>
      </c>
      <c r="M34" s="1">
        <v>4</v>
      </c>
      <c r="N34" s="1">
        <v>5</v>
      </c>
      <c r="O34" s="4">
        <v>34</v>
      </c>
      <c r="P34" s="1">
        <v>3</v>
      </c>
      <c r="Q34" s="24">
        <f t="shared" si="0"/>
        <v>34</v>
      </c>
      <c r="R34" s="24">
        <f t="shared" si="3"/>
        <v>3</v>
      </c>
    </row>
    <row r="35" spans="1:18" ht="19.5">
      <c r="A35" s="2" t="s">
        <v>332</v>
      </c>
      <c r="B35" s="2" t="s">
        <v>333</v>
      </c>
      <c r="C35" s="2" t="s">
        <v>326</v>
      </c>
      <c r="D35" s="2" t="s">
        <v>28</v>
      </c>
      <c r="E35" s="2" t="s">
        <v>334</v>
      </c>
      <c r="F35" s="1">
        <v>5</v>
      </c>
      <c r="G35" s="1">
        <v>4</v>
      </c>
      <c r="H35" s="1">
        <v>4</v>
      </c>
      <c r="I35" s="1">
        <v>3</v>
      </c>
      <c r="J35" s="1">
        <v>3</v>
      </c>
      <c r="K35" s="1">
        <v>3</v>
      </c>
      <c r="L35" s="1">
        <v>3</v>
      </c>
      <c r="M35" s="1">
        <v>5</v>
      </c>
      <c r="N35" s="1">
        <v>2</v>
      </c>
      <c r="O35" s="4">
        <v>32</v>
      </c>
      <c r="P35" s="1">
        <v>4</v>
      </c>
      <c r="Q35" s="24">
        <f t="shared" si="0"/>
        <v>32</v>
      </c>
      <c r="R35" s="24">
        <f t="shared" si="3"/>
        <v>4</v>
      </c>
    </row>
    <row r="36" spans="1:18" ht="19.5">
      <c r="A36" s="2" t="s">
        <v>362</v>
      </c>
      <c r="B36" s="2" t="s">
        <v>363</v>
      </c>
      <c r="C36" s="2" t="s">
        <v>326</v>
      </c>
      <c r="D36" s="2" t="s">
        <v>115</v>
      </c>
      <c r="E36" s="2" t="s">
        <v>364</v>
      </c>
      <c r="F36" s="1">
        <v>3</v>
      </c>
      <c r="G36" s="1">
        <v>3</v>
      </c>
      <c r="H36" s="1">
        <v>3</v>
      </c>
      <c r="I36" s="1">
        <v>3</v>
      </c>
      <c r="J36" s="1">
        <v>4</v>
      </c>
      <c r="K36" s="1">
        <v>5</v>
      </c>
      <c r="L36" s="1">
        <v>3</v>
      </c>
      <c r="M36" s="1">
        <v>4</v>
      </c>
      <c r="N36" s="1">
        <v>4</v>
      </c>
      <c r="O36" s="4">
        <v>32</v>
      </c>
      <c r="P36" s="1">
        <v>4</v>
      </c>
      <c r="Q36" s="24">
        <f t="shared" si="0"/>
        <v>32</v>
      </c>
      <c r="R36" s="24">
        <f t="shared" si="3"/>
        <v>4</v>
      </c>
    </row>
    <row r="37" spans="1:18" ht="19.5">
      <c r="A37" s="2" t="s">
        <v>341</v>
      </c>
      <c r="B37" s="2" t="s">
        <v>342</v>
      </c>
      <c r="C37" s="2" t="s">
        <v>326</v>
      </c>
      <c r="D37" s="2" t="s">
        <v>57</v>
      </c>
      <c r="E37" s="2" t="s">
        <v>343</v>
      </c>
      <c r="F37" s="1">
        <v>2</v>
      </c>
      <c r="G37" s="1">
        <v>4</v>
      </c>
      <c r="H37" s="1">
        <v>3</v>
      </c>
      <c r="I37" s="1">
        <v>3</v>
      </c>
      <c r="J37" s="1">
        <v>4</v>
      </c>
      <c r="K37" s="1">
        <v>5</v>
      </c>
      <c r="L37" s="1">
        <v>2</v>
      </c>
      <c r="M37" s="1">
        <v>3</v>
      </c>
      <c r="N37" s="1">
        <v>5</v>
      </c>
      <c r="O37" s="4">
        <v>31</v>
      </c>
      <c r="P37" s="1">
        <v>6</v>
      </c>
      <c r="Q37" s="24">
        <f t="shared" si="0"/>
        <v>31</v>
      </c>
      <c r="R37" s="24">
        <f t="shared" si="3"/>
        <v>6</v>
      </c>
    </row>
    <row r="38" spans="1:18" ht="19.5">
      <c r="A38" s="2" t="s">
        <v>328</v>
      </c>
      <c r="B38" s="2" t="s">
        <v>329</v>
      </c>
      <c r="C38" s="2" t="s">
        <v>326</v>
      </c>
      <c r="D38" s="2" t="s">
        <v>18</v>
      </c>
      <c r="E38" s="2" t="s">
        <v>226</v>
      </c>
      <c r="F38" s="1">
        <v>1</v>
      </c>
      <c r="G38" s="1">
        <v>1</v>
      </c>
      <c r="H38" s="1">
        <v>2</v>
      </c>
      <c r="I38" s="1">
        <v>4</v>
      </c>
      <c r="J38" s="1">
        <v>2</v>
      </c>
      <c r="K38" s="1">
        <v>4</v>
      </c>
      <c r="L38" s="1">
        <v>5</v>
      </c>
      <c r="M38" s="1">
        <v>5</v>
      </c>
      <c r="N38" s="1">
        <v>5</v>
      </c>
      <c r="O38" s="4">
        <v>29</v>
      </c>
      <c r="P38" s="1">
        <v>7</v>
      </c>
      <c r="Q38" s="24">
        <f t="shared" si="0"/>
        <v>29</v>
      </c>
      <c r="R38" s="24">
        <f t="shared" si="3"/>
        <v>7</v>
      </c>
    </row>
    <row r="39" spans="1:18" ht="19.5">
      <c r="A39" s="2" t="s">
        <v>350</v>
      </c>
      <c r="B39" s="2" t="s">
        <v>351</v>
      </c>
      <c r="C39" s="2" t="s">
        <v>326</v>
      </c>
      <c r="D39" s="2" t="s">
        <v>57</v>
      </c>
      <c r="E39" s="2" t="s">
        <v>352</v>
      </c>
      <c r="F39" s="1">
        <v>3</v>
      </c>
      <c r="G39" s="1">
        <v>3</v>
      </c>
      <c r="H39" s="1">
        <v>2</v>
      </c>
      <c r="I39" s="1">
        <v>2</v>
      </c>
      <c r="J39" s="1">
        <v>5</v>
      </c>
      <c r="K39" s="1">
        <v>5</v>
      </c>
      <c r="L39" s="1">
        <v>2</v>
      </c>
      <c r="M39" s="1">
        <v>4</v>
      </c>
      <c r="N39" s="1">
        <v>3</v>
      </c>
      <c r="O39" s="4">
        <v>29</v>
      </c>
      <c r="P39" s="1">
        <v>7</v>
      </c>
      <c r="Q39" s="24">
        <f t="shared" si="0"/>
        <v>29</v>
      </c>
      <c r="R39" s="24">
        <f t="shared" si="3"/>
        <v>7</v>
      </c>
    </row>
    <row r="40" spans="1:18" ht="19.5">
      <c r="A40" s="2" t="s">
        <v>359</v>
      </c>
      <c r="B40" s="2" t="s">
        <v>360</v>
      </c>
      <c r="C40" s="2" t="s">
        <v>326</v>
      </c>
      <c r="D40" s="2" t="s">
        <v>65</v>
      </c>
      <c r="E40" s="2" t="s">
        <v>361</v>
      </c>
      <c r="F40" s="1">
        <v>1</v>
      </c>
      <c r="G40" s="1">
        <v>2</v>
      </c>
      <c r="H40" s="1">
        <v>4</v>
      </c>
      <c r="I40" s="1">
        <v>4</v>
      </c>
      <c r="J40" s="1">
        <v>4</v>
      </c>
      <c r="K40" s="1">
        <v>5</v>
      </c>
      <c r="L40" s="1">
        <v>3</v>
      </c>
      <c r="M40" s="1">
        <v>3</v>
      </c>
      <c r="N40" s="1">
        <v>2</v>
      </c>
      <c r="O40" s="4">
        <v>28</v>
      </c>
      <c r="P40" s="1">
        <v>9</v>
      </c>
      <c r="Q40" s="24">
        <f t="shared" si="0"/>
        <v>28</v>
      </c>
      <c r="R40" s="24">
        <f t="shared" si="3"/>
        <v>9</v>
      </c>
    </row>
    <row r="41" spans="1:18" ht="19.5">
      <c r="A41" s="2" t="s">
        <v>335</v>
      </c>
      <c r="B41" s="2" t="s">
        <v>336</v>
      </c>
      <c r="C41" s="2" t="s">
        <v>326</v>
      </c>
      <c r="D41" s="2" t="s">
        <v>28</v>
      </c>
      <c r="E41" s="2" t="s">
        <v>337</v>
      </c>
      <c r="F41" s="1">
        <v>1</v>
      </c>
      <c r="G41" s="1">
        <v>4</v>
      </c>
      <c r="H41" s="1">
        <v>4</v>
      </c>
      <c r="I41" s="1">
        <v>1</v>
      </c>
      <c r="J41" s="1">
        <v>5</v>
      </c>
      <c r="K41" s="1">
        <v>1</v>
      </c>
      <c r="L41" s="1">
        <v>4</v>
      </c>
      <c r="M41" s="1">
        <v>2</v>
      </c>
      <c r="N41" s="1">
        <v>4</v>
      </c>
      <c r="O41" s="4">
        <v>26</v>
      </c>
      <c r="P41" s="1">
        <v>10</v>
      </c>
      <c r="Q41" s="24">
        <f t="shared" si="0"/>
        <v>26</v>
      </c>
      <c r="R41" s="24">
        <f t="shared" si="3"/>
        <v>10</v>
      </c>
    </row>
    <row r="42" spans="1:18" ht="19.5">
      <c r="A42" s="2" t="s">
        <v>324</v>
      </c>
      <c r="B42" s="2" t="s">
        <v>325</v>
      </c>
      <c r="C42" s="2" t="s">
        <v>326</v>
      </c>
      <c r="D42" s="2" t="s">
        <v>12</v>
      </c>
      <c r="E42" s="2" t="s">
        <v>327</v>
      </c>
      <c r="F42" s="1">
        <v>2</v>
      </c>
      <c r="G42" s="1">
        <v>2</v>
      </c>
      <c r="H42" s="1">
        <v>1</v>
      </c>
      <c r="I42" s="1">
        <v>4</v>
      </c>
      <c r="J42" s="1">
        <v>1</v>
      </c>
      <c r="K42" s="1">
        <v>1</v>
      </c>
      <c r="L42" s="1">
        <v>4</v>
      </c>
      <c r="M42" s="1">
        <v>4</v>
      </c>
      <c r="N42" s="1">
        <v>4</v>
      </c>
      <c r="O42" s="4">
        <v>23</v>
      </c>
      <c r="P42" s="1">
        <v>11</v>
      </c>
      <c r="Q42" s="24">
        <f t="shared" si="0"/>
        <v>23</v>
      </c>
      <c r="R42" s="24">
        <f t="shared" si="3"/>
        <v>11</v>
      </c>
    </row>
    <row r="43" spans="1:18" ht="19.5">
      <c r="A43" s="2" t="s">
        <v>330</v>
      </c>
      <c r="B43" s="2" t="s">
        <v>331</v>
      </c>
      <c r="C43" s="2" t="s">
        <v>326</v>
      </c>
      <c r="D43" s="2" t="s">
        <v>18</v>
      </c>
      <c r="E43" s="2" t="s">
        <v>226</v>
      </c>
      <c r="F43" s="1">
        <v>0</v>
      </c>
      <c r="G43" s="1">
        <v>2</v>
      </c>
      <c r="H43" s="1">
        <v>1</v>
      </c>
      <c r="I43" s="1">
        <v>3</v>
      </c>
      <c r="J43" s="1">
        <v>5</v>
      </c>
      <c r="K43" s="1">
        <v>1</v>
      </c>
      <c r="L43" s="1">
        <v>3</v>
      </c>
      <c r="M43" s="1">
        <v>2</v>
      </c>
      <c r="N43" s="1">
        <v>5</v>
      </c>
      <c r="O43" s="4">
        <v>22</v>
      </c>
      <c r="P43" s="1">
        <v>12</v>
      </c>
      <c r="Q43" s="24">
        <f t="shared" si="0"/>
        <v>22</v>
      </c>
      <c r="R43" s="24">
        <f t="shared" si="3"/>
        <v>12</v>
      </c>
    </row>
    <row r="44" spans="1:18" ht="19.5">
      <c r="A44" s="2" t="s">
        <v>338</v>
      </c>
      <c r="B44" s="2" t="s">
        <v>339</v>
      </c>
      <c r="C44" s="2" t="s">
        <v>326</v>
      </c>
      <c r="D44" s="2" t="s">
        <v>109</v>
      </c>
      <c r="E44" s="2" t="s">
        <v>340</v>
      </c>
      <c r="F44" s="1">
        <v>2</v>
      </c>
      <c r="G44" s="1">
        <v>1</v>
      </c>
      <c r="H44" s="1">
        <v>1</v>
      </c>
      <c r="I44" s="1">
        <v>3</v>
      </c>
      <c r="J44" s="1">
        <v>5</v>
      </c>
      <c r="K44" s="1">
        <v>2</v>
      </c>
      <c r="L44" s="1">
        <v>0</v>
      </c>
      <c r="M44" s="1">
        <v>0</v>
      </c>
      <c r="N44" s="1">
        <v>5</v>
      </c>
      <c r="O44" s="4">
        <v>19</v>
      </c>
      <c r="P44" s="1">
        <v>13</v>
      </c>
      <c r="Q44" s="24">
        <f t="shared" si="0"/>
        <v>19</v>
      </c>
      <c r="R44" s="24">
        <f t="shared" si="3"/>
        <v>13</v>
      </c>
    </row>
    <row r="45" spans="1:18" ht="19.5">
      <c r="A45" s="2" t="s">
        <v>347</v>
      </c>
      <c r="B45" s="2" t="s">
        <v>348</v>
      </c>
      <c r="C45" s="2" t="s">
        <v>326</v>
      </c>
      <c r="D45" s="2" t="s">
        <v>57</v>
      </c>
      <c r="E45" s="2" t="s">
        <v>349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4">
        <v>0</v>
      </c>
      <c r="P45" s="1">
        <v>14</v>
      </c>
      <c r="Q45" s="24">
        <f t="shared" si="0"/>
        <v>0</v>
      </c>
      <c r="R45" s="24">
        <f t="shared" si="3"/>
        <v>14</v>
      </c>
    </row>
    <row r="46" spans="1:18" ht="19.5">
      <c r="A46" s="8" t="s">
        <v>503</v>
      </c>
      <c r="B46" s="8" t="s">
        <v>504</v>
      </c>
      <c r="C46" s="8" t="s">
        <v>479</v>
      </c>
      <c r="D46" s="8" t="s">
        <v>61</v>
      </c>
      <c r="E46" s="8" t="s">
        <v>505</v>
      </c>
      <c r="F46" s="7">
        <v>2</v>
      </c>
      <c r="G46" s="7">
        <v>4</v>
      </c>
      <c r="H46" s="7">
        <v>4</v>
      </c>
      <c r="I46" s="7">
        <v>5</v>
      </c>
      <c r="J46" s="7">
        <v>5</v>
      </c>
      <c r="K46" s="7">
        <v>5</v>
      </c>
      <c r="L46" s="7">
        <v>4</v>
      </c>
      <c r="M46" s="7">
        <v>4</v>
      </c>
      <c r="N46" s="7">
        <v>4</v>
      </c>
      <c r="O46" s="10">
        <v>37</v>
      </c>
      <c r="P46" s="7">
        <v>1</v>
      </c>
      <c r="Q46" s="24">
        <f t="shared" si="0"/>
        <v>37</v>
      </c>
      <c r="R46" s="24">
        <f>RANK(Q46,Q$46:Q$59,0)</f>
        <v>1</v>
      </c>
    </row>
    <row r="47" spans="1:18" ht="19.5">
      <c r="A47" s="8" t="s">
        <v>497</v>
      </c>
      <c r="B47" s="8" t="s">
        <v>498</v>
      </c>
      <c r="C47" s="8" t="s">
        <v>479</v>
      </c>
      <c r="D47" s="8" t="s">
        <v>57</v>
      </c>
      <c r="E47" s="8" t="s">
        <v>499</v>
      </c>
      <c r="F47" s="7">
        <v>2</v>
      </c>
      <c r="G47" s="7">
        <v>2</v>
      </c>
      <c r="H47" s="7">
        <v>3</v>
      </c>
      <c r="I47" s="7">
        <v>2</v>
      </c>
      <c r="J47" s="7">
        <v>3</v>
      </c>
      <c r="K47" s="7">
        <v>4</v>
      </c>
      <c r="L47" s="7">
        <v>4</v>
      </c>
      <c r="M47" s="7">
        <v>4</v>
      </c>
      <c r="N47" s="7">
        <v>5</v>
      </c>
      <c r="O47" s="10">
        <v>29</v>
      </c>
      <c r="P47" s="7">
        <v>2</v>
      </c>
      <c r="Q47" s="24">
        <f t="shared" si="0"/>
        <v>29</v>
      </c>
      <c r="R47" s="24">
        <f t="shared" ref="R47:R59" si="4">RANK(Q47,Q$46:Q$59,0)</f>
        <v>2</v>
      </c>
    </row>
    <row r="48" spans="1:18" ht="19.5">
      <c r="A48" s="8" t="s">
        <v>483</v>
      </c>
      <c r="B48" s="8" t="s">
        <v>484</v>
      </c>
      <c r="C48" s="8" t="s">
        <v>479</v>
      </c>
      <c r="D48" s="8" t="s">
        <v>18</v>
      </c>
      <c r="E48" s="8" t="s">
        <v>226</v>
      </c>
      <c r="F48" s="7">
        <v>5</v>
      </c>
      <c r="G48" s="7">
        <v>3</v>
      </c>
      <c r="H48" s="7">
        <v>3</v>
      </c>
      <c r="I48" s="7">
        <v>2</v>
      </c>
      <c r="J48" s="7">
        <v>1</v>
      </c>
      <c r="K48" s="7">
        <v>3</v>
      </c>
      <c r="L48" s="7">
        <v>2</v>
      </c>
      <c r="M48" s="7">
        <v>5</v>
      </c>
      <c r="N48" s="7">
        <v>4</v>
      </c>
      <c r="O48" s="10">
        <v>28</v>
      </c>
      <c r="P48" s="7">
        <v>3</v>
      </c>
      <c r="Q48" s="24">
        <f t="shared" si="0"/>
        <v>28</v>
      </c>
      <c r="R48" s="24">
        <f t="shared" si="4"/>
        <v>3</v>
      </c>
    </row>
    <row r="49" spans="1:18" ht="19.5">
      <c r="A49" s="8" t="s">
        <v>506</v>
      </c>
      <c r="B49" s="8" t="s">
        <v>507</v>
      </c>
      <c r="C49" s="8" t="s">
        <v>479</v>
      </c>
      <c r="D49" s="8" t="s">
        <v>61</v>
      </c>
      <c r="E49" s="8" t="s">
        <v>470</v>
      </c>
      <c r="F49" s="7">
        <v>2</v>
      </c>
      <c r="G49" s="7">
        <v>3</v>
      </c>
      <c r="H49" s="7">
        <v>3</v>
      </c>
      <c r="I49" s="7">
        <v>4</v>
      </c>
      <c r="J49" s="7">
        <v>2</v>
      </c>
      <c r="K49" s="7">
        <v>3</v>
      </c>
      <c r="L49" s="7">
        <v>3</v>
      </c>
      <c r="M49" s="7">
        <v>5</v>
      </c>
      <c r="N49" s="7">
        <v>3</v>
      </c>
      <c r="O49" s="10">
        <v>28</v>
      </c>
      <c r="P49" s="7">
        <v>3</v>
      </c>
      <c r="Q49" s="24">
        <f t="shared" si="0"/>
        <v>28</v>
      </c>
      <c r="R49" s="24">
        <f t="shared" si="4"/>
        <v>3</v>
      </c>
    </row>
    <row r="50" spans="1:18" ht="19.5">
      <c r="A50" s="8" t="s">
        <v>508</v>
      </c>
      <c r="B50" s="8" t="s">
        <v>509</v>
      </c>
      <c r="C50" s="8" t="s">
        <v>479</v>
      </c>
      <c r="D50" s="8" t="s">
        <v>115</v>
      </c>
      <c r="E50" s="8" t="s">
        <v>435</v>
      </c>
      <c r="F50" s="7">
        <v>1</v>
      </c>
      <c r="G50" s="7">
        <v>3</v>
      </c>
      <c r="H50" s="7">
        <v>3</v>
      </c>
      <c r="I50" s="7">
        <v>4</v>
      </c>
      <c r="J50" s="7">
        <v>2</v>
      </c>
      <c r="K50" s="7">
        <v>5</v>
      </c>
      <c r="L50" s="7">
        <v>3</v>
      </c>
      <c r="M50" s="7">
        <v>3</v>
      </c>
      <c r="N50" s="7">
        <v>4</v>
      </c>
      <c r="O50" s="10">
        <v>28</v>
      </c>
      <c r="P50" s="7">
        <v>3</v>
      </c>
      <c r="Q50" s="24">
        <f t="shared" si="0"/>
        <v>28</v>
      </c>
      <c r="R50" s="24">
        <f t="shared" si="4"/>
        <v>3</v>
      </c>
    </row>
    <row r="51" spans="1:18" ht="19.5">
      <c r="A51" s="8" t="s">
        <v>481</v>
      </c>
      <c r="B51" s="8" t="s">
        <v>482</v>
      </c>
      <c r="C51" s="8" t="s">
        <v>479</v>
      </c>
      <c r="D51" s="8" t="s">
        <v>18</v>
      </c>
      <c r="E51" s="8" t="s">
        <v>226</v>
      </c>
      <c r="F51" s="7">
        <v>1</v>
      </c>
      <c r="G51" s="7">
        <v>2</v>
      </c>
      <c r="H51" s="7">
        <v>2</v>
      </c>
      <c r="I51" s="7">
        <v>4</v>
      </c>
      <c r="J51" s="7">
        <v>3</v>
      </c>
      <c r="K51" s="7">
        <v>2</v>
      </c>
      <c r="L51" s="7">
        <v>4</v>
      </c>
      <c r="M51" s="7">
        <v>4</v>
      </c>
      <c r="N51" s="7">
        <v>5</v>
      </c>
      <c r="O51" s="10">
        <v>27</v>
      </c>
      <c r="P51" s="7">
        <v>6</v>
      </c>
      <c r="Q51" s="24">
        <f t="shared" si="0"/>
        <v>27</v>
      </c>
      <c r="R51" s="24">
        <f t="shared" si="4"/>
        <v>6</v>
      </c>
    </row>
    <row r="52" spans="1:18" ht="19.5">
      <c r="A52" s="8" t="s">
        <v>492</v>
      </c>
      <c r="B52" s="8" t="s">
        <v>493</v>
      </c>
      <c r="C52" s="8" t="s">
        <v>479</v>
      </c>
      <c r="D52" s="8" t="s">
        <v>189</v>
      </c>
      <c r="E52" s="8" t="s">
        <v>494</v>
      </c>
      <c r="F52" s="7">
        <v>3</v>
      </c>
      <c r="G52" s="7">
        <v>4</v>
      </c>
      <c r="H52" s="7">
        <v>2</v>
      </c>
      <c r="I52" s="7">
        <v>0</v>
      </c>
      <c r="J52" s="7">
        <v>2</v>
      </c>
      <c r="K52" s="7">
        <v>3</v>
      </c>
      <c r="L52" s="7">
        <v>2</v>
      </c>
      <c r="M52" s="7">
        <v>4</v>
      </c>
      <c r="N52" s="7">
        <v>4</v>
      </c>
      <c r="O52" s="10">
        <v>24</v>
      </c>
      <c r="P52" s="7">
        <v>7</v>
      </c>
      <c r="Q52" s="24">
        <f t="shared" si="0"/>
        <v>24</v>
      </c>
      <c r="R52" s="24">
        <f t="shared" si="4"/>
        <v>7</v>
      </c>
    </row>
    <row r="53" spans="1:18" ht="19.5">
      <c r="A53" s="8" t="s">
        <v>495</v>
      </c>
      <c r="B53" s="8" t="s">
        <v>496</v>
      </c>
      <c r="C53" s="8" t="s">
        <v>479</v>
      </c>
      <c r="D53" s="8" t="s">
        <v>42</v>
      </c>
      <c r="E53" s="8" t="s">
        <v>461</v>
      </c>
      <c r="F53" s="7">
        <v>3</v>
      </c>
      <c r="G53" s="7">
        <v>2</v>
      </c>
      <c r="H53" s="7">
        <v>3</v>
      </c>
      <c r="I53" s="7">
        <v>1</v>
      </c>
      <c r="J53" s="7">
        <v>3</v>
      </c>
      <c r="K53" s="7">
        <v>1</v>
      </c>
      <c r="L53" s="7">
        <v>2</v>
      </c>
      <c r="M53" s="7">
        <v>5</v>
      </c>
      <c r="N53" s="7">
        <v>4</v>
      </c>
      <c r="O53" s="10">
        <v>24</v>
      </c>
      <c r="P53" s="7">
        <v>7</v>
      </c>
      <c r="Q53" s="24">
        <f t="shared" si="0"/>
        <v>24</v>
      </c>
      <c r="R53" s="24">
        <f t="shared" si="4"/>
        <v>7</v>
      </c>
    </row>
    <row r="54" spans="1:18" ht="19.5">
      <c r="A54" s="8" t="s">
        <v>477</v>
      </c>
      <c r="B54" s="8" t="s">
        <v>478</v>
      </c>
      <c r="C54" s="8" t="s">
        <v>479</v>
      </c>
      <c r="D54" s="8" t="s">
        <v>12</v>
      </c>
      <c r="E54" s="8" t="s">
        <v>480</v>
      </c>
      <c r="F54" s="7">
        <v>0</v>
      </c>
      <c r="G54" s="7">
        <v>1</v>
      </c>
      <c r="H54" s="7">
        <v>1</v>
      </c>
      <c r="I54" s="7">
        <v>2</v>
      </c>
      <c r="J54" s="7">
        <v>4</v>
      </c>
      <c r="K54" s="7">
        <v>3</v>
      </c>
      <c r="L54" s="7">
        <v>4</v>
      </c>
      <c r="M54" s="7">
        <v>3</v>
      </c>
      <c r="N54" s="7">
        <v>5</v>
      </c>
      <c r="O54" s="10">
        <v>23</v>
      </c>
      <c r="P54" s="7">
        <v>9</v>
      </c>
      <c r="Q54" s="24">
        <f t="shared" si="0"/>
        <v>23</v>
      </c>
      <c r="R54" s="24">
        <f t="shared" si="4"/>
        <v>9</v>
      </c>
    </row>
    <row r="55" spans="1:18" ht="19.5">
      <c r="A55" s="8" t="s">
        <v>485</v>
      </c>
      <c r="B55" s="8" t="s">
        <v>486</v>
      </c>
      <c r="C55" s="8" t="s">
        <v>479</v>
      </c>
      <c r="D55" s="8" t="s">
        <v>18</v>
      </c>
      <c r="E55" s="8" t="s">
        <v>226</v>
      </c>
      <c r="F55" s="7">
        <v>1</v>
      </c>
      <c r="G55" s="7">
        <v>3</v>
      </c>
      <c r="H55" s="7">
        <v>2</v>
      </c>
      <c r="I55" s="7">
        <v>1</v>
      </c>
      <c r="J55" s="7">
        <v>2</v>
      </c>
      <c r="K55" s="7">
        <v>2</v>
      </c>
      <c r="L55" s="7">
        <v>4</v>
      </c>
      <c r="M55" s="7">
        <v>4</v>
      </c>
      <c r="N55" s="7">
        <v>3</v>
      </c>
      <c r="O55" s="10">
        <v>22</v>
      </c>
      <c r="P55" s="7">
        <v>10</v>
      </c>
      <c r="Q55" s="24">
        <f t="shared" si="0"/>
        <v>22</v>
      </c>
      <c r="R55" s="24">
        <f t="shared" si="4"/>
        <v>10</v>
      </c>
    </row>
    <row r="56" spans="1:18" ht="19.5">
      <c r="A56" s="8" t="s">
        <v>500</v>
      </c>
      <c r="B56" s="8" t="s">
        <v>501</v>
      </c>
      <c r="C56" s="8" t="s">
        <v>479</v>
      </c>
      <c r="D56" s="8" t="s">
        <v>57</v>
      </c>
      <c r="E56" s="8" t="s">
        <v>502</v>
      </c>
      <c r="F56" s="7">
        <v>0</v>
      </c>
      <c r="G56" s="7">
        <v>3</v>
      </c>
      <c r="H56" s="7">
        <v>1</v>
      </c>
      <c r="I56" s="7">
        <v>0</v>
      </c>
      <c r="J56" s="7">
        <v>3</v>
      </c>
      <c r="K56" s="7">
        <v>1</v>
      </c>
      <c r="L56" s="7">
        <v>3</v>
      </c>
      <c r="M56" s="7">
        <v>4</v>
      </c>
      <c r="N56" s="7">
        <v>4</v>
      </c>
      <c r="O56" s="10">
        <v>19</v>
      </c>
      <c r="P56" s="7">
        <v>11</v>
      </c>
      <c r="Q56" s="24">
        <f t="shared" si="0"/>
        <v>19</v>
      </c>
      <c r="R56" s="24">
        <f t="shared" si="4"/>
        <v>11</v>
      </c>
    </row>
    <row r="57" spans="1:18" ht="19.5">
      <c r="A57" s="8" t="s">
        <v>510</v>
      </c>
      <c r="B57" s="8" t="s">
        <v>511</v>
      </c>
      <c r="C57" s="8" t="s">
        <v>479</v>
      </c>
      <c r="D57" s="8" t="s">
        <v>51</v>
      </c>
      <c r="E57" s="8" t="s">
        <v>392</v>
      </c>
      <c r="F57" s="7">
        <v>0</v>
      </c>
      <c r="G57" s="7">
        <v>0</v>
      </c>
      <c r="H57" s="7">
        <v>3</v>
      </c>
      <c r="I57" s="7">
        <v>4</v>
      </c>
      <c r="J57" s="7">
        <v>5</v>
      </c>
      <c r="K57" s="7">
        <v>1</v>
      </c>
      <c r="L57" s="7">
        <v>3</v>
      </c>
      <c r="M57" s="7">
        <v>1</v>
      </c>
      <c r="N57" s="7">
        <v>2</v>
      </c>
      <c r="O57" s="10">
        <v>19</v>
      </c>
      <c r="P57" s="7">
        <v>11</v>
      </c>
      <c r="Q57" s="24">
        <f t="shared" si="0"/>
        <v>19</v>
      </c>
      <c r="R57" s="24">
        <f t="shared" si="4"/>
        <v>11</v>
      </c>
    </row>
    <row r="58" spans="1:18" ht="19.5">
      <c r="A58" s="8" t="s">
        <v>490</v>
      </c>
      <c r="B58" s="8" t="s">
        <v>491</v>
      </c>
      <c r="C58" s="8" t="s">
        <v>479</v>
      </c>
      <c r="D58" s="8" t="s">
        <v>109</v>
      </c>
      <c r="E58" s="8" t="s">
        <v>387</v>
      </c>
      <c r="F58" s="7">
        <v>0</v>
      </c>
      <c r="G58" s="7">
        <v>1</v>
      </c>
      <c r="H58" s="7">
        <v>0</v>
      </c>
      <c r="I58" s="7">
        <v>1</v>
      </c>
      <c r="J58" s="7">
        <v>5</v>
      </c>
      <c r="K58" s="7">
        <v>3</v>
      </c>
      <c r="L58" s="7">
        <v>2</v>
      </c>
      <c r="M58" s="7">
        <v>1</v>
      </c>
      <c r="N58" s="7">
        <v>1</v>
      </c>
      <c r="O58" s="10">
        <v>14</v>
      </c>
      <c r="P58" s="7">
        <v>13</v>
      </c>
      <c r="Q58" s="24">
        <f t="shared" si="0"/>
        <v>14</v>
      </c>
      <c r="R58" s="24">
        <f t="shared" si="4"/>
        <v>13</v>
      </c>
    </row>
    <row r="59" spans="1:18" ht="19.5">
      <c r="A59" s="8" t="s">
        <v>487</v>
      </c>
      <c r="B59" s="8" t="s">
        <v>488</v>
      </c>
      <c r="C59" s="8" t="s">
        <v>479</v>
      </c>
      <c r="D59" s="8" t="s">
        <v>28</v>
      </c>
      <c r="E59" s="8" t="s">
        <v>489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10">
        <v>0</v>
      </c>
      <c r="P59" s="7">
        <v>14</v>
      </c>
      <c r="Q59" s="24">
        <f t="shared" si="0"/>
        <v>0</v>
      </c>
      <c r="R59" s="24">
        <f t="shared" si="4"/>
        <v>14</v>
      </c>
    </row>
    <row r="60" spans="1:18" ht="19.5">
      <c r="A60" s="2" t="s">
        <v>376</v>
      </c>
      <c r="B60" s="2" t="s">
        <v>377</v>
      </c>
      <c r="C60" s="2" t="s">
        <v>367</v>
      </c>
      <c r="D60" s="2" t="s">
        <v>18</v>
      </c>
      <c r="E60" s="2" t="s">
        <v>378</v>
      </c>
      <c r="F60" s="1">
        <v>3</v>
      </c>
      <c r="G60" s="1">
        <v>4</v>
      </c>
      <c r="H60" s="1">
        <v>2</v>
      </c>
      <c r="I60" s="1">
        <v>5</v>
      </c>
      <c r="J60" s="1">
        <v>5</v>
      </c>
      <c r="K60" s="1">
        <v>5</v>
      </c>
      <c r="L60" s="1">
        <v>3</v>
      </c>
      <c r="M60" s="1">
        <v>3</v>
      </c>
      <c r="N60" s="1">
        <v>4</v>
      </c>
      <c r="O60" s="4">
        <f>SUM(F60:N60)</f>
        <v>34</v>
      </c>
      <c r="P60" s="1">
        <f>RANK(O60,$O$60:$O$73,0)</f>
        <v>1</v>
      </c>
      <c r="Q60" s="24">
        <f>SUM(F60:N60)</f>
        <v>34</v>
      </c>
      <c r="R60" s="24">
        <f>RANK(Q60,Q$60:Q$73,0)</f>
        <v>1</v>
      </c>
    </row>
    <row r="61" spans="1:18" ht="19.5">
      <c r="A61" s="2" t="s">
        <v>372</v>
      </c>
      <c r="B61" s="2" t="s">
        <v>373</v>
      </c>
      <c r="C61" s="2" t="s">
        <v>367</v>
      </c>
      <c r="D61" s="2" t="s">
        <v>18</v>
      </c>
      <c r="E61" s="2" t="s">
        <v>226</v>
      </c>
      <c r="F61" s="1">
        <v>1</v>
      </c>
      <c r="G61" s="1">
        <v>2</v>
      </c>
      <c r="H61" s="1">
        <v>2</v>
      </c>
      <c r="I61" s="1">
        <v>4</v>
      </c>
      <c r="J61" s="1">
        <v>5</v>
      </c>
      <c r="K61" s="1">
        <v>5</v>
      </c>
      <c r="L61" s="1">
        <v>5</v>
      </c>
      <c r="M61" s="1">
        <v>5</v>
      </c>
      <c r="N61" s="1">
        <v>5</v>
      </c>
      <c r="O61" s="4">
        <f>SUM(F61:N61)</f>
        <v>34</v>
      </c>
      <c r="P61" s="35">
        <v>2</v>
      </c>
      <c r="Q61" s="24">
        <f>SUM(F61:N61)</f>
        <v>34</v>
      </c>
      <c r="R61" s="24">
        <f>RANK(Q61,Q$60:Q$73,0)</f>
        <v>1</v>
      </c>
    </row>
    <row r="62" spans="1:18" ht="19.5">
      <c r="A62" s="2" t="s">
        <v>388</v>
      </c>
      <c r="B62" s="2" t="s">
        <v>389</v>
      </c>
      <c r="C62" s="2" t="s">
        <v>367</v>
      </c>
      <c r="D62" s="2" t="s">
        <v>57</v>
      </c>
      <c r="E62" s="2" t="s">
        <v>390</v>
      </c>
      <c r="F62" s="1">
        <v>3</v>
      </c>
      <c r="G62" s="1">
        <v>2</v>
      </c>
      <c r="H62" s="1">
        <v>4</v>
      </c>
      <c r="I62" s="1">
        <v>3</v>
      </c>
      <c r="J62" s="1">
        <v>4</v>
      </c>
      <c r="K62" s="1">
        <v>4</v>
      </c>
      <c r="L62" s="1">
        <v>4</v>
      </c>
      <c r="M62" s="1">
        <v>4</v>
      </c>
      <c r="N62" s="1">
        <v>4</v>
      </c>
      <c r="O62" s="4">
        <f>SUM(F62:N62)</f>
        <v>32</v>
      </c>
      <c r="P62" s="35">
        <f>RANK(O62,$O$60:$O$73,0)</f>
        <v>3</v>
      </c>
      <c r="Q62" s="24">
        <f>SUM(F62:N62)</f>
        <v>32</v>
      </c>
      <c r="R62" s="24">
        <f>RANK(Q62,Q$60:Q$73,0)</f>
        <v>3</v>
      </c>
    </row>
    <row r="63" spans="1:18" ht="19.5">
      <c r="A63" s="2" t="s">
        <v>398</v>
      </c>
      <c r="B63" s="2" t="s">
        <v>399</v>
      </c>
      <c r="C63" s="2" t="s">
        <v>367</v>
      </c>
      <c r="D63" s="2" t="s">
        <v>51</v>
      </c>
      <c r="E63" s="2" t="s">
        <v>400</v>
      </c>
      <c r="F63" s="1">
        <v>2</v>
      </c>
      <c r="G63" s="1">
        <v>3</v>
      </c>
      <c r="H63" s="1">
        <v>4</v>
      </c>
      <c r="I63" s="1">
        <v>5</v>
      </c>
      <c r="J63" s="1">
        <v>4</v>
      </c>
      <c r="K63" s="1">
        <v>2</v>
      </c>
      <c r="L63" s="1">
        <v>4</v>
      </c>
      <c r="M63" s="1">
        <v>4</v>
      </c>
      <c r="N63" s="1">
        <v>4</v>
      </c>
      <c r="O63" s="4">
        <f>SUM(F63:N63)</f>
        <v>32</v>
      </c>
      <c r="P63" s="35">
        <f>RANK(O63,$O$60:$O$73,0)</f>
        <v>3</v>
      </c>
      <c r="Q63" s="24">
        <f>SUM(F63:N63)</f>
        <v>32</v>
      </c>
      <c r="R63" s="24">
        <f>RANK(Q63,Q$60:Q$73,0)</f>
        <v>3</v>
      </c>
    </row>
    <row r="64" spans="1:18" ht="19.5">
      <c r="A64" s="2" t="s">
        <v>379</v>
      </c>
      <c r="B64" s="2" t="s">
        <v>380</v>
      </c>
      <c r="C64" s="2" t="s">
        <v>367</v>
      </c>
      <c r="D64" s="2" t="s">
        <v>28</v>
      </c>
      <c r="E64" s="2" t="s">
        <v>381</v>
      </c>
      <c r="F64" s="1">
        <v>2</v>
      </c>
      <c r="G64" s="1">
        <v>3</v>
      </c>
      <c r="H64" s="1">
        <v>4</v>
      </c>
      <c r="I64" s="1">
        <v>3</v>
      </c>
      <c r="J64" s="1">
        <v>4</v>
      </c>
      <c r="K64" s="1">
        <v>3</v>
      </c>
      <c r="L64" s="1">
        <v>3</v>
      </c>
      <c r="M64" s="1">
        <v>4</v>
      </c>
      <c r="N64" s="1">
        <v>3</v>
      </c>
      <c r="O64" s="4">
        <f>SUM(F64:N64)</f>
        <v>29</v>
      </c>
      <c r="P64" s="35">
        <f>RANK(O64,$O$60:$O$73,0)</f>
        <v>5</v>
      </c>
      <c r="Q64" s="24">
        <f>SUM(F64:N64)</f>
        <v>29</v>
      </c>
      <c r="R64" s="24">
        <f>RANK(Q64,Q$60:Q$73,0)</f>
        <v>5</v>
      </c>
    </row>
    <row r="65" spans="1:18" ht="19.5">
      <c r="A65" s="2" t="s">
        <v>369</v>
      </c>
      <c r="B65" s="2" t="s">
        <v>370</v>
      </c>
      <c r="C65" s="2" t="s">
        <v>367</v>
      </c>
      <c r="D65" s="2" t="s">
        <v>18</v>
      </c>
      <c r="E65" s="2" t="s">
        <v>371</v>
      </c>
      <c r="F65" s="1">
        <v>2</v>
      </c>
      <c r="G65" s="1">
        <v>3</v>
      </c>
      <c r="H65" s="1">
        <v>5</v>
      </c>
      <c r="I65" s="1">
        <v>1</v>
      </c>
      <c r="J65" s="1">
        <v>3</v>
      </c>
      <c r="K65" s="1">
        <v>1</v>
      </c>
      <c r="L65" s="1">
        <v>2</v>
      </c>
      <c r="M65" s="1">
        <v>3</v>
      </c>
      <c r="N65" s="1">
        <v>4</v>
      </c>
      <c r="O65" s="4">
        <f>SUM(F65:N65)</f>
        <v>24</v>
      </c>
      <c r="P65" s="35">
        <f>RANK(O65,$O$60:$O$73,0)</f>
        <v>6</v>
      </c>
      <c r="Q65" s="24">
        <f>SUM(F65:N65)</f>
        <v>24</v>
      </c>
      <c r="R65" s="24">
        <f>RANK(Q65,Q$60:Q$73,0)</f>
        <v>6</v>
      </c>
    </row>
    <row r="66" spans="1:18" ht="19.5">
      <c r="A66" s="2" t="s">
        <v>395</v>
      </c>
      <c r="B66" s="2" t="s">
        <v>396</v>
      </c>
      <c r="C66" s="2" t="s">
        <v>367</v>
      </c>
      <c r="D66" s="2" t="s">
        <v>115</v>
      </c>
      <c r="E66" s="2" t="s">
        <v>397</v>
      </c>
      <c r="F66" s="1">
        <v>1</v>
      </c>
      <c r="G66" s="1">
        <v>3</v>
      </c>
      <c r="H66" s="1">
        <v>3</v>
      </c>
      <c r="I66" s="1">
        <v>2</v>
      </c>
      <c r="J66" s="1">
        <v>1</v>
      </c>
      <c r="K66" s="1">
        <v>3</v>
      </c>
      <c r="L66" s="1">
        <v>4</v>
      </c>
      <c r="M66" s="1">
        <v>2</v>
      </c>
      <c r="N66" s="1">
        <v>5</v>
      </c>
      <c r="O66" s="4">
        <f>SUM(F66:N66)</f>
        <v>24</v>
      </c>
      <c r="P66" s="35">
        <f>RANK(O66,$O$60:$O$73,0)</f>
        <v>6</v>
      </c>
      <c r="Q66" s="24">
        <f>SUM(F66:N66)</f>
        <v>24</v>
      </c>
      <c r="R66" s="24">
        <f>RANK(Q66,Q$60:Q$73,0)</f>
        <v>6</v>
      </c>
    </row>
    <row r="67" spans="1:18" ht="19.5">
      <c r="A67" s="2" t="s">
        <v>393</v>
      </c>
      <c r="B67" s="5" t="s">
        <v>559</v>
      </c>
      <c r="C67" s="5" t="s">
        <v>367</v>
      </c>
      <c r="D67" s="5" t="s">
        <v>551</v>
      </c>
      <c r="E67" s="5" t="s">
        <v>560</v>
      </c>
      <c r="F67" s="1">
        <v>0</v>
      </c>
      <c r="G67" s="1">
        <v>1</v>
      </c>
      <c r="H67" s="1">
        <v>3</v>
      </c>
      <c r="I67" s="1">
        <v>1</v>
      </c>
      <c r="J67" s="1">
        <v>1</v>
      </c>
      <c r="K67" s="1">
        <v>3</v>
      </c>
      <c r="L67" s="1">
        <v>5</v>
      </c>
      <c r="M67" s="1">
        <v>5</v>
      </c>
      <c r="N67" s="1">
        <v>4</v>
      </c>
      <c r="O67" s="4">
        <f>SUM(F67:N67)</f>
        <v>23</v>
      </c>
      <c r="P67" s="35">
        <f>RANK(O67,$O$60:$O$73,0)</f>
        <v>8</v>
      </c>
      <c r="Q67" s="24">
        <f>SUM(F67:N67)</f>
        <v>23</v>
      </c>
      <c r="R67" s="24">
        <f>RANK(Q67,Q$60:Q$73,0)</f>
        <v>8</v>
      </c>
    </row>
    <row r="68" spans="1:18" ht="19.5">
      <c r="A68" s="2" t="s">
        <v>365</v>
      </c>
      <c r="B68" s="2" t="s">
        <v>366</v>
      </c>
      <c r="C68" s="2" t="s">
        <v>367</v>
      </c>
      <c r="D68" s="2" t="s">
        <v>12</v>
      </c>
      <c r="E68" s="2" t="s">
        <v>368</v>
      </c>
      <c r="F68" s="1">
        <v>1</v>
      </c>
      <c r="G68" s="1">
        <v>4</v>
      </c>
      <c r="H68" s="1">
        <v>4</v>
      </c>
      <c r="I68" s="1">
        <v>3</v>
      </c>
      <c r="J68" s="1">
        <v>0</v>
      </c>
      <c r="K68" s="1">
        <v>1</v>
      </c>
      <c r="L68" s="1">
        <v>3</v>
      </c>
      <c r="M68" s="1">
        <v>4</v>
      </c>
      <c r="N68" s="1">
        <v>2</v>
      </c>
      <c r="O68" s="4">
        <f>SUM(F68:N68)</f>
        <v>22</v>
      </c>
      <c r="P68" s="35">
        <f>RANK(O68,$O$60:$O$73,0)</f>
        <v>9</v>
      </c>
      <c r="Q68" s="24">
        <f>SUM(F68:N68)</f>
        <v>22</v>
      </c>
      <c r="R68" s="24">
        <f>RANK(Q68,Q$60:Q$73,0)</f>
        <v>9</v>
      </c>
    </row>
    <row r="69" spans="1:18" ht="19.5">
      <c r="A69" s="2" t="s">
        <v>385</v>
      </c>
      <c r="B69" s="2" t="s">
        <v>386</v>
      </c>
      <c r="C69" s="2" t="s">
        <v>367</v>
      </c>
      <c r="D69" s="2" t="s">
        <v>109</v>
      </c>
      <c r="E69" s="2" t="s">
        <v>387</v>
      </c>
      <c r="F69" s="1">
        <v>1</v>
      </c>
      <c r="G69" s="1">
        <v>2</v>
      </c>
      <c r="H69" s="1">
        <v>0</v>
      </c>
      <c r="I69" s="1">
        <v>3</v>
      </c>
      <c r="J69" s="1">
        <v>2</v>
      </c>
      <c r="K69" s="1">
        <v>3</v>
      </c>
      <c r="L69" s="1">
        <v>4</v>
      </c>
      <c r="M69" s="1">
        <v>4</v>
      </c>
      <c r="N69" s="1">
        <v>3</v>
      </c>
      <c r="O69" s="4">
        <f>SUM(F69:N69)</f>
        <v>22</v>
      </c>
      <c r="P69" s="35">
        <f>RANK(O69,$O$60:$O$73,0)</f>
        <v>9</v>
      </c>
      <c r="Q69" s="24">
        <f>SUM(F69:N69)</f>
        <v>22</v>
      </c>
      <c r="R69" s="24">
        <f>RANK(Q69,Q$60:Q$73,0)</f>
        <v>9</v>
      </c>
    </row>
    <row r="70" spans="1:18" ht="19.5">
      <c r="A70" s="2" t="s">
        <v>374</v>
      </c>
      <c r="B70" s="2" t="s">
        <v>375</v>
      </c>
      <c r="C70" s="2" t="s">
        <v>367</v>
      </c>
      <c r="D70" s="2" t="s">
        <v>18</v>
      </c>
      <c r="E70" s="2" t="s">
        <v>226</v>
      </c>
      <c r="F70" s="1">
        <v>1</v>
      </c>
      <c r="G70" s="1">
        <v>3</v>
      </c>
      <c r="H70" s="1">
        <v>1</v>
      </c>
      <c r="I70" s="1">
        <v>1</v>
      </c>
      <c r="J70" s="1">
        <v>1</v>
      </c>
      <c r="K70" s="1">
        <v>2</v>
      </c>
      <c r="L70" s="1">
        <v>4</v>
      </c>
      <c r="M70" s="1">
        <v>4</v>
      </c>
      <c r="N70" s="1">
        <v>4</v>
      </c>
      <c r="O70" s="4">
        <f>SUM(F70:N70)</f>
        <v>21</v>
      </c>
      <c r="P70" s="35">
        <f>RANK(O70,$O$60:$O$73,0)</f>
        <v>11</v>
      </c>
      <c r="Q70" s="24">
        <f>SUM(F70:N70)</f>
        <v>21</v>
      </c>
      <c r="R70" s="24">
        <f>RANK(Q70,Q$60:Q$73,0)</f>
        <v>11</v>
      </c>
    </row>
    <row r="71" spans="1:18" ht="19.5">
      <c r="A71" s="2" t="s">
        <v>394</v>
      </c>
      <c r="B71" s="5" t="s">
        <v>561</v>
      </c>
      <c r="C71" s="5" t="s">
        <v>367</v>
      </c>
      <c r="D71" s="5" t="s">
        <v>562</v>
      </c>
      <c r="E71" s="5" t="s">
        <v>563</v>
      </c>
      <c r="F71" s="1">
        <v>3</v>
      </c>
      <c r="G71" s="1">
        <v>2</v>
      </c>
      <c r="H71" s="1">
        <v>3</v>
      </c>
      <c r="I71" s="1">
        <v>1</v>
      </c>
      <c r="J71" s="1">
        <v>3</v>
      </c>
      <c r="K71" s="1">
        <v>2</v>
      </c>
      <c r="L71" s="1">
        <v>4</v>
      </c>
      <c r="M71" s="1">
        <v>1</v>
      </c>
      <c r="N71" s="1">
        <v>1</v>
      </c>
      <c r="O71" s="4">
        <f>SUM(F71:N71)</f>
        <v>20</v>
      </c>
      <c r="P71" s="35">
        <f>RANK(O71,$O$60:$O$73,0)</f>
        <v>12</v>
      </c>
      <c r="Q71" s="24">
        <f>SUM(F71:N71)</f>
        <v>20</v>
      </c>
      <c r="R71" s="24">
        <f>RANK(Q71,Q$60:Q$73,0)</f>
        <v>12</v>
      </c>
    </row>
    <row r="72" spans="1:18" ht="19.5">
      <c r="A72" s="2" t="s">
        <v>382</v>
      </c>
      <c r="B72" s="2" t="s">
        <v>383</v>
      </c>
      <c r="C72" s="2" t="s">
        <v>367</v>
      </c>
      <c r="D72" s="2" t="s">
        <v>28</v>
      </c>
      <c r="E72" s="2" t="s">
        <v>384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4">
        <f>SUM(F72:N72)</f>
        <v>0</v>
      </c>
      <c r="P72" s="35">
        <f>RANK(O72,$O$60:$O$73,0)</f>
        <v>13</v>
      </c>
      <c r="Q72" s="24">
        <f>SUM(F72:N72)</f>
        <v>0</v>
      </c>
      <c r="R72" s="24">
        <f>RANK(Q72,Q$60:Q$73,0)</f>
        <v>13</v>
      </c>
    </row>
    <row r="73" spans="1:18" ht="19.5">
      <c r="A73" s="2" t="s">
        <v>391</v>
      </c>
      <c r="B73" s="5" t="s">
        <v>556</v>
      </c>
      <c r="C73" s="5" t="s">
        <v>367</v>
      </c>
      <c r="D73" s="5" t="s">
        <v>557</v>
      </c>
      <c r="E73" s="5" t="s">
        <v>558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4">
        <f>SUM(F73:N73)</f>
        <v>0</v>
      </c>
      <c r="P73" s="35">
        <f>RANK(O73,$O$60:$O$73,0)</f>
        <v>13</v>
      </c>
      <c r="Q73" s="24">
        <f>SUM(F73:N73)</f>
        <v>0</v>
      </c>
      <c r="R73" s="24">
        <f>RANK(Q73,Q$60:Q$73,0)</f>
        <v>13</v>
      </c>
    </row>
    <row r="74" spans="1:18" ht="19.5">
      <c r="A74" s="8" t="s">
        <v>394</v>
      </c>
      <c r="B74" s="8" t="s">
        <v>565</v>
      </c>
      <c r="C74" s="8" t="s">
        <v>514</v>
      </c>
      <c r="D74" s="8" t="s">
        <v>562</v>
      </c>
      <c r="E74" s="8" t="s">
        <v>563</v>
      </c>
      <c r="F74" s="7">
        <v>2</v>
      </c>
      <c r="G74" s="7">
        <v>2</v>
      </c>
      <c r="H74" s="7">
        <v>2</v>
      </c>
      <c r="I74" s="7">
        <v>4</v>
      </c>
      <c r="J74" s="7">
        <v>4</v>
      </c>
      <c r="K74" s="7">
        <v>4</v>
      </c>
      <c r="L74" s="7">
        <v>3</v>
      </c>
      <c r="M74" s="7">
        <v>4</v>
      </c>
      <c r="N74" s="7">
        <v>5</v>
      </c>
      <c r="O74" s="10">
        <v>30</v>
      </c>
      <c r="P74" s="7">
        <v>1</v>
      </c>
      <c r="Q74" s="24">
        <f t="shared" ref="Q69:Q87" si="5">SUM(F74:N74)</f>
        <v>30</v>
      </c>
      <c r="R74" s="24">
        <f>RANK(Q74,Q$74:Q$87,0)</f>
        <v>1</v>
      </c>
    </row>
    <row r="75" spans="1:18" ht="19.5">
      <c r="A75" s="8" t="s">
        <v>516</v>
      </c>
      <c r="B75" s="8" t="s">
        <v>517</v>
      </c>
      <c r="C75" s="8" t="s">
        <v>514</v>
      </c>
      <c r="D75" s="8" t="s">
        <v>12</v>
      </c>
      <c r="E75" s="8" t="s">
        <v>368</v>
      </c>
      <c r="F75" s="7">
        <v>0</v>
      </c>
      <c r="G75" s="7">
        <v>2</v>
      </c>
      <c r="H75" s="7">
        <v>3</v>
      </c>
      <c r="I75" s="7">
        <v>5</v>
      </c>
      <c r="J75" s="7">
        <v>3</v>
      </c>
      <c r="K75" s="7">
        <v>2</v>
      </c>
      <c r="L75" s="7">
        <v>4</v>
      </c>
      <c r="M75" s="7">
        <v>5</v>
      </c>
      <c r="N75" s="7">
        <v>5</v>
      </c>
      <c r="O75" s="10">
        <v>29</v>
      </c>
      <c r="P75" s="7">
        <v>2</v>
      </c>
      <c r="Q75" s="24">
        <f t="shared" si="5"/>
        <v>29</v>
      </c>
      <c r="R75" s="24">
        <f t="shared" ref="R75:R87" si="6">RANK(Q75,Q$74:Q$87,0)</f>
        <v>2</v>
      </c>
    </row>
    <row r="76" spans="1:18" ht="19.5">
      <c r="A76" s="8" t="s">
        <v>520</v>
      </c>
      <c r="B76" s="8" t="s">
        <v>521</v>
      </c>
      <c r="C76" s="8" t="s">
        <v>514</v>
      </c>
      <c r="D76" s="8" t="s">
        <v>18</v>
      </c>
      <c r="E76" s="8" t="s">
        <v>226</v>
      </c>
      <c r="F76" s="7">
        <v>0</v>
      </c>
      <c r="G76" s="7">
        <v>4</v>
      </c>
      <c r="H76" s="7">
        <v>4</v>
      </c>
      <c r="I76" s="7">
        <v>5</v>
      </c>
      <c r="J76" s="7">
        <v>1</v>
      </c>
      <c r="K76" s="7">
        <v>1</v>
      </c>
      <c r="L76" s="7">
        <v>3</v>
      </c>
      <c r="M76" s="7">
        <v>4</v>
      </c>
      <c r="N76" s="7">
        <v>3</v>
      </c>
      <c r="O76" s="10">
        <v>25</v>
      </c>
      <c r="P76" s="7">
        <v>3</v>
      </c>
      <c r="Q76" s="24">
        <f t="shared" si="5"/>
        <v>25</v>
      </c>
      <c r="R76" s="24">
        <f t="shared" si="6"/>
        <v>3</v>
      </c>
    </row>
    <row r="77" spans="1:18" ht="19.5">
      <c r="A77" s="8" t="s">
        <v>541</v>
      </c>
      <c r="B77" s="8" t="s">
        <v>542</v>
      </c>
      <c r="C77" s="8" t="s">
        <v>514</v>
      </c>
      <c r="D77" s="8" t="s">
        <v>51</v>
      </c>
      <c r="E77" s="8" t="s">
        <v>392</v>
      </c>
      <c r="F77" s="7">
        <v>0</v>
      </c>
      <c r="G77" s="7">
        <v>1</v>
      </c>
      <c r="H77" s="7">
        <v>2</v>
      </c>
      <c r="I77" s="7">
        <v>3</v>
      </c>
      <c r="J77" s="7">
        <v>4</v>
      </c>
      <c r="K77" s="7">
        <v>5</v>
      </c>
      <c r="L77" s="7">
        <v>3</v>
      </c>
      <c r="M77" s="7">
        <v>4</v>
      </c>
      <c r="N77" s="7">
        <v>3</v>
      </c>
      <c r="O77" s="10">
        <v>25</v>
      </c>
      <c r="P77" s="7">
        <v>3</v>
      </c>
      <c r="Q77" s="24">
        <f t="shared" si="5"/>
        <v>25</v>
      </c>
      <c r="R77" s="24">
        <f t="shared" si="6"/>
        <v>3</v>
      </c>
    </row>
    <row r="78" spans="1:18" ht="19.5">
      <c r="A78" s="8" t="s">
        <v>526</v>
      </c>
      <c r="B78" s="8" t="s">
        <v>527</v>
      </c>
      <c r="C78" s="8" t="s">
        <v>514</v>
      </c>
      <c r="D78" s="8" t="s">
        <v>28</v>
      </c>
      <c r="E78" s="8" t="s">
        <v>528</v>
      </c>
      <c r="F78" s="7">
        <v>1</v>
      </c>
      <c r="G78" s="7">
        <v>2</v>
      </c>
      <c r="H78" s="7">
        <v>2</v>
      </c>
      <c r="I78" s="7">
        <v>1</v>
      </c>
      <c r="J78" s="7">
        <v>2</v>
      </c>
      <c r="K78" s="7">
        <v>5</v>
      </c>
      <c r="L78" s="7">
        <v>3</v>
      </c>
      <c r="M78" s="7">
        <v>4</v>
      </c>
      <c r="N78" s="7">
        <v>4</v>
      </c>
      <c r="O78" s="10">
        <v>24</v>
      </c>
      <c r="P78" s="7">
        <v>5</v>
      </c>
      <c r="Q78" s="24">
        <f t="shared" si="5"/>
        <v>24</v>
      </c>
      <c r="R78" s="24">
        <f t="shared" si="6"/>
        <v>5</v>
      </c>
    </row>
    <row r="79" spans="1:18" ht="19.5">
      <c r="A79" s="8" t="s">
        <v>543</v>
      </c>
      <c r="B79" s="8" t="s">
        <v>544</v>
      </c>
      <c r="C79" s="8" t="s">
        <v>514</v>
      </c>
      <c r="D79" s="8" t="s">
        <v>51</v>
      </c>
      <c r="E79" s="8" t="s">
        <v>392</v>
      </c>
      <c r="F79" s="7">
        <v>2</v>
      </c>
      <c r="G79" s="7">
        <v>2</v>
      </c>
      <c r="H79" s="7">
        <v>4</v>
      </c>
      <c r="I79" s="7">
        <v>0</v>
      </c>
      <c r="J79" s="7">
        <v>5</v>
      </c>
      <c r="K79" s="7">
        <v>2</v>
      </c>
      <c r="L79" s="7">
        <v>3</v>
      </c>
      <c r="M79" s="7">
        <v>4</v>
      </c>
      <c r="N79" s="7">
        <v>2</v>
      </c>
      <c r="O79" s="10">
        <v>24</v>
      </c>
      <c r="P79" s="7">
        <v>5</v>
      </c>
      <c r="Q79" s="24">
        <f t="shared" si="5"/>
        <v>24</v>
      </c>
      <c r="R79" s="24">
        <f t="shared" si="6"/>
        <v>5</v>
      </c>
    </row>
    <row r="80" spans="1:18" ht="19.5">
      <c r="A80" s="8" t="s">
        <v>512</v>
      </c>
      <c r="B80" s="8" t="s">
        <v>513</v>
      </c>
      <c r="C80" s="8" t="s">
        <v>514</v>
      </c>
      <c r="D80" s="8" t="s">
        <v>12</v>
      </c>
      <c r="E80" s="8" t="s">
        <v>515</v>
      </c>
      <c r="F80" s="7">
        <v>2</v>
      </c>
      <c r="G80" s="7">
        <v>1</v>
      </c>
      <c r="H80" s="7">
        <v>2</v>
      </c>
      <c r="I80" s="7">
        <v>4</v>
      </c>
      <c r="J80" s="7">
        <v>3</v>
      </c>
      <c r="K80" s="7">
        <v>3</v>
      </c>
      <c r="L80" s="7">
        <v>2</v>
      </c>
      <c r="M80" s="7">
        <v>2</v>
      </c>
      <c r="N80" s="7">
        <v>2</v>
      </c>
      <c r="O80" s="10">
        <v>21</v>
      </c>
      <c r="P80" s="7">
        <v>7</v>
      </c>
      <c r="Q80" s="24">
        <f t="shared" si="5"/>
        <v>21</v>
      </c>
      <c r="R80" s="24">
        <f t="shared" si="6"/>
        <v>7</v>
      </c>
    </row>
    <row r="81" spans="1:18" ht="19.5">
      <c r="A81" s="8" t="s">
        <v>529</v>
      </c>
      <c r="B81" s="8" t="s">
        <v>530</v>
      </c>
      <c r="C81" s="8" t="s">
        <v>514</v>
      </c>
      <c r="D81" s="8" t="s">
        <v>28</v>
      </c>
      <c r="E81" s="8" t="s">
        <v>384</v>
      </c>
      <c r="F81" s="7">
        <v>1</v>
      </c>
      <c r="G81" s="7">
        <v>1</v>
      </c>
      <c r="H81" s="7">
        <v>3</v>
      </c>
      <c r="I81" s="7">
        <v>3</v>
      </c>
      <c r="J81" s="7">
        <v>3</v>
      </c>
      <c r="K81" s="7">
        <v>2</v>
      </c>
      <c r="L81" s="7">
        <v>3</v>
      </c>
      <c r="M81" s="7">
        <v>2</v>
      </c>
      <c r="N81" s="7">
        <v>2</v>
      </c>
      <c r="O81" s="10">
        <v>20</v>
      </c>
      <c r="P81" s="7">
        <v>8</v>
      </c>
      <c r="Q81" s="24">
        <f t="shared" si="5"/>
        <v>20</v>
      </c>
      <c r="R81" s="24">
        <f t="shared" si="6"/>
        <v>8</v>
      </c>
    </row>
    <row r="82" spans="1:18" ht="19.5">
      <c r="A82" s="8" t="s">
        <v>536</v>
      </c>
      <c r="B82" s="8" t="s">
        <v>537</v>
      </c>
      <c r="C82" s="8" t="s">
        <v>514</v>
      </c>
      <c r="D82" s="8" t="s">
        <v>61</v>
      </c>
      <c r="E82" s="8" t="s">
        <v>470</v>
      </c>
      <c r="F82" s="7">
        <v>2</v>
      </c>
      <c r="G82" s="7">
        <v>2</v>
      </c>
      <c r="H82" s="7">
        <v>2</v>
      </c>
      <c r="I82" s="7">
        <v>0</v>
      </c>
      <c r="J82" s="7">
        <v>1</v>
      </c>
      <c r="K82" s="7">
        <v>1</v>
      </c>
      <c r="L82" s="7">
        <v>2</v>
      </c>
      <c r="M82" s="7">
        <v>5</v>
      </c>
      <c r="N82" s="7">
        <v>3</v>
      </c>
      <c r="O82" s="10">
        <v>18</v>
      </c>
      <c r="P82" s="7">
        <v>9</v>
      </c>
      <c r="Q82" s="24">
        <f t="shared" si="5"/>
        <v>18</v>
      </c>
      <c r="R82" s="24">
        <f t="shared" si="6"/>
        <v>9</v>
      </c>
    </row>
    <row r="83" spans="1:18" ht="19.5">
      <c r="A83" s="8" t="s">
        <v>518</v>
      </c>
      <c r="B83" s="8" t="s">
        <v>519</v>
      </c>
      <c r="C83" s="8" t="s">
        <v>514</v>
      </c>
      <c r="D83" s="8" t="s">
        <v>12</v>
      </c>
      <c r="E83" s="8" t="s">
        <v>368</v>
      </c>
      <c r="F83" s="7">
        <v>1</v>
      </c>
      <c r="G83" s="7">
        <v>0</v>
      </c>
      <c r="H83" s="7">
        <v>1</v>
      </c>
      <c r="I83" s="7">
        <v>1</v>
      </c>
      <c r="J83" s="7">
        <v>2</v>
      </c>
      <c r="K83" s="7">
        <v>4</v>
      </c>
      <c r="L83" s="7">
        <v>2</v>
      </c>
      <c r="M83" s="7">
        <v>3</v>
      </c>
      <c r="N83" s="7">
        <v>3</v>
      </c>
      <c r="O83" s="10">
        <v>17</v>
      </c>
      <c r="P83" s="7">
        <v>10</v>
      </c>
      <c r="Q83" s="24">
        <f t="shared" si="5"/>
        <v>17</v>
      </c>
      <c r="R83" s="24">
        <f t="shared" si="6"/>
        <v>10</v>
      </c>
    </row>
    <row r="84" spans="1:18" ht="19.5">
      <c r="A84" s="8" t="s">
        <v>522</v>
      </c>
      <c r="B84" s="8" t="s">
        <v>523</v>
      </c>
      <c r="C84" s="8" t="s">
        <v>514</v>
      </c>
      <c r="D84" s="8" t="s">
        <v>524</v>
      </c>
      <c r="E84" s="8" t="s">
        <v>525</v>
      </c>
      <c r="F84" s="7">
        <v>0</v>
      </c>
      <c r="G84" s="7">
        <v>1</v>
      </c>
      <c r="H84" s="7">
        <v>3</v>
      </c>
      <c r="I84" s="7">
        <v>1</v>
      </c>
      <c r="J84" s="7">
        <v>1</v>
      </c>
      <c r="K84" s="7">
        <v>3</v>
      </c>
      <c r="L84" s="7">
        <v>2</v>
      </c>
      <c r="M84" s="7">
        <v>3</v>
      </c>
      <c r="N84" s="7">
        <v>2</v>
      </c>
      <c r="O84" s="10">
        <v>16</v>
      </c>
      <c r="P84" s="7">
        <v>11</v>
      </c>
      <c r="Q84" s="24">
        <f t="shared" si="5"/>
        <v>16</v>
      </c>
      <c r="R84" s="24">
        <f t="shared" si="6"/>
        <v>11</v>
      </c>
    </row>
    <row r="85" spans="1:18" ht="19.5">
      <c r="A85" s="8" t="s">
        <v>534</v>
      </c>
      <c r="B85" s="8" t="s">
        <v>535</v>
      </c>
      <c r="C85" s="8" t="s">
        <v>514</v>
      </c>
      <c r="D85" s="8" t="s">
        <v>61</v>
      </c>
      <c r="E85" s="8" t="s">
        <v>470</v>
      </c>
      <c r="F85" s="7">
        <v>3</v>
      </c>
      <c r="G85" s="7">
        <v>1</v>
      </c>
      <c r="H85" s="7">
        <v>3</v>
      </c>
      <c r="I85" s="7">
        <v>0</v>
      </c>
      <c r="J85" s="7">
        <v>1</v>
      </c>
      <c r="K85" s="7">
        <v>1</v>
      </c>
      <c r="L85" s="7">
        <v>3</v>
      </c>
      <c r="M85" s="7">
        <v>2</v>
      </c>
      <c r="N85" s="7">
        <v>2</v>
      </c>
      <c r="O85" s="10">
        <v>16</v>
      </c>
      <c r="P85" s="7">
        <v>11</v>
      </c>
      <c r="Q85" s="24">
        <f t="shared" si="5"/>
        <v>16</v>
      </c>
      <c r="R85" s="24">
        <f t="shared" si="6"/>
        <v>11</v>
      </c>
    </row>
    <row r="86" spans="1:18" ht="19.5">
      <c r="A86" s="8" t="s">
        <v>538</v>
      </c>
      <c r="B86" s="8" t="s">
        <v>539</v>
      </c>
      <c r="C86" s="8" t="s">
        <v>514</v>
      </c>
      <c r="D86" s="8" t="s">
        <v>61</v>
      </c>
      <c r="E86" s="8" t="s">
        <v>540</v>
      </c>
      <c r="F86" s="7">
        <v>0</v>
      </c>
      <c r="G86" s="7">
        <v>3</v>
      </c>
      <c r="H86" s="7">
        <v>2</v>
      </c>
      <c r="I86" s="7">
        <v>0</v>
      </c>
      <c r="J86" s="7">
        <v>0</v>
      </c>
      <c r="K86" s="7">
        <v>1</v>
      </c>
      <c r="L86" s="7">
        <v>2</v>
      </c>
      <c r="M86" s="7">
        <v>4</v>
      </c>
      <c r="N86" s="7">
        <v>3</v>
      </c>
      <c r="O86" s="10">
        <v>15</v>
      </c>
      <c r="P86" s="7">
        <v>13</v>
      </c>
      <c r="Q86" s="24">
        <f t="shared" si="5"/>
        <v>15</v>
      </c>
      <c r="R86" s="24">
        <f t="shared" si="6"/>
        <v>13</v>
      </c>
    </row>
    <row r="87" spans="1:18" ht="19.5">
      <c r="A87" s="8" t="s">
        <v>531</v>
      </c>
      <c r="B87" s="8" t="s">
        <v>532</v>
      </c>
      <c r="C87" s="8" t="s">
        <v>514</v>
      </c>
      <c r="D87" s="8" t="s">
        <v>189</v>
      </c>
      <c r="E87" s="8" t="s">
        <v>533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10">
        <v>0</v>
      </c>
      <c r="P87" s="7">
        <v>14</v>
      </c>
      <c r="Q87" s="24">
        <f t="shared" si="5"/>
        <v>0</v>
      </c>
      <c r="R87" s="24">
        <f t="shared" si="6"/>
        <v>14</v>
      </c>
    </row>
  </sheetData>
  <sortState ref="A60:R73">
    <sortCondition ref="P60:P73"/>
  </sortState>
  <mergeCells count="1">
    <mergeCell ref="A1:P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workbookViewId="0">
      <pane ySplit="3" topLeftCell="A4" activePane="bottomLeft" state="frozen"/>
      <selection pane="bottomLeft" activeCell="A4" sqref="A4"/>
    </sheetView>
  </sheetViews>
  <sheetFormatPr defaultRowHeight="17"/>
  <cols>
    <col min="1" max="1" width="8" bestFit="1" customWidth="1"/>
    <col min="2" max="2" width="11.90625" bestFit="1" customWidth="1"/>
    <col min="3" max="3" width="14.6328125" bestFit="1" customWidth="1"/>
    <col min="4" max="4" width="9.26953125" customWidth="1"/>
    <col min="5" max="5" width="39.6328125" customWidth="1"/>
    <col min="6" max="10" width="9.26953125" customWidth="1"/>
    <col min="11" max="11" width="6.7265625" bestFit="1" customWidth="1"/>
    <col min="12" max="12" width="11.90625" bestFit="1" customWidth="1"/>
    <col min="13" max="13" width="0" hidden="1" customWidth="1"/>
    <col min="14" max="14" width="11.36328125" hidden="1" customWidth="1"/>
  </cols>
  <sheetData>
    <row r="1" spans="1:14" ht="27.5">
      <c r="A1" s="43" t="s">
        <v>582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2" t="s">
        <v>607</v>
      </c>
      <c r="N1" s="22" t="s">
        <v>607</v>
      </c>
    </row>
    <row r="2" spans="1:14" ht="19.5">
      <c r="A2" s="1" t="s">
        <v>0</v>
      </c>
      <c r="B2" s="1" t="s">
        <v>1</v>
      </c>
      <c r="C2" s="1" t="s">
        <v>546</v>
      </c>
      <c r="D2" s="1" t="s">
        <v>2</v>
      </c>
      <c r="E2" s="1" t="s">
        <v>3</v>
      </c>
      <c r="F2" s="1" t="s">
        <v>566</v>
      </c>
      <c r="G2" s="1" t="s">
        <v>567</v>
      </c>
      <c r="H2" s="1" t="s">
        <v>568</v>
      </c>
      <c r="I2" s="1" t="s">
        <v>569</v>
      </c>
      <c r="J2" s="1" t="s">
        <v>570</v>
      </c>
      <c r="K2" s="1" t="s">
        <v>575</v>
      </c>
      <c r="L2" s="1" t="s">
        <v>584</v>
      </c>
      <c r="M2" s="25" t="s">
        <v>575</v>
      </c>
      <c r="N2" s="25" t="s">
        <v>576</v>
      </c>
    </row>
    <row r="3" spans="1:14" ht="19.5">
      <c r="A3" s="1"/>
      <c r="B3" s="1"/>
      <c r="C3" s="1"/>
      <c r="D3" s="1"/>
      <c r="E3" s="1"/>
      <c r="F3" s="28">
        <v>17.5</v>
      </c>
      <c r="G3" s="28">
        <v>15</v>
      </c>
      <c r="H3" s="28">
        <v>10</v>
      </c>
      <c r="I3" s="28">
        <v>7.5</v>
      </c>
      <c r="J3" s="28">
        <v>5</v>
      </c>
      <c r="K3" s="1"/>
      <c r="L3" s="1"/>
      <c r="M3" s="25"/>
      <c r="N3" s="25"/>
    </row>
    <row r="4" spans="1:14" ht="19.5">
      <c r="A4" s="2" t="s">
        <v>20</v>
      </c>
      <c r="B4" s="2" t="s">
        <v>21</v>
      </c>
      <c r="C4" s="2" t="s">
        <v>11</v>
      </c>
      <c r="D4" s="2" t="s">
        <v>18</v>
      </c>
      <c r="E4" s="2" t="s">
        <v>22</v>
      </c>
      <c r="F4" s="1">
        <v>3</v>
      </c>
      <c r="G4" s="1">
        <v>4</v>
      </c>
      <c r="H4" s="1">
        <v>3</v>
      </c>
      <c r="I4" s="1">
        <v>4</v>
      </c>
      <c r="J4" s="1">
        <v>3</v>
      </c>
      <c r="K4" s="4">
        <v>17</v>
      </c>
      <c r="L4" s="1">
        <v>1</v>
      </c>
      <c r="M4" s="13">
        <f>SUM(F4:J4)</f>
        <v>17</v>
      </c>
      <c r="N4" s="13">
        <f>RANK(M4,M$4:M$40,0)</f>
        <v>1</v>
      </c>
    </row>
    <row r="5" spans="1:14" ht="19.5">
      <c r="A5" s="2" t="s">
        <v>79</v>
      </c>
      <c r="B5" s="2" t="s">
        <v>80</v>
      </c>
      <c r="C5" s="2" t="s">
        <v>11</v>
      </c>
      <c r="D5" s="2" t="s">
        <v>51</v>
      </c>
      <c r="E5" s="2" t="s">
        <v>52</v>
      </c>
      <c r="F5" s="1">
        <v>4</v>
      </c>
      <c r="G5" s="1">
        <v>0</v>
      </c>
      <c r="H5" s="1">
        <v>3</v>
      </c>
      <c r="I5" s="1">
        <v>4</v>
      </c>
      <c r="J5" s="1">
        <v>5</v>
      </c>
      <c r="K5" s="4">
        <v>16</v>
      </c>
      <c r="L5" s="1">
        <v>2</v>
      </c>
      <c r="M5" s="13">
        <f t="shared" ref="M5:M68" si="0">SUM(F5:J5)</f>
        <v>16</v>
      </c>
      <c r="N5" s="13">
        <f t="shared" ref="N5:N40" si="1">RANK(M5,M$4:M$40,0)</f>
        <v>2</v>
      </c>
    </row>
    <row r="6" spans="1:14" ht="19.5">
      <c r="A6" s="2" t="s">
        <v>16</v>
      </c>
      <c r="B6" s="2" t="s">
        <v>17</v>
      </c>
      <c r="C6" s="2" t="s">
        <v>11</v>
      </c>
      <c r="D6" s="2" t="s">
        <v>18</v>
      </c>
      <c r="E6" s="2" t="s">
        <v>19</v>
      </c>
      <c r="F6" s="1">
        <v>0</v>
      </c>
      <c r="G6" s="1">
        <v>4</v>
      </c>
      <c r="H6" s="1">
        <v>5</v>
      </c>
      <c r="I6" s="1">
        <v>1</v>
      </c>
      <c r="J6" s="1">
        <v>4</v>
      </c>
      <c r="K6" s="4">
        <v>14</v>
      </c>
      <c r="L6" s="1">
        <v>3</v>
      </c>
      <c r="M6" s="13">
        <f t="shared" si="0"/>
        <v>14</v>
      </c>
      <c r="N6" s="13">
        <f t="shared" si="1"/>
        <v>3</v>
      </c>
    </row>
    <row r="7" spans="1:14" ht="19.5">
      <c r="A7" s="2" t="s">
        <v>33</v>
      </c>
      <c r="B7" s="2" t="s">
        <v>34</v>
      </c>
      <c r="C7" s="2" t="s">
        <v>11</v>
      </c>
      <c r="D7" s="2" t="s">
        <v>28</v>
      </c>
      <c r="E7" s="2" t="s">
        <v>35</v>
      </c>
      <c r="F7" s="1">
        <v>2</v>
      </c>
      <c r="G7" s="1">
        <v>1</v>
      </c>
      <c r="H7" s="1">
        <v>3</v>
      </c>
      <c r="I7" s="1">
        <v>4</v>
      </c>
      <c r="J7" s="1">
        <v>4</v>
      </c>
      <c r="K7" s="4">
        <v>14</v>
      </c>
      <c r="L7" s="1">
        <v>3</v>
      </c>
      <c r="M7" s="13">
        <f t="shared" si="0"/>
        <v>14</v>
      </c>
      <c r="N7" s="13">
        <f t="shared" si="1"/>
        <v>3</v>
      </c>
    </row>
    <row r="8" spans="1:14" ht="19.5">
      <c r="A8" s="2" t="s">
        <v>77</v>
      </c>
      <c r="B8" s="2" t="s">
        <v>78</v>
      </c>
      <c r="C8" s="2" t="s">
        <v>11</v>
      </c>
      <c r="D8" s="2" t="s">
        <v>51</v>
      </c>
      <c r="E8" s="2" t="s">
        <v>52</v>
      </c>
      <c r="F8" s="1">
        <v>2</v>
      </c>
      <c r="G8" s="1">
        <v>2</v>
      </c>
      <c r="H8" s="1">
        <v>1</v>
      </c>
      <c r="I8" s="1">
        <v>3</v>
      </c>
      <c r="J8" s="1">
        <v>5</v>
      </c>
      <c r="K8" s="4">
        <v>13</v>
      </c>
      <c r="L8" s="1">
        <v>5</v>
      </c>
      <c r="M8" s="13">
        <f t="shared" si="0"/>
        <v>13</v>
      </c>
      <c r="N8" s="13">
        <f t="shared" si="1"/>
        <v>5</v>
      </c>
    </row>
    <row r="9" spans="1:14" ht="19.5">
      <c r="A9" s="2" t="s">
        <v>44</v>
      </c>
      <c r="B9" s="2" t="s">
        <v>45</v>
      </c>
      <c r="C9" s="2" t="s">
        <v>11</v>
      </c>
      <c r="D9" s="2" t="s">
        <v>42</v>
      </c>
      <c r="E9" s="2" t="s">
        <v>43</v>
      </c>
      <c r="F9" s="1">
        <v>0</v>
      </c>
      <c r="G9" s="1">
        <v>4</v>
      </c>
      <c r="H9" s="1">
        <v>0</v>
      </c>
      <c r="I9" s="1">
        <v>4</v>
      </c>
      <c r="J9" s="1">
        <v>4</v>
      </c>
      <c r="K9" s="4">
        <v>12</v>
      </c>
      <c r="L9" s="1">
        <v>6</v>
      </c>
      <c r="M9" s="13">
        <f t="shared" si="0"/>
        <v>12</v>
      </c>
      <c r="N9" s="13">
        <f t="shared" si="1"/>
        <v>6</v>
      </c>
    </row>
    <row r="10" spans="1:14" ht="19.5">
      <c r="A10" s="2" t="s">
        <v>26</v>
      </c>
      <c r="B10" s="2" t="s">
        <v>27</v>
      </c>
      <c r="C10" s="2" t="s">
        <v>11</v>
      </c>
      <c r="D10" s="2" t="s">
        <v>28</v>
      </c>
      <c r="E10" s="2" t="s">
        <v>29</v>
      </c>
      <c r="F10" s="1">
        <v>0</v>
      </c>
      <c r="G10" s="1">
        <v>0</v>
      </c>
      <c r="H10" s="1">
        <v>4</v>
      </c>
      <c r="I10" s="1">
        <v>3</v>
      </c>
      <c r="J10" s="1">
        <v>4</v>
      </c>
      <c r="K10" s="4">
        <v>11</v>
      </c>
      <c r="L10" s="1">
        <v>7</v>
      </c>
      <c r="M10" s="13">
        <f t="shared" si="0"/>
        <v>11</v>
      </c>
      <c r="N10" s="13">
        <f t="shared" si="1"/>
        <v>7</v>
      </c>
    </row>
    <row r="11" spans="1:14" ht="19.5">
      <c r="A11" s="2" t="s">
        <v>30</v>
      </c>
      <c r="B11" s="2" t="s">
        <v>31</v>
      </c>
      <c r="C11" s="2" t="s">
        <v>11</v>
      </c>
      <c r="D11" s="2" t="s">
        <v>28</v>
      </c>
      <c r="E11" s="2" t="s">
        <v>32</v>
      </c>
      <c r="F11" s="1">
        <v>1</v>
      </c>
      <c r="G11" s="1">
        <v>0</v>
      </c>
      <c r="H11" s="1">
        <v>3</v>
      </c>
      <c r="I11" s="1">
        <v>4</v>
      </c>
      <c r="J11" s="1">
        <v>3</v>
      </c>
      <c r="K11" s="4">
        <v>11</v>
      </c>
      <c r="L11" s="1">
        <v>7</v>
      </c>
      <c r="M11" s="13">
        <f t="shared" si="0"/>
        <v>11</v>
      </c>
      <c r="N11" s="13">
        <f t="shared" si="1"/>
        <v>7</v>
      </c>
    </row>
    <row r="12" spans="1:14" ht="19.5">
      <c r="A12" s="2" t="s">
        <v>48</v>
      </c>
      <c r="B12" s="2" t="s">
        <v>49</v>
      </c>
      <c r="C12" s="2" t="s">
        <v>11</v>
      </c>
      <c r="D12" s="2" t="s">
        <v>51</v>
      </c>
      <c r="E12" s="2" t="s">
        <v>52</v>
      </c>
      <c r="F12" s="1">
        <v>0</v>
      </c>
      <c r="G12" s="1">
        <v>1</v>
      </c>
      <c r="H12" s="1">
        <v>2</v>
      </c>
      <c r="I12" s="1">
        <v>4</v>
      </c>
      <c r="J12" s="1">
        <v>4</v>
      </c>
      <c r="K12" s="4">
        <v>11</v>
      </c>
      <c r="L12" s="1">
        <v>7</v>
      </c>
      <c r="M12" s="13">
        <f t="shared" si="0"/>
        <v>11</v>
      </c>
      <c r="N12" s="13">
        <f t="shared" si="1"/>
        <v>7</v>
      </c>
    </row>
    <row r="13" spans="1:14" ht="19.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1">
        <v>0</v>
      </c>
      <c r="G13" s="1">
        <v>1</v>
      </c>
      <c r="H13" s="1">
        <v>2</v>
      </c>
      <c r="I13" s="1">
        <v>4</v>
      </c>
      <c r="J13" s="1">
        <v>3</v>
      </c>
      <c r="K13" s="4">
        <v>10</v>
      </c>
      <c r="L13" s="1">
        <v>10</v>
      </c>
      <c r="M13" s="13">
        <f t="shared" si="0"/>
        <v>10</v>
      </c>
      <c r="N13" s="13">
        <f t="shared" si="1"/>
        <v>10</v>
      </c>
    </row>
    <row r="14" spans="1:14" ht="19.5">
      <c r="A14" s="2" t="s">
        <v>14</v>
      </c>
      <c r="B14" s="2" t="s">
        <v>15</v>
      </c>
      <c r="C14" s="2" t="s">
        <v>604</v>
      </c>
      <c r="D14" s="2" t="s">
        <v>12</v>
      </c>
      <c r="E14" s="2" t="s">
        <v>13</v>
      </c>
      <c r="F14" s="1">
        <v>0</v>
      </c>
      <c r="G14" s="1">
        <v>1</v>
      </c>
      <c r="H14" s="1">
        <v>5</v>
      </c>
      <c r="I14" s="1">
        <v>1</v>
      </c>
      <c r="J14" s="1">
        <v>3</v>
      </c>
      <c r="K14" s="4">
        <v>10</v>
      </c>
      <c r="L14" s="1">
        <v>10</v>
      </c>
      <c r="M14" s="13">
        <f t="shared" si="0"/>
        <v>10</v>
      </c>
      <c r="N14" s="13">
        <f t="shared" si="1"/>
        <v>10</v>
      </c>
    </row>
    <row r="15" spans="1:14" ht="19.5">
      <c r="A15" s="2" t="s">
        <v>71</v>
      </c>
      <c r="B15" s="2" t="s">
        <v>72</v>
      </c>
      <c r="C15" s="2" t="s">
        <v>11</v>
      </c>
      <c r="D15" s="2" t="s">
        <v>69</v>
      </c>
      <c r="E15" s="2" t="s">
        <v>70</v>
      </c>
      <c r="F15" s="1">
        <v>0</v>
      </c>
      <c r="G15" s="1">
        <v>2</v>
      </c>
      <c r="H15" s="1">
        <v>1</v>
      </c>
      <c r="I15" s="1">
        <v>3</v>
      </c>
      <c r="J15" s="1">
        <v>4</v>
      </c>
      <c r="K15" s="4">
        <v>10</v>
      </c>
      <c r="L15" s="1">
        <v>10</v>
      </c>
      <c r="M15" s="13">
        <f t="shared" si="0"/>
        <v>10</v>
      </c>
      <c r="N15" s="13">
        <f t="shared" si="1"/>
        <v>10</v>
      </c>
    </row>
    <row r="16" spans="1:14" ht="19.5">
      <c r="A16" s="2" t="s">
        <v>46</v>
      </c>
      <c r="B16" s="2" t="s">
        <v>47</v>
      </c>
      <c r="C16" s="2" t="s">
        <v>11</v>
      </c>
      <c r="D16" s="2" t="s">
        <v>42</v>
      </c>
      <c r="E16" s="2" t="s">
        <v>43</v>
      </c>
      <c r="F16" s="1">
        <v>0</v>
      </c>
      <c r="G16" s="1">
        <v>0</v>
      </c>
      <c r="H16" s="1">
        <v>4</v>
      </c>
      <c r="I16" s="1">
        <v>1</v>
      </c>
      <c r="J16" s="1">
        <v>4</v>
      </c>
      <c r="K16" s="4">
        <v>9</v>
      </c>
      <c r="L16" s="1">
        <v>13</v>
      </c>
      <c r="M16" s="13">
        <f t="shared" si="0"/>
        <v>9</v>
      </c>
      <c r="N16" s="13">
        <f t="shared" si="1"/>
        <v>13</v>
      </c>
    </row>
    <row r="17" spans="1:14" ht="19.5">
      <c r="A17" s="2" t="s">
        <v>55</v>
      </c>
      <c r="B17" s="2" t="s">
        <v>56</v>
      </c>
      <c r="C17" s="2" t="s">
        <v>11</v>
      </c>
      <c r="D17" s="2" t="s">
        <v>57</v>
      </c>
      <c r="E17" s="2" t="s">
        <v>58</v>
      </c>
      <c r="F17" s="1">
        <v>1</v>
      </c>
      <c r="G17" s="1">
        <v>3</v>
      </c>
      <c r="H17" s="1">
        <v>1</v>
      </c>
      <c r="I17" s="1">
        <v>1</v>
      </c>
      <c r="J17" s="1">
        <v>3</v>
      </c>
      <c r="K17" s="4">
        <v>9</v>
      </c>
      <c r="L17" s="1">
        <v>13</v>
      </c>
      <c r="M17" s="13">
        <f t="shared" si="0"/>
        <v>9</v>
      </c>
      <c r="N17" s="13">
        <f t="shared" si="1"/>
        <v>13</v>
      </c>
    </row>
    <row r="18" spans="1:14" ht="19.5">
      <c r="A18" s="2" t="s">
        <v>67</v>
      </c>
      <c r="B18" s="2" t="s">
        <v>68</v>
      </c>
      <c r="C18" s="2" t="s">
        <v>11</v>
      </c>
      <c r="D18" s="2" t="s">
        <v>69</v>
      </c>
      <c r="E18" s="2" t="s">
        <v>70</v>
      </c>
      <c r="F18" s="1">
        <v>0</v>
      </c>
      <c r="G18" s="1">
        <v>2</v>
      </c>
      <c r="H18" s="1">
        <v>1</v>
      </c>
      <c r="I18" s="1">
        <v>2</v>
      </c>
      <c r="J18" s="1">
        <v>4</v>
      </c>
      <c r="K18" s="4">
        <v>9</v>
      </c>
      <c r="L18" s="1">
        <v>13</v>
      </c>
      <c r="M18" s="13">
        <f t="shared" si="0"/>
        <v>9</v>
      </c>
      <c r="N18" s="13">
        <f t="shared" si="1"/>
        <v>13</v>
      </c>
    </row>
    <row r="19" spans="1:14" ht="19.5">
      <c r="A19" s="2" t="s">
        <v>73</v>
      </c>
      <c r="B19" s="2" t="s">
        <v>74</v>
      </c>
      <c r="C19" s="2" t="s">
        <v>11</v>
      </c>
      <c r="D19" s="2" t="s">
        <v>69</v>
      </c>
      <c r="E19" s="2" t="s">
        <v>70</v>
      </c>
      <c r="F19" s="1">
        <v>0</v>
      </c>
      <c r="G19" s="1">
        <v>3</v>
      </c>
      <c r="H19" s="1">
        <v>0</v>
      </c>
      <c r="I19" s="1">
        <v>2</v>
      </c>
      <c r="J19" s="1">
        <v>4</v>
      </c>
      <c r="K19" s="4">
        <v>9</v>
      </c>
      <c r="L19" s="1">
        <v>13</v>
      </c>
      <c r="M19" s="13">
        <f t="shared" si="0"/>
        <v>9</v>
      </c>
      <c r="N19" s="13">
        <f t="shared" si="1"/>
        <v>13</v>
      </c>
    </row>
    <row r="20" spans="1:14" ht="19.5">
      <c r="A20" s="2" t="s">
        <v>23</v>
      </c>
      <c r="B20" s="2" t="s">
        <v>24</v>
      </c>
      <c r="C20" s="2" t="s">
        <v>11</v>
      </c>
      <c r="D20" s="2" t="s">
        <v>18</v>
      </c>
      <c r="E20" s="2" t="s">
        <v>25</v>
      </c>
      <c r="F20" s="1">
        <v>0</v>
      </c>
      <c r="G20" s="1">
        <v>1</v>
      </c>
      <c r="H20" s="1">
        <v>1</v>
      </c>
      <c r="I20" s="1">
        <v>4</v>
      </c>
      <c r="J20" s="1">
        <v>2</v>
      </c>
      <c r="K20" s="4">
        <v>8</v>
      </c>
      <c r="L20" s="1">
        <v>17</v>
      </c>
      <c r="M20" s="13">
        <f t="shared" si="0"/>
        <v>8</v>
      </c>
      <c r="N20" s="13">
        <f t="shared" si="1"/>
        <v>17</v>
      </c>
    </row>
    <row r="21" spans="1:14" ht="19.5">
      <c r="A21" s="2" t="s">
        <v>36</v>
      </c>
      <c r="B21" s="2" t="s">
        <v>37</v>
      </c>
      <c r="C21" s="2" t="s">
        <v>11</v>
      </c>
      <c r="D21" s="2" t="s">
        <v>38</v>
      </c>
      <c r="E21" s="2" t="s">
        <v>39</v>
      </c>
      <c r="F21" s="1">
        <v>0</v>
      </c>
      <c r="G21" s="1">
        <v>1</v>
      </c>
      <c r="H21" s="1">
        <v>0</v>
      </c>
      <c r="I21" s="1">
        <v>4</v>
      </c>
      <c r="J21" s="1">
        <v>3</v>
      </c>
      <c r="K21" s="4">
        <v>8</v>
      </c>
      <c r="L21" s="1">
        <v>17</v>
      </c>
      <c r="M21" s="13">
        <f t="shared" si="0"/>
        <v>8</v>
      </c>
      <c r="N21" s="13">
        <f t="shared" si="1"/>
        <v>17</v>
      </c>
    </row>
    <row r="22" spans="1:14" ht="19.5">
      <c r="A22" s="2" t="s">
        <v>40</v>
      </c>
      <c r="B22" s="2" t="s">
        <v>41</v>
      </c>
      <c r="C22" s="2" t="s">
        <v>11</v>
      </c>
      <c r="D22" s="2" t="s">
        <v>42</v>
      </c>
      <c r="E22" s="2" t="s">
        <v>43</v>
      </c>
      <c r="F22" s="1">
        <v>3</v>
      </c>
      <c r="G22" s="1">
        <v>0</v>
      </c>
      <c r="H22" s="1">
        <v>2</v>
      </c>
      <c r="I22" s="1">
        <v>0</v>
      </c>
      <c r="J22" s="1">
        <v>3</v>
      </c>
      <c r="K22" s="4">
        <v>8</v>
      </c>
      <c r="L22" s="1">
        <v>17</v>
      </c>
      <c r="M22" s="13">
        <f t="shared" si="0"/>
        <v>8</v>
      </c>
      <c r="N22" s="13">
        <f t="shared" si="1"/>
        <v>17</v>
      </c>
    </row>
    <row r="23" spans="1:14" ht="19.5">
      <c r="A23" s="2" t="s">
        <v>75</v>
      </c>
      <c r="B23" s="2" t="s">
        <v>76</v>
      </c>
      <c r="C23" s="2" t="s">
        <v>11</v>
      </c>
      <c r="D23" s="2" t="s">
        <v>51</v>
      </c>
      <c r="E23" s="2" t="s">
        <v>52</v>
      </c>
      <c r="F23" s="1">
        <v>0</v>
      </c>
      <c r="G23" s="1">
        <v>2</v>
      </c>
      <c r="H23" s="1">
        <v>0</v>
      </c>
      <c r="I23" s="1">
        <v>4</v>
      </c>
      <c r="J23" s="1">
        <v>2</v>
      </c>
      <c r="K23" s="4">
        <v>8</v>
      </c>
      <c r="L23" s="1">
        <v>17</v>
      </c>
      <c r="M23" s="13">
        <f t="shared" si="0"/>
        <v>8</v>
      </c>
      <c r="N23" s="13">
        <f t="shared" si="1"/>
        <v>17</v>
      </c>
    </row>
    <row r="24" spans="1:14" ht="19.5">
      <c r="A24" s="2" t="s">
        <v>84</v>
      </c>
      <c r="B24" s="2" t="s">
        <v>85</v>
      </c>
      <c r="C24" s="2" t="s">
        <v>83</v>
      </c>
      <c r="D24" s="2" t="s">
        <v>12</v>
      </c>
      <c r="E24" s="2" t="s">
        <v>86</v>
      </c>
      <c r="F24" s="1">
        <v>0</v>
      </c>
      <c r="G24" s="1">
        <v>3</v>
      </c>
      <c r="H24" s="1">
        <v>0</v>
      </c>
      <c r="I24" s="1">
        <v>3</v>
      </c>
      <c r="J24" s="1">
        <v>2</v>
      </c>
      <c r="K24" s="4">
        <v>8</v>
      </c>
      <c r="L24" s="1">
        <v>17</v>
      </c>
      <c r="M24" s="13">
        <f t="shared" si="0"/>
        <v>8</v>
      </c>
      <c r="N24" s="13">
        <f t="shared" si="1"/>
        <v>17</v>
      </c>
    </row>
    <row r="25" spans="1:14" ht="19.5">
      <c r="A25" s="2" t="s">
        <v>94</v>
      </c>
      <c r="B25" s="2" t="s">
        <v>95</v>
      </c>
      <c r="C25" s="2" t="s">
        <v>83</v>
      </c>
      <c r="D25" s="2" t="s">
        <v>18</v>
      </c>
      <c r="E25" s="2" t="s">
        <v>96</v>
      </c>
      <c r="F25" s="1">
        <v>0</v>
      </c>
      <c r="G25" s="1">
        <v>0</v>
      </c>
      <c r="H25" s="1">
        <v>0</v>
      </c>
      <c r="I25" s="1">
        <v>3</v>
      </c>
      <c r="J25" s="1">
        <v>4</v>
      </c>
      <c r="K25" s="4">
        <v>7</v>
      </c>
      <c r="L25" s="1">
        <v>22</v>
      </c>
      <c r="M25" s="13">
        <f t="shared" si="0"/>
        <v>7</v>
      </c>
      <c r="N25" s="13">
        <f t="shared" si="1"/>
        <v>22</v>
      </c>
    </row>
    <row r="26" spans="1:14" ht="19.5">
      <c r="A26" s="2" t="s">
        <v>111</v>
      </c>
      <c r="B26" s="2" t="s">
        <v>112</v>
      </c>
      <c r="C26" s="2" t="s">
        <v>83</v>
      </c>
      <c r="D26" s="2" t="s">
        <v>109</v>
      </c>
      <c r="E26" s="2" t="s">
        <v>110</v>
      </c>
      <c r="F26" s="1">
        <v>0</v>
      </c>
      <c r="G26" s="1">
        <v>0</v>
      </c>
      <c r="H26" s="1">
        <v>0</v>
      </c>
      <c r="I26" s="1">
        <v>4</v>
      </c>
      <c r="J26" s="1">
        <v>3</v>
      </c>
      <c r="K26" s="4">
        <v>7</v>
      </c>
      <c r="L26" s="1">
        <v>22</v>
      </c>
      <c r="M26" s="13">
        <f t="shared" si="0"/>
        <v>7</v>
      </c>
      <c r="N26" s="13">
        <f t="shared" si="1"/>
        <v>22</v>
      </c>
    </row>
    <row r="27" spans="1:14" ht="19.5">
      <c r="A27" s="2" t="s">
        <v>113</v>
      </c>
      <c r="B27" s="2" t="s">
        <v>114</v>
      </c>
      <c r="C27" s="2" t="s">
        <v>83</v>
      </c>
      <c r="D27" s="2" t="s">
        <v>115</v>
      </c>
      <c r="E27" s="2" t="s">
        <v>116</v>
      </c>
      <c r="F27" s="1">
        <v>1</v>
      </c>
      <c r="G27" s="1">
        <v>3</v>
      </c>
      <c r="H27" s="1">
        <v>0</v>
      </c>
      <c r="I27" s="1">
        <v>1</v>
      </c>
      <c r="J27" s="1">
        <v>2</v>
      </c>
      <c r="K27" s="4">
        <v>7</v>
      </c>
      <c r="L27" s="1">
        <v>22</v>
      </c>
      <c r="M27" s="13">
        <f t="shared" si="0"/>
        <v>7</v>
      </c>
      <c r="N27" s="13">
        <f t="shared" si="1"/>
        <v>22</v>
      </c>
    </row>
    <row r="28" spans="1:14" ht="19.5">
      <c r="A28" s="2" t="s">
        <v>53</v>
      </c>
      <c r="B28" s="2" t="s">
        <v>54</v>
      </c>
      <c r="C28" s="2" t="s">
        <v>11</v>
      </c>
      <c r="D28" s="2" t="s">
        <v>42</v>
      </c>
      <c r="E28" s="2" t="s">
        <v>43</v>
      </c>
      <c r="F28" s="1">
        <v>0</v>
      </c>
      <c r="G28" s="1">
        <v>0</v>
      </c>
      <c r="H28" s="1">
        <v>1</v>
      </c>
      <c r="I28" s="1">
        <v>1</v>
      </c>
      <c r="J28" s="1">
        <v>4</v>
      </c>
      <c r="K28" s="4">
        <v>6</v>
      </c>
      <c r="L28" s="1">
        <v>25</v>
      </c>
      <c r="M28" s="13">
        <f t="shared" si="0"/>
        <v>6</v>
      </c>
      <c r="N28" s="13">
        <f t="shared" si="1"/>
        <v>25</v>
      </c>
    </row>
    <row r="29" spans="1:14" ht="19.5">
      <c r="A29" s="2" t="s">
        <v>90</v>
      </c>
      <c r="B29" s="2" t="s">
        <v>91</v>
      </c>
      <c r="C29" s="2" t="s">
        <v>83</v>
      </c>
      <c r="D29" s="2" t="s">
        <v>12</v>
      </c>
      <c r="E29" s="2" t="s">
        <v>89</v>
      </c>
      <c r="F29" s="1">
        <v>0</v>
      </c>
      <c r="G29" s="1">
        <v>0</v>
      </c>
      <c r="H29" s="1">
        <v>2</v>
      </c>
      <c r="I29" s="1">
        <v>0</v>
      </c>
      <c r="J29" s="1">
        <v>4</v>
      </c>
      <c r="K29" s="4">
        <v>6</v>
      </c>
      <c r="L29" s="1">
        <v>25</v>
      </c>
      <c r="M29" s="13">
        <f t="shared" si="0"/>
        <v>6</v>
      </c>
      <c r="N29" s="13">
        <f t="shared" si="1"/>
        <v>25</v>
      </c>
    </row>
    <row r="30" spans="1:14" ht="19.5">
      <c r="A30" s="2" t="s">
        <v>92</v>
      </c>
      <c r="B30" s="2" t="s">
        <v>93</v>
      </c>
      <c r="C30" s="2" t="s">
        <v>83</v>
      </c>
      <c r="D30" s="2" t="s">
        <v>18</v>
      </c>
      <c r="E30" s="2" t="s">
        <v>22</v>
      </c>
      <c r="F30" s="1">
        <v>0</v>
      </c>
      <c r="G30" s="1">
        <v>0</v>
      </c>
      <c r="H30" s="1">
        <v>0</v>
      </c>
      <c r="I30" s="1">
        <v>0</v>
      </c>
      <c r="J30" s="1">
        <v>4</v>
      </c>
      <c r="K30" s="4">
        <v>4</v>
      </c>
      <c r="L30" s="1">
        <v>27</v>
      </c>
      <c r="M30" s="13">
        <f t="shared" si="0"/>
        <v>4</v>
      </c>
      <c r="N30" s="13">
        <f t="shared" si="1"/>
        <v>27</v>
      </c>
    </row>
    <row r="31" spans="1:14" ht="19.5">
      <c r="A31" s="2" t="s">
        <v>107</v>
      </c>
      <c r="B31" s="2" t="s">
        <v>108</v>
      </c>
      <c r="C31" s="2" t="s">
        <v>83</v>
      </c>
      <c r="D31" s="2" t="s">
        <v>109</v>
      </c>
      <c r="E31" s="2" t="s">
        <v>110</v>
      </c>
      <c r="F31" s="1">
        <v>0</v>
      </c>
      <c r="G31" s="1">
        <v>1</v>
      </c>
      <c r="H31" s="1">
        <v>1</v>
      </c>
      <c r="I31" s="1">
        <v>0</v>
      </c>
      <c r="J31" s="1">
        <v>2</v>
      </c>
      <c r="K31" s="4">
        <v>4</v>
      </c>
      <c r="L31" s="1">
        <v>27</v>
      </c>
      <c r="M31" s="13">
        <f t="shared" si="0"/>
        <v>4</v>
      </c>
      <c r="N31" s="13">
        <f t="shared" si="1"/>
        <v>27</v>
      </c>
    </row>
    <row r="32" spans="1:14" ht="19.5">
      <c r="A32" s="2" t="s">
        <v>549</v>
      </c>
      <c r="B32" s="2" t="s">
        <v>550</v>
      </c>
      <c r="C32" s="2" t="s">
        <v>83</v>
      </c>
      <c r="D32" s="2" t="s">
        <v>551</v>
      </c>
      <c r="E32" s="2" t="s">
        <v>552</v>
      </c>
      <c r="F32" s="1">
        <v>0</v>
      </c>
      <c r="G32" s="1">
        <v>0</v>
      </c>
      <c r="H32" s="1">
        <v>0</v>
      </c>
      <c r="I32" s="1">
        <v>1</v>
      </c>
      <c r="J32" s="1">
        <v>1</v>
      </c>
      <c r="K32" s="4">
        <v>2</v>
      </c>
      <c r="L32" s="1">
        <v>29</v>
      </c>
      <c r="M32" s="13">
        <f t="shared" si="0"/>
        <v>2</v>
      </c>
      <c r="N32" s="13">
        <f t="shared" si="1"/>
        <v>29</v>
      </c>
    </row>
    <row r="33" spans="1:14" ht="19.5">
      <c r="A33" s="2" t="s">
        <v>87</v>
      </c>
      <c r="B33" s="2" t="s">
        <v>88</v>
      </c>
      <c r="C33" s="2" t="s">
        <v>83</v>
      </c>
      <c r="D33" s="2" t="s">
        <v>12</v>
      </c>
      <c r="E33" s="2" t="s">
        <v>89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4">
        <v>1</v>
      </c>
      <c r="L33" s="1">
        <v>30</v>
      </c>
      <c r="M33" s="13">
        <f t="shared" si="0"/>
        <v>1</v>
      </c>
      <c r="N33" s="13">
        <f t="shared" si="1"/>
        <v>30</v>
      </c>
    </row>
    <row r="34" spans="1:14" ht="19.5">
      <c r="A34" s="2" t="s">
        <v>59</v>
      </c>
      <c r="B34" s="2" t="s">
        <v>60</v>
      </c>
      <c r="C34" s="2" t="s">
        <v>11</v>
      </c>
      <c r="D34" s="2" t="s">
        <v>61</v>
      </c>
      <c r="E34" s="2" t="s">
        <v>62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4">
        <v>0</v>
      </c>
      <c r="L34" s="1">
        <v>31</v>
      </c>
      <c r="M34" s="13">
        <f t="shared" si="0"/>
        <v>0</v>
      </c>
      <c r="N34" s="13">
        <f t="shared" si="1"/>
        <v>31</v>
      </c>
    </row>
    <row r="35" spans="1:14" ht="19.5">
      <c r="A35" s="2" t="s">
        <v>63</v>
      </c>
      <c r="B35" s="2" t="s">
        <v>64</v>
      </c>
      <c r="C35" s="2" t="s">
        <v>11</v>
      </c>
      <c r="D35" s="2" t="s">
        <v>65</v>
      </c>
      <c r="E35" s="2" t="s">
        <v>66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4">
        <v>0</v>
      </c>
      <c r="L35" s="1">
        <v>31</v>
      </c>
      <c r="M35" s="13">
        <f t="shared" si="0"/>
        <v>0</v>
      </c>
      <c r="N35" s="13">
        <f t="shared" si="1"/>
        <v>31</v>
      </c>
    </row>
    <row r="36" spans="1:14" ht="19.5">
      <c r="A36" s="2" t="s">
        <v>81</v>
      </c>
      <c r="B36" s="2" t="s">
        <v>82</v>
      </c>
      <c r="C36" s="2" t="s">
        <v>83</v>
      </c>
      <c r="D36" s="2" t="s">
        <v>12</v>
      </c>
      <c r="E36" s="2" t="s">
        <v>13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4">
        <v>0</v>
      </c>
      <c r="L36" s="1">
        <v>31</v>
      </c>
      <c r="M36" s="13">
        <f t="shared" si="0"/>
        <v>0</v>
      </c>
      <c r="N36" s="13">
        <f t="shared" si="1"/>
        <v>31</v>
      </c>
    </row>
    <row r="37" spans="1:14" ht="19.5">
      <c r="A37" s="2" t="s">
        <v>97</v>
      </c>
      <c r="B37" s="2" t="s">
        <v>98</v>
      </c>
      <c r="C37" s="2" t="s">
        <v>83</v>
      </c>
      <c r="D37" s="2" t="s">
        <v>18</v>
      </c>
      <c r="E37" s="2" t="s">
        <v>99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4">
        <v>0</v>
      </c>
      <c r="L37" s="1">
        <v>31</v>
      </c>
      <c r="M37" s="13">
        <f t="shared" si="0"/>
        <v>0</v>
      </c>
      <c r="N37" s="13">
        <f t="shared" si="1"/>
        <v>31</v>
      </c>
    </row>
    <row r="38" spans="1:14" ht="19.5">
      <c r="A38" s="2" t="s">
        <v>100</v>
      </c>
      <c r="B38" s="2" t="s">
        <v>101</v>
      </c>
      <c r="C38" s="2" t="s">
        <v>83</v>
      </c>
      <c r="D38" s="2" t="s">
        <v>18</v>
      </c>
      <c r="E38" s="2" t="s">
        <v>99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4">
        <v>0</v>
      </c>
      <c r="L38" s="1">
        <v>31</v>
      </c>
      <c r="M38" s="13">
        <f t="shared" si="0"/>
        <v>0</v>
      </c>
      <c r="N38" s="13">
        <f t="shared" si="1"/>
        <v>31</v>
      </c>
    </row>
    <row r="39" spans="1:14" ht="19.5">
      <c r="A39" s="2" t="s">
        <v>102</v>
      </c>
      <c r="B39" s="2" t="s">
        <v>103</v>
      </c>
      <c r="C39" s="2" t="s">
        <v>83</v>
      </c>
      <c r="D39" s="2" t="s">
        <v>38</v>
      </c>
      <c r="E39" s="2" t="s">
        <v>104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4">
        <v>0</v>
      </c>
      <c r="L39" s="1">
        <v>31</v>
      </c>
      <c r="M39" s="13">
        <f t="shared" si="0"/>
        <v>0</v>
      </c>
      <c r="N39" s="13">
        <f t="shared" si="1"/>
        <v>31</v>
      </c>
    </row>
    <row r="40" spans="1:14" ht="19.5">
      <c r="A40" s="2" t="s">
        <v>105</v>
      </c>
      <c r="B40" s="2" t="s">
        <v>106</v>
      </c>
      <c r="C40" s="2" t="s">
        <v>83</v>
      </c>
      <c r="D40" s="2" t="s">
        <v>38</v>
      </c>
      <c r="E40" s="2" t="s">
        <v>104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4">
        <v>0</v>
      </c>
      <c r="L40" s="1">
        <v>31</v>
      </c>
      <c r="M40" s="13">
        <f t="shared" si="0"/>
        <v>0</v>
      </c>
      <c r="N40" s="13">
        <f t="shared" si="1"/>
        <v>31</v>
      </c>
    </row>
    <row r="41" spans="1:14" ht="19.5">
      <c r="A41" s="8" t="s">
        <v>137</v>
      </c>
      <c r="B41" s="8" t="s">
        <v>138</v>
      </c>
      <c r="C41" s="8" t="s">
        <v>119</v>
      </c>
      <c r="D41" s="8" t="s">
        <v>51</v>
      </c>
      <c r="E41" s="8" t="s">
        <v>52</v>
      </c>
      <c r="F41" s="7">
        <v>0</v>
      </c>
      <c r="G41" s="7">
        <v>2</v>
      </c>
      <c r="H41" s="7">
        <v>4</v>
      </c>
      <c r="I41" s="7">
        <v>1</v>
      </c>
      <c r="J41" s="7">
        <v>3</v>
      </c>
      <c r="K41" s="10">
        <f>SUM(F41:J41)</f>
        <v>10</v>
      </c>
      <c r="L41" s="7">
        <f>RANK(K41,$K$41:$K$52,0)</f>
        <v>1</v>
      </c>
      <c r="M41" s="13">
        <f>SUM(F41:J41)</f>
        <v>10</v>
      </c>
      <c r="N41" s="13">
        <f>RANK(M41,M$41:M$52,0)</f>
        <v>1</v>
      </c>
    </row>
    <row r="42" spans="1:14" ht="19.5">
      <c r="A42" s="8" t="s">
        <v>125</v>
      </c>
      <c r="B42" s="8" t="s">
        <v>126</v>
      </c>
      <c r="C42" s="8" t="s">
        <v>119</v>
      </c>
      <c r="D42" s="8" t="s">
        <v>28</v>
      </c>
      <c r="E42" s="8" t="s">
        <v>32</v>
      </c>
      <c r="F42" s="7">
        <v>0</v>
      </c>
      <c r="G42" s="7">
        <v>0</v>
      </c>
      <c r="H42" s="7">
        <v>2</v>
      </c>
      <c r="I42" s="7">
        <v>3</v>
      </c>
      <c r="J42" s="7">
        <v>3</v>
      </c>
      <c r="K42" s="10">
        <f>SUM(F42:J42)</f>
        <v>8</v>
      </c>
      <c r="L42" s="7">
        <f>RANK(K42,$K$41:$K$52,0)</f>
        <v>2</v>
      </c>
      <c r="M42" s="13">
        <f>SUM(F42:J42)</f>
        <v>8</v>
      </c>
      <c r="N42" s="13">
        <f>RANK(M42,M$41:M$52,0)</f>
        <v>2</v>
      </c>
    </row>
    <row r="43" spans="1:14" ht="19.5">
      <c r="A43" s="8" t="s">
        <v>121</v>
      </c>
      <c r="B43" s="8" t="s">
        <v>122</v>
      </c>
      <c r="C43" s="8" t="s">
        <v>119</v>
      </c>
      <c r="D43" s="8" t="s">
        <v>18</v>
      </c>
      <c r="E43" s="8" t="s">
        <v>22</v>
      </c>
      <c r="F43" s="7">
        <v>1</v>
      </c>
      <c r="G43" s="7">
        <v>1</v>
      </c>
      <c r="H43" s="7">
        <v>1</v>
      </c>
      <c r="I43" s="7">
        <v>1</v>
      </c>
      <c r="J43" s="7">
        <v>3</v>
      </c>
      <c r="K43" s="10">
        <f>SUM(F43:J43)</f>
        <v>7</v>
      </c>
      <c r="L43" s="7">
        <f>RANK(K43,$K$41:$K$52,0)</f>
        <v>3</v>
      </c>
      <c r="M43" s="13">
        <f>SUM(F43:J43)</f>
        <v>7</v>
      </c>
      <c r="N43" s="13">
        <f>RANK(M43,M$41:M$52,0)</f>
        <v>3</v>
      </c>
    </row>
    <row r="44" spans="1:14" ht="19.5">
      <c r="A44" s="8" t="s">
        <v>139</v>
      </c>
      <c r="B44" s="8" t="s">
        <v>140</v>
      </c>
      <c r="C44" s="8" t="s">
        <v>141</v>
      </c>
      <c r="D44" s="8" t="s">
        <v>12</v>
      </c>
      <c r="E44" s="8" t="s">
        <v>142</v>
      </c>
      <c r="F44" s="7">
        <v>0</v>
      </c>
      <c r="G44" s="7">
        <v>0</v>
      </c>
      <c r="H44" s="7">
        <v>0</v>
      </c>
      <c r="I44" s="7">
        <v>2</v>
      </c>
      <c r="J44" s="7">
        <v>2</v>
      </c>
      <c r="K44" s="10">
        <f>SUM(F44:J44)</f>
        <v>4</v>
      </c>
      <c r="L44" s="7">
        <f>RANK(K44,$K$41:$K$52,0)</f>
        <v>4</v>
      </c>
      <c r="M44" s="13">
        <f>SUM(F44:J44)</f>
        <v>4</v>
      </c>
      <c r="N44" s="13">
        <f>RANK(M44,M$41:M$52,0)</f>
        <v>4</v>
      </c>
    </row>
    <row r="45" spans="1:14" ht="19.5">
      <c r="A45" s="8" t="s">
        <v>143</v>
      </c>
      <c r="B45" s="8" t="s">
        <v>144</v>
      </c>
      <c r="C45" s="8" t="s">
        <v>141</v>
      </c>
      <c r="D45" s="8" t="s">
        <v>109</v>
      </c>
      <c r="E45" s="8" t="s">
        <v>110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10">
        <f>SUM(F45:J45)</f>
        <v>1</v>
      </c>
      <c r="L45" s="7">
        <f>RANK(K45,$K$41:$K$52,0)</f>
        <v>5</v>
      </c>
      <c r="M45" s="13">
        <f>SUM(F45:J45)</f>
        <v>1</v>
      </c>
      <c r="N45" s="13">
        <f>RANK(M45,M$41:M$52,0)</f>
        <v>5</v>
      </c>
    </row>
    <row r="46" spans="1:14" ht="19.5">
      <c r="A46" s="8" t="s">
        <v>145</v>
      </c>
      <c r="B46" s="8" t="s">
        <v>146</v>
      </c>
      <c r="C46" s="8" t="s">
        <v>141</v>
      </c>
      <c r="D46" s="8" t="s">
        <v>109</v>
      </c>
      <c r="E46" s="8" t="s">
        <v>110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10">
        <f>SUM(F46:J46)</f>
        <v>1</v>
      </c>
      <c r="L46" s="7">
        <f>RANK(K46,$K$41:$K$52,0)</f>
        <v>5</v>
      </c>
      <c r="M46" s="13">
        <f>SUM(F46:J46)</f>
        <v>1</v>
      </c>
      <c r="N46" s="13">
        <f>RANK(M46,M$41:M$52,0)</f>
        <v>5</v>
      </c>
    </row>
    <row r="47" spans="1:14" ht="19.5">
      <c r="A47" s="8" t="s">
        <v>117</v>
      </c>
      <c r="B47" s="8" t="s">
        <v>118</v>
      </c>
      <c r="C47" s="8" t="s">
        <v>119</v>
      </c>
      <c r="D47" s="8" t="s">
        <v>12</v>
      </c>
      <c r="E47" s="8" t="s">
        <v>120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10">
        <f>SUM(F47:J47)</f>
        <v>0</v>
      </c>
      <c r="L47" s="7">
        <f>RANK(K47,$K$41:$K$52,0)</f>
        <v>7</v>
      </c>
      <c r="M47" s="13">
        <f>SUM(F47:J47)</f>
        <v>0</v>
      </c>
      <c r="N47" s="13">
        <f>RANK(M47,M$41:M$52,0)</f>
        <v>7</v>
      </c>
    </row>
    <row r="48" spans="1:14" ht="19.5">
      <c r="A48" s="8" t="s">
        <v>123</v>
      </c>
      <c r="B48" s="8" t="s">
        <v>124</v>
      </c>
      <c r="C48" s="8" t="s">
        <v>119</v>
      </c>
      <c r="D48" s="8" t="s">
        <v>18</v>
      </c>
      <c r="E48" s="8" t="s">
        <v>22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10">
        <f>SUM(F48:J48)</f>
        <v>0</v>
      </c>
      <c r="L48" s="7">
        <f>RANK(K48,$K$41:$K$52,0)</f>
        <v>7</v>
      </c>
      <c r="M48" s="13">
        <f>SUM(F48:J48)</f>
        <v>0</v>
      </c>
      <c r="N48" s="13">
        <f>RANK(M48,M$41:M$52,0)</f>
        <v>7</v>
      </c>
    </row>
    <row r="49" spans="1:14" ht="19.5">
      <c r="A49" s="8" t="s">
        <v>127</v>
      </c>
      <c r="B49" s="8" t="s">
        <v>128</v>
      </c>
      <c r="C49" s="8" t="s">
        <v>119</v>
      </c>
      <c r="D49" s="8" t="s">
        <v>42</v>
      </c>
      <c r="E49" s="8" t="s">
        <v>43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10">
        <f>SUM(F49:J49)</f>
        <v>0</v>
      </c>
      <c r="L49" s="7">
        <f>RANK(K49,$K$41:$K$52,0)</f>
        <v>7</v>
      </c>
      <c r="M49" s="13">
        <f>SUM(F49:J49)</f>
        <v>0</v>
      </c>
      <c r="N49" s="13">
        <f>RANK(M49,M$41:M$52,0)</f>
        <v>7</v>
      </c>
    </row>
    <row r="50" spans="1:14" ht="19.5">
      <c r="A50" s="8" t="s">
        <v>129</v>
      </c>
      <c r="B50" s="8" t="s">
        <v>130</v>
      </c>
      <c r="C50" s="8" t="s">
        <v>119</v>
      </c>
      <c r="D50" s="8" t="s">
        <v>61</v>
      </c>
      <c r="E50" s="8" t="s">
        <v>131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10">
        <f>SUM(F50:J50)</f>
        <v>0</v>
      </c>
      <c r="L50" s="7">
        <f>RANK(K50,$K$41:$K$52,0)</f>
        <v>7</v>
      </c>
      <c r="M50" s="13">
        <f>SUM(F50:J50)</f>
        <v>0</v>
      </c>
      <c r="N50" s="13">
        <f>RANK(M50,M$41:M$52,0)</f>
        <v>7</v>
      </c>
    </row>
    <row r="51" spans="1:14" ht="19.5">
      <c r="A51" s="8" t="s">
        <v>132</v>
      </c>
      <c r="B51" s="8" t="s">
        <v>133</v>
      </c>
      <c r="C51" s="8" t="s">
        <v>119</v>
      </c>
      <c r="D51" s="8" t="s">
        <v>61</v>
      </c>
      <c r="E51" s="8" t="s">
        <v>134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10">
        <f>SUM(F51:J51)</f>
        <v>0</v>
      </c>
      <c r="L51" s="7">
        <f>RANK(K51,$K$41:$K$52,0)</f>
        <v>7</v>
      </c>
      <c r="M51" s="13">
        <f>SUM(F51:J51)</f>
        <v>0</v>
      </c>
      <c r="N51" s="13">
        <f>RANK(M51,M$41:M$52,0)</f>
        <v>7</v>
      </c>
    </row>
    <row r="52" spans="1:14" ht="19.5">
      <c r="A52" s="8" t="s">
        <v>135</v>
      </c>
      <c r="B52" s="8" t="s">
        <v>136</v>
      </c>
      <c r="C52" s="8" t="s">
        <v>119</v>
      </c>
      <c r="D52" s="8" t="s">
        <v>61</v>
      </c>
      <c r="E52" s="8" t="s">
        <v>134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10">
        <f>SUM(F52:J52)</f>
        <v>0</v>
      </c>
      <c r="L52" s="7">
        <f>RANK(K52,$K$41:$K$52,0)</f>
        <v>7</v>
      </c>
      <c r="M52" s="13">
        <f>SUM(F52:J52)</f>
        <v>0</v>
      </c>
      <c r="N52" s="13">
        <f>RANK(M52,M$41:M$52,0)</f>
        <v>7</v>
      </c>
    </row>
    <row r="53" spans="1:14" ht="19.5">
      <c r="A53" s="2" t="s">
        <v>239</v>
      </c>
      <c r="B53" s="2" t="s">
        <v>240</v>
      </c>
      <c r="C53" s="2" t="s">
        <v>219</v>
      </c>
      <c r="D53" s="2" t="s">
        <v>42</v>
      </c>
      <c r="E53" s="2" t="s">
        <v>241</v>
      </c>
      <c r="F53" s="1">
        <v>3</v>
      </c>
      <c r="G53" s="1">
        <v>4</v>
      </c>
      <c r="H53" s="1">
        <v>1</v>
      </c>
      <c r="I53" s="1">
        <v>2</v>
      </c>
      <c r="J53" s="1">
        <v>5</v>
      </c>
      <c r="K53" s="4">
        <v>15</v>
      </c>
      <c r="L53" s="1">
        <v>1</v>
      </c>
      <c r="M53" s="13">
        <f t="shared" si="0"/>
        <v>15</v>
      </c>
      <c r="N53" s="13">
        <f>RANK(M53,M$53:M$93,0)</f>
        <v>1</v>
      </c>
    </row>
    <row r="54" spans="1:14" ht="19.5">
      <c r="A54" s="2" t="s">
        <v>155</v>
      </c>
      <c r="B54" s="2" t="s">
        <v>156</v>
      </c>
      <c r="C54" s="2" t="s">
        <v>50</v>
      </c>
      <c r="D54" s="2" t="s">
        <v>28</v>
      </c>
      <c r="E54" s="2" t="s">
        <v>32</v>
      </c>
      <c r="F54" s="1">
        <v>1</v>
      </c>
      <c r="G54" s="1">
        <v>2</v>
      </c>
      <c r="H54" s="1">
        <v>2</v>
      </c>
      <c r="I54" s="1">
        <v>3</v>
      </c>
      <c r="J54" s="1">
        <v>5</v>
      </c>
      <c r="K54" s="4">
        <v>13</v>
      </c>
      <c r="L54" s="1">
        <v>2</v>
      </c>
      <c r="M54" s="13">
        <f t="shared" si="0"/>
        <v>13</v>
      </c>
      <c r="N54" s="13">
        <f t="shared" ref="N54:N93" si="2">RANK(M54,M$53:M$93,0)</f>
        <v>2</v>
      </c>
    </row>
    <row r="55" spans="1:14" ht="19.5">
      <c r="A55" s="2" t="s">
        <v>214</v>
      </c>
      <c r="B55" s="2" t="s">
        <v>215</v>
      </c>
      <c r="C55" s="2" t="s">
        <v>50</v>
      </c>
      <c r="D55" s="2" t="s">
        <v>51</v>
      </c>
      <c r="E55" s="2" t="s">
        <v>216</v>
      </c>
      <c r="F55" s="1">
        <v>1</v>
      </c>
      <c r="G55" s="1">
        <v>1</v>
      </c>
      <c r="H55" s="1">
        <v>3</v>
      </c>
      <c r="I55" s="1">
        <v>4</v>
      </c>
      <c r="J55" s="1">
        <v>4</v>
      </c>
      <c r="K55" s="4">
        <v>13</v>
      </c>
      <c r="L55" s="1">
        <v>2</v>
      </c>
      <c r="M55" s="13">
        <f t="shared" si="0"/>
        <v>13</v>
      </c>
      <c r="N55" s="13">
        <f t="shared" si="2"/>
        <v>2</v>
      </c>
    </row>
    <row r="56" spans="1:14" ht="19.5">
      <c r="A56" s="2" t="s">
        <v>236</v>
      </c>
      <c r="B56" s="2" t="s">
        <v>237</v>
      </c>
      <c r="C56" s="2" t="s">
        <v>219</v>
      </c>
      <c r="D56" s="2" t="s">
        <v>189</v>
      </c>
      <c r="E56" s="2" t="s">
        <v>238</v>
      </c>
      <c r="F56" s="1">
        <v>0</v>
      </c>
      <c r="G56" s="1">
        <v>3</v>
      </c>
      <c r="H56" s="1">
        <v>3</v>
      </c>
      <c r="I56" s="1">
        <v>3</v>
      </c>
      <c r="J56" s="1">
        <v>4</v>
      </c>
      <c r="K56" s="4">
        <v>13</v>
      </c>
      <c r="L56" s="1">
        <v>2</v>
      </c>
      <c r="M56" s="13">
        <f t="shared" si="0"/>
        <v>13</v>
      </c>
      <c r="N56" s="13">
        <f t="shared" si="2"/>
        <v>2</v>
      </c>
    </row>
    <row r="57" spans="1:14" ht="19.5">
      <c r="A57" s="2" t="s">
        <v>169</v>
      </c>
      <c r="B57" s="2" t="s">
        <v>170</v>
      </c>
      <c r="C57" s="2" t="s">
        <v>50</v>
      </c>
      <c r="D57" s="2" t="s">
        <v>28</v>
      </c>
      <c r="E57" s="2" t="s">
        <v>171</v>
      </c>
      <c r="F57" s="1">
        <v>2</v>
      </c>
      <c r="G57" s="1">
        <v>3</v>
      </c>
      <c r="H57" s="1">
        <v>1</v>
      </c>
      <c r="I57" s="1">
        <v>3</v>
      </c>
      <c r="J57" s="1">
        <v>3</v>
      </c>
      <c r="K57" s="4">
        <v>12</v>
      </c>
      <c r="L57" s="1">
        <v>5</v>
      </c>
      <c r="M57" s="13">
        <f t="shared" si="0"/>
        <v>12</v>
      </c>
      <c r="N57" s="13">
        <f t="shared" si="2"/>
        <v>5</v>
      </c>
    </row>
    <row r="58" spans="1:14" ht="19.5">
      <c r="A58" s="2" t="s">
        <v>198</v>
      </c>
      <c r="B58" s="2" t="s">
        <v>199</v>
      </c>
      <c r="C58" s="2" t="s">
        <v>50</v>
      </c>
      <c r="D58" s="2" t="s">
        <v>57</v>
      </c>
      <c r="E58" s="2" t="s">
        <v>200</v>
      </c>
      <c r="F58" s="1">
        <v>1</v>
      </c>
      <c r="G58" s="1">
        <v>0</v>
      </c>
      <c r="H58" s="1">
        <v>4</v>
      </c>
      <c r="I58" s="1">
        <v>3</v>
      </c>
      <c r="J58" s="1">
        <v>4</v>
      </c>
      <c r="K58" s="4">
        <v>12</v>
      </c>
      <c r="L58" s="1">
        <v>5</v>
      </c>
      <c r="M58" s="13">
        <f t="shared" si="0"/>
        <v>12</v>
      </c>
      <c r="N58" s="13">
        <f t="shared" si="2"/>
        <v>5</v>
      </c>
    </row>
    <row r="59" spans="1:14" ht="19.5">
      <c r="A59" s="2" t="s">
        <v>209</v>
      </c>
      <c r="B59" s="2" t="s">
        <v>210</v>
      </c>
      <c r="C59" s="2" t="s">
        <v>50</v>
      </c>
      <c r="D59" s="2" t="s">
        <v>61</v>
      </c>
      <c r="E59" s="2" t="s">
        <v>211</v>
      </c>
      <c r="F59" s="1">
        <v>1</v>
      </c>
      <c r="G59" s="1">
        <v>4</v>
      </c>
      <c r="H59" s="1">
        <v>3</v>
      </c>
      <c r="I59" s="1">
        <v>1</v>
      </c>
      <c r="J59" s="1">
        <v>3</v>
      </c>
      <c r="K59" s="4">
        <v>12</v>
      </c>
      <c r="L59" s="1">
        <v>5</v>
      </c>
      <c r="M59" s="13">
        <f t="shared" si="0"/>
        <v>12</v>
      </c>
      <c r="N59" s="13">
        <f t="shared" si="2"/>
        <v>5</v>
      </c>
    </row>
    <row r="60" spans="1:14" ht="19.5">
      <c r="A60" s="2" t="s">
        <v>193</v>
      </c>
      <c r="B60" s="2" t="s">
        <v>194</v>
      </c>
      <c r="C60" s="2" t="s">
        <v>50</v>
      </c>
      <c r="D60" s="2" t="s">
        <v>42</v>
      </c>
      <c r="E60" s="2" t="s">
        <v>195</v>
      </c>
      <c r="F60" s="1">
        <v>0</v>
      </c>
      <c r="G60" s="1">
        <v>2</v>
      </c>
      <c r="H60" s="1">
        <v>2</v>
      </c>
      <c r="I60" s="1">
        <v>3</v>
      </c>
      <c r="J60" s="1">
        <v>4</v>
      </c>
      <c r="K60" s="4">
        <v>11</v>
      </c>
      <c r="L60" s="1">
        <v>8</v>
      </c>
      <c r="M60" s="13">
        <f t="shared" si="0"/>
        <v>11</v>
      </c>
      <c r="N60" s="13">
        <f t="shared" si="2"/>
        <v>8</v>
      </c>
    </row>
    <row r="61" spans="1:14" s="55" customFormat="1" ht="19.5">
      <c r="A61" s="51" t="s">
        <v>176</v>
      </c>
      <c r="B61" s="51" t="s">
        <v>554</v>
      </c>
      <c r="C61" s="51" t="s">
        <v>50</v>
      </c>
      <c r="D61" s="51" t="s">
        <v>109</v>
      </c>
      <c r="E61" s="51" t="s">
        <v>177</v>
      </c>
      <c r="F61" s="52">
        <v>0</v>
      </c>
      <c r="G61" s="52">
        <v>0</v>
      </c>
      <c r="H61" s="52">
        <v>4</v>
      </c>
      <c r="I61" s="52">
        <v>2</v>
      </c>
      <c r="J61" s="52">
        <v>4</v>
      </c>
      <c r="K61" s="53">
        <v>10</v>
      </c>
      <c r="L61" s="52">
        <v>9</v>
      </c>
      <c r="M61" s="54">
        <f t="shared" si="0"/>
        <v>10</v>
      </c>
      <c r="N61" s="54">
        <f t="shared" si="2"/>
        <v>9</v>
      </c>
    </row>
    <row r="62" spans="1:14" ht="19.5">
      <c r="A62" s="2" t="s">
        <v>205</v>
      </c>
      <c r="B62" s="2" t="s">
        <v>206</v>
      </c>
      <c r="C62" s="2" t="s">
        <v>50</v>
      </c>
      <c r="D62" s="2" t="s">
        <v>207</v>
      </c>
      <c r="E62" s="2" t="s">
        <v>208</v>
      </c>
      <c r="F62" s="1">
        <v>0</v>
      </c>
      <c r="G62" s="1">
        <v>0</v>
      </c>
      <c r="H62" s="1">
        <v>3</v>
      </c>
      <c r="I62" s="1">
        <v>3</v>
      </c>
      <c r="J62" s="1">
        <v>3</v>
      </c>
      <c r="K62" s="4">
        <v>9</v>
      </c>
      <c r="L62" s="1">
        <v>10</v>
      </c>
      <c r="M62" s="13">
        <f t="shared" si="0"/>
        <v>9</v>
      </c>
      <c r="N62" s="13">
        <f t="shared" si="2"/>
        <v>10</v>
      </c>
    </row>
    <row r="63" spans="1:14" ht="19.5">
      <c r="A63" s="2" t="s">
        <v>248</v>
      </c>
      <c r="B63" s="2" t="s">
        <v>249</v>
      </c>
      <c r="C63" s="2" t="s">
        <v>219</v>
      </c>
      <c r="D63" s="2" t="s">
        <v>115</v>
      </c>
      <c r="E63" s="2" t="s">
        <v>250</v>
      </c>
      <c r="F63" s="1">
        <v>0</v>
      </c>
      <c r="G63" s="1">
        <v>2</v>
      </c>
      <c r="H63" s="1">
        <v>0</v>
      </c>
      <c r="I63" s="1">
        <v>2</v>
      </c>
      <c r="J63" s="1">
        <v>5</v>
      </c>
      <c r="K63" s="4">
        <v>9</v>
      </c>
      <c r="L63" s="1">
        <v>10</v>
      </c>
      <c r="M63" s="13">
        <f t="shared" si="0"/>
        <v>9</v>
      </c>
      <c r="N63" s="13">
        <f t="shared" si="2"/>
        <v>10</v>
      </c>
    </row>
    <row r="64" spans="1:14" ht="19.5">
      <c r="A64" s="2" t="s">
        <v>175</v>
      </c>
      <c r="B64" s="2" t="s">
        <v>553</v>
      </c>
      <c r="C64" s="2" t="s">
        <v>50</v>
      </c>
      <c r="D64" s="2" t="s">
        <v>38</v>
      </c>
      <c r="E64" s="2" t="s">
        <v>174</v>
      </c>
      <c r="F64" s="1">
        <v>0</v>
      </c>
      <c r="G64" s="1">
        <v>0</v>
      </c>
      <c r="H64" s="1">
        <v>3</v>
      </c>
      <c r="I64" s="1">
        <v>3</v>
      </c>
      <c r="J64" s="1">
        <v>2</v>
      </c>
      <c r="K64" s="4">
        <v>8</v>
      </c>
      <c r="L64" s="1">
        <v>12</v>
      </c>
      <c r="M64" s="13">
        <f t="shared" si="0"/>
        <v>8</v>
      </c>
      <c r="N64" s="13">
        <f t="shared" si="2"/>
        <v>12</v>
      </c>
    </row>
    <row r="65" spans="1:14" ht="19.5">
      <c r="A65" s="2" t="s">
        <v>181</v>
      </c>
      <c r="B65" s="2" t="s">
        <v>182</v>
      </c>
      <c r="C65" s="2" t="s">
        <v>50</v>
      </c>
      <c r="D65" s="2" t="s">
        <v>179</v>
      </c>
      <c r="E65" s="2" t="s">
        <v>180</v>
      </c>
      <c r="F65" s="1">
        <v>0</v>
      </c>
      <c r="G65" s="1">
        <v>0</v>
      </c>
      <c r="H65" s="1">
        <v>1</v>
      </c>
      <c r="I65" s="1">
        <v>3</v>
      </c>
      <c r="J65" s="1">
        <v>4</v>
      </c>
      <c r="K65" s="4">
        <v>8</v>
      </c>
      <c r="L65" s="1">
        <v>12</v>
      </c>
      <c r="M65" s="13">
        <f t="shared" si="0"/>
        <v>8</v>
      </c>
      <c r="N65" s="13">
        <f t="shared" si="2"/>
        <v>12</v>
      </c>
    </row>
    <row r="66" spans="1:14" ht="19.5">
      <c r="A66" s="2" t="s">
        <v>224</v>
      </c>
      <c r="B66" s="2" t="s">
        <v>225</v>
      </c>
      <c r="C66" s="2" t="s">
        <v>219</v>
      </c>
      <c r="D66" s="2" t="s">
        <v>18</v>
      </c>
      <c r="E66" s="2" t="s">
        <v>226</v>
      </c>
      <c r="F66" s="1">
        <v>0</v>
      </c>
      <c r="G66" s="1">
        <v>2</v>
      </c>
      <c r="H66" s="1">
        <v>3</v>
      </c>
      <c r="I66" s="1">
        <v>0</v>
      </c>
      <c r="J66" s="1">
        <v>3</v>
      </c>
      <c r="K66" s="4">
        <v>8</v>
      </c>
      <c r="L66" s="1">
        <v>12</v>
      </c>
      <c r="M66" s="13">
        <f t="shared" si="0"/>
        <v>8</v>
      </c>
      <c r="N66" s="13">
        <f t="shared" si="2"/>
        <v>12</v>
      </c>
    </row>
    <row r="67" spans="1:14" ht="19.5">
      <c r="A67" s="2" t="s">
        <v>245</v>
      </c>
      <c r="B67" s="2" t="s">
        <v>246</v>
      </c>
      <c r="C67" s="2" t="s">
        <v>219</v>
      </c>
      <c r="D67" s="2" t="s">
        <v>61</v>
      </c>
      <c r="E67" s="2" t="s">
        <v>247</v>
      </c>
      <c r="F67" s="1">
        <v>0</v>
      </c>
      <c r="G67" s="1">
        <v>2</v>
      </c>
      <c r="H67" s="1">
        <v>0</v>
      </c>
      <c r="I67" s="1">
        <v>2</v>
      </c>
      <c r="J67" s="1">
        <v>4</v>
      </c>
      <c r="K67" s="4">
        <v>8</v>
      </c>
      <c r="L67" s="1">
        <v>12</v>
      </c>
      <c r="M67" s="13">
        <f t="shared" si="0"/>
        <v>8</v>
      </c>
      <c r="N67" s="13">
        <f t="shared" si="2"/>
        <v>12</v>
      </c>
    </row>
    <row r="68" spans="1:14" ht="19.5">
      <c r="A68" s="2" t="s">
        <v>254</v>
      </c>
      <c r="B68" s="2" t="s">
        <v>255</v>
      </c>
      <c r="C68" s="2" t="s">
        <v>219</v>
      </c>
      <c r="D68" s="2" t="s">
        <v>115</v>
      </c>
      <c r="E68" s="2" t="s">
        <v>256</v>
      </c>
      <c r="F68" s="1">
        <v>2</v>
      </c>
      <c r="G68" s="1">
        <v>2</v>
      </c>
      <c r="H68" s="1">
        <v>1</v>
      </c>
      <c r="I68" s="1">
        <v>1</v>
      </c>
      <c r="J68" s="1">
        <v>2</v>
      </c>
      <c r="K68" s="4">
        <v>8</v>
      </c>
      <c r="L68" s="1">
        <v>12</v>
      </c>
      <c r="M68" s="13">
        <f t="shared" si="0"/>
        <v>8</v>
      </c>
      <c r="N68" s="13">
        <f t="shared" si="2"/>
        <v>12</v>
      </c>
    </row>
    <row r="69" spans="1:14" ht="19.5">
      <c r="A69" s="2" t="s">
        <v>163</v>
      </c>
      <c r="B69" s="2" t="s">
        <v>164</v>
      </c>
      <c r="C69" s="2" t="s">
        <v>50</v>
      </c>
      <c r="D69" s="2" t="s">
        <v>28</v>
      </c>
      <c r="E69" s="2" t="s">
        <v>165</v>
      </c>
      <c r="F69" s="1">
        <v>0</v>
      </c>
      <c r="G69" s="1">
        <v>2</v>
      </c>
      <c r="H69" s="1">
        <v>1</v>
      </c>
      <c r="I69" s="1">
        <v>1</v>
      </c>
      <c r="J69" s="1">
        <v>3</v>
      </c>
      <c r="K69" s="4">
        <v>7</v>
      </c>
      <c r="L69" s="1">
        <v>17</v>
      </c>
      <c r="M69" s="13">
        <f t="shared" ref="M69:M121" si="3">SUM(F69:J69)</f>
        <v>7</v>
      </c>
      <c r="N69" s="13">
        <f t="shared" si="2"/>
        <v>17</v>
      </c>
    </row>
    <row r="70" spans="1:14" ht="19.5">
      <c r="A70" s="2" t="s">
        <v>172</v>
      </c>
      <c r="B70" s="2" t="s">
        <v>173</v>
      </c>
      <c r="C70" s="2" t="s">
        <v>50</v>
      </c>
      <c r="D70" s="2" t="s">
        <v>38</v>
      </c>
      <c r="E70" s="2" t="s">
        <v>174</v>
      </c>
      <c r="F70" s="1">
        <v>0</v>
      </c>
      <c r="G70" s="1">
        <v>0</v>
      </c>
      <c r="H70" s="1">
        <v>1</v>
      </c>
      <c r="I70" s="1">
        <v>3</v>
      </c>
      <c r="J70" s="1">
        <v>3</v>
      </c>
      <c r="K70" s="4">
        <v>7</v>
      </c>
      <c r="L70" s="1">
        <v>17</v>
      </c>
      <c r="M70" s="13">
        <f t="shared" si="3"/>
        <v>7</v>
      </c>
      <c r="N70" s="13">
        <f t="shared" si="2"/>
        <v>17</v>
      </c>
    </row>
    <row r="71" spans="1:14" ht="19.5">
      <c r="A71" s="2" t="s">
        <v>187</v>
      </c>
      <c r="B71" s="2" t="s">
        <v>188</v>
      </c>
      <c r="C71" s="2" t="s">
        <v>50</v>
      </c>
      <c r="D71" s="2" t="s">
        <v>189</v>
      </c>
      <c r="E71" s="2" t="s">
        <v>190</v>
      </c>
      <c r="F71" s="1">
        <v>0</v>
      </c>
      <c r="G71" s="1">
        <v>1</v>
      </c>
      <c r="H71" s="1">
        <v>0</v>
      </c>
      <c r="I71" s="1">
        <v>2</v>
      </c>
      <c r="J71" s="1">
        <v>4</v>
      </c>
      <c r="K71" s="4">
        <v>7</v>
      </c>
      <c r="L71" s="1">
        <v>17</v>
      </c>
      <c r="M71" s="13">
        <f t="shared" si="3"/>
        <v>7</v>
      </c>
      <c r="N71" s="13">
        <f t="shared" si="2"/>
        <v>17</v>
      </c>
    </row>
    <row r="72" spans="1:14" ht="19.5">
      <c r="A72" s="2" t="s">
        <v>221</v>
      </c>
      <c r="B72" s="2" t="s">
        <v>222</v>
      </c>
      <c r="C72" s="2" t="s">
        <v>219</v>
      </c>
      <c r="D72" s="2" t="s">
        <v>12</v>
      </c>
      <c r="E72" s="2" t="s">
        <v>223</v>
      </c>
      <c r="F72" s="1">
        <v>0</v>
      </c>
      <c r="G72" s="1">
        <v>0</v>
      </c>
      <c r="H72" s="1">
        <v>2</v>
      </c>
      <c r="I72" s="1">
        <v>3</v>
      </c>
      <c r="J72" s="1">
        <v>2</v>
      </c>
      <c r="K72" s="4">
        <v>7</v>
      </c>
      <c r="L72" s="1">
        <v>17</v>
      </c>
      <c r="M72" s="13">
        <f t="shared" si="3"/>
        <v>7</v>
      </c>
      <c r="N72" s="13">
        <f t="shared" si="2"/>
        <v>17</v>
      </c>
    </row>
    <row r="73" spans="1:14" ht="19.5">
      <c r="A73" s="2" t="s">
        <v>153</v>
      </c>
      <c r="B73" s="2" t="s">
        <v>154</v>
      </c>
      <c r="C73" s="2" t="s">
        <v>50</v>
      </c>
      <c r="D73" s="2" t="s">
        <v>18</v>
      </c>
      <c r="E73" s="2" t="s">
        <v>152</v>
      </c>
      <c r="F73" s="1">
        <v>0</v>
      </c>
      <c r="G73" s="1">
        <v>0</v>
      </c>
      <c r="H73" s="1">
        <v>2</v>
      </c>
      <c r="I73" s="1">
        <v>2</v>
      </c>
      <c r="J73" s="1">
        <v>2</v>
      </c>
      <c r="K73" s="4">
        <v>6</v>
      </c>
      <c r="L73" s="1">
        <v>21</v>
      </c>
      <c r="M73" s="13">
        <f t="shared" si="3"/>
        <v>6</v>
      </c>
      <c r="N73" s="13">
        <f t="shared" si="2"/>
        <v>21</v>
      </c>
    </row>
    <row r="74" spans="1:14" ht="19.5">
      <c r="A74" s="2" t="s">
        <v>166</v>
      </c>
      <c r="B74" s="2" t="s">
        <v>167</v>
      </c>
      <c r="C74" s="2" t="s">
        <v>50</v>
      </c>
      <c r="D74" s="2" t="s">
        <v>28</v>
      </c>
      <c r="E74" s="2" t="s">
        <v>168</v>
      </c>
      <c r="F74" s="1">
        <v>0</v>
      </c>
      <c r="G74" s="1">
        <v>1</v>
      </c>
      <c r="H74" s="1">
        <v>0</v>
      </c>
      <c r="I74" s="1">
        <v>1</v>
      </c>
      <c r="J74" s="1">
        <v>4</v>
      </c>
      <c r="K74" s="4">
        <v>6</v>
      </c>
      <c r="L74" s="1">
        <v>21</v>
      </c>
      <c r="M74" s="13">
        <f t="shared" si="3"/>
        <v>6</v>
      </c>
      <c r="N74" s="13">
        <f t="shared" si="2"/>
        <v>21</v>
      </c>
    </row>
    <row r="75" spans="1:14" ht="19.5">
      <c r="A75" s="2" t="s">
        <v>178</v>
      </c>
      <c r="B75" s="2" t="s">
        <v>555</v>
      </c>
      <c r="C75" s="2" t="s">
        <v>50</v>
      </c>
      <c r="D75" s="2" t="s">
        <v>179</v>
      </c>
      <c r="E75" s="2" t="s">
        <v>180</v>
      </c>
      <c r="F75" s="1">
        <v>0</v>
      </c>
      <c r="G75" s="1">
        <v>0</v>
      </c>
      <c r="H75" s="1">
        <v>0</v>
      </c>
      <c r="I75" s="1">
        <v>2</v>
      </c>
      <c r="J75" s="1">
        <v>4</v>
      </c>
      <c r="K75" s="4">
        <v>6</v>
      </c>
      <c r="L75" s="1">
        <v>21</v>
      </c>
      <c r="M75" s="13">
        <f t="shared" si="3"/>
        <v>6</v>
      </c>
      <c r="N75" s="13">
        <f t="shared" si="2"/>
        <v>21</v>
      </c>
    </row>
    <row r="76" spans="1:14" ht="19.5">
      <c r="A76" s="2" t="s">
        <v>201</v>
      </c>
      <c r="B76" s="2" t="s">
        <v>202</v>
      </c>
      <c r="C76" s="2" t="s">
        <v>50</v>
      </c>
      <c r="D76" s="2" t="s">
        <v>57</v>
      </c>
      <c r="E76" s="2" t="s">
        <v>200</v>
      </c>
      <c r="F76" s="1">
        <v>0</v>
      </c>
      <c r="G76" s="1">
        <v>0</v>
      </c>
      <c r="H76" s="1">
        <v>1</v>
      </c>
      <c r="I76" s="1">
        <v>1</v>
      </c>
      <c r="J76" s="1">
        <v>4</v>
      </c>
      <c r="K76" s="4">
        <v>6</v>
      </c>
      <c r="L76" s="1">
        <v>21</v>
      </c>
      <c r="M76" s="13">
        <f t="shared" si="3"/>
        <v>6</v>
      </c>
      <c r="N76" s="13">
        <f t="shared" si="2"/>
        <v>21</v>
      </c>
    </row>
    <row r="77" spans="1:14" ht="19.5">
      <c r="A77" s="2" t="s">
        <v>147</v>
      </c>
      <c r="B77" s="2" t="s">
        <v>148</v>
      </c>
      <c r="C77" s="2" t="s">
        <v>50</v>
      </c>
      <c r="D77" s="2" t="s">
        <v>18</v>
      </c>
      <c r="E77" s="2" t="s">
        <v>149</v>
      </c>
      <c r="F77" s="1">
        <v>0</v>
      </c>
      <c r="G77" s="1">
        <v>0</v>
      </c>
      <c r="H77" s="1">
        <v>0</v>
      </c>
      <c r="I77" s="1">
        <v>4</v>
      </c>
      <c r="J77" s="1">
        <v>1</v>
      </c>
      <c r="K77" s="4">
        <v>5</v>
      </c>
      <c r="L77" s="1">
        <v>25</v>
      </c>
      <c r="M77" s="13">
        <f t="shared" si="3"/>
        <v>5</v>
      </c>
      <c r="N77" s="13">
        <f t="shared" si="2"/>
        <v>25</v>
      </c>
    </row>
    <row r="78" spans="1:14" ht="19.5">
      <c r="A78" s="2" t="s">
        <v>183</v>
      </c>
      <c r="B78" s="2" t="s">
        <v>184</v>
      </c>
      <c r="C78" s="2" t="s">
        <v>50</v>
      </c>
      <c r="D78" s="2" t="s">
        <v>179</v>
      </c>
      <c r="E78" s="2" t="s">
        <v>180</v>
      </c>
      <c r="F78" s="1">
        <v>0</v>
      </c>
      <c r="G78" s="1">
        <v>0</v>
      </c>
      <c r="H78" s="1">
        <v>3</v>
      </c>
      <c r="I78" s="1">
        <v>1</v>
      </c>
      <c r="J78" s="1">
        <v>1</v>
      </c>
      <c r="K78" s="4">
        <v>5</v>
      </c>
      <c r="L78" s="1">
        <v>25</v>
      </c>
      <c r="M78" s="13">
        <f t="shared" si="3"/>
        <v>5</v>
      </c>
      <c r="N78" s="13">
        <f t="shared" si="2"/>
        <v>25</v>
      </c>
    </row>
    <row r="79" spans="1:14" ht="19.5">
      <c r="A79" s="2" t="s">
        <v>203</v>
      </c>
      <c r="B79" s="2" t="s">
        <v>204</v>
      </c>
      <c r="C79" s="2" t="s">
        <v>50</v>
      </c>
      <c r="D79" s="2" t="s">
        <v>57</v>
      </c>
      <c r="E79" s="2" t="s">
        <v>200</v>
      </c>
      <c r="F79" s="1">
        <v>0</v>
      </c>
      <c r="G79" s="1">
        <v>1</v>
      </c>
      <c r="H79" s="1">
        <v>2</v>
      </c>
      <c r="I79" s="1">
        <v>1</v>
      </c>
      <c r="J79" s="1">
        <v>1</v>
      </c>
      <c r="K79" s="4">
        <v>5</v>
      </c>
      <c r="L79" s="1">
        <v>25</v>
      </c>
      <c r="M79" s="13">
        <f t="shared" si="3"/>
        <v>5</v>
      </c>
      <c r="N79" s="13">
        <f t="shared" si="2"/>
        <v>25</v>
      </c>
    </row>
    <row r="80" spans="1:14" ht="19.5">
      <c r="A80" s="2" t="s">
        <v>217</v>
      </c>
      <c r="B80" s="2" t="s">
        <v>218</v>
      </c>
      <c r="C80" s="2" t="s">
        <v>219</v>
      </c>
      <c r="D80" s="2" t="s">
        <v>12</v>
      </c>
      <c r="E80" s="2" t="s">
        <v>220</v>
      </c>
      <c r="F80" s="1">
        <v>0</v>
      </c>
      <c r="G80" s="1">
        <v>0</v>
      </c>
      <c r="H80" s="1">
        <v>3</v>
      </c>
      <c r="I80" s="1">
        <v>1</v>
      </c>
      <c r="J80" s="1">
        <v>1</v>
      </c>
      <c r="K80" s="4">
        <v>5</v>
      </c>
      <c r="L80" s="1">
        <v>25</v>
      </c>
      <c r="M80" s="13">
        <f t="shared" si="3"/>
        <v>5</v>
      </c>
      <c r="N80" s="13">
        <f t="shared" si="2"/>
        <v>25</v>
      </c>
    </row>
    <row r="81" spans="1:14" ht="19.5">
      <c r="A81" s="2" t="s">
        <v>229</v>
      </c>
      <c r="B81" s="2" t="s">
        <v>230</v>
      </c>
      <c r="C81" s="2" t="s">
        <v>219</v>
      </c>
      <c r="D81" s="2" t="s">
        <v>28</v>
      </c>
      <c r="E81" s="2" t="s">
        <v>165</v>
      </c>
      <c r="F81" s="1">
        <v>0</v>
      </c>
      <c r="G81" s="1">
        <v>1</v>
      </c>
      <c r="H81" s="1">
        <v>3</v>
      </c>
      <c r="I81" s="1">
        <v>1</v>
      </c>
      <c r="J81" s="1">
        <v>0</v>
      </c>
      <c r="K81" s="4">
        <v>5</v>
      </c>
      <c r="L81" s="1">
        <v>25</v>
      </c>
      <c r="M81" s="13">
        <f t="shared" si="3"/>
        <v>5</v>
      </c>
      <c r="N81" s="13">
        <f t="shared" si="2"/>
        <v>25</v>
      </c>
    </row>
    <row r="82" spans="1:14" ht="19.5">
      <c r="A82" s="2" t="s">
        <v>242</v>
      </c>
      <c r="B82" s="2" t="s">
        <v>243</v>
      </c>
      <c r="C82" s="2" t="s">
        <v>219</v>
      </c>
      <c r="D82" s="2" t="s">
        <v>57</v>
      </c>
      <c r="E82" s="2" t="s">
        <v>244</v>
      </c>
      <c r="F82" s="1">
        <v>0</v>
      </c>
      <c r="G82" s="1">
        <v>0</v>
      </c>
      <c r="H82" s="1">
        <v>1</v>
      </c>
      <c r="I82" s="1">
        <v>2</v>
      </c>
      <c r="J82" s="1">
        <v>2</v>
      </c>
      <c r="K82" s="4">
        <v>5</v>
      </c>
      <c r="L82" s="1">
        <v>25</v>
      </c>
      <c r="M82" s="13">
        <f t="shared" si="3"/>
        <v>5</v>
      </c>
      <c r="N82" s="13">
        <f t="shared" si="2"/>
        <v>25</v>
      </c>
    </row>
    <row r="83" spans="1:14" ht="19.5">
      <c r="A83" s="2" t="s">
        <v>160</v>
      </c>
      <c r="B83" s="2" t="s">
        <v>161</v>
      </c>
      <c r="C83" s="2" t="s">
        <v>50</v>
      </c>
      <c r="D83" s="2" t="s">
        <v>28</v>
      </c>
      <c r="E83" s="2" t="s">
        <v>162</v>
      </c>
      <c r="F83" s="1">
        <v>0</v>
      </c>
      <c r="G83" s="1">
        <v>0</v>
      </c>
      <c r="H83" s="1">
        <v>1</v>
      </c>
      <c r="I83" s="1">
        <v>1</v>
      </c>
      <c r="J83" s="1">
        <v>2</v>
      </c>
      <c r="K83" s="4">
        <v>4</v>
      </c>
      <c r="L83" s="1">
        <v>31</v>
      </c>
      <c r="M83" s="13">
        <f t="shared" si="3"/>
        <v>4</v>
      </c>
      <c r="N83" s="13">
        <f t="shared" si="2"/>
        <v>31</v>
      </c>
    </row>
    <row r="84" spans="1:14" ht="19.5">
      <c r="A84" s="2" t="s">
        <v>185</v>
      </c>
      <c r="B84" s="2" t="s">
        <v>186</v>
      </c>
      <c r="C84" s="2" t="s">
        <v>50</v>
      </c>
      <c r="D84" s="2" t="s">
        <v>179</v>
      </c>
      <c r="E84" s="2" t="s">
        <v>180</v>
      </c>
      <c r="F84" s="1">
        <v>1</v>
      </c>
      <c r="G84" s="1">
        <v>1</v>
      </c>
      <c r="H84" s="1">
        <v>1</v>
      </c>
      <c r="I84" s="1">
        <v>0</v>
      </c>
      <c r="J84" s="1">
        <v>1</v>
      </c>
      <c r="K84" s="4">
        <v>4</v>
      </c>
      <c r="L84" s="1">
        <v>31</v>
      </c>
      <c r="M84" s="13">
        <f t="shared" si="3"/>
        <v>4</v>
      </c>
      <c r="N84" s="13">
        <f t="shared" si="2"/>
        <v>31</v>
      </c>
    </row>
    <row r="85" spans="1:14" ht="19.5">
      <c r="A85" s="2" t="s">
        <v>191</v>
      </c>
      <c r="B85" s="2" t="s">
        <v>192</v>
      </c>
      <c r="C85" s="2" t="s">
        <v>50</v>
      </c>
      <c r="D85" s="2" t="s">
        <v>189</v>
      </c>
      <c r="E85" s="2" t="s">
        <v>190</v>
      </c>
      <c r="F85" s="1">
        <v>0</v>
      </c>
      <c r="G85" s="1">
        <v>0</v>
      </c>
      <c r="H85" s="1">
        <v>1</v>
      </c>
      <c r="I85" s="1">
        <v>2</v>
      </c>
      <c r="J85" s="1">
        <v>1</v>
      </c>
      <c r="K85" s="4">
        <v>4</v>
      </c>
      <c r="L85" s="1">
        <v>31</v>
      </c>
      <c r="M85" s="13">
        <f t="shared" si="3"/>
        <v>4</v>
      </c>
      <c r="N85" s="13">
        <f t="shared" si="2"/>
        <v>31</v>
      </c>
    </row>
    <row r="86" spans="1:14" ht="19.5">
      <c r="A86" s="2" t="s">
        <v>196</v>
      </c>
      <c r="B86" s="2" t="s">
        <v>197</v>
      </c>
      <c r="C86" s="2" t="s">
        <v>50</v>
      </c>
      <c r="D86" s="2" t="s">
        <v>42</v>
      </c>
      <c r="E86" s="2" t="s">
        <v>195</v>
      </c>
      <c r="F86" s="1">
        <v>0</v>
      </c>
      <c r="G86" s="1">
        <v>2</v>
      </c>
      <c r="H86" s="1">
        <v>0</v>
      </c>
      <c r="I86" s="1">
        <v>1</v>
      </c>
      <c r="J86" s="1">
        <v>1</v>
      </c>
      <c r="K86" s="4">
        <v>4</v>
      </c>
      <c r="L86" s="1">
        <v>31</v>
      </c>
      <c r="M86" s="13">
        <f t="shared" si="3"/>
        <v>4</v>
      </c>
      <c r="N86" s="13">
        <f t="shared" si="2"/>
        <v>31</v>
      </c>
    </row>
    <row r="87" spans="1:14" ht="19.5">
      <c r="A87" s="2" t="s">
        <v>231</v>
      </c>
      <c r="B87" s="2" t="s">
        <v>232</v>
      </c>
      <c r="C87" s="2" t="s">
        <v>219</v>
      </c>
      <c r="D87" s="2" t="s">
        <v>109</v>
      </c>
      <c r="E87" s="2" t="s">
        <v>233</v>
      </c>
      <c r="F87" s="1">
        <v>0</v>
      </c>
      <c r="G87" s="1">
        <v>0</v>
      </c>
      <c r="H87" s="1">
        <v>1</v>
      </c>
      <c r="I87" s="1">
        <v>0</v>
      </c>
      <c r="J87" s="1">
        <v>3</v>
      </c>
      <c r="K87" s="4">
        <v>4</v>
      </c>
      <c r="L87" s="1">
        <v>31</v>
      </c>
      <c r="M87" s="13">
        <f t="shared" si="3"/>
        <v>4</v>
      </c>
      <c r="N87" s="13">
        <f t="shared" si="2"/>
        <v>31</v>
      </c>
    </row>
    <row r="88" spans="1:14" ht="19.5">
      <c r="A88" s="2" t="s">
        <v>157</v>
      </c>
      <c r="B88" s="2" t="s">
        <v>158</v>
      </c>
      <c r="C88" s="2" t="s">
        <v>50</v>
      </c>
      <c r="D88" s="2" t="s">
        <v>28</v>
      </c>
      <c r="E88" s="2" t="s">
        <v>159</v>
      </c>
      <c r="F88" s="1">
        <v>0</v>
      </c>
      <c r="G88" s="1">
        <v>1</v>
      </c>
      <c r="H88" s="1">
        <v>0</v>
      </c>
      <c r="I88" s="1">
        <v>1</v>
      </c>
      <c r="J88" s="1">
        <v>1</v>
      </c>
      <c r="K88" s="4">
        <v>3</v>
      </c>
      <c r="L88" s="1">
        <v>36</v>
      </c>
      <c r="M88" s="13">
        <f t="shared" si="3"/>
        <v>3</v>
      </c>
      <c r="N88" s="13">
        <f t="shared" si="2"/>
        <v>36</v>
      </c>
    </row>
    <row r="89" spans="1:14" ht="19.5">
      <c r="A89" s="2" t="s">
        <v>150</v>
      </c>
      <c r="B89" s="2" t="s">
        <v>151</v>
      </c>
      <c r="C89" s="2" t="s">
        <v>50</v>
      </c>
      <c r="D89" s="2" t="s">
        <v>18</v>
      </c>
      <c r="E89" s="2" t="s">
        <v>152</v>
      </c>
      <c r="F89" s="1">
        <v>0</v>
      </c>
      <c r="G89" s="1">
        <v>0</v>
      </c>
      <c r="H89" s="1">
        <v>1</v>
      </c>
      <c r="I89" s="1">
        <v>0</v>
      </c>
      <c r="J89" s="1">
        <v>1</v>
      </c>
      <c r="K89" s="4">
        <v>2</v>
      </c>
      <c r="L89" s="1">
        <v>37</v>
      </c>
      <c r="M89" s="13">
        <f t="shared" si="3"/>
        <v>2</v>
      </c>
      <c r="N89" s="13">
        <f t="shared" si="2"/>
        <v>37</v>
      </c>
    </row>
    <row r="90" spans="1:14" ht="19.5">
      <c r="A90" s="2" t="s">
        <v>227</v>
      </c>
      <c r="B90" s="2" t="s">
        <v>228</v>
      </c>
      <c r="C90" s="2" t="s">
        <v>219</v>
      </c>
      <c r="D90" s="2" t="s">
        <v>28</v>
      </c>
      <c r="E90" s="2" t="s">
        <v>165</v>
      </c>
      <c r="F90" s="1">
        <v>0</v>
      </c>
      <c r="G90" s="1">
        <v>1</v>
      </c>
      <c r="H90" s="1">
        <v>0</v>
      </c>
      <c r="I90" s="1">
        <v>1</v>
      </c>
      <c r="J90" s="1">
        <v>0</v>
      </c>
      <c r="K90" s="4">
        <v>2</v>
      </c>
      <c r="L90" s="1">
        <v>37</v>
      </c>
      <c r="M90" s="13">
        <f t="shared" si="3"/>
        <v>2</v>
      </c>
      <c r="N90" s="13">
        <f t="shared" si="2"/>
        <v>37</v>
      </c>
    </row>
    <row r="91" spans="1:14" ht="19.5">
      <c r="A91" s="2" t="s">
        <v>251</v>
      </c>
      <c r="B91" s="2" t="s">
        <v>252</v>
      </c>
      <c r="C91" s="2" t="s">
        <v>219</v>
      </c>
      <c r="D91" s="2" t="s">
        <v>115</v>
      </c>
      <c r="E91" s="2" t="s">
        <v>253</v>
      </c>
      <c r="F91" s="1">
        <v>0</v>
      </c>
      <c r="G91" s="1">
        <v>0</v>
      </c>
      <c r="H91" s="1">
        <v>0</v>
      </c>
      <c r="I91" s="1">
        <v>1</v>
      </c>
      <c r="J91" s="1">
        <v>1</v>
      </c>
      <c r="K91" s="4">
        <v>2</v>
      </c>
      <c r="L91" s="1">
        <v>37</v>
      </c>
      <c r="M91" s="13">
        <f t="shared" si="3"/>
        <v>2</v>
      </c>
      <c r="N91" s="13">
        <f t="shared" si="2"/>
        <v>37</v>
      </c>
    </row>
    <row r="92" spans="1:14" ht="19.5">
      <c r="A92" s="2" t="s">
        <v>212</v>
      </c>
      <c r="B92" s="2" t="s">
        <v>213</v>
      </c>
      <c r="C92" s="2" t="s">
        <v>50</v>
      </c>
      <c r="D92" s="2" t="s">
        <v>51</v>
      </c>
      <c r="E92" s="2" t="s">
        <v>52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4">
        <v>0</v>
      </c>
      <c r="L92" s="1">
        <v>40</v>
      </c>
      <c r="M92" s="13">
        <f t="shared" si="3"/>
        <v>0</v>
      </c>
      <c r="N92" s="13">
        <f t="shared" si="2"/>
        <v>40</v>
      </c>
    </row>
    <row r="93" spans="1:14" ht="19.5">
      <c r="A93" s="2" t="s">
        <v>234</v>
      </c>
      <c r="B93" s="2" t="s">
        <v>235</v>
      </c>
      <c r="C93" s="2" t="s">
        <v>219</v>
      </c>
      <c r="D93" s="2" t="s">
        <v>179</v>
      </c>
      <c r="E93" s="2" t="s">
        <v>180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4">
        <v>0</v>
      </c>
      <c r="L93" s="1">
        <v>40</v>
      </c>
      <c r="M93" s="13">
        <f t="shared" si="3"/>
        <v>0</v>
      </c>
      <c r="N93" s="13">
        <f t="shared" si="2"/>
        <v>40</v>
      </c>
    </row>
    <row r="94" spans="1:14" ht="19.5">
      <c r="A94" s="8" t="s">
        <v>276</v>
      </c>
      <c r="B94" s="8" t="s">
        <v>277</v>
      </c>
      <c r="C94" s="8" t="s">
        <v>259</v>
      </c>
      <c r="D94" s="8" t="s">
        <v>42</v>
      </c>
      <c r="E94" s="8" t="s">
        <v>278</v>
      </c>
      <c r="F94" s="7">
        <v>1</v>
      </c>
      <c r="G94" s="7">
        <v>3</v>
      </c>
      <c r="H94" s="7">
        <v>5</v>
      </c>
      <c r="I94" s="7">
        <v>4</v>
      </c>
      <c r="J94" s="7">
        <v>3</v>
      </c>
      <c r="K94" s="10">
        <v>16</v>
      </c>
      <c r="L94" s="7">
        <v>1</v>
      </c>
      <c r="M94" s="13">
        <f t="shared" si="3"/>
        <v>16</v>
      </c>
      <c r="N94" s="13">
        <f>RANK(M94,M$94:M$121,0)</f>
        <v>1</v>
      </c>
    </row>
    <row r="95" spans="1:14" ht="19.5">
      <c r="A95" s="8" t="s">
        <v>281</v>
      </c>
      <c r="B95" s="8" t="s">
        <v>282</v>
      </c>
      <c r="C95" s="8" t="s">
        <v>259</v>
      </c>
      <c r="D95" s="8" t="s">
        <v>42</v>
      </c>
      <c r="E95" s="8" t="s">
        <v>278</v>
      </c>
      <c r="F95" s="7">
        <v>1</v>
      </c>
      <c r="G95" s="7">
        <v>3</v>
      </c>
      <c r="H95" s="7">
        <v>4</v>
      </c>
      <c r="I95" s="7">
        <v>5</v>
      </c>
      <c r="J95" s="7">
        <v>1</v>
      </c>
      <c r="K95" s="10">
        <v>14</v>
      </c>
      <c r="L95" s="7">
        <v>2</v>
      </c>
      <c r="M95" s="13">
        <f t="shared" si="3"/>
        <v>14</v>
      </c>
      <c r="N95" s="13">
        <f t="shared" ref="N95:N121" si="4">RANK(M95,M$94:M$121,0)</f>
        <v>2</v>
      </c>
    </row>
    <row r="96" spans="1:14" ht="19.5">
      <c r="A96" s="8" t="s">
        <v>310</v>
      </c>
      <c r="B96" s="8" t="s">
        <v>311</v>
      </c>
      <c r="C96" s="8" t="s">
        <v>293</v>
      </c>
      <c r="D96" s="8" t="s">
        <v>42</v>
      </c>
      <c r="E96" s="8" t="s">
        <v>241</v>
      </c>
      <c r="F96" s="7">
        <v>1</v>
      </c>
      <c r="G96" s="7">
        <v>4</v>
      </c>
      <c r="H96" s="7">
        <v>4</v>
      </c>
      <c r="I96" s="7">
        <v>1</v>
      </c>
      <c r="J96" s="7">
        <v>2</v>
      </c>
      <c r="K96" s="10">
        <v>12</v>
      </c>
      <c r="L96" s="7">
        <v>3</v>
      </c>
      <c r="M96" s="13">
        <f t="shared" si="3"/>
        <v>12</v>
      </c>
      <c r="N96" s="13">
        <f t="shared" si="4"/>
        <v>3</v>
      </c>
    </row>
    <row r="97" spans="1:14" ht="19.5">
      <c r="A97" s="8" t="s">
        <v>257</v>
      </c>
      <c r="B97" s="8" t="s">
        <v>258</v>
      </c>
      <c r="C97" s="8" t="s">
        <v>259</v>
      </c>
      <c r="D97" s="8" t="s">
        <v>18</v>
      </c>
      <c r="E97" s="8" t="s">
        <v>260</v>
      </c>
      <c r="F97" s="7">
        <v>1</v>
      </c>
      <c r="G97" s="7">
        <v>0</v>
      </c>
      <c r="H97" s="7">
        <v>1</v>
      </c>
      <c r="I97" s="7">
        <v>4</v>
      </c>
      <c r="J97" s="7">
        <v>4</v>
      </c>
      <c r="K97" s="10">
        <v>10</v>
      </c>
      <c r="L97" s="7">
        <v>4</v>
      </c>
      <c r="M97" s="13">
        <f t="shared" si="3"/>
        <v>10</v>
      </c>
      <c r="N97" s="13">
        <f t="shared" si="4"/>
        <v>4</v>
      </c>
    </row>
    <row r="98" spans="1:14" ht="19.5">
      <c r="A98" s="8" t="s">
        <v>263</v>
      </c>
      <c r="B98" s="8" t="s">
        <v>264</v>
      </c>
      <c r="C98" s="8" t="s">
        <v>259</v>
      </c>
      <c r="D98" s="8" t="s">
        <v>28</v>
      </c>
      <c r="E98" s="8" t="s">
        <v>265</v>
      </c>
      <c r="F98" s="7">
        <v>2</v>
      </c>
      <c r="G98" s="7">
        <v>0</v>
      </c>
      <c r="H98" s="7">
        <v>1</v>
      </c>
      <c r="I98" s="7">
        <v>3</v>
      </c>
      <c r="J98" s="7">
        <v>4</v>
      </c>
      <c r="K98" s="10">
        <v>10</v>
      </c>
      <c r="L98" s="7">
        <v>4</v>
      </c>
      <c r="M98" s="13">
        <f t="shared" si="3"/>
        <v>10</v>
      </c>
      <c r="N98" s="13">
        <f t="shared" si="4"/>
        <v>4</v>
      </c>
    </row>
    <row r="99" spans="1:14" ht="19.5">
      <c r="A99" s="8" t="s">
        <v>266</v>
      </c>
      <c r="B99" s="8" t="s">
        <v>267</v>
      </c>
      <c r="C99" s="8" t="s">
        <v>259</v>
      </c>
      <c r="D99" s="8" t="s">
        <v>28</v>
      </c>
      <c r="E99" s="8" t="s">
        <v>171</v>
      </c>
      <c r="F99" s="7">
        <v>0</v>
      </c>
      <c r="G99" s="7">
        <v>1</v>
      </c>
      <c r="H99" s="7">
        <v>1</v>
      </c>
      <c r="I99" s="7">
        <v>4</v>
      </c>
      <c r="J99" s="7">
        <v>4</v>
      </c>
      <c r="K99" s="10">
        <v>10</v>
      </c>
      <c r="L99" s="7">
        <v>4</v>
      </c>
      <c r="M99" s="13">
        <f t="shared" si="3"/>
        <v>10</v>
      </c>
      <c r="N99" s="13">
        <f t="shared" si="4"/>
        <v>4</v>
      </c>
    </row>
    <row r="100" spans="1:14" ht="19.5">
      <c r="A100" s="11" t="s">
        <v>270</v>
      </c>
      <c r="B100" s="11" t="s">
        <v>271</v>
      </c>
      <c r="C100" s="11" t="s">
        <v>259</v>
      </c>
      <c r="D100" s="11" t="s">
        <v>551</v>
      </c>
      <c r="E100" s="11" t="s">
        <v>223</v>
      </c>
      <c r="F100" s="7">
        <v>0</v>
      </c>
      <c r="G100" s="7">
        <v>1</v>
      </c>
      <c r="H100" s="7">
        <v>2</v>
      </c>
      <c r="I100" s="7">
        <v>3</v>
      </c>
      <c r="J100" s="7">
        <v>4</v>
      </c>
      <c r="K100" s="10">
        <v>10</v>
      </c>
      <c r="L100" s="7">
        <v>4</v>
      </c>
      <c r="M100" s="13">
        <f t="shared" si="3"/>
        <v>10</v>
      </c>
      <c r="N100" s="13">
        <f t="shared" si="4"/>
        <v>4</v>
      </c>
    </row>
    <row r="101" spans="1:14" ht="19.5">
      <c r="A101" s="8" t="s">
        <v>288</v>
      </c>
      <c r="B101" s="8" t="s">
        <v>289</v>
      </c>
      <c r="C101" s="8" t="s">
        <v>259</v>
      </c>
      <c r="D101" s="8" t="s">
        <v>69</v>
      </c>
      <c r="E101" s="8" t="s">
        <v>290</v>
      </c>
      <c r="F101" s="7">
        <v>0</v>
      </c>
      <c r="G101" s="7">
        <v>1</v>
      </c>
      <c r="H101" s="7">
        <v>1</v>
      </c>
      <c r="I101" s="7">
        <v>4</v>
      </c>
      <c r="J101" s="7">
        <v>4</v>
      </c>
      <c r="K101" s="10">
        <v>10</v>
      </c>
      <c r="L101" s="7">
        <v>4</v>
      </c>
      <c r="M101" s="13">
        <f t="shared" si="3"/>
        <v>10</v>
      </c>
      <c r="N101" s="13">
        <f t="shared" si="4"/>
        <v>4</v>
      </c>
    </row>
    <row r="102" spans="1:14" ht="19.5">
      <c r="A102" s="8" t="s">
        <v>308</v>
      </c>
      <c r="B102" s="8" t="s">
        <v>309</v>
      </c>
      <c r="C102" s="8" t="s">
        <v>293</v>
      </c>
      <c r="D102" s="8" t="s">
        <v>42</v>
      </c>
      <c r="E102" s="8" t="s">
        <v>241</v>
      </c>
      <c r="F102" s="7">
        <v>0</v>
      </c>
      <c r="G102" s="7">
        <v>1</v>
      </c>
      <c r="H102" s="7">
        <v>0</v>
      </c>
      <c r="I102" s="7">
        <v>5</v>
      </c>
      <c r="J102" s="7">
        <v>4</v>
      </c>
      <c r="K102" s="10">
        <v>10</v>
      </c>
      <c r="L102" s="7">
        <v>4</v>
      </c>
      <c r="M102" s="13">
        <f t="shared" si="3"/>
        <v>10</v>
      </c>
      <c r="N102" s="13">
        <f t="shared" si="4"/>
        <v>4</v>
      </c>
    </row>
    <row r="103" spans="1:14" ht="19.5">
      <c r="A103" s="8" t="s">
        <v>268</v>
      </c>
      <c r="B103" s="8" t="s">
        <v>269</v>
      </c>
      <c r="C103" s="8" t="s">
        <v>259</v>
      </c>
      <c r="D103" s="8" t="s">
        <v>28</v>
      </c>
      <c r="E103" s="8" t="s">
        <v>171</v>
      </c>
      <c r="F103" s="7">
        <v>0</v>
      </c>
      <c r="G103" s="7">
        <v>4</v>
      </c>
      <c r="H103" s="7">
        <v>1</v>
      </c>
      <c r="I103" s="7">
        <v>2</v>
      </c>
      <c r="J103" s="7">
        <v>2</v>
      </c>
      <c r="K103" s="10">
        <v>9</v>
      </c>
      <c r="L103" s="7">
        <v>10</v>
      </c>
      <c r="M103" s="13">
        <f t="shared" si="3"/>
        <v>9</v>
      </c>
      <c r="N103" s="13">
        <f t="shared" si="4"/>
        <v>10</v>
      </c>
    </row>
    <row r="104" spans="1:14" ht="19.5">
      <c r="A104" s="8" t="s">
        <v>274</v>
      </c>
      <c r="B104" s="8" t="s">
        <v>275</v>
      </c>
      <c r="C104" s="8" t="s">
        <v>259</v>
      </c>
      <c r="D104" s="8" t="s">
        <v>179</v>
      </c>
      <c r="E104" s="8" t="s">
        <v>180</v>
      </c>
      <c r="F104" s="7">
        <v>0</v>
      </c>
      <c r="G104" s="7">
        <v>1</v>
      </c>
      <c r="H104" s="7">
        <v>1</v>
      </c>
      <c r="I104" s="7">
        <v>2</v>
      </c>
      <c r="J104" s="7">
        <v>5</v>
      </c>
      <c r="K104" s="10">
        <v>9</v>
      </c>
      <c r="L104" s="7">
        <v>10</v>
      </c>
      <c r="M104" s="13">
        <f t="shared" si="3"/>
        <v>9</v>
      </c>
      <c r="N104" s="13">
        <f t="shared" si="4"/>
        <v>10</v>
      </c>
    </row>
    <row r="105" spans="1:14" ht="19.5">
      <c r="A105" s="8" t="s">
        <v>303</v>
      </c>
      <c r="B105" s="8" t="s">
        <v>304</v>
      </c>
      <c r="C105" s="8" t="s">
        <v>293</v>
      </c>
      <c r="D105" s="8" t="s">
        <v>42</v>
      </c>
      <c r="E105" s="8" t="s">
        <v>241</v>
      </c>
      <c r="F105" s="7">
        <v>0</v>
      </c>
      <c r="G105" s="7">
        <v>1</v>
      </c>
      <c r="H105" s="7">
        <v>2</v>
      </c>
      <c r="I105" s="7">
        <v>3</v>
      </c>
      <c r="J105" s="7">
        <v>3</v>
      </c>
      <c r="K105" s="10">
        <v>9</v>
      </c>
      <c r="L105" s="7">
        <v>10</v>
      </c>
      <c r="M105" s="13">
        <f t="shared" si="3"/>
        <v>9</v>
      </c>
      <c r="N105" s="13">
        <f t="shared" si="4"/>
        <v>10</v>
      </c>
    </row>
    <row r="106" spans="1:14" ht="19.5">
      <c r="A106" s="8" t="s">
        <v>316</v>
      </c>
      <c r="B106" s="8" t="s">
        <v>317</v>
      </c>
      <c r="C106" s="8" t="s">
        <v>293</v>
      </c>
      <c r="D106" s="8" t="s">
        <v>42</v>
      </c>
      <c r="E106" s="8" t="s">
        <v>241</v>
      </c>
      <c r="F106" s="7">
        <v>0</v>
      </c>
      <c r="G106" s="7">
        <v>1</v>
      </c>
      <c r="H106" s="7">
        <v>4</v>
      </c>
      <c r="I106" s="7">
        <v>1</v>
      </c>
      <c r="J106" s="7">
        <v>3</v>
      </c>
      <c r="K106" s="10">
        <v>9</v>
      </c>
      <c r="L106" s="7">
        <v>10</v>
      </c>
      <c r="M106" s="13">
        <f t="shared" si="3"/>
        <v>9</v>
      </c>
      <c r="N106" s="13">
        <f t="shared" si="4"/>
        <v>10</v>
      </c>
    </row>
    <row r="107" spans="1:14" ht="19.5">
      <c r="A107" s="8" t="s">
        <v>261</v>
      </c>
      <c r="B107" s="8" t="s">
        <v>262</v>
      </c>
      <c r="C107" s="8" t="s">
        <v>259</v>
      </c>
      <c r="D107" s="8" t="s">
        <v>18</v>
      </c>
      <c r="E107" s="8" t="s">
        <v>260</v>
      </c>
      <c r="F107" s="7">
        <v>0</v>
      </c>
      <c r="G107" s="7">
        <v>1</v>
      </c>
      <c r="H107" s="7">
        <v>2</v>
      </c>
      <c r="I107" s="7">
        <v>4</v>
      </c>
      <c r="J107" s="7">
        <v>1</v>
      </c>
      <c r="K107" s="10">
        <v>8</v>
      </c>
      <c r="L107" s="7">
        <v>14</v>
      </c>
      <c r="M107" s="13">
        <f t="shared" si="3"/>
        <v>8</v>
      </c>
      <c r="N107" s="13">
        <f t="shared" si="4"/>
        <v>14</v>
      </c>
    </row>
    <row r="108" spans="1:14" ht="19.5">
      <c r="A108" s="8" t="s">
        <v>285</v>
      </c>
      <c r="B108" s="8" t="s">
        <v>286</v>
      </c>
      <c r="C108" s="8" t="s">
        <v>259</v>
      </c>
      <c r="D108" s="8" t="s">
        <v>61</v>
      </c>
      <c r="E108" s="8" t="s">
        <v>287</v>
      </c>
      <c r="F108" s="7">
        <v>0</v>
      </c>
      <c r="G108" s="7">
        <v>3</v>
      </c>
      <c r="H108" s="7">
        <v>2</v>
      </c>
      <c r="I108" s="7">
        <v>2</v>
      </c>
      <c r="J108" s="7">
        <v>1</v>
      </c>
      <c r="K108" s="10">
        <v>8</v>
      </c>
      <c r="L108" s="7">
        <v>14</v>
      </c>
      <c r="M108" s="13">
        <f t="shared" si="3"/>
        <v>8</v>
      </c>
      <c r="N108" s="13">
        <f t="shared" si="4"/>
        <v>14</v>
      </c>
    </row>
    <row r="109" spans="1:14" ht="19.5">
      <c r="A109" s="8" t="s">
        <v>291</v>
      </c>
      <c r="B109" s="8" t="s">
        <v>292</v>
      </c>
      <c r="C109" s="8" t="s">
        <v>293</v>
      </c>
      <c r="D109" s="8" t="s">
        <v>18</v>
      </c>
      <c r="E109" s="8" t="s">
        <v>226</v>
      </c>
      <c r="F109" s="7">
        <v>0</v>
      </c>
      <c r="G109" s="7">
        <v>0</v>
      </c>
      <c r="H109" s="7">
        <v>0</v>
      </c>
      <c r="I109" s="7">
        <v>4</v>
      </c>
      <c r="J109" s="7">
        <v>3</v>
      </c>
      <c r="K109" s="10">
        <v>7</v>
      </c>
      <c r="L109" s="7">
        <v>16</v>
      </c>
      <c r="M109" s="13">
        <f t="shared" si="3"/>
        <v>7</v>
      </c>
      <c r="N109" s="13">
        <f t="shared" si="4"/>
        <v>16</v>
      </c>
    </row>
    <row r="110" spans="1:14" ht="19.5">
      <c r="A110" s="8" t="s">
        <v>305</v>
      </c>
      <c r="B110" s="8" t="s">
        <v>306</v>
      </c>
      <c r="C110" s="8" t="s">
        <v>293</v>
      </c>
      <c r="D110" s="8" t="s">
        <v>42</v>
      </c>
      <c r="E110" s="8" t="s">
        <v>307</v>
      </c>
      <c r="F110" s="7">
        <v>0</v>
      </c>
      <c r="G110" s="7">
        <v>1</v>
      </c>
      <c r="H110" s="7">
        <v>1</v>
      </c>
      <c r="I110" s="7">
        <v>0</v>
      </c>
      <c r="J110" s="7">
        <v>5</v>
      </c>
      <c r="K110" s="10">
        <v>7</v>
      </c>
      <c r="L110" s="7">
        <v>16</v>
      </c>
      <c r="M110" s="13">
        <f t="shared" si="3"/>
        <v>7</v>
      </c>
      <c r="N110" s="13">
        <f t="shared" si="4"/>
        <v>16</v>
      </c>
    </row>
    <row r="111" spans="1:14" ht="19.5">
      <c r="A111" s="8" t="s">
        <v>312</v>
      </c>
      <c r="B111" s="8" t="s">
        <v>313</v>
      </c>
      <c r="C111" s="8" t="s">
        <v>293</v>
      </c>
      <c r="D111" s="8" t="s">
        <v>42</v>
      </c>
      <c r="E111" s="8" t="s">
        <v>241</v>
      </c>
      <c r="F111" s="7">
        <v>0</v>
      </c>
      <c r="G111" s="7">
        <v>0</v>
      </c>
      <c r="H111" s="7">
        <v>3</v>
      </c>
      <c r="I111" s="7">
        <v>1</v>
      </c>
      <c r="J111" s="7">
        <v>3</v>
      </c>
      <c r="K111" s="10">
        <v>7</v>
      </c>
      <c r="L111" s="7">
        <v>16</v>
      </c>
      <c r="M111" s="13">
        <f t="shared" si="3"/>
        <v>7</v>
      </c>
      <c r="N111" s="13">
        <f t="shared" si="4"/>
        <v>16</v>
      </c>
    </row>
    <row r="112" spans="1:14" ht="19.5">
      <c r="A112" s="8" t="s">
        <v>294</v>
      </c>
      <c r="B112" s="8" t="s">
        <v>295</v>
      </c>
      <c r="C112" s="8" t="s">
        <v>293</v>
      </c>
      <c r="D112" s="8" t="s">
        <v>109</v>
      </c>
      <c r="E112" s="8" t="s">
        <v>296</v>
      </c>
      <c r="F112" s="7">
        <v>0</v>
      </c>
      <c r="G112" s="7">
        <v>1</v>
      </c>
      <c r="H112" s="7">
        <v>1</v>
      </c>
      <c r="I112" s="7">
        <v>0</v>
      </c>
      <c r="J112" s="7">
        <v>4</v>
      </c>
      <c r="K112" s="10">
        <v>6</v>
      </c>
      <c r="L112" s="7">
        <v>19</v>
      </c>
      <c r="M112" s="13">
        <f t="shared" si="3"/>
        <v>6</v>
      </c>
      <c r="N112" s="13">
        <f t="shared" si="4"/>
        <v>19</v>
      </c>
    </row>
    <row r="113" spans="1:14" ht="19.5">
      <c r="A113" s="8" t="s">
        <v>298</v>
      </c>
      <c r="B113" s="8" t="s">
        <v>299</v>
      </c>
      <c r="C113" s="8" t="s">
        <v>293</v>
      </c>
      <c r="D113" s="8" t="s">
        <v>179</v>
      </c>
      <c r="E113" s="8" t="s">
        <v>180</v>
      </c>
      <c r="F113" s="7">
        <v>0</v>
      </c>
      <c r="G113" s="7">
        <v>1</v>
      </c>
      <c r="H113" s="7">
        <v>3</v>
      </c>
      <c r="I113" s="7">
        <v>1</v>
      </c>
      <c r="J113" s="7">
        <v>1</v>
      </c>
      <c r="K113" s="10">
        <v>6</v>
      </c>
      <c r="L113" s="7">
        <v>19</v>
      </c>
      <c r="M113" s="13">
        <f t="shared" si="3"/>
        <v>6</v>
      </c>
      <c r="N113" s="13">
        <f t="shared" si="4"/>
        <v>19</v>
      </c>
    </row>
    <row r="114" spans="1:14" ht="19.5">
      <c r="A114" s="8" t="s">
        <v>300</v>
      </c>
      <c r="B114" s="8" t="s">
        <v>301</v>
      </c>
      <c r="C114" s="8" t="s">
        <v>293</v>
      </c>
      <c r="D114" s="8" t="s">
        <v>189</v>
      </c>
      <c r="E114" s="8" t="s">
        <v>302</v>
      </c>
      <c r="F114" s="7">
        <v>0</v>
      </c>
      <c r="G114" s="7">
        <v>1</v>
      </c>
      <c r="H114" s="7">
        <v>0</v>
      </c>
      <c r="I114" s="7">
        <v>1</v>
      </c>
      <c r="J114" s="7">
        <v>4</v>
      </c>
      <c r="K114" s="10">
        <v>6</v>
      </c>
      <c r="L114" s="7">
        <v>19</v>
      </c>
      <c r="M114" s="13">
        <f t="shared" si="3"/>
        <v>6</v>
      </c>
      <c r="N114" s="13">
        <f t="shared" si="4"/>
        <v>19</v>
      </c>
    </row>
    <row r="115" spans="1:14" ht="19.5">
      <c r="A115" s="8" t="s">
        <v>279</v>
      </c>
      <c r="B115" s="8" t="s">
        <v>280</v>
      </c>
      <c r="C115" s="8" t="s">
        <v>259</v>
      </c>
      <c r="D115" s="8" t="s">
        <v>42</v>
      </c>
      <c r="E115" s="8" t="s">
        <v>278</v>
      </c>
      <c r="F115" s="7">
        <v>0</v>
      </c>
      <c r="G115" s="7">
        <v>0</v>
      </c>
      <c r="H115" s="7">
        <v>1</v>
      </c>
      <c r="I115" s="7">
        <v>3</v>
      </c>
      <c r="J115" s="7">
        <v>1</v>
      </c>
      <c r="K115" s="10">
        <v>5</v>
      </c>
      <c r="L115" s="7">
        <v>22</v>
      </c>
      <c r="M115" s="13">
        <f t="shared" si="3"/>
        <v>5</v>
      </c>
      <c r="N115" s="13">
        <f t="shared" si="4"/>
        <v>22</v>
      </c>
    </row>
    <row r="116" spans="1:14" ht="19.5">
      <c r="A116" s="8" t="s">
        <v>283</v>
      </c>
      <c r="B116" s="8" t="s">
        <v>284</v>
      </c>
      <c r="C116" s="8" t="s">
        <v>259</v>
      </c>
      <c r="D116" s="8" t="s">
        <v>57</v>
      </c>
      <c r="E116" s="8" t="s">
        <v>200</v>
      </c>
      <c r="F116" s="7">
        <v>0</v>
      </c>
      <c r="G116" s="7">
        <v>0</v>
      </c>
      <c r="H116" s="7">
        <v>1</v>
      </c>
      <c r="I116" s="7">
        <v>4</v>
      </c>
      <c r="J116" s="7">
        <v>0</v>
      </c>
      <c r="K116" s="10">
        <v>5</v>
      </c>
      <c r="L116" s="7">
        <v>22</v>
      </c>
      <c r="M116" s="13">
        <f t="shared" si="3"/>
        <v>5</v>
      </c>
      <c r="N116" s="13">
        <f t="shared" si="4"/>
        <v>22</v>
      </c>
    </row>
    <row r="117" spans="1:14" ht="19.5">
      <c r="A117" s="8" t="s">
        <v>297</v>
      </c>
      <c r="B117" s="8" t="s">
        <v>273</v>
      </c>
      <c r="C117" s="8" t="s">
        <v>293</v>
      </c>
      <c r="D117" s="8" t="s">
        <v>109</v>
      </c>
      <c r="E117" s="8" t="s">
        <v>177</v>
      </c>
      <c r="F117" s="7">
        <v>0</v>
      </c>
      <c r="G117" s="7">
        <v>1</v>
      </c>
      <c r="H117" s="7">
        <v>0</v>
      </c>
      <c r="I117" s="7">
        <v>1</v>
      </c>
      <c r="J117" s="7">
        <v>1</v>
      </c>
      <c r="K117" s="10">
        <v>3</v>
      </c>
      <c r="L117" s="7">
        <v>24</v>
      </c>
      <c r="M117" s="13">
        <f t="shared" si="3"/>
        <v>3</v>
      </c>
      <c r="N117" s="13">
        <f t="shared" si="4"/>
        <v>24</v>
      </c>
    </row>
    <row r="118" spans="1:14" ht="19.5">
      <c r="A118" s="8" t="s">
        <v>318</v>
      </c>
      <c r="B118" s="8" t="s">
        <v>319</v>
      </c>
      <c r="C118" s="8" t="s">
        <v>293</v>
      </c>
      <c r="D118" s="8" t="s">
        <v>57</v>
      </c>
      <c r="E118" s="8" t="s">
        <v>320</v>
      </c>
      <c r="F118" s="7">
        <v>0</v>
      </c>
      <c r="G118" s="7">
        <v>0</v>
      </c>
      <c r="H118" s="7">
        <v>0</v>
      </c>
      <c r="I118" s="7">
        <v>1</v>
      </c>
      <c r="J118" s="7">
        <v>2</v>
      </c>
      <c r="K118" s="10">
        <v>3</v>
      </c>
      <c r="L118" s="7">
        <v>24</v>
      </c>
      <c r="M118" s="13">
        <f t="shared" si="3"/>
        <v>3</v>
      </c>
      <c r="N118" s="13">
        <f t="shared" si="4"/>
        <v>24</v>
      </c>
    </row>
    <row r="119" spans="1:14" ht="19.5">
      <c r="A119" s="8" t="s">
        <v>321</v>
      </c>
      <c r="B119" s="8" t="s">
        <v>322</v>
      </c>
      <c r="C119" s="8" t="s">
        <v>293</v>
      </c>
      <c r="D119" s="8" t="s">
        <v>61</v>
      </c>
      <c r="E119" s="8" t="s">
        <v>323</v>
      </c>
      <c r="F119" s="7">
        <v>0</v>
      </c>
      <c r="G119" s="7">
        <v>1</v>
      </c>
      <c r="H119" s="7">
        <v>1</v>
      </c>
      <c r="I119" s="7">
        <v>0</v>
      </c>
      <c r="J119" s="7">
        <v>1</v>
      </c>
      <c r="K119" s="10">
        <v>3</v>
      </c>
      <c r="L119" s="7">
        <v>24</v>
      </c>
      <c r="M119" s="13">
        <f t="shared" si="3"/>
        <v>3</v>
      </c>
      <c r="N119" s="13">
        <f t="shared" si="4"/>
        <v>24</v>
      </c>
    </row>
    <row r="120" spans="1:14" ht="19.5">
      <c r="A120" s="8" t="s">
        <v>314</v>
      </c>
      <c r="B120" s="8" t="s">
        <v>315</v>
      </c>
      <c r="C120" s="8" t="s">
        <v>293</v>
      </c>
      <c r="D120" s="8" t="s">
        <v>42</v>
      </c>
      <c r="E120" s="8" t="s">
        <v>241</v>
      </c>
      <c r="F120" s="7">
        <v>1</v>
      </c>
      <c r="G120" s="7">
        <v>0</v>
      </c>
      <c r="H120" s="7">
        <v>0</v>
      </c>
      <c r="I120" s="7">
        <v>1</v>
      </c>
      <c r="J120" s="7">
        <v>0</v>
      </c>
      <c r="K120" s="10">
        <v>2</v>
      </c>
      <c r="L120" s="7">
        <v>27</v>
      </c>
      <c r="M120" s="13">
        <f t="shared" si="3"/>
        <v>2</v>
      </c>
      <c r="N120" s="13">
        <f t="shared" si="4"/>
        <v>27</v>
      </c>
    </row>
    <row r="121" spans="1:14" ht="19.5">
      <c r="A121" s="8" t="s">
        <v>272</v>
      </c>
      <c r="B121" s="8" t="s">
        <v>273</v>
      </c>
      <c r="C121" s="8" t="s">
        <v>259</v>
      </c>
      <c r="D121" s="8" t="s">
        <v>109</v>
      </c>
      <c r="E121" s="8" t="s">
        <v>177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10">
        <v>0</v>
      </c>
      <c r="L121" s="7">
        <v>28</v>
      </c>
      <c r="M121" s="13">
        <f t="shared" si="3"/>
        <v>0</v>
      </c>
      <c r="N121" s="13">
        <f t="shared" si="4"/>
        <v>28</v>
      </c>
    </row>
  </sheetData>
  <sortState ref="A41:N52">
    <sortCondition ref="L41:L52"/>
  </sortState>
  <mergeCells count="1">
    <mergeCell ref="A1:L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pane ySplit="3" topLeftCell="A4" activePane="bottomLeft" state="frozen"/>
      <selection pane="bottomLeft" activeCell="A4" sqref="A4"/>
    </sheetView>
  </sheetViews>
  <sheetFormatPr defaultRowHeight="17"/>
  <cols>
    <col min="1" max="1" width="8" bestFit="1" customWidth="1"/>
    <col min="2" max="2" width="11.90625" bestFit="1" customWidth="1"/>
    <col min="3" max="3" width="14.6328125" bestFit="1" customWidth="1"/>
    <col min="4" max="4" width="9.26953125" customWidth="1"/>
    <col min="5" max="5" width="39.6328125" customWidth="1"/>
    <col min="6" max="11" width="9.26953125" customWidth="1"/>
    <col min="12" max="12" width="6.7265625" bestFit="1" customWidth="1"/>
    <col min="13" max="13" width="11.90625" bestFit="1" customWidth="1"/>
    <col min="14" max="14" width="6.453125" hidden="1" customWidth="1"/>
    <col min="15" max="15" width="9.26953125" hidden="1" customWidth="1"/>
  </cols>
  <sheetData>
    <row r="1" spans="1:15" ht="27.5">
      <c r="A1" s="43" t="s">
        <v>588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2" t="s">
        <v>606</v>
      </c>
      <c r="O1" s="22" t="s">
        <v>606</v>
      </c>
    </row>
    <row r="2" spans="1:15" ht="19.5">
      <c r="A2" s="1" t="s">
        <v>0</v>
      </c>
      <c r="B2" s="1" t="s">
        <v>1</v>
      </c>
      <c r="C2" s="1" t="s">
        <v>546</v>
      </c>
      <c r="D2" s="1" t="s">
        <v>2</v>
      </c>
      <c r="E2" s="1" t="s">
        <v>3</v>
      </c>
      <c r="F2" s="1" t="s">
        <v>566</v>
      </c>
      <c r="G2" s="1" t="s">
        <v>567</v>
      </c>
      <c r="H2" s="1" t="s">
        <v>568</v>
      </c>
      <c r="I2" s="1" t="s">
        <v>569</v>
      </c>
      <c r="J2" s="1" t="s">
        <v>570</v>
      </c>
      <c r="K2" s="1" t="s">
        <v>577</v>
      </c>
      <c r="L2" s="1" t="s">
        <v>575</v>
      </c>
      <c r="M2" s="1" t="s">
        <v>608</v>
      </c>
      <c r="N2" s="25" t="s">
        <v>575</v>
      </c>
      <c r="O2" s="25" t="s">
        <v>576</v>
      </c>
    </row>
    <row r="3" spans="1:15" ht="19.5">
      <c r="A3" s="1"/>
      <c r="B3" s="1"/>
      <c r="C3" s="1"/>
      <c r="D3" s="1"/>
      <c r="E3" s="1"/>
      <c r="F3" s="28">
        <v>15</v>
      </c>
      <c r="G3" s="28">
        <v>15</v>
      </c>
      <c r="H3" s="28">
        <v>15</v>
      </c>
      <c r="I3" s="28">
        <v>10</v>
      </c>
      <c r="J3" s="28">
        <v>10</v>
      </c>
      <c r="K3" s="28">
        <v>10</v>
      </c>
      <c r="L3" s="1"/>
      <c r="M3" s="1"/>
      <c r="N3" s="25"/>
      <c r="O3" s="25"/>
    </row>
    <row r="4" spans="1:15" ht="19.5">
      <c r="A4" s="5" t="s">
        <v>406</v>
      </c>
      <c r="B4" s="5" t="s">
        <v>407</v>
      </c>
      <c r="C4" s="5" t="s">
        <v>403</v>
      </c>
      <c r="D4" s="5" t="s">
        <v>18</v>
      </c>
      <c r="E4" s="5" t="s">
        <v>408</v>
      </c>
      <c r="F4" s="3">
        <v>0</v>
      </c>
      <c r="G4" s="3">
        <v>1</v>
      </c>
      <c r="H4" s="3">
        <v>0</v>
      </c>
      <c r="I4" s="3">
        <v>2</v>
      </c>
      <c r="J4" s="3">
        <v>0</v>
      </c>
      <c r="K4" s="3">
        <v>4</v>
      </c>
      <c r="L4" s="4">
        <v>7</v>
      </c>
      <c r="M4" s="3">
        <v>1</v>
      </c>
      <c r="N4" s="13">
        <f>SUM(F4:K4)</f>
        <v>7</v>
      </c>
      <c r="O4">
        <f>RANK(N4,N$4:N$17,0)</f>
        <v>1</v>
      </c>
    </row>
    <row r="5" spans="1:15" ht="19.5">
      <c r="A5" s="5" t="s">
        <v>404</v>
      </c>
      <c r="B5" s="5" t="s">
        <v>405</v>
      </c>
      <c r="C5" s="5" t="s">
        <v>403</v>
      </c>
      <c r="D5" s="5" t="s">
        <v>18</v>
      </c>
      <c r="E5" s="5" t="s">
        <v>226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5</v>
      </c>
      <c r="L5" s="4">
        <v>6</v>
      </c>
      <c r="M5" s="3">
        <v>2</v>
      </c>
      <c r="N5" s="13">
        <f t="shared" ref="N5:N68" si="0">SUM(F5:K5)</f>
        <v>6</v>
      </c>
      <c r="O5">
        <f t="shared" ref="O5:O17" si="1">RANK(N5,N$4:N$17,0)</f>
        <v>2</v>
      </c>
    </row>
    <row r="6" spans="1:15" ht="19.5">
      <c r="A6" s="5" t="s">
        <v>409</v>
      </c>
      <c r="B6" s="5" t="s">
        <v>410</v>
      </c>
      <c r="C6" s="5" t="s">
        <v>403</v>
      </c>
      <c r="D6" s="5" t="s">
        <v>28</v>
      </c>
      <c r="E6" s="5" t="s">
        <v>411</v>
      </c>
      <c r="F6" s="3">
        <v>2</v>
      </c>
      <c r="G6" s="3">
        <v>0</v>
      </c>
      <c r="H6" s="3">
        <v>1</v>
      </c>
      <c r="I6" s="3">
        <v>0</v>
      </c>
      <c r="J6" s="3">
        <v>0</v>
      </c>
      <c r="K6" s="3">
        <v>3</v>
      </c>
      <c r="L6" s="4">
        <v>6</v>
      </c>
      <c r="M6" s="3">
        <v>2</v>
      </c>
      <c r="N6" s="13">
        <f t="shared" si="0"/>
        <v>6</v>
      </c>
      <c r="O6">
        <f t="shared" si="1"/>
        <v>2</v>
      </c>
    </row>
    <row r="7" spans="1:15" ht="19.5">
      <c r="A7" s="5" t="s">
        <v>401</v>
      </c>
      <c r="B7" s="5" t="s">
        <v>402</v>
      </c>
      <c r="C7" s="5" t="s">
        <v>403</v>
      </c>
      <c r="D7" s="5" t="s">
        <v>18</v>
      </c>
      <c r="E7" s="5" t="s">
        <v>226</v>
      </c>
      <c r="F7" s="3">
        <v>1</v>
      </c>
      <c r="G7" s="3">
        <v>0</v>
      </c>
      <c r="H7" s="3">
        <v>1</v>
      </c>
      <c r="I7" s="3">
        <v>0</v>
      </c>
      <c r="J7" s="3">
        <v>1</v>
      </c>
      <c r="K7" s="3">
        <v>2</v>
      </c>
      <c r="L7" s="4">
        <v>5</v>
      </c>
      <c r="M7" s="3">
        <v>4</v>
      </c>
      <c r="N7" s="13">
        <f t="shared" si="0"/>
        <v>5</v>
      </c>
      <c r="O7">
        <f t="shared" si="1"/>
        <v>4</v>
      </c>
    </row>
    <row r="8" spans="1:15" ht="19.5">
      <c r="A8" s="5" t="s">
        <v>412</v>
      </c>
      <c r="B8" s="5" t="s">
        <v>413</v>
      </c>
      <c r="C8" s="5" t="s">
        <v>403</v>
      </c>
      <c r="D8" s="5" t="s">
        <v>28</v>
      </c>
      <c r="E8" s="5" t="s">
        <v>414</v>
      </c>
      <c r="F8" s="3">
        <v>0</v>
      </c>
      <c r="G8" s="3">
        <v>0</v>
      </c>
      <c r="H8" s="3">
        <v>1</v>
      </c>
      <c r="I8" s="3">
        <v>0</v>
      </c>
      <c r="J8" s="3">
        <v>2</v>
      </c>
      <c r="K8" s="3">
        <v>1</v>
      </c>
      <c r="L8" s="4">
        <v>4</v>
      </c>
      <c r="M8" s="3">
        <v>5</v>
      </c>
      <c r="N8" s="13">
        <f t="shared" si="0"/>
        <v>4</v>
      </c>
      <c r="O8">
        <f t="shared" si="1"/>
        <v>5</v>
      </c>
    </row>
    <row r="9" spans="1:15" ht="19.5">
      <c r="A9" s="5" t="s">
        <v>423</v>
      </c>
      <c r="B9" s="5" t="s">
        <v>424</v>
      </c>
      <c r="C9" s="5" t="s">
        <v>403</v>
      </c>
      <c r="D9" s="5" t="s">
        <v>42</v>
      </c>
      <c r="E9" s="5" t="s">
        <v>425</v>
      </c>
      <c r="F9" s="3">
        <v>2</v>
      </c>
      <c r="G9" s="3">
        <v>1</v>
      </c>
      <c r="H9" s="3">
        <v>0</v>
      </c>
      <c r="I9" s="3">
        <v>0</v>
      </c>
      <c r="J9" s="3">
        <v>0</v>
      </c>
      <c r="K9" s="3">
        <v>1</v>
      </c>
      <c r="L9" s="4">
        <v>4</v>
      </c>
      <c r="M9" s="3">
        <v>5</v>
      </c>
      <c r="N9" s="13">
        <f t="shared" si="0"/>
        <v>4</v>
      </c>
      <c r="O9">
        <f t="shared" si="1"/>
        <v>5</v>
      </c>
    </row>
    <row r="10" spans="1:15" ht="19.5">
      <c r="A10" s="5" t="s">
        <v>427</v>
      </c>
      <c r="B10" s="5" t="s">
        <v>428</v>
      </c>
      <c r="C10" s="5" t="s">
        <v>403</v>
      </c>
      <c r="D10" s="5" t="s">
        <v>57</v>
      </c>
      <c r="E10" s="5" t="s">
        <v>429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2</v>
      </c>
      <c r="L10" s="4">
        <v>4</v>
      </c>
      <c r="M10" s="3">
        <v>5</v>
      </c>
      <c r="N10" s="13">
        <f t="shared" si="0"/>
        <v>4</v>
      </c>
      <c r="O10">
        <f t="shared" si="1"/>
        <v>5</v>
      </c>
    </row>
    <row r="11" spans="1:15" ht="19.5">
      <c r="A11" s="5" t="s">
        <v>415</v>
      </c>
      <c r="B11" s="5" t="s">
        <v>416</v>
      </c>
      <c r="C11" s="5" t="s">
        <v>403</v>
      </c>
      <c r="D11" s="5" t="s">
        <v>28</v>
      </c>
      <c r="E11" s="5" t="s">
        <v>334</v>
      </c>
      <c r="F11" s="3">
        <v>0</v>
      </c>
      <c r="G11" s="3">
        <v>1</v>
      </c>
      <c r="H11" s="3">
        <v>0</v>
      </c>
      <c r="I11" s="3">
        <v>0</v>
      </c>
      <c r="J11" s="3">
        <v>2</v>
      </c>
      <c r="K11" s="3">
        <v>0</v>
      </c>
      <c r="L11" s="4">
        <v>3</v>
      </c>
      <c r="M11" s="3">
        <v>8</v>
      </c>
      <c r="N11" s="13">
        <f t="shared" si="0"/>
        <v>3</v>
      </c>
      <c r="O11">
        <f t="shared" si="1"/>
        <v>8</v>
      </c>
    </row>
    <row r="12" spans="1:15" ht="19.5">
      <c r="A12" s="5" t="s">
        <v>420</v>
      </c>
      <c r="B12" s="5" t="s">
        <v>421</v>
      </c>
      <c r="C12" s="5" t="s">
        <v>403</v>
      </c>
      <c r="D12" s="5" t="s">
        <v>42</v>
      </c>
      <c r="E12" s="5" t="s">
        <v>422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2</v>
      </c>
      <c r="L12" s="4">
        <v>3</v>
      </c>
      <c r="M12" s="3">
        <v>8</v>
      </c>
      <c r="N12" s="13">
        <f t="shared" si="0"/>
        <v>3</v>
      </c>
      <c r="O12">
        <f t="shared" si="1"/>
        <v>8</v>
      </c>
    </row>
    <row r="13" spans="1:15" ht="19.5">
      <c r="A13" s="5" t="s">
        <v>426</v>
      </c>
      <c r="B13" s="5" t="s">
        <v>564</v>
      </c>
      <c r="C13" s="5" t="s">
        <v>403</v>
      </c>
      <c r="D13" s="5" t="s">
        <v>562</v>
      </c>
      <c r="E13" s="5" t="s">
        <v>563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3</v>
      </c>
      <c r="L13" s="4">
        <v>3</v>
      </c>
      <c r="M13" s="3">
        <v>8</v>
      </c>
      <c r="N13" s="13">
        <f t="shared" si="0"/>
        <v>3</v>
      </c>
      <c r="O13">
        <f t="shared" si="1"/>
        <v>8</v>
      </c>
    </row>
    <row r="14" spans="1:15" ht="19.5">
      <c r="A14" s="5" t="s">
        <v>430</v>
      </c>
      <c r="B14" s="5" t="s">
        <v>431</v>
      </c>
      <c r="C14" s="5" t="s">
        <v>403</v>
      </c>
      <c r="D14" s="5" t="s">
        <v>115</v>
      </c>
      <c r="E14" s="5" t="s">
        <v>432</v>
      </c>
      <c r="F14" s="3">
        <v>0</v>
      </c>
      <c r="G14" s="3">
        <v>0</v>
      </c>
      <c r="H14" s="3">
        <v>0</v>
      </c>
      <c r="I14" s="3">
        <v>1</v>
      </c>
      <c r="J14" s="3">
        <v>2</v>
      </c>
      <c r="K14" s="3">
        <v>0</v>
      </c>
      <c r="L14" s="4">
        <v>3</v>
      </c>
      <c r="M14" s="3">
        <v>8</v>
      </c>
      <c r="N14" s="13">
        <f t="shared" si="0"/>
        <v>3</v>
      </c>
      <c r="O14">
        <f t="shared" si="1"/>
        <v>8</v>
      </c>
    </row>
    <row r="15" spans="1:15" ht="19.5">
      <c r="A15" s="5" t="s">
        <v>433</v>
      </c>
      <c r="B15" s="5" t="s">
        <v>434</v>
      </c>
      <c r="C15" s="5" t="s">
        <v>403</v>
      </c>
      <c r="D15" s="5" t="s">
        <v>115</v>
      </c>
      <c r="E15" s="5" t="s">
        <v>435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  <c r="L15" s="4">
        <v>1</v>
      </c>
      <c r="M15" s="3">
        <v>12</v>
      </c>
      <c r="N15" s="13">
        <f t="shared" si="0"/>
        <v>1</v>
      </c>
      <c r="O15">
        <f t="shared" si="1"/>
        <v>12</v>
      </c>
    </row>
    <row r="16" spans="1:15" ht="19.5">
      <c r="A16" s="5" t="s">
        <v>417</v>
      </c>
      <c r="B16" s="5" t="s">
        <v>418</v>
      </c>
      <c r="C16" s="5" t="s">
        <v>403</v>
      </c>
      <c r="D16" s="5" t="s">
        <v>109</v>
      </c>
      <c r="E16" s="5" t="s">
        <v>419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4">
        <v>0</v>
      </c>
      <c r="M16" s="3">
        <v>13</v>
      </c>
      <c r="N16" s="13">
        <f t="shared" si="0"/>
        <v>0</v>
      </c>
      <c r="O16">
        <f t="shared" si="1"/>
        <v>13</v>
      </c>
    </row>
    <row r="17" spans="1:15" ht="19.5">
      <c r="A17" s="5" t="s">
        <v>436</v>
      </c>
      <c r="B17" s="5" t="s">
        <v>437</v>
      </c>
      <c r="C17" s="5" t="s">
        <v>403</v>
      </c>
      <c r="D17" s="5" t="s">
        <v>51</v>
      </c>
      <c r="E17" s="5" t="s">
        <v>392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4">
        <v>0</v>
      </c>
      <c r="M17" s="3">
        <v>13</v>
      </c>
      <c r="N17" s="13">
        <f t="shared" si="0"/>
        <v>0</v>
      </c>
      <c r="O17">
        <f t="shared" si="1"/>
        <v>13</v>
      </c>
    </row>
    <row r="18" spans="1:15" ht="19.5">
      <c r="A18" s="11" t="s">
        <v>441</v>
      </c>
      <c r="B18" s="11" t="s">
        <v>442</v>
      </c>
      <c r="C18" s="11" t="s">
        <v>440</v>
      </c>
      <c r="D18" s="11" t="s">
        <v>18</v>
      </c>
      <c r="E18" s="11" t="s">
        <v>443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0</v>
      </c>
      <c r="L18" s="10">
        <v>2</v>
      </c>
      <c r="M18" s="9">
        <v>1</v>
      </c>
      <c r="N18" s="13">
        <f t="shared" si="0"/>
        <v>2</v>
      </c>
      <c r="O18">
        <f>RANK(N18,N$18:N$31,0)</f>
        <v>1</v>
      </c>
    </row>
    <row r="19" spans="1:15" ht="19.5">
      <c r="A19" s="11" t="s">
        <v>450</v>
      </c>
      <c r="B19" s="11" t="s">
        <v>451</v>
      </c>
      <c r="C19" s="11" t="s">
        <v>440</v>
      </c>
      <c r="D19" s="11" t="s">
        <v>28</v>
      </c>
      <c r="E19" s="11" t="s">
        <v>452</v>
      </c>
      <c r="F19" s="9">
        <v>0</v>
      </c>
      <c r="G19" s="9">
        <v>0</v>
      </c>
      <c r="H19" s="9">
        <v>0</v>
      </c>
      <c r="I19" s="9">
        <v>1</v>
      </c>
      <c r="J19" s="9">
        <v>1</v>
      </c>
      <c r="K19" s="9">
        <v>0</v>
      </c>
      <c r="L19" s="10">
        <v>2</v>
      </c>
      <c r="M19" s="9">
        <v>1</v>
      </c>
      <c r="N19" s="13">
        <f t="shared" si="0"/>
        <v>2</v>
      </c>
      <c r="O19">
        <f t="shared" ref="O19:O31" si="2">RANK(N19,N$18:N$31,0)</f>
        <v>1</v>
      </c>
    </row>
    <row r="20" spans="1:15" ht="19.5">
      <c r="A20" s="8" t="s">
        <v>462</v>
      </c>
      <c r="B20" s="8" t="s">
        <v>463</v>
      </c>
      <c r="C20" s="8" t="s">
        <v>440</v>
      </c>
      <c r="D20" s="8" t="s">
        <v>57</v>
      </c>
      <c r="E20" s="8" t="s">
        <v>464</v>
      </c>
      <c r="F20" s="7">
        <v>0</v>
      </c>
      <c r="G20" s="7">
        <v>0</v>
      </c>
      <c r="H20" s="7">
        <v>0</v>
      </c>
      <c r="I20" s="7">
        <v>0</v>
      </c>
      <c r="J20" s="7">
        <v>2</v>
      </c>
      <c r="K20" s="7">
        <v>0</v>
      </c>
      <c r="L20" s="10">
        <v>2</v>
      </c>
      <c r="M20" s="9">
        <v>1</v>
      </c>
      <c r="N20" s="13">
        <f t="shared" si="0"/>
        <v>2</v>
      </c>
      <c r="O20">
        <f t="shared" si="2"/>
        <v>1</v>
      </c>
    </row>
    <row r="21" spans="1:15" ht="19.5">
      <c r="A21" s="8" t="s">
        <v>465</v>
      </c>
      <c r="B21" s="8" t="s">
        <v>466</v>
      </c>
      <c r="C21" s="8" t="s">
        <v>440</v>
      </c>
      <c r="D21" s="8" t="s">
        <v>57</v>
      </c>
      <c r="E21" s="8" t="s">
        <v>467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1</v>
      </c>
      <c r="L21" s="10">
        <v>2</v>
      </c>
      <c r="M21" s="9">
        <v>1</v>
      </c>
      <c r="N21" s="13">
        <f t="shared" si="0"/>
        <v>2</v>
      </c>
      <c r="O21">
        <f t="shared" si="2"/>
        <v>1</v>
      </c>
    </row>
    <row r="22" spans="1:15" ht="19.5">
      <c r="A22" s="11" t="s">
        <v>447</v>
      </c>
      <c r="B22" s="11" t="s">
        <v>448</v>
      </c>
      <c r="C22" s="11" t="s">
        <v>440</v>
      </c>
      <c r="D22" s="11" t="s">
        <v>28</v>
      </c>
      <c r="E22" s="11" t="s">
        <v>449</v>
      </c>
      <c r="F22" s="9">
        <v>0</v>
      </c>
      <c r="G22" s="9">
        <v>0</v>
      </c>
      <c r="H22" s="9">
        <v>0</v>
      </c>
      <c r="I22" s="9">
        <v>1</v>
      </c>
      <c r="J22" s="9">
        <v>0</v>
      </c>
      <c r="K22" s="9">
        <v>0</v>
      </c>
      <c r="L22" s="10">
        <v>1</v>
      </c>
      <c r="M22" s="9">
        <v>5</v>
      </c>
      <c r="N22" s="13">
        <f t="shared" si="0"/>
        <v>1</v>
      </c>
      <c r="O22">
        <f t="shared" si="2"/>
        <v>5</v>
      </c>
    </row>
    <row r="23" spans="1:15" ht="19.5">
      <c r="A23" s="11" t="s">
        <v>438</v>
      </c>
      <c r="B23" s="11" t="s">
        <v>439</v>
      </c>
      <c r="C23" s="11" t="s">
        <v>440</v>
      </c>
      <c r="D23" s="11" t="s">
        <v>12</v>
      </c>
      <c r="E23" s="11" t="s">
        <v>327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10">
        <v>0</v>
      </c>
      <c r="M23" s="9">
        <v>6</v>
      </c>
      <c r="N23" s="13">
        <f t="shared" si="0"/>
        <v>0</v>
      </c>
      <c r="O23">
        <f t="shared" si="2"/>
        <v>6</v>
      </c>
    </row>
    <row r="24" spans="1:15" ht="19.5">
      <c r="A24" s="11" t="s">
        <v>444</v>
      </c>
      <c r="B24" s="11" t="s">
        <v>445</v>
      </c>
      <c r="C24" s="11" t="s">
        <v>440</v>
      </c>
      <c r="D24" s="11" t="s">
        <v>18</v>
      </c>
      <c r="E24" s="11" t="s">
        <v>446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10">
        <v>0</v>
      </c>
      <c r="M24" s="9">
        <v>6</v>
      </c>
      <c r="N24" s="13">
        <f t="shared" si="0"/>
        <v>0</v>
      </c>
      <c r="O24">
        <f t="shared" si="2"/>
        <v>6</v>
      </c>
    </row>
    <row r="25" spans="1:15" ht="19.5">
      <c r="A25" s="11" t="s">
        <v>453</v>
      </c>
      <c r="B25" s="11" t="s">
        <v>454</v>
      </c>
      <c r="C25" s="11" t="s">
        <v>440</v>
      </c>
      <c r="D25" s="11" t="s">
        <v>28</v>
      </c>
      <c r="E25" s="11" t="s">
        <v>455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10">
        <v>0</v>
      </c>
      <c r="M25" s="9">
        <v>6</v>
      </c>
      <c r="N25" s="13">
        <f t="shared" si="0"/>
        <v>0</v>
      </c>
      <c r="O25">
        <f t="shared" si="2"/>
        <v>6</v>
      </c>
    </row>
    <row r="26" spans="1:15" ht="19.5">
      <c r="A26" s="8" t="s">
        <v>456</v>
      </c>
      <c r="B26" s="8" t="s">
        <v>457</v>
      </c>
      <c r="C26" s="8" t="s">
        <v>440</v>
      </c>
      <c r="D26" s="8" t="s">
        <v>109</v>
      </c>
      <c r="E26" s="8" t="s">
        <v>458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0">
        <v>0</v>
      </c>
      <c r="M26" s="9">
        <v>6</v>
      </c>
      <c r="N26" s="13">
        <f t="shared" si="0"/>
        <v>0</v>
      </c>
      <c r="O26">
        <f t="shared" si="2"/>
        <v>6</v>
      </c>
    </row>
    <row r="27" spans="1:15" ht="19.5">
      <c r="A27" s="8" t="s">
        <v>459</v>
      </c>
      <c r="B27" s="8" t="s">
        <v>460</v>
      </c>
      <c r="C27" s="8" t="s">
        <v>440</v>
      </c>
      <c r="D27" s="8" t="s">
        <v>42</v>
      </c>
      <c r="E27" s="8" t="s">
        <v>461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0">
        <v>0</v>
      </c>
      <c r="M27" s="9">
        <v>6</v>
      </c>
      <c r="N27" s="13">
        <f t="shared" si="0"/>
        <v>0</v>
      </c>
      <c r="O27">
        <f t="shared" si="2"/>
        <v>6</v>
      </c>
    </row>
    <row r="28" spans="1:15" ht="19.5">
      <c r="A28" s="8" t="s">
        <v>468</v>
      </c>
      <c r="B28" s="8" t="s">
        <v>469</v>
      </c>
      <c r="C28" s="8" t="s">
        <v>440</v>
      </c>
      <c r="D28" s="8" t="s">
        <v>61</v>
      </c>
      <c r="E28" s="8" t="s">
        <v>470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0">
        <v>0</v>
      </c>
      <c r="M28" s="9">
        <v>6</v>
      </c>
      <c r="N28" s="13">
        <f t="shared" si="0"/>
        <v>0</v>
      </c>
      <c r="O28">
        <f t="shared" si="2"/>
        <v>6</v>
      </c>
    </row>
    <row r="29" spans="1:15" ht="19.5">
      <c r="A29" s="8" t="s">
        <v>471</v>
      </c>
      <c r="B29" s="8" t="s">
        <v>472</v>
      </c>
      <c r="C29" s="8" t="s">
        <v>440</v>
      </c>
      <c r="D29" s="8" t="s">
        <v>115</v>
      </c>
      <c r="E29" s="8" t="s">
        <v>435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0">
        <v>0</v>
      </c>
      <c r="M29" s="9">
        <v>6</v>
      </c>
      <c r="N29" s="13">
        <f t="shared" si="0"/>
        <v>0</v>
      </c>
      <c r="O29">
        <f t="shared" si="2"/>
        <v>6</v>
      </c>
    </row>
    <row r="30" spans="1:15" ht="19.5">
      <c r="A30" s="8" t="s">
        <v>473</v>
      </c>
      <c r="B30" s="8" t="s">
        <v>474</v>
      </c>
      <c r="C30" s="8" t="s">
        <v>440</v>
      </c>
      <c r="D30" s="8" t="s">
        <v>115</v>
      </c>
      <c r="E30" s="8" t="s">
        <v>435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0">
        <v>0</v>
      </c>
      <c r="M30" s="9">
        <v>6</v>
      </c>
      <c r="N30" s="13">
        <f t="shared" si="0"/>
        <v>0</v>
      </c>
      <c r="O30">
        <f t="shared" si="2"/>
        <v>6</v>
      </c>
    </row>
    <row r="31" spans="1:15" ht="19.5">
      <c r="A31" s="8" t="s">
        <v>475</v>
      </c>
      <c r="B31" s="8" t="s">
        <v>476</v>
      </c>
      <c r="C31" s="8" t="s">
        <v>440</v>
      </c>
      <c r="D31" s="8" t="s">
        <v>51</v>
      </c>
      <c r="E31" s="8" t="s">
        <v>392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0">
        <v>0</v>
      </c>
      <c r="M31" s="9">
        <v>6</v>
      </c>
      <c r="N31" s="13">
        <f t="shared" si="0"/>
        <v>0</v>
      </c>
      <c r="O31">
        <f t="shared" si="2"/>
        <v>6</v>
      </c>
    </row>
    <row r="32" spans="1:15" ht="19.5">
      <c r="A32" s="5" t="s">
        <v>353</v>
      </c>
      <c r="B32" s="5" t="s">
        <v>354</v>
      </c>
      <c r="C32" s="5" t="s">
        <v>326</v>
      </c>
      <c r="D32" s="5" t="s">
        <v>61</v>
      </c>
      <c r="E32" s="5" t="s">
        <v>355</v>
      </c>
      <c r="F32" s="3">
        <v>2</v>
      </c>
      <c r="G32" s="3">
        <v>0</v>
      </c>
      <c r="H32" s="3">
        <v>1</v>
      </c>
      <c r="I32" s="3">
        <v>1</v>
      </c>
      <c r="J32" s="3">
        <v>0</v>
      </c>
      <c r="K32" s="3">
        <v>3</v>
      </c>
      <c r="L32" s="4">
        <v>7</v>
      </c>
      <c r="M32" s="3">
        <v>1</v>
      </c>
      <c r="N32" s="13">
        <f t="shared" si="0"/>
        <v>7</v>
      </c>
      <c r="O32">
        <f>RANK(N32,N$32:N$45,0)</f>
        <v>1</v>
      </c>
    </row>
    <row r="33" spans="1:15" ht="19.5">
      <c r="A33" s="5" t="s">
        <v>341</v>
      </c>
      <c r="B33" s="5" t="s">
        <v>342</v>
      </c>
      <c r="C33" s="5" t="s">
        <v>326</v>
      </c>
      <c r="D33" s="5" t="s">
        <v>57</v>
      </c>
      <c r="E33" s="5" t="s">
        <v>343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3</v>
      </c>
      <c r="L33" s="4">
        <v>5</v>
      </c>
      <c r="M33" s="3">
        <v>2</v>
      </c>
      <c r="N33" s="13">
        <f t="shared" si="0"/>
        <v>5</v>
      </c>
      <c r="O33">
        <f t="shared" ref="O33:O45" si="3">RANK(N33,N$32:N$45,0)</f>
        <v>2</v>
      </c>
    </row>
    <row r="34" spans="1:15" ht="19.5">
      <c r="A34" s="5" t="s">
        <v>362</v>
      </c>
      <c r="B34" s="5" t="s">
        <v>363</v>
      </c>
      <c r="C34" s="5" t="s">
        <v>326</v>
      </c>
      <c r="D34" s="5" t="s">
        <v>115</v>
      </c>
      <c r="E34" s="5" t="s">
        <v>364</v>
      </c>
      <c r="F34" s="3">
        <v>3</v>
      </c>
      <c r="G34" s="3">
        <v>0</v>
      </c>
      <c r="H34" s="3">
        <v>0</v>
      </c>
      <c r="I34" s="3">
        <v>2</v>
      </c>
      <c r="J34" s="3">
        <v>0</v>
      </c>
      <c r="K34" s="3">
        <v>0</v>
      </c>
      <c r="L34" s="4">
        <v>5</v>
      </c>
      <c r="M34" s="3">
        <v>2</v>
      </c>
      <c r="N34" s="13">
        <f t="shared" si="0"/>
        <v>5</v>
      </c>
      <c r="O34">
        <f t="shared" si="3"/>
        <v>2</v>
      </c>
    </row>
    <row r="35" spans="1:15" ht="19.5">
      <c r="A35" s="5" t="s">
        <v>328</v>
      </c>
      <c r="B35" s="5" t="s">
        <v>329</v>
      </c>
      <c r="C35" s="5" t="s">
        <v>326</v>
      </c>
      <c r="D35" s="5" t="s">
        <v>18</v>
      </c>
      <c r="E35" s="5" t="s">
        <v>226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3</v>
      </c>
      <c r="L35" s="4">
        <v>3</v>
      </c>
      <c r="M35" s="3">
        <v>4</v>
      </c>
      <c r="N35" s="13">
        <f t="shared" si="0"/>
        <v>3</v>
      </c>
      <c r="O35">
        <f t="shared" si="3"/>
        <v>4</v>
      </c>
    </row>
    <row r="36" spans="1:15" ht="19.5">
      <c r="A36" s="5" t="s">
        <v>332</v>
      </c>
      <c r="B36" s="5" t="s">
        <v>333</v>
      </c>
      <c r="C36" s="5" t="s">
        <v>326</v>
      </c>
      <c r="D36" s="5" t="s">
        <v>28</v>
      </c>
      <c r="E36" s="5" t="s">
        <v>334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3</v>
      </c>
      <c r="L36" s="4">
        <v>3</v>
      </c>
      <c r="M36" s="3">
        <v>4</v>
      </c>
      <c r="N36" s="13">
        <f t="shared" si="0"/>
        <v>3</v>
      </c>
      <c r="O36">
        <f t="shared" si="3"/>
        <v>4</v>
      </c>
    </row>
    <row r="37" spans="1:15" ht="19.5">
      <c r="A37" s="5" t="s">
        <v>359</v>
      </c>
      <c r="B37" s="5" t="s">
        <v>360</v>
      </c>
      <c r="C37" s="5" t="s">
        <v>326</v>
      </c>
      <c r="D37" s="5" t="s">
        <v>65</v>
      </c>
      <c r="E37" s="5" t="s">
        <v>361</v>
      </c>
      <c r="F37" s="3">
        <v>0</v>
      </c>
      <c r="G37" s="3">
        <v>0</v>
      </c>
      <c r="H37" s="3">
        <v>1</v>
      </c>
      <c r="I37" s="3">
        <v>0</v>
      </c>
      <c r="J37" s="3">
        <v>2</v>
      </c>
      <c r="K37" s="3">
        <v>0</v>
      </c>
      <c r="L37" s="4">
        <v>3</v>
      </c>
      <c r="M37" s="3">
        <v>4</v>
      </c>
      <c r="N37" s="13">
        <f t="shared" si="0"/>
        <v>3</v>
      </c>
      <c r="O37">
        <f t="shared" si="3"/>
        <v>4</v>
      </c>
    </row>
    <row r="38" spans="1:15" ht="19.5">
      <c r="A38" s="5" t="s">
        <v>330</v>
      </c>
      <c r="B38" s="5" t="s">
        <v>331</v>
      </c>
      <c r="C38" s="5" t="s">
        <v>326</v>
      </c>
      <c r="D38" s="5" t="s">
        <v>18</v>
      </c>
      <c r="E38" s="5" t="s">
        <v>226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4">
        <v>2</v>
      </c>
      <c r="M38" s="3">
        <v>7</v>
      </c>
      <c r="N38" s="13">
        <f t="shared" si="0"/>
        <v>2</v>
      </c>
      <c r="O38">
        <f t="shared" si="3"/>
        <v>7</v>
      </c>
    </row>
    <row r="39" spans="1:15" ht="19.5">
      <c r="A39" s="5" t="s">
        <v>344</v>
      </c>
      <c r="B39" s="5" t="s">
        <v>345</v>
      </c>
      <c r="C39" s="5" t="s">
        <v>326</v>
      </c>
      <c r="D39" s="5" t="s">
        <v>57</v>
      </c>
      <c r="E39" s="5" t="s">
        <v>346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1</v>
      </c>
      <c r="L39" s="4">
        <v>2</v>
      </c>
      <c r="M39" s="3">
        <v>7</v>
      </c>
      <c r="N39" s="13">
        <f t="shared" si="0"/>
        <v>2</v>
      </c>
      <c r="O39">
        <f t="shared" si="3"/>
        <v>7</v>
      </c>
    </row>
    <row r="40" spans="1:15" ht="19.5">
      <c r="A40" s="5" t="s">
        <v>335</v>
      </c>
      <c r="B40" s="5" t="s">
        <v>336</v>
      </c>
      <c r="C40" s="5" t="s">
        <v>326</v>
      </c>
      <c r="D40" s="5" t="s">
        <v>28</v>
      </c>
      <c r="E40" s="5" t="s">
        <v>337</v>
      </c>
      <c r="F40" s="3">
        <v>0</v>
      </c>
      <c r="G40" s="3">
        <v>0</v>
      </c>
      <c r="H40" s="3">
        <v>0</v>
      </c>
      <c r="I40" s="3">
        <v>1</v>
      </c>
      <c r="J40" s="3">
        <v>0</v>
      </c>
      <c r="K40" s="3">
        <v>0</v>
      </c>
      <c r="L40" s="4">
        <v>1</v>
      </c>
      <c r="M40" s="3">
        <v>9</v>
      </c>
      <c r="N40" s="13">
        <f t="shared" si="0"/>
        <v>1</v>
      </c>
      <c r="O40">
        <f t="shared" si="3"/>
        <v>9</v>
      </c>
    </row>
    <row r="41" spans="1:15" ht="19.5">
      <c r="A41" s="5" t="s">
        <v>356</v>
      </c>
      <c r="B41" s="5" t="s">
        <v>357</v>
      </c>
      <c r="C41" s="5" t="s">
        <v>326</v>
      </c>
      <c r="D41" s="5" t="s">
        <v>61</v>
      </c>
      <c r="E41" s="5" t="s">
        <v>358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0</v>
      </c>
      <c r="L41" s="4">
        <v>1</v>
      </c>
      <c r="M41" s="3">
        <v>9</v>
      </c>
      <c r="N41" s="13">
        <f t="shared" si="0"/>
        <v>1</v>
      </c>
      <c r="O41">
        <f t="shared" si="3"/>
        <v>9</v>
      </c>
    </row>
    <row r="42" spans="1:15" ht="19.5">
      <c r="A42" s="5" t="s">
        <v>324</v>
      </c>
      <c r="B42" s="5" t="s">
        <v>325</v>
      </c>
      <c r="C42" s="5" t="s">
        <v>326</v>
      </c>
      <c r="D42" s="5" t="s">
        <v>12</v>
      </c>
      <c r="E42" s="5" t="s">
        <v>327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4">
        <v>0</v>
      </c>
      <c r="M42" s="3">
        <v>11</v>
      </c>
      <c r="N42" s="13">
        <f t="shared" si="0"/>
        <v>0</v>
      </c>
      <c r="O42">
        <f t="shared" si="3"/>
        <v>11</v>
      </c>
    </row>
    <row r="43" spans="1:15" ht="19.5">
      <c r="A43" s="5" t="s">
        <v>338</v>
      </c>
      <c r="B43" s="5" t="s">
        <v>339</v>
      </c>
      <c r="C43" s="5" t="s">
        <v>326</v>
      </c>
      <c r="D43" s="5" t="s">
        <v>109</v>
      </c>
      <c r="E43" s="5" t="s">
        <v>340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4">
        <v>0</v>
      </c>
      <c r="M43" s="3">
        <v>11</v>
      </c>
      <c r="N43" s="13">
        <f t="shared" si="0"/>
        <v>0</v>
      </c>
      <c r="O43">
        <f t="shared" si="3"/>
        <v>11</v>
      </c>
    </row>
    <row r="44" spans="1:15" ht="19.5">
      <c r="A44" s="5" t="s">
        <v>347</v>
      </c>
      <c r="B44" s="5" t="s">
        <v>348</v>
      </c>
      <c r="C44" s="5" t="s">
        <v>326</v>
      </c>
      <c r="D44" s="5" t="s">
        <v>57</v>
      </c>
      <c r="E44" s="5" t="s">
        <v>349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4">
        <v>0</v>
      </c>
      <c r="M44" s="3">
        <v>11</v>
      </c>
      <c r="N44" s="13">
        <f t="shared" si="0"/>
        <v>0</v>
      </c>
      <c r="O44">
        <f t="shared" si="3"/>
        <v>11</v>
      </c>
    </row>
    <row r="45" spans="1:15" ht="19.5">
      <c r="A45" s="5" t="s">
        <v>350</v>
      </c>
      <c r="B45" s="5" t="s">
        <v>351</v>
      </c>
      <c r="C45" s="5" t="s">
        <v>326</v>
      </c>
      <c r="D45" s="5" t="s">
        <v>57</v>
      </c>
      <c r="E45" s="5" t="s">
        <v>352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4">
        <v>0</v>
      </c>
      <c r="M45" s="3">
        <v>11</v>
      </c>
      <c r="N45" s="13">
        <f t="shared" si="0"/>
        <v>0</v>
      </c>
      <c r="O45">
        <f t="shared" si="3"/>
        <v>11</v>
      </c>
    </row>
    <row r="46" spans="1:15" ht="19.5">
      <c r="A46" s="8" t="s">
        <v>497</v>
      </c>
      <c r="B46" s="8" t="s">
        <v>498</v>
      </c>
      <c r="C46" s="8" t="s">
        <v>479</v>
      </c>
      <c r="D46" s="8" t="s">
        <v>57</v>
      </c>
      <c r="E46" s="8" t="s">
        <v>499</v>
      </c>
      <c r="F46" s="7">
        <v>0</v>
      </c>
      <c r="G46" s="7">
        <v>0</v>
      </c>
      <c r="H46" s="7">
        <v>0</v>
      </c>
      <c r="I46" s="7">
        <v>1</v>
      </c>
      <c r="J46" s="7">
        <v>1</v>
      </c>
      <c r="K46" s="7">
        <v>1</v>
      </c>
      <c r="L46" s="10">
        <v>3</v>
      </c>
      <c r="M46" s="7">
        <v>1</v>
      </c>
      <c r="N46" s="13">
        <f t="shared" si="0"/>
        <v>3</v>
      </c>
      <c r="O46">
        <f>RANK(N46,N$46:N$59,0)</f>
        <v>1</v>
      </c>
    </row>
    <row r="47" spans="1:15" ht="19.5">
      <c r="A47" s="8" t="s">
        <v>483</v>
      </c>
      <c r="B47" s="8" t="s">
        <v>484</v>
      </c>
      <c r="C47" s="8" t="s">
        <v>479</v>
      </c>
      <c r="D47" s="8" t="s">
        <v>18</v>
      </c>
      <c r="E47" s="8" t="s">
        <v>226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10">
        <v>2</v>
      </c>
      <c r="M47" s="7">
        <v>2</v>
      </c>
      <c r="N47" s="13">
        <f t="shared" si="0"/>
        <v>2</v>
      </c>
      <c r="O47">
        <f t="shared" ref="O47:O59" si="4">RANK(N47,N$46:N$59,0)</f>
        <v>2</v>
      </c>
    </row>
    <row r="48" spans="1:15" ht="19.5">
      <c r="A48" s="8" t="s">
        <v>492</v>
      </c>
      <c r="B48" s="8" t="s">
        <v>493</v>
      </c>
      <c r="C48" s="8" t="s">
        <v>479</v>
      </c>
      <c r="D48" s="8" t="s">
        <v>189</v>
      </c>
      <c r="E48" s="8" t="s">
        <v>494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2</v>
      </c>
      <c r="L48" s="10">
        <v>2</v>
      </c>
      <c r="M48" s="7">
        <v>2</v>
      </c>
      <c r="N48" s="13">
        <f t="shared" si="0"/>
        <v>2</v>
      </c>
      <c r="O48">
        <f t="shared" si="4"/>
        <v>2</v>
      </c>
    </row>
    <row r="49" spans="1:15" ht="19.5">
      <c r="A49" s="8" t="s">
        <v>508</v>
      </c>
      <c r="B49" s="8" t="s">
        <v>509</v>
      </c>
      <c r="C49" s="8" t="s">
        <v>479</v>
      </c>
      <c r="D49" s="8" t="s">
        <v>115</v>
      </c>
      <c r="E49" s="8" t="s">
        <v>435</v>
      </c>
      <c r="F49" s="7">
        <v>0</v>
      </c>
      <c r="G49" s="7">
        <v>1</v>
      </c>
      <c r="H49" s="7">
        <v>0</v>
      </c>
      <c r="I49" s="7">
        <v>0</v>
      </c>
      <c r="J49" s="7">
        <v>1</v>
      </c>
      <c r="K49" s="7">
        <v>0</v>
      </c>
      <c r="L49" s="10">
        <v>2</v>
      </c>
      <c r="M49" s="7">
        <v>2</v>
      </c>
      <c r="N49" s="13">
        <f t="shared" si="0"/>
        <v>2</v>
      </c>
      <c r="O49">
        <f t="shared" si="4"/>
        <v>2</v>
      </c>
    </row>
    <row r="50" spans="1:15" ht="19.5">
      <c r="A50" s="8" t="s">
        <v>477</v>
      </c>
      <c r="B50" s="8" t="s">
        <v>478</v>
      </c>
      <c r="C50" s="8" t="s">
        <v>479</v>
      </c>
      <c r="D50" s="8" t="s">
        <v>12</v>
      </c>
      <c r="E50" s="8" t="s">
        <v>480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1</v>
      </c>
      <c r="L50" s="10">
        <v>1</v>
      </c>
      <c r="M50" s="7">
        <v>5</v>
      </c>
      <c r="N50" s="13">
        <f t="shared" si="0"/>
        <v>1</v>
      </c>
      <c r="O50">
        <f t="shared" si="4"/>
        <v>5</v>
      </c>
    </row>
    <row r="51" spans="1:15" ht="19.5">
      <c r="A51" s="8" t="s">
        <v>495</v>
      </c>
      <c r="B51" s="8" t="s">
        <v>496</v>
      </c>
      <c r="C51" s="8" t="s">
        <v>479</v>
      </c>
      <c r="D51" s="8" t="s">
        <v>42</v>
      </c>
      <c r="E51" s="8" t="s">
        <v>461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10">
        <v>1</v>
      </c>
      <c r="M51" s="7">
        <v>5</v>
      </c>
      <c r="N51" s="13">
        <f t="shared" si="0"/>
        <v>1</v>
      </c>
      <c r="O51">
        <f t="shared" si="4"/>
        <v>5</v>
      </c>
    </row>
    <row r="52" spans="1:15" ht="19.5">
      <c r="A52" s="8" t="s">
        <v>503</v>
      </c>
      <c r="B52" s="8" t="s">
        <v>504</v>
      </c>
      <c r="C52" s="8" t="s">
        <v>479</v>
      </c>
      <c r="D52" s="8" t="s">
        <v>61</v>
      </c>
      <c r="E52" s="8" t="s">
        <v>505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10">
        <v>1</v>
      </c>
      <c r="M52" s="7">
        <v>5</v>
      </c>
      <c r="N52" s="13">
        <f t="shared" si="0"/>
        <v>1</v>
      </c>
      <c r="O52">
        <f t="shared" si="4"/>
        <v>5</v>
      </c>
    </row>
    <row r="53" spans="1:15" ht="19.5">
      <c r="A53" s="8" t="s">
        <v>510</v>
      </c>
      <c r="B53" s="8" t="s">
        <v>511</v>
      </c>
      <c r="C53" s="8" t="s">
        <v>479</v>
      </c>
      <c r="D53" s="8" t="s">
        <v>51</v>
      </c>
      <c r="E53" s="8" t="s">
        <v>392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10">
        <v>1</v>
      </c>
      <c r="M53" s="7">
        <v>5</v>
      </c>
      <c r="N53" s="13">
        <f t="shared" si="0"/>
        <v>1</v>
      </c>
      <c r="O53">
        <f t="shared" si="4"/>
        <v>5</v>
      </c>
    </row>
    <row r="54" spans="1:15" ht="19.5">
      <c r="A54" s="8" t="s">
        <v>481</v>
      </c>
      <c r="B54" s="8" t="s">
        <v>482</v>
      </c>
      <c r="C54" s="8" t="s">
        <v>479</v>
      </c>
      <c r="D54" s="8" t="s">
        <v>18</v>
      </c>
      <c r="E54" s="8" t="s">
        <v>226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10">
        <v>0</v>
      </c>
      <c r="M54" s="7">
        <v>9</v>
      </c>
      <c r="N54" s="13">
        <f t="shared" si="0"/>
        <v>0</v>
      </c>
      <c r="O54">
        <f t="shared" si="4"/>
        <v>9</v>
      </c>
    </row>
    <row r="55" spans="1:15" ht="19.5">
      <c r="A55" s="8" t="s">
        <v>485</v>
      </c>
      <c r="B55" s="8" t="s">
        <v>486</v>
      </c>
      <c r="C55" s="8" t="s">
        <v>479</v>
      </c>
      <c r="D55" s="8" t="s">
        <v>18</v>
      </c>
      <c r="E55" s="8" t="s">
        <v>226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10">
        <v>0</v>
      </c>
      <c r="M55" s="7">
        <v>9</v>
      </c>
      <c r="N55" s="13">
        <f t="shared" si="0"/>
        <v>0</v>
      </c>
      <c r="O55">
        <f t="shared" si="4"/>
        <v>9</v>
      </c>
    </row>
    <row r="56" spans="1:15" ht="19.5">
      <c r="A56" s="8" t="s">
        <v>487</v>
      </c>
      <c r="B56" s="8" t="s">
        <v>488</v>
      </c>
      <c r="C56" s="8" t="s">
        <v>479</v>
      </c>
      <c r="D56" s="8" t="s">
        <v>28</v>
      </c>
      <c r="E56" s="8" t="s">
        <v>489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10">
        <v>0</v>
      </c>
      <c r="M56" s="7">
        <v>9</v>
      </c>
      <c r="N56" s="13">
        <f t="shared" si="0"/>
        <v>0</v>
      </c>
      <c r="O56">
        <f t="shared" si="4"/>
        <v>9</v>
      </c>
    </row>
    <row r="57" spans="1:15" ht="19.5">
      <c r="A57" s="8" t="s">
        <v>490</v>
      </c>
      <c r="B57" s="8" t="s">
        <v>491</v>
      </c>
      <c r="C57" s="8" t="s">
        <v>479</v>
      </c>
      <c r="D57" s="8" t="s">
        <v>109</v>
      </c>
      <c r="E57" s="8" t="s">
        <v>387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10">
        <v>0</v>
      </c>
      <c r="M57" s="7">
        <v>9</v>
      </c>
      <c r="N57" s="13">
        <f t="shared" si="0"/>
        <v>0</v>
      </c>
      <c r="O57">
        <f t="shared" si="4"/>
        <v>9</v>
      </c>
    </row>
    <row r="58" spans="1:15" ht="19.5">
      <c r="A58" s="8" t="s">
        <v>500</v>
      </c>
      <c r="B58" s="8" t="s">
        <v>501</v>
      </c>
      <c r="C58" s="8" t="s">
        <v>479</v>
      </c>
      <c r="D58" s="8" t="s">
        <v>57</v>
      </c>
      <c r="E58" s="8" t="s">
        <v>502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10">
        <v>0</v>
      </c>
      <c r="M58" s="7">
        <v>9</v>
      </c>
      <c r="N58" s="13">
        <f t="shared" si="0"/>
        <v>0</v>
      </c>
      <c r="O58">
        <f t="shared" si="4"/>
        <v>9</v>
      </c>
    </row>
    <row r="59" spans="1:15" ht="19.5">
      <c r="A59" s="8" t="s">
        <v>506</v>
      </c>
      <c r="B59" s="8" t="s">
        <v>507</v>
      </c>
      <c r="C59" s="8" t="s">
        <v>479</v>
      </c>
      <c r="D59" s="8" t="s">
        <v>61</v>
      </c>
      <c r="E59" s="8" t="s">
        <v>470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10">
        <v>0</v>
      </c>
      <c r="M59" s="7">
        <v>9</v>
      </c>
      <c r="N59" s="13">
        <f t="shared" si="0"/>
        <v>0</v>
      </c>
      <c r="O59">
        <f t="shared" si="4"/>
        <v>9</v>
      </c>
    </row>
    <row r="60" spans="1:15" ht="19.5">
      <c r="A60" s="5" t="s">
        <v>374</v>
      </c>
      <c r="B60" s="5" t="s">
        <v>375</v>
      </c>
      <c r="C60" s="5" t="s">
        <v>367</v>
      </c>
      <c r="D60" s="5" t="s">
        <v>18</v>
      </c>
      <c r="E60" s="5" t="s">
        <v>226</v>
      </c>
      <c r="F60" s="3">
        <v>2</v>
      </c>
      <c r="G60" s="3">
        <v>0</v>
      </c>
      <c r="H60" s="3">
        <v>0</v>
      </c>
      <c r="I60" s="3">
        <v>3</v>
      </c>
      <c r="J60" s="3">
        <v>2</v>
      </c>
      <c r="K60" s="3">
        <v>0</v>
      </c>
      <c r="L60" s="4">
        <v>7</v>
      </c>
      <c r="M60" s="3">
        <v>1</v>
      </c>
      <c r="N60" s="13">
        <f t="shared" si="0"/>
        <v>7</v>
      </c>
      <c r="O60">
        <f>RANK(N60,N$60:N$73,0)</f>
        <v>1</v>
      </c>
    </row>
    <row r="61" spans="1:15" ht="19.5">
      <c r="A61" s="5" t="s">
        <v>372</v>
      </c>
      <c r="B61" s="5" t="s">
        <v>373</v>
      </c>
      <c r="C61" s="5" t="s">
        <v>367</v>
      </c>
      <c r="D61" s="5" t="s">
        <v>18</v>
      </c>
      <c r="E61" s="5" t="s">
        <v>226</v>
      </c>
      <c r="F61" s="3">
        <v>0</v>
      </c>
      <c r="G61" s="3">
        <v>0</v>
      </c>
      <c r="H61" s="3">
        <v>0</v>
      </c>
      <c r="I61" s="3">
        <v>2</v>
      </c>
      <c r="J61" s="3">
        <v>0</v>
      </c>
      <c r="K61" s="3">
        <v>0</v>
      </c>
      <c r="L61" s="4">
        <v>2</v>
      </c>
      <c r="M61" s="3">
        <v>2</v>
      </c>
      <c r="N61" s="13">
        <f t="shared" si="0"/>
        <v>2</v>
      </c>
      <c r="O61">
        <f t="shared" ref="O61:O73" si="5">RANK(N61,N$60:N$73,0)</f>
        <v>2</v>
      </c>
    </row>
    <row r="62" spans="1:15" ht="19.5">
      <c r="A62" s="5" t="s">
        <v>376</v>
      </c>
      <c r="B62" s="5" t="s">
        <v>377</v>
      </c>
      <c r="C62" s="5" t="s">
        <v>367</v>
      </c>
      <c r="D62" s="5" t="s">
        <v>18</v>
      </c>
      <c r="E62" s="5" t="s">
        <v>378</v>
      </c>
      <c r="F62" s="3">
        <v>0</v>
      </c>
      <c r="G62" s="3">
        <v>0</v>
      </c>
      <c r="H62" s="3">
        <v>0</v>
      </c>
      <c r="I62" s="3">
        <v>0</v>
      </c>
      <c r="J62" s="3">
        <v>1</v>
      </c>
      <c r="K62" s="3">
        <v>1</v>
      </c>
      <c r="L62" s="4">
        <v>2</v>
      </c>
      <c r="M62" s="3">
        <v>2</v>
      </c>
      <c r="N62" s="13">
        <f t="shared" si="0"/>
        <v>2</v>
      </c>
      <c r="O62">
        <f t="shared" si="5"/>
        <v>2</v>
      </c>
    </row>
    <row r="63" spans="1:15" ht="19.5">
      <c r="A63" s="5" t="s">
        <v>379</v>
      </c>
      <c r="B63" s="5" t="s">
        <v>380</v>
      </c>
      <c r="C63" s="5" t="s">
        <v>367</v>
      </c>
      <c r="D63" s="5" t="s">
        <v>28</v>
      </c>
      <c r="E63" s="5" t="s">
        <v>381</v>
      </c>
      <c r="F63" s="3">
        <v>0</v>
      </c>
      <c r="G63" s="3">
        <v>0</v>
      </c>
      <c r="H63" s="3">
        <v>2</v>
      </c>
      <c r="I63" s="3">
        <v>0</v>
      </c>
      <c r="J63" s="3">
        <v>0</v>
      </c>
      <c r="K63" s="3">
        <v>0</v>
      </c>
      <c r="L63" s="4">
        <v>2</v>
      </c>
      <c r="M63" s="3">
        <v>2</v>
      </c>
      <c r="N63" s="13">
        <f t="shared" si="0"/>
        <v>2</v>
      </c>
      <c r="O63">
        <f t="shared" si="5"/>
        <v>2</v>
      </c>
    </row>
    <row r="64" spans="1:15" ht="19.5">
      <c r="A64" s="5" t="s">
        <v>388</v>
      </c>
      <c r="B64" s="5" t="s">
        <v>389</v>
      </c>
      <c r="C64" s="5" t="s">
        <v>367</v>
      </c>
      <c r="D64" s="5" t="s">
        <v>57</v>
      </c>
      <c r="E64" s="5" t="s">
        <v>390</v>
      </c>
      <c r="F64" s="3">
        <v>0</v>
      </c>
      <c r="G64" s="3">
        <v>0</v>
      </c>
      <c r="H64" s="3">
        <v>0</v>
      </c>
      <c r="I64" s="3">
        <v>2</v>
      </c>
      <c r="J64" s="3">
        <v>0</v>
      </c>
      <c r="K64" s="3">
        <v>0</v>
      </c>
      <c r="L64" s="4">
        <v>2</v>
      </c>
      <c r="M64" s="3">
        <v>2</v>
      </c>
      <c r="N64" s="13">
        <f t="shared" si="0"/>
        <v>2</v>
      </c>
      <c r="O64">
        <f t="shared" si="5"/>
        <v>2</v>
      </c>
    </row>
    <row r="65" spans="1:15" ht="19.5">
      <c r="A65" s="5" t="s">
        <v>395</v>
      </c>
      <c r="B65" s="5" t="s">
        <v>396</v>
      </c>
      <c r="C65" s="5" t="s">
        <v>367</v>
      </c>
      <c r="D65" s="5" t="s">
        <v>115</v>
      </c>
      <c r="E65" s="5" t="s">
        <v>397</v>
      </c>
      <c r="F65" s="3">
        <v>0</v>
      </c>
      <c r="G65" s="3">
        <v>1</v>
      </c>
      <c r="H65" s="3">
        <v>1</v>
      </c>
      <c r="I65" s="3">
        <v>0</v>
      </c>
      <c r="J65" s="3">
        <v>0</v>
      </c>
      <c r="K65" s="3">
        <v>0</v>
      </c>
      <c r="L65" s="4">
        <v>2</v>
      </c>
      <c r="M65" s="3">
        <v>2</v>
      </c>
      <c r="N65" s="13">
        <f t="shared" si="0"/>
        <v>2</v>
      </c>
      <c r="O65">
        <f t="shared" si="5"/>
        <v>2</v>
      </c>
    </row>
    <row r="66" spans="1:15" ht="19.5">
      <c r="A66" s="5" t="s">
        <v>393</v>
      </c>
      <c r="B66" s="5" t="s">
        <v>559</v>
      </c>
      <c r="C66" s="5" t="s">
        <v>367</v>
      </c>
      <c r="D66" s="5" t="s">
        <v>551</v>
      </c>
      <c r="E66" s="5" t="s">
        <v>560</v>
      </c>
      <c r="F66" s="3">
        <v>0</v>
      </c>
      <c r="G66" s="3">
        <v>0</v>
      </c>
      <c r="H66" s="3">
        <v>1</v>
      </c>
      <c r="I66" s="3">
        <v>0</v>
      </c>
      <c r="J66" s="3">
        <v>0</v>
      </c>
      <c r="K66" s="3">
        <v>0</v>
      </c>
      <c r="L66" s="4">
        <v>1</v>
      </c>
      <c r="M66" s="3">
        <v>7</v>
      </c>
      <c r="N66" s="13">
        <f t="shared" si="0"/>
        <v>1</v>
      </c>
      <c r="O66">
        <f t="shared" si="5"/>
        <v>7</v>
      </c>
    </row>
    <row r="67" spans="1:15" ht="19.5">
      <c r="A67" s="5" t="s">
        <v>394</v>
      </c>
      <c r="B67" s="5" t="s">
        <v>561</v>
      </c>
      <c r="C67" s="5" t="s">
        <v>367</v>
      </c>
      <c r="D67" s="5" t="s">
        <v>562</v>
      </c>
      <c r="E67" s="5" t="s">
        <v>563</v>
      </c>
      <c r="F67" s="3">
        <v>0</v>
      </c>
      <c r="G67" s="3">
        <v>0</v>
      </c>
      <c r="H67" s="3">
        <v>0</v>
      </c>
      <c r="I67" s="3">
        <v>0</v>
      </c>
      <c r="J67" s="3">
        <v>1</v>
      </c>
      <c r="K67" s="3">
        <v>0</v>
      </c>
      <c r="L67" s="4">
        <v>1</v>
      </c>
      <c r="M67" s="3">
        <v>7</v>
      </c>
      <c r="N67" s="13">
        <f t="shared" si="0"/>
        <v>1</v>
      </c>
      <c r="O67">
        <f t="shared" si="5"/>
        <v>7</v>
      </c>
    </row>
    <row r="68" spans="1:15" ht="19.5">
      <c r="A68" s="5" t="s">
        <v>365</v>
      </c>
      <c r="B68" s="5" t="s">
        <v>366</v>
      </c>
      <c r="C68" s="5" t="s">
        <v>367</v>
      </c>
      <c r="D68" s="5" t="s">
        <v>12</v>
      </c>
      <c r="E68" s="5" t="s">
        <v>368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4">
        <v>0</v>
      </c>
      <c r="M68" s="3">
        <v>9</v>
      </c>
      <c r="N68" s="13">
        <f t="shared" si="0"/>
        <v>0</v>
      </c>
      <c r="O68">
        <f t="shared" si="5"/>
        <v>9</v>
      </c>
    </row>
    <row r="69" spans="1:15" ht="19.5">
      <c r="A69" s="5" t="s">
        <v>369</v>
      </c>
      <c r="B69" s="5" t="s">
        <v>370</v>
      </c>
      <c r="C69" s="5" t="s">
        <v>367</v>
      </c>
      <c r="D69" s="5" t="s">
        <v>18</v>
      </c>
      <c r="E69" s="5" t="s">
        <v>371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4">
        <v>0</v>
      </c>
      <c r="M69" s="3">
        <v>9</v>
      </c>
      <c r="N69" s="13">
        <f t="shared" ref="N69:N87" si="6">SUM(F69:K69)</f>
        <v>0</v>
      </c>
      <c r="O69">
        <f t="shared" si="5"/>
        <v>9</v>
      </c>
    </row>
    <row r="70" spans="1:15" ht="19.5">
      <c r="A70" s="5" t="s">
        <v>382</v>
      </c>
      <c r="B70" s="5" t="s">
        <v>383</v>
      </c>
      <c r="C70" s="5" t="s">
        <v>367</v>
      </c>
      <c r="D70" s="5" t="s">
        <v>28</v>
      </c>
      <c r="E70" s="5" t="s">
        <v>384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4">
        <v>0</v>
      </c>
      <c r="M70" s="3">
        <v>9</v>
      </c>
      <c r="N70" s="13">
        <f t="shared" si="6"/>
        <v>0</v>
      </c>
      <c r="O70">
        <f t="shared" si="5"/>
        <v>9</v>
      </c>
    </row>
    <row r="71" spans="1:15" ht="19.5">
      <c r="A71" s="5" t="s">
        <v>385</v>
      </c>
      <c r="B71" s="5" t="s">
        <v>386</v>
      </c>
      <c r="C71" s="5" t="s">
        <v>367</v>
      </c>
      <c r="D71" s="5" t="s">
        <v>109</v>
      </c>
      <c r="E71" s="5" t="s">
        <v>387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4">
        <v>0</v>
      </c>
      <c r="M71" s="3">
        <v>9</v>
      </c>
      <c r="N71" s="13">
        <f t="shared" si="6"/>
        <v>0</v>
      </c>
      <c r="O71">
        <f t="shared" si="5"/>
        <v>9</v>
      </c>
    </row>
    <row r="72" spans="1:15" ht="19.5">
      <c r="A72" s="5" t="s">
        <v>391</v>
      </c>
      <c r="B72" s="5" t="s">
        <v>556</v>
      </c>
      <c r="C72" s="5" t="s">
        <v>367</v>
      </c>
      <c r="D72" s="5" t="s">
        <v>557</v>
      </c>
      <c r="E72" s="5" t="s">
        <v>558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4">
        <v>0</v>
      </c>
      <c r="M72" s="3">
        <v>9</v>
      </c>
      <c r="N72" s="13">
        <f t="shared" si="6"/>
        <v>0</v>
      </c>
      <c r="O72">
        <f t="shared" si="5"/>
        <v>9</v>
      </c>
    </row>
    <row r="73" spans="1:15" ht="19.5">
      <c r="A73" s="5" t="s">
        <v>398</v>
      </c>
      <c r="B73" s="5" t="s">
        <v>399</v>
      </c>
      <c r="C73" s="5" t="s">
        <v>367</v>
      </c>
      <c r="D73" s="5" t="s">
        <v>51</v>
      </c>
      <c r="E73" s="5" t="s">
        <v>400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v>0</v>
      </c>
      <c r="M73" s="3">
        <v>9</v>
      </c>
      <c r="N73" s="13">
        <f t="shared" si="6"/>
        <v>0</v>
      </c>
      <c r="O73">
        <f t="shared" si="5"/>
        <v>9</v>
      </c>
    </row>
    <row r="74" spans="1:15" ht="19.5">
      <c r="A74" s="8" t="s">
        <v>534</v>
      </c>
      <c r="B74" s="8" t="s">
        <v>535</v>
      </c>
      <c r="C74" s="8" t="s">
        <v>514</v>
      </c>
      <c r="D74" s="8" t="s">
        <v>61</v>
      </c>
      <c r="E74" s="8" t="s">
        <v>470</v>
      </c>
      <c r="F74" s="7">
        <v>0</v>
      </c>
      <c r="G74" s="7">
        <v>0</v>
      </c>
      <c r="H74" s="7">
        <v>0</v>
      </c>
      <c r="I74" s="7">
        <v>5</v>
      </c>
      <c r="J74" s="7">
        <v>0</v>
      </c>
      <c r="K74" s="7">
        <v>0</v>
      </c>
      <c r="L74" s="10">
        <v>5</v>
      </c>
      <c r="M74" s="7">
        <v>1</v>
      </c>
      <c r="N74" s="13">
        <f t="shared" si="6"/>
        <v>5</v>
      </c>
      <c r="O74">
        <f>RANK(N74,N$74:N$87,0)</f>
        <v>1</v>
      </c>
    </row>
    <row r="75" spans="1:15" ht="19.5">
      <c r="A75" s="8" t="s">
        <v>522</v>
      </c>
      <c r="B75" s="8" t="s">
        <v>523</v>
      </c>
      <c r="C75" s="8" t="s">
        <v>514</v>
      </c>
      <c r="D75" s="8" t="s">
        <v>524</v>
      </c>
      <c r="E75" s="8" t="s">
        <v>525</v>
      </c>
      <c r="F75" s="7">
        <v>3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10">
        <v>3</v>
      </c>
      <c r="M75" s="7">
        <v>2</v>
      </c>
      <c r="N75" s="13">
        <f t="shared" si="6"/>
        <v>3</v>
      </c>
      <c r="O75">
        <f t="shared" ref="O75:O87" si="7">RANK(N75,N$74:N$87,0)</f>
        <v>2</v>
      </c>
    </row>
    <row r="76" spans="1:15" ht="19.5">
      <c r="A76" s="8" t="s">
        <v>516</v>
      </c>
      <c r="B76" s="8" t="s">
        <v>517</v>
      </c>
      <c r="C76" s="8" t="s">
        <v>514</v>
      </c>
      <c r="D76" s="8" t="s">
        <v>12</v>
      </c>
      <c r="E76" s="8" t="s">
        <v>368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1</v>
      </c>
      <c r="L76" s="10">
        <v>1</v>
      </c>
      <c r="M76" s="7">
        <v>3</v>
      </c>
      <c r="N76" s="13">
        <f t="shared" si="6"/>
        <v>1</v>
      </c>
      <c r="O76">
        <f t="shared" si="7"/>
        <v>3</v>
      </c>
    </row>
    <row r="77" spans="1:15" ht="19.5">
      <c r="A77" s="8" t="s">
        <v>536</v>
      </c>
      <c r="B77" s="8" t="s">
        <v>537</v>
      </c>
      <c r="C77" s="8" t="s">
        <v>514</v>
      </c>
      <c r="D77" s="8" t="s">
        <v>61</v>
      </c>
      <c r="E77" s="8" t="s">
        <v>470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1</v>
      </c>
      <c r="L77" s="10">
        <v>1</v>
      </c>
      <c r="M77" s="7">
        <v>3</v>
      </c>
      <c r="N77" s="13">
        <f t="shared" si="6"/>
        <v>1</v>
      </c>
      <c r="O77">
        <f t="shared" si="7"/>
        <v>3</v>
      </c>
    </row>
    <row r="78" spans="1:15" ht="19.5">
      <c r="A78" s="8" t="s">
        <v>512</v>
      </c>
      <c r="B78" s="8" t="s">
        <v>513</v>
      </c>
      <c r="C78" s="8" t="s">
        <v>514</v>
      </c>
      <c r="D78" s="8" t="s">
        <v>12</v>
      </c>
      <c r="E78" s="8" t="s">
        <v>515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10">
        <v>0</v>
      </c>
      <c r="M78" s="7">
        <v>5</v>
      </c>
      <c r="N78" s="13">
        <f t="shared" si="6"/>
        <v>0</v>
      </c>
      <c r="O78">
        <f t="shared" si="7"/>
        <v>5</v>
      </c>
    </row>
    <row r="79" spans="1:15" ht="19.5">
      <c r="A79" s="8" t="s">
        <v>518</v>
      </c>
      <c r="B79" s="8" t="s">
        <v>519</v>
      </c>
      <c r="C79" s="8" t="s">
        <v>514</v>
      </c>
      <c r="D79" s="8" t="s">
        <v>12</v>
      </c>
      <c r="E79" s="8" t="s">
        <v>368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10">
        <v>0</v>
      </c>
      <c r="M79" s="7">
        <v>5</v>
      </c>
      <c r="N79" s="13">
        <f t="shared" si="6"/>
        <v>0</v>
      </c>
      <c r="O79">
        <f t="shared" si="7"/>
        <v>5</v>
      </c>
    </row>
    <row r="80" spans="1:15" ht="19.5">
      <c r="A80" s="8" t="s">
        <v>520</v>
      </c>
      <c r="B80" s="8" t="s">
        <v>521</v>
      </c>
      <c r="C80" s="8" t="s">
        <v>514</v>
      </c>
      <c r="D80" s="8" t="s">
        <v>18</v>
      </c>
      <c r="E80" s="8" t="s">
        <v>226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10">
        <v>0</v>
      </c>
      <c r="M80" s="7">
        <v>5</v>
      </c>
      <c r="N80" s="13">
        <f t="shared" si="6"/>
        <v>0</v>
      </c>
      <c r="O80">
        <f t="shared" si="7"/>
        <v>5</v>
      </c>
    </row>
    <row r="81" spans="1:15" ht="19.5">
      <c r="A81" s="8" t="s">
        <v>526</v>
      </c>
      <c r="B81" s="8" t="s">
        <v>527</v>
      </c>
      <c r="C81" s="8" t="s">
        <v>514</v>
      </c>
      <c r="D81" s="8" t="s">
        <v>28</v>
      </c>
      <c r="E81" s="8" t="s">
        <v>528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10">
        <v>0</v>
      </c>
      <c r="M81" s="7">
        <v>5</v>
      </c>
      <c r="N81" s="13">
        <f t="shared" si="6"/>
        <v>0</v>
      </c>
      <c r="O81">
        <f t="shared" si="7"/>
        <v>5</v>
      </c>
    </row>
    <row r="82" spans="1:15" ht="19.5">
      <c r="A82" s="8" t="s">
        <v>529</v>
      </c>
      <c r="B82" s="8" t="s">
        <v>530</v>
      </c>
      <c r="C82" s="8" t="s">
        <v>514</v>
      </c>
      <c r="D82" s="8" t="s">
        <v>28</v>
      </c>
      <c r="E82" s="8" t="s">
        <v>384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10">
        <v>0</v>
      </c>
      <c r="M82" s="7">
        <v>5</v>
      </c>
      <c r="N82" s="13">
        <f t="shared" si="6"/>
        <v>0</v>
      </c>
      <c r="O82">
        <f t="shared" si="7"/>
        <v>5</v>
      </c>
    </row>
    <row r="83" spans="1:15" ht="19.5">
      <c r="A83" s="8" t="s">
        <v>531</v>
      </c>
      <c r="B83" s="8" t="s">
        <v>532</v>
      </c>
      <c r="C83" s="8" t="s">
        <v>514</v>
      </c>
      <c r="D83" s="8" t="s">
        <v>189</v>
      </c>
      <c r="E83" s="8" t="s">
        <v>533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10">
        <v>0</v>
      </c>
      <c r="M83" s="7">
        <v>5</v>
      </c>
      <c r="N83" s="13">
        <f t="shared" si="6"/>
        <v>0</v>
      </c>
      <c r="O83">
        <f t="shared" si="7"/>
        <v>5</v>
      </c>
    </row>
    <row r="84" spans="1:15" ht="19.5">
      <c r="A84" s="8" t="s">
        <v>394</v>
      </c>
      <c r="B84" s="8" t="s">
        <v>565</v>
      </c>
      <c r="C84" s="8" t="s">
        <v>514</v>
      </c>
      <c r="D84" s="8" t="s">
        <v>562</v>
      </c>
      <c r="E84" s="8" t="s">
        <v>563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10">
        <v>0</v>
      </c>
      <c r="M84" s="7">
        <v>5</v>
      </c>
      <c r="N84" s="13">
        <f t="shared" si="6"/>
        <v>0</v>
      </c>
      <c r="O84">
        <f t="shared" si="7"/>
        <v>5</v>
      </c>
    </row>
    <row r="85" spans="1:15" ht="19.5">
      <c r="A85" s="8" t="s">
        <v>538</v>
      </c>
      <c r="B85" s="8" t="s">
        <v>539</v>
      </c>
      <c r="C85" s="8" t="s">
        <v>514</v>
      </c>
      <c r="D85" s="8" t="s">
        <v>61</v>
      </c>
      <c r="E85" s="8" t="s">
        <v>540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10">
        <v>0</v>
      </c>
      <c r="M85" s="7">
        <v>5</v>
      </c>
      <c r="N85" s="13">
        <f t="shared" si="6"/>
        <v>0</v>
      </c>
      <c r="O85">
        <f t="shared" si="7"/>
        <v>5</v>
      </c>
    </row>
    <row r="86" spans="1:15" ht="19.5">
      <c r="A86" s="8" t="s">
        <v>541</v>
      </c>
      <c r="B86" s="8" t="s">
        <v>542</v>
      </c>
      <c r="C86" s="8" t="s">
        <v>514</v>
      </c>
      <c r="D86" s="8" t="s">
        <v>51</v>
      </c>
      <c r="E86" s="8" t="s">
        <v>392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10">
        <v>0</v>
      </c>
      <c r="M86" s="7">
        <v>5</v>
      </c>
      <c r="N86" s="13">
        <f t="shared" si="6"/>
        <v>0</v>
      </c>
      <c r="O86">
        <f t="shared" si="7"/>
        <v>5</v>
      </c>
    </row>
    <row r="87" spans="1:15" ht="19.5">
      <c r="A87" s="8" t="s">
        <v>543</v>
      </c>
      <c r="B87" s="8" t="s">
        <v>544</v>
      </c>
      <c r="C87" s="8" t="s">
        <v>514</v>
      </c>
      <c r="D87" s="8" t="s">
        <v>51</v>
      </c>
      <c r="E87" s="8" t="s">
        <v>392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10">
        <v>0</v>
      </c>
      <c r="M87" s="7">
        <v>5</v>
      </c>
      <c r="N87" s="13">
        <f t="shared" si="6"/>
        <v>0</v>
      </c>
      <c r="O87">
        <f t="shared" si="7"/>
        <v>5</v>
      </c>
    </row>
  </sheetData>
  <sortState ref="A4:M121">
    <sortCondition ref="C4:C121" customList="高男菁英組,高女菁英組,國男菁英組,國女菁英組,高男社團組,高女社團組,國男社團組,國女社團組,國小高男組,國小高女組,國小中男組,國小中女組,國小低男組,國小低女組"/>
    <sortCondition ref="M4:M121"/>
  </sortState>
  <mergeCells count="1">
    <mergeCell ref="A1:M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pane ySplit="3" topLeftCell="A4" activePane="bottomLeft" state="frozen"/>
      <selection pane="bottomLeft" activeCell="K8" sqref="K8"/>
    </sheetView>
  </sheetViews>
  <sheetFormatPr defaultRowHeight="17"/>
  <cols>
    <col min="1" max="1" width="8" bestFit="1" customWidth="1"/>
    <col min="2" max="2" width="11.90625" bestFit="1" customWidth="1"/>
    <col min="3" max="3" width="14.6328125" bestFit="1" customWidth="1"/>
    <col min="4" max="4" width="9.26953125" customWidth="1"/>
    <col min="5" max="5" width="39.6328125" customWidth="1"/>
    <col min="6" max="11" width="9.26953125" customWidth="1"/>
    <col min="12" max="12" width="6.7265625" bestFit="1" customWidth="1"/>
    <col min="13" max="13" width="11.90625" bestFit="1" customWidth="1"/>
    <col min="14" max="14" width="0" hidden="1" customWidth="1"/>
    <col min="15" max="15" width="11.36328125" hidden="1" customWidth="1"/>
  </cols>
  <sheetData>
    <row r="1" spans="1:15" ht="27.5">
      <c r="A1" s="43" t="s">
        <v>587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2" t="s">
        <v>607</v>
      </c>
      <c r="O1" s="22" t="s">
        <v>607</v>
      </c>
    </row>
    <row r="2" spans="1:15" ht="19.5">
      <c r="A2" s="1" t="s">
        <v>0</v>
      </c>
      <c r="B2" s="1" t="s">
        <v>1</v>
      </c>
      <c r="C2" s="1" t="s">
        <v>546</v>
      </c>
      <c r="D2" s="1" t="s">
        <v>2</v>
      </c>
      <c r="E2" s="1" t="s">
        <v>3</v>
      </c>
      <c r="F2" s="1" t="s">
        <v>566</v>
      </c>
      <c r="G2" s="1" t="s">
        <v>567</v>
      </c>
      <c r="H2" s="1" t="s">
        <v>568</v>
      </c>
      <c r="I2" s="1" t="s">
        <v>569</v>
      </c>
      <c r="J2" s="1" t="s">
        <v>570</v>
      </c>
      <c r="K2" s="1" t="s">
        <v>577</v>
      </c>
      <c r="L2" s="1" t="s">
        <v>575</v>
      </c>
      <c r="M2" s="1" t="s">
        <v>608</v>
      </c>
      <c r="N2" s="25" t="s">
        <v>575</v>
      </c>
      <c r="O2" s="25" t="s">
        <v>576</v>
      </c>
    </row>
    <row r="3" spans="1:15" ht="19.5">
      <c r="A3" s="1"/>
      <c r="B3" s="1"/>
      <c r="C3" s="1"/>
      <c r="D3" s="1"/>
      <c r="E3" s="1"/>
      <c r="F3" s="28">
        <v>30</v>
      </c>
      <c r="G3" s="28">
        <v>30</v>
      </c>
      <c r="H3" s="28">
        <v>30</v>
      </c>
      <c r="I3" s="28">
        <v>20</v>
      </c>
      <c r="J3" s="28">
        <v>20</v>
      </c>
      <c r="K3" s="28">
        <v>20</v>
      </c>
      <c r="L3" s="1"/>
      <c r="M3" s="1"/>
      <c r="N3" s="25"/>
      <c r="O3" s="25"/>
    </row>
    <row r="4" spans="1:15" ht="19.5">
      <c r="A4" s="5" t="s">
        <v>16</v>
      </c>
      <c r="B4" s="5" t="s">
        <v>17</v>
      </c>
      <c r="C4" s="5" t="s">
        <v>11</v>
      </c>
      <c r="D4" s="5" t="s">
        <v>18</v>
      </c>
      <c r="E4" s="5" t="s">
        <v>19</v>
      </c>
      <c r="F4" s="3">
        <v>1</v>
      </c>
      <c r="G4" s="3">
        <v>0</v>
      </c>
      <c r="H4" s="3">
        <v>3</v>
      </c>
      <c r="I4" s="3">
        <v>0</v>
      </c>
      <c r="J4" s="3">
        <v>0</v>
      </c>
      <c r="K4" s="3">
        <v>2</v>
      </c>
      <c r="L4" s="4">
        <f>SUM(F4:K4)</f>
        <v>6</v>
      </c>
      <c r="M4" s="3">
        <v>1</v>
      </c>
      <c r="N4" s="13">
        <f>SUM(F4:K4)</f>
        <v>6</v>
      </c>
      <c r="O4" s="13">
        <f>RANK(N4,N$5:N$40,0)</f>
        <v>1</v>
      </c>
    </row>
    <row r="5" spans="1:15" ht="19.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3">
        <v>0</v>
      </c>
      <c r="G5" s="3">
        <v>3</v>
      </c>
      <c r="H5" s="3">
        <v>0</v>
      </c>
      <c r="I5" s="3">
        <v>3</v>
      </c>
      <c r="J5" s="3">
        <v>0</v>
      </c>
      <c r="K5" s="3">
        <v>0</v>
      </c>
      <c r="L5" s="4">
        <f>SUM(F5:K5)</f>
        <v>6</v>
      </c>
      <c r="M5" s="3">
        <v>2</v>
      </c>
      <c r="N5" s="13">
        <f>SUM(F5:K5)</f>
        <v>6</v>
      </c>
      <c r="O5" s="13">
        <f>RANK(N5,N$5:N$40,0)</f>
        <v>1</v>
      </c>
    </row>
    <row r="6" spans="1:15" ht="19.5">
      <c r="A6" s="5" t="s">
        <v>44</v>
      </c>
      <c r="B6" s="5" t="s">
        <v>45</v>
      </c>
      <c r="C6" s="5" t="s">
        <v>11</v>
      </c>
      <c r="D6" s="5" t="s">
        <v>42</v>
      </c>
      <c r="E6" s="5" t="s">
        <v>43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5</v>
      </c>
      <c r="L6" s="4">
        <f t="shared" ref="L6:L52" si="0">SUM(F6:K6)</f>
        <v>5</v>
      </c>
      <c r="M6" s="3">
        <v>3</v>
      </c>
      <c r="N6" s="13">
        <f t="shared" ref="N6:N52" si="1">SUM(F6:K6)</f>
        <v>5</v>
      </c>
      <c r="O6" s="13">
        <f>RANK(N6,N$5:N$40,0)</f>
        <v>2</v>
      </c>
    </row>
    <row r="7" spans="1:15" ht="19.5">
      <c r="A7" s="5" t="s">
        <v>20</v>
      </c>
      <c r="B7" s="5" t="s">
        <v>21</v>
      </c>
      <c r="C7" s="5" t="s">
        <v>11</v>
      </c>
      <c r="D7" s="5" t="s">
        <v>18</v>
      </c>
      <c r="E7" s="5" t="s">
        <v>22</v>
      </c>
      <c r="F7" s="3">
        <v>0</v>
      </c>
      <c r="G7" s="3">
        <v>0</v>
      </c>
      <c r="H7" s="3">
        <v>1</v>
      </c>
      <c r="I7" s="3">
        <v>3</v>
      </c>
      <c r="J7" s="3">
        <v>0</v>
      </c>
      <c r="K7" s="3">
        <v>0</v>
      </c>
      <c r="L7" s="4">
        <f t="shared" si="0"/>
        <v>4</v>
      </c>
      <c r="M7" s="3">
        <v>4</v>
      </c>
      <c r="N7" s="13">
        <f t="shared" si="1"/>
        <v>4</v>
      </c>
      <c r="O7" s="13">
        <f>RANK(N7,N$5:N$40,0)</f>
        <v>3</v>
      </c>
    </row>
    <row r="8" spans="1:15" ht="19.5">
      <c r="A8" s="5" t="s">
        <v>14</v>
      </c>
      <c r="B8" s="5" t="s">
        <v>15</v>
      </c>
      <c r="C8" s="5" t="s">
        <v>11</v>
      </c>
      <c r="D8" s="5" t="s">
        <v>12</v>
      </c>
      <c r="E8" s="5" t="s">
        <v>13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4">
        <f t="shared" si="0"/>
        <v>2</v>
      </c>
      <c r="M8" s="3">
        <v>5</v>
      </c>
      <c r="N8" s="13">
        <f t="shared" si="1"/>
        <v>2</v>
      </c>
      <c r="O8" s="13">
        <f>RANK(N8,N$5:N$40,0)</f>
        <v>4</v>
      </c>
    </row>
    <row r="9" spans="1:15" ht="19.5">
      <c r="A9" s="5" t="s">
        <v>23</v>
      </c>
      <c r="B9" s="5" t="s">
        <v>24</v>
      </c>
      <c r="C9" s="5" t="s">
        <v>11</v>
      </c>
      <c r="D9" s="5" t="s">
        <v>18</v>
      </c>
      <c r="E9" s="5" t="s">
        <v>25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4">
        <f t="shared" si="0"/>
        <v>2</v>
      </c>
      <c r="M9" s="3">
        <v>5</v>
      </c>
      <c r="N9" s="13">
        <f t="shared" si="1"/>
        <v>2</v>
      </c>
      <c r="O9" s="13">
        <f>RANK(N9,N$5:N$40,0)</f>
        <v>4</v>
      </c>
    </row>
    <row r="10" spans="1:15" ht="19.5">
      <c r="A10" s="5" t="s">
        <v>46</v>
      </c>
      <c r="B10" s="5" t="s">
        <v>47</v>
      </c>
      <c r="C10" s="5" t="s">
        <v>11</v>
      </c>
      <c r="D10" s="5" t="s">
        <v>42</v>
      </c>
      <c r="E10" s="5" t="s">
        <v>43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  <c r="L10" s="4">
        <f t="shared" si="0"/>
        <v>2</v>
      </c>
      <c r="M10" s="3">
        <v>5</v>
      </c>
      <c r="N10" s="13">
        <f t="shared" si="1"/>
        <v>2</v>
      </c>
      <c r="O10" s="13">
        <f>RANK(N10,N$5:N$40,0)</f>
        <v>4</v>
      </c>
    </row>
    <row r="11" spans="1:15" ht="19.5">
      <c r="A11" s="5" t="s">
        <v>55</v>
      </c>
      <c r="B11" s="5" t="s">
        <v>56</v>
      </c>
      <c r="C11" s="5" t="s">
        <v>11</v>
      </c>
      <c r="D11" s="5" t="s">
        <v>57</v>
      </c>
      <c r="E11" s="5" t="s">
        <v>58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4">
        <f t="shared" si="0"/>
        <v>2</v>
      </c>
      <c r="M11" s="3">
        <v>5</v>
      </c>
      <c r="N11" s="13">
        <f t="shared" si="1"/>
        <v>2</v>
      </c>
      <c r="O11" s="13">
        <f>RANK(N11,N$5:N$40,0)</f>
        <v>4</v>
      </c>
    </row>
    <row r="12" spans="1:15" ht="19.5">
      <c r="A12" s="5" t="s">
        <v>26</v>
      </c>
      <c r="B12" s="5" t="s">
        <v>27</v>
      </c>
      <c r="C12" s="5" t="s">
        <v>11</v>
      </c>
      <c r="D12" s="5" t="s">
        <v>28</v>
      </c>
      <c r="E12" s="5" t="s">
        <v>29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4">
        <f t="shared" si="0"/>
        <v>1</v>
      </c>
      <c r="M12" s="3">
        <v>9</v>
      </c>
      <c r="N12" s="13">
        <f t="shared" si="1"/>
        <v>1</v>
      </c>
      <c r="O12" s="13">
        <f>RANK(N12,N$5:N$40,0)</f>
        <v>8</v>
      </c>
    </row>
    <row r="13" spans="1:15" ht="19.5">
      <c r="A13" s="5" t="s">
        <v>40</v>
      </c>
      <c r="B13" s="5" t="s">
        <v>41</v>
      </c>
      <c r="C13" s="5" t="s">
        <v>11</v>
      </c>
      <c r="D13" s="5" t="s">
        <v>42</v>
      </c>
      <c r="E13" s="5" t="s">
        <v>43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4">
        <f t="shared" si="0"/>
        <v>1</v>
      </c>
      <c r="M13" s="3">
        <v>9</v>
      </c>
      <c r="N13" s="13">
        <f t="shared" si="1"/>
        <v>1</v>
      </c>
      <c r="O13" s="13">
        <f>RANK(N13,N$5:N$40,0)</f>
        <v>8</v>
      </c>
    </row>
    <row r="14" spans="1:15" ht="19.5">
      <c r="A14" s="5" t="s">
        <v>53</v>
      </c>
      <c r="B14" s="5" t="s">
        <v>54</v>
      </c>
      <c r="C14" s="5" t="s">
        <v>11</v>
      </c>
      <c r="D14" s="5" t="s">
        <v>42</v>
      </c>
      <c r="E14" s="5" t="s">
        <v>43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4">
        <f t="shared" si="0"/>
        <v>1</v>
      </c>
      <c r="M14" s="3">
        <v>9</v>
      </c>
      <c r="N14" s="13">
        <f t="shared" si="1"/>
        <v>1</v>
      </c>
      <c r="O14" s="13">
        <f>RANK(N14,N$5:N$40,0)</f>
        <v>8</v>
      </c>
    </row>
    <row r="15" spans="1:15" ht="19.5">
      <c r="A15" s="5" t="s">
        <v>71</v>
      </c>
      <c r="B15" s="5" t="s">
        <v>72</v>
      </c>
      <c r="C15" s="5" t="s">
        <v>11</v>
      </c>
      <c r="D15" s="5" t="s">
        <v>69</v>
      </c>
      <c r="E15" s="5" t="s">
        <v>70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4">
        <f t="shared" si="0"/>
        <v>1</v>
      </c>
      <c r="M15" s="3">
        <v>9</v>
      </c>
      <c r="N15" s="13">
        <f t="shared" si="1"/>
        <v>1</v>
      </c>
      <c r="O15" s="13">
        <f>RANK(N15,N$5:N$40,0)</f>
        <v>8</v>
      </c>
    </row>
    <row r="16" spans="1:15" ht="19.5">
      <c r="A16" s="5" t="s">
        <v>75</v>
      </c>
      <c r="B16" s="5" t="s">
        <v>76</v>
      </c>
      <c r="C16" s="5" t="s">
        <v>11</v>
      </c>
      <c r="D16" s="5" t="s">
        <v>51</v>
      </c>
      <c r="E16" s="5" t="s">
        <v>52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4">
        <f t="shared" si="0"/>
        <v>1</v>
      </c>
      <c r="M16" s="3">
        <v>9</v>
      </c>
      <c r="N16" s="13">
        <f t="shared" si="1"/>
        <v>1</v>
      </c>
      <c r="O16" s="13">
        <f>RANK(N16,N$5:N$40,0)</f>
        <v>8</v>
      </c>
    </row>
    <row r="17" spans="1:15" ht="19.5">
      <c r="A17" s="5" t="s">
        <v>79</v>
      </c>
      <c r="B17" s="5" t="s">
        <v>80</v>
      </c>
      <c r="C17" s="5" t="s">
        <v>11</v>
      </c>
      <c r="D17" s="5" t="s">
        <v>51</v>
      </c>
      <c r="E17" s="5" t="s">
        <v>52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4">
        <f t="shared" si="0"/>
        <v>1</v>
      </c>
      <c r="M17" s="3">
        <v>9</v>
      </c>
      <c r="N17" s="13">
        <f t="shared" si="1"/>
        <v>1</v>
      </c>
      <c r="O17" s="13">
        <f>RANK(N17,N$5:N$40,0)</f>
        <v>8</v>
      </c>
    </row>
    <row r="18" spans="1:15" ht="19.5">
      <c r="A18" s="5" t="s">
        <v>30</v>
      </c>
      <c r="B18" s="5" t="s">
        <v>31</v>
      </c>
      <c r="C18" s="5" t="s">
        <v>11</v>
      </c>
      <c r="D18" s="5" t="s">
        <v>28</v>
      </c>
      <c r="E18" s="5" t="s">
        <v>32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4">
        <f t="shared" si="0"/>
        <v>0</v>
      </c>
      <c r="M18" s="3">
        <v>15</v>
      </c>
      <c r="N18" s="13">
        <f t="shared" si="1"/>
        <v>0</v>
      </c>
      <c r="O18" s="13">
        <f>RANK(N18,N$5:N$40,0)</f>
        <v>14</v>
      </c>
    </row>
    <row r="19" spans="1:15" ht="19.5">
      <c r="A19" s="5" t="s">
        <v>33</v>
      </c>
      <c r="B19" s="5" t="s">
        <v>34</v>
      </c>
      <c r="C19" s="5" t="s">
        <v>11</v>
      </c>
      <c r="D19" s="5" t="s">
        <v>28</v>
      </c>
      <c r="E19" s="5" t="s">
        <v>35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4">
        <f t="shared" si="0"/>
        <v>0</v>
      </c>
      <c r="M19" s="3">
        <v>15</v>
      </c>
      <c r="N19" s="13">
        <f t="shared" si="1"/>
        <v>0</v>
      </c>
      <c r="O19" s="13">
        <f>RANK(N19,N$5:N$40,0)</f>
        <v>14</v>
      </c>
    </row>
    <row r="20" spans="1:15" ht="19.5">
      <c r="A20" s="5" t="s">
        <v>36</v>
      </c>
      <c r="B20" s="5" t="s">
        <v>37</v>
      </c>
      <c r="C20" s="5" t="s">
        <v>11</v>
      </c>
      <c r="D20" s="5" t="s">
        <v>38</v>
      </c>
      <c r="E20" s="5" t="s">
        <v>39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4">
        <f t="shared" si="0"/>
        <v>0</v>
      </c>
      <c r="M20" s="3">
        <v>15</v>
      </c>
      <c r="N20" s="13">
        <f t="shared" si="1"/>
        <v>0</v>
      </c>
      <c r="O20" s="13">
        <f>RANK(N20,N$5:N$40,0)</f>
        <v>14</v>
      </c>
    </row>
    <row r="21" spans="1:15" ht="19.5">
      <c r="A21" s="5" t="s">
        <v>48</v>
      </c>
      <c r="B21" s="5" t="s">
        <v>49</v>
      </c>
      <c r="C21" s="5" t="s">
        <v>50</v>
      </c>
      <c r="D21" s="5" t="s">
        <v>51</v>
      </c>
      <c r="E21" s="5" t="s">
        <v>52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4">
        <f t="shared" si="0"/>
        <v>0</v>
      </c>
      <c r="M21" s="3">
        <v>15</v>
      </c>
      <c r="N21" s="13">
        <f t="shared" si="1"/>
        <v>0</v>
      </c>
      <c r="O21" s="13">
        <f>RANK(N21,N$5:N$40,0)</f>
        <v>14</v>
      </c>
    </row>
    <row r="22" spans="1:15" ht="19.5">
      <c r="A22" s="5" t="s">
        <v>59</v>
      </c>
      <c r="B22" s="5" t="s">
        <v>60</v>
      </c>
      <c r="C22" s="5" t="s">
        <v>11</v>
      </c>
      <c r="D22" s="5" t="s">
        <v>61</v>
      </c>
      <c r="E22" s="5" t="s">
        <v>62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4">
        <f t="shared" si="0"/>
        <v>0</v>
      </c>
      <c r="M22" s="3">
        <v>15</v>
      </c>
      <c r="N22" s="13">
        <f t="shared" si="1"/>
        <v>0</v>
      </c>
      <c r="O22" s="13">
        <f>RANK(N22,N$5:N$40,0)</f>
        <v>14</v>
      </c>
    </row>
    <row r="23" spans="1:15" ht="19.5">
      <c r="A23" s="5" t="s">
        <v>63</v>
      </c>
      <c r="B23" s="5" t="s">
        <v>64</v>
      </c>
      <c r="C23" s="5" t="s">
        <v>11</v>
      </c>
      <c r="D23" s="5" t="s">
        <v>65</v>
      </c>
      <c r="E23" s="5" t="s">
        <v>66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4">
        <f t="shared" si="0"/>
        <v>0</v>
      </c>
      <c r="M23" s="3">
        <v>15</v>
      </c>
      <c r="N23" s="13">
        <f t="shared" si="1"/>
        <v>0</v>
      </c>
      <c r="O23" s="13">
        <f>RANK(N23,N$5:N$40,0)</f>
        <v>14</v>
      </c>
    </row>
    <row r="24" spans="1:15" ht="19.5">
      <c r="A24" s="5" t="s">
        <v>67</v>
      </c>
      <c r="B24" s="5" t="s">
        <v>68</v>
      </c>
      <c r="C24" s="5" t="s">
        <v>11</v>
      </c>
      <c r="D24" s="5" t="s">
        <v>69</v>
      </c>
      <c r="E24" s="5" t="s">
        <v>70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4">
        <f t="shared" si="0"/>
        <v>0</v>
      </c>
      <c r="M24" s="3">
        <v>15</v>
      </c>
      <c r="N24" s="13">
        <f t="shared" si="1"/>
        <v>0</v>
      </c>
      <c r="O24" s="13">
        <f>RANK(N24,N$5:N$40,0)</f>
        <v>14</v>
      </c>
    </row>
    <row r="25" spans="1:15" ht="19.5">
      <c r="A25" s="5" t="s">
        <v>73</v>
      </c>
      <c r="B25" s="5" t="s">
        <v>74</v>
      </c>
      <c r="C25" s="5" t="s">
        <v>11</v>
      </c>
      <c r="D25" s="5" t="s">
        <v>69</v>
      </c>
      <c r="E25" s="5" t="s">
        <v>70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4">
        <f t="shared" si="0"/>
        <v>0</v>
      </c>
      <c r="M25" s="3">
        <v>15</v>
      </c>
      <c r="N25" s="13">
        <f t="shared" si="1"/>
        <v>0</v>
      </c>
      <c r="O25" s="13">
        <f>RANK(N25,N$5:N$40,0)</f>
        <v>14</v>
      </c>
    </row>
    <row r="26" spans="1:15" ht="19.5">
      <c r="A26" s="5" t="s">
        <v>77</v>
      </c>
      <c r="B26" s="5" t="s">
        <v>78</v>
      </c>
      <c r="C26" s="5" t="s">
        <v>11</v>
      </c>
      <c r="D26" s="5" t="s">
        <v>51</v>
      </c>
      <c r="E26" s="5" t="s">
        <v>52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4">
        <f t="shared" si="0"/>
        <v>0</v>
      </c>
      <c r="M26" s="3">
        <v>15</v>
      </c>
      <c r="N26" s="13">
        <f t="shared" si="1"/>
        <v>0</v>
      </c>
      <c r="O26" s="13">
        <f>RANK(N26,N$5:N$40,0)</f>
        <v>14</v>
      </c>
    </row>
    <row r="27" spans="1:15" ht="19.5">
      <c r="A27" s="5" t="s">
        <v>81</v>
      </c>
      <c r="B27" s="5" t="s">
        <v>82</v>
      </c>
      <c r="C27" s="5" t="s">
        <v>83</v>
      </c>
      <c r="D27" s="5" t="s">
        <v>12</v>
      </c>
      <c r="E27" s="5" t="s">
        <v>13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4">
        <f t="shared" si="0"/>
        <v>0</v>
      </c>
      <c r="M27" s="3">
        <v>15</v>
      </c>
      <c r="N27" s="13">
        <f t="shared" si="1"/>
        <v>0</v>
      </c>
      <c r="O27" s="13">
        <f>RANK(N27,N$5:N$40,0)</f>
        <v>14</v>
      </c>
    </row>
    <row r="28" spans="1:15" ht="19.5">
      <c r="A28" s="5" t="s">
        <v>84</v>
      </c>
      <c r="B28" s="5" t="s">
        <v>85</v>
      </c>
      <c r="C28" s="5" t="s">
        <v>83</v>
      </c>
      <c r="D28" s="5" t="s">
        <v>12</v>
      </c>
      <c r="E28" s="5" t="s">
        <v>86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4">
        <f t="shared" si="0"/>
        <v>0</v>
      </c>
      <c r="M28" s="3">
        <v>15</v>
      </c>
      <c r="N28" s="13">
        <f t="shared" si="1"/>
        <v>0</v>
      </c>
      <c r="O28" s="13">
        <f>RANK(N28,N$5:N$40,0)</f>
        <v>14</v>
      </c>
    </row>
    <row r="29" spans="1:15" ht="19.5">
      <c r="A29" s="5" t="s">
        <v>87</v>
      </c>
      <c r="B29" s="5" t="s">
        <v>88</v>
      </c>
      <c r="C29" s="5" t="s">
        <v>83</v>
      </c>
      <c r="D29" s="5" t="s">
        <v>12</v>
      </c>
      <c r="E29" s="5" t="s">
        <v>89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4">
        <f t="shared" si="0"/>
        <v>0</v>
      </c>
      <c r="M29" s="3">
        <v>15</v>
      </c>
      <c r="N29" s="13">
        <f t="shared" si="1"/>
        <v>0</v>
      </c>
      <c r="O29" s="13">
        <f>RANK(N29,N$5:N$40,0)</f>
        <v>14</v>
      </c>
    </row>
    <row r="30" spans="1:15" ht="19.5">
      <c r="A30" s="5" t="s">
        <v>90</v>
      </c>
      <c r="B30" s="5" t="s">
        <v>91</v>
      </c>
      <c r="C30" s="5" t="s">
        <v>83</v>
      </c>
      <c r="D30" s="5" t="s">
        <v>12</v>
      </c>
      <c r="E30" s="5" t="s">
        <v>89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4">
        <f t="shared" si="0"/>
        <v>0</v>
      </c>
      <c r="M30" s="3">
        <v>15</v>
      </c>
      <c r="N30" s="13">
        <f t="shared" si="1"/>
        <v>0</v>
      </c>
      <c r="O30" s="13">
        <f>RANK(N30,N$5:N$40,0)</f>
        <v>14</v>
      </c>
    </row>
    <row r="31" spans="1:15" ht="19.5">
      <c r="A31" s="5" t="s">
        <v>92</v>
      </c>
      <c r="B31" s="5" t="s">
        <v>93</v>
      </c>
      <c r="C31" s="5" t="s">
        <v>83</v>
      </c>
      <c r="D31" s="5" t="s">
        <v>18</v>
      </c>
      <c r="E31" s="5" t="s">
        <v>22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4">
        <f t="shared" si="0"/>
        <v>0</v>
      </c>
      <c r="M31" s="3">
        <v>15</v>
      </c>
      <c r="N31" s="13">
        <f t="shared" si="1"/>
        <v>0</v>
      </c>
      <c r="O31" s="13">
        <f>RANK(N31,N$5:N$40,0)</f>
        <v>14</v>
      </c>
    </row>
    <row r="32" spans="1:15" ht="19.5">
      <c r="A32" s="5" t="s">
        <v>94</v>
      </c>
      <c r="B32" s="5" t="s">
        <v>95</v>
      </c>
      <c r="C32" s="5" t="s">
        <v>83</v>
      </c>
      <c r="D32" s="5" t="s">
        <v>18</v>
      </c>
      <c r="E32" s="5" t="s">
        <v>96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4">
        <f t="shared" si="0"/>
        <v>0</v>
      </c>
      <c r="M32" s="3">
        <v>15</v>
      </c>
      <c r="N32" s="13">
        <f t="shared" si="1"/>
        <v>0</v>
      </c>
      <c r="O32" s="13">
        <f>RANK(N32,N$5:N$40,0)</f>
        <v>14</v>
      </c>
    </row>
    <row r="33" spans="1:15" ht="19.5">
      <c r="A33" s="5" t="s">
        <v>97</v>
      </c>
      <c r="B33" s="5" t="s">
        <v>98</v>
      </c>
      <c r="C33" s="5" t="s">
        <v>83</v>
      </c>
      <c r="D33" s="5" t="s">
        <v>18</v>
      </c>
      <c r="E33" s="5" t="s">
        <v>99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4">
        <f t="shared" si="0"/>
        <v>0</v>
      </c>
      <c r="M33" s="3">
        <v>15</v>
      </c>
      <c r="N33" s="13">
        <f t="shared" si="1"/>
        <v>0</v>
      </c>
      <c r="O33" s="13">
        <f>RANK(N33,N$5:N$40,0)</f>
        <v>14</v>
      </c>
    </row>
    <row r="34" spans="1:15" ht="19.5">
      <c r="A34" s="5" t="s">
        <v>100</v>
      </c>
      <c r="B34" s="5" t="s">
        <v>101</v>
      </c>
      <c r="C34" s="5" t="s">
        <v>83</v>
      </c>
      <c r="D34" s="5" t="s">
        <v>18</v>
      </c>
      <c r="E34" s="5" t="s">
        <v>99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4">
        <f t="shared" si="0"/>
        <v>0</v>
      </c>
      <c r="M34" s="3">
        <v>15</v>
      </c>
      <c r="N34" s="13">
        <f t="shared" si="1"/>
        <v>0</v>
      </c>
      <c r="O34" s="13">
        <f>RANK(N34,N$5:N$40,0)</f>
        <v>14</v>
      </c>
    </row>
    <row r="35" spans="1:15" ht="19.5">
      <c r="A35" s="5" t="s">
        <v>102</v>
      </c>
      <c r="B35" s="5" t="s">
        <v>103</v>
      </c>
      <c r="C35" s="5" t="s">
        <v>83</v>
      </c>
      <c r="D35" s="5" t="s">
        <v>38</v>
      </c>
      <c r="E35" s="5" t="s">
        <v>104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4">
        <f t="shared" si="0"/>
        <v>0</v>
      </c>
      <c r="M35" s="3">
        <v>15</v>
      </c>
      <c r="N35" s="13">
        <f t="shared" si="1"/>
        <v>0</v>
      </c>
      <c r="O35" s="13">
        <f>RANK(N35,N$5:N$40,0)</f>
        <v>14</v>
      </c>
    </row>
    <row r="36" spans="1:15" ht="19.5">
      <c r="A36" s="5" t="s">
        <v>105</v>
      </c>
      <c r="B36" s="5" t="s">
        <v>106</v>
      </c>
      <c r="C36" s="5" t="s">
        <v>83</v>
      </c>
      <c r="D36" s="5" t="s">
        <v>38</v>
      </c>
      <c r="E36" s="5" t="s">
        <v>104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4">
        <f t="shared" si="0"/>
        <v>0</v>
      </c>
      <c r="M36" s="3">
        <v>15</v>
      </c>
      <c r="N36" s="13">
        <f t="shared" si="1"/>
        <v>0</v>
      </c>
      <c r="O36" s="13">
        <f>RANK(N36,N$5:N$40,0)</f>
        <v>14</v>
      </c>
    </row>
    <row r="37" spans="1:15" ht="19.5">
      <c r="A37" s="5" t="s">
        <v>107</v>
      </c>
      <c r="B37" s="5" t="s">
        <v>108</v>
      </c>
      <c r="C37" s="5" t="s">
        <v>83</v>
      </c>
      <c r="D37" s="5" t="s">
        <v>109</v>
      </c>
      <c r="E37" s="5" t="s">
        <v>110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4">
        <f t="shared" si="0"/>
        <v>0</v>
      </c>
      <c r="M37" s="3">
        <v>15</v>
      </c>
      <c r="N37" s="13">
        <f t="shared" si="1"/>
        <v>0</v>
      </c>
      <c r="O37" s="13">
        <f>RANK(N37,N$5:N$40,0)</f>
        <v>14</v>
      </c>
    </row>
    <row r="38" spans="1:15" ht="19.5">
      <c r="A38" s="5" t="s">
        <v>111</v>
      </c>
      <c r="B38" s="5" t="s">
        <v>112</v>
      </c>
      <c r="C38" s="5" t="s">
        <v>83</v>
      </c>
      <c r="D38" s="5" t="s">
        <v>109</v>
      </c>
      <c r="E38" s="5" t="s">
        <v>110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4">
        <f t="shared" si="0"/>
        <v>0</v>
      </c>
      <c r="M38" s="3">
        <v>15</v>
      </c>
      <c r="N38" s="13">
        <f t="shared" si="1"/>
        <v>0</v>
      </c>
      <c r="O38" s="13">
        <f>RANK(N38,N$5:N$40,0)</f>
        <v>14</v>
      </c>
    </row>
    <row r="39" spans="1:15" ht="19.5">
      <c r="A39" s="2" t="s">
        <v>549</v>
      </c>
      <c r="B39" s="2" t="s">
        <v>550</v>
      </c>
      <c r="C39" s="2" t="s">
        <v>83</v>
      </c>
      <c r="D39" s="2" t="s">
        <v>551</v>
      </c>
      <c r="E39" s="2" t="s">
        <v>552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4">
        <f t="shared" si="0"/>
        <v>0</v>
      </c>
      <c r="M39" s="3">
        <v>15</v>
      </c>
      <c r="N39" s="13">
        <f t="shared" si="1"/>
        <v>0</v>
      </c>
      <c r="O39" s="13">
        <f>RANK(N39,N$5:N$40,0)</f>
        <v>14</v>
      </c>
    </row>
    <row r="40" spans="1:15" ht="19.5">
      <c r="A40" s="5" t="s">
        <v>113</v>
      </c>
      <c r="B40" s="5" t="s">
        <v>114</v>
      </c>
      <c r="C40" s="5" t="s">
        <v>83</v>
      </c>
      <c r="D40" s="5" t="s">
        <v>115</v>
      </c>
      <c r="E40" s="5" t="s">
        <v>116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4">
        <f t="shared" si="0"/>
        <v>0</v>
      </c>
      <c r="M40" s="3">
        <v>15</v>
      </c>
      <c r="N40" s="13">
        <f t="shared" si="1"/>
        <v>0</v>
      </c>
      <c r="O40" s="13">
        <f>RANK(N40,N$5:N$40,0)</f>
        <v>14</v>
      </c>
    </row>
    <row r="41" spans="1:15" ht="19.5">
      <c r="A41" s="11" t="s">
        <v>121</v>
      </c>
      <c r="B41" s="11" t="s">
        <v>122</v>
      </c>
      <c r="C41" s="11" t="s">
        <v>119</v>
      </c>
      <c r="D41" s="11" t="s">
        <v>18</v>
      </c>
      <c r="E41" s="11" t="s">
        <v>22</v>
      </c>
      <c r="F41" s="9">
        <v>0</v>
      </c>
      <c r="G41" s="9">
        <v>2</v>
      </c>
      <c r="H41" s="9">
        <v>3</v>
      </c>
      <c r="I41" s="9">
        <v>0</v>
      </c>
      <c r="J41" s="9">
        <v>3</v>
      </c>
      <c r="K41" s="9">
        <v>3</v>
      </c>
      <c r="L41" s="10">
        <f t="shared" si="0"/>
        <v>11</v>
      </c>
      <c r="M41" s="9">
        <v>1</v>
      </c>
      <c r="N41" s="13">
        <f t="shared" si="1"/>
        <v>11</v>
      </c>
      <c r="O41" s="13">
        <f>RANK(N41,N$41:N$52,0)</f>
        <v>1</v>
      </c>
    </row>
    <row r="42" spans="1:15" ht="19.5">
      <c r="A42" s="11" t="s">
        <v>125</v>
      </c>
      <c r="B42" s="11" t="s">
        <v>126</v>
      </c>
      <c r="C42" s="11" t="s">
        <v>119</v>
      </c>
      <c r="D42" s="11" t="s">
        <v>28</v>
      </c>
      <c r="E42" s="11" t="s">
        <v>32</v>
      </c>
      <c r="F42" s="9">
        <v>3</v>
      </c>
      <c r="G42" s="9">
        <v>0</v>
      </c>
      <c r="H42" s="9">
        <v>0</v>
      </c>
      <c r="I42" s="9">
        <v>0</v>
      </c>
      <c r="J42" s="9">
        <v>0</v>
      </c>
      <c r="K42" s="9">
        <v>3</v>
      </c>
      <c r="L42" s="10">
        <f t="shared" si="0"/>
        <v>6</v>
      </c>
      <c r="M42" s="9">
        <v>2</v>
      </c>
      <c r="N42" s="13">
        <f t="shared" si="1"/>
        <v>6</v>
      </c>
      <c r="O42" s="13">
        <f t="shared" ref="O42:O52" si="2">RANK(N42,N$41:N$52,0)</f>
        <v>2</v>
      </c>
    </row>
    <row r="43" spans="1:15" ht="19.5">
      <c r="A43" s="11" t="s">
        <v>137</v>
      </c>
      <c r="B43" s="11" t="s">
        <v>138</v>
      </c>
      <c r="C43" s="11" t="s">
        <v>119</v>
      </c>
      <c r="D43" s="11" t="s">
        <v>51</v>
      </c>
      <c r="E43" s="11" t="s">
        <v>52</v>
      </c>
      <c r="F43" s="9">
        <v>2</v>
      </c>
      <c r="G43" s="9">
        <v>0</v>
      </c>
      <c r="H43" s="9">
        <v>2</v>
      </c>
      <c r="I43" s="9">
        <v>0</v>
      </c>
      <c r="J43" s="9">
        <v>2</v>
      </c>
      <c r="K43" s="9">
        <v>0</v>
      </c>
      <c r="L43" s="10">
        <f t="shared" si="0"/>
        <v>6</v>
      </c>
      <c r="M43" s="9">
        <v>2</v>
      </c>
      <c r="N43" s="13">
        <f t="shared" si="1"/>
        <v>6</v>
      </c>
      <c r="O43" s="13">
        <f t="shared" si="2"/>
        <v>2</v>
      </c>
    </row>
    <row r="44" spans="1:15" ht="19.5">
      <c r="A44" s="11" t="s">
        <v>143</v>
      </c>
      <c r="B44" s="11" t="s">
        <v>144</v>
      </c>
      <c r="C44" s="11" t="s">
        <v>141</v>
      </c>
      <c r="D44" s="11" t="s">
        <v>109</v>
      </c>
      <c r="E44" s="11" t="s">
        <v>110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1</v>
      </c>
      <c r="L44" s="10">
        <f t="shared" si="0"/>
        <v>1</v>
      </c>
      <c r="M44" s="9">
        <v>4</v>
      </c>
      <c r="N44" s="13">
        <f t="shared" si="1"/>
        <v>1</v>
      </c>
      <c r="O44" s="13">
        <f t="shared" si="2"/>
        <v>4</v>
      </c>
    </row>
    <row r="45" spans="1:15" ht="19.5">
      <c r="A45" s="11" t="s">
        <v>117</v>
      </c>
      <c r="B45" s="11" t="s">
        <v>118</v>
      </c>
      <c r="C45" s="11" t="s">
        <v>119</v>
      </c>
      <c r="D45" s="11" t="s">
        <v>12</v>
      </c>
      <c r="E45" s="11" t="s">
        <v>120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f t="shared" si="0"/>
        <v>0</v>
      </c>
      <c r="M45" s="9">
        <v>5</v>
      </c>
      <c r="N45" s="13">
        <f t="shared" si="1"/>
        <v>0</v>
      </c>
      <c r="O45" s="13">
        <f t="shared" si="2"/>
        <v>5</v>
      </c>
    </row>
    <row r="46" spans="1:15" ht="19.5">
      <c r="A46" s="11" t="s">
        <v>123</v>
      </c>
      <c r="B46" s="11" t="s">
        <v>124</v>
      </c>
      <c r="C46" s="11" t="s">
        <v>119</v>
      </c>
      <c r="D46" s="11" t="s">
        <v>18</v>
      </c>
      <c r="E46" s="11" t="s">
        <v>22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10">
        <f t="shared" si="0"/>
        <v>0</v>
      </c>
      <c r="M46" s="9">
        <v>5</v>
      </c>
      <c r="N46" s="13">
        <f t="shared" si="1"/>
        <v>0</v>
      </c>
      <c r="O46" s="13">
        <f t="shared" si="2"/>
        <v>5</v>
      </c>
    </row>
    <row r="47" spans="1:15" ht="19.5">
      <c r="A47" s="11" t="s">
        <v>127</v>
      </c>
      <c r="B47" s="11" t="s">
        <v>128</v>
      </c>
      <c r="C47" s="11" t="s">
        <v>119</v>
      </c>
      <c r="D47" s="11" t="s">
        <v>42</v>
      </c>
      <c r="E47" s="11" t="s">
        <v>43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f t="shared" si="0"/>
        <v>0</v>
      </c>
      <c r="M47" s="9">
        <v>5</v>
      </c>
      <c r="N47" s="13">
        <f t="shared" si="1"/>
        <v>0</v>
      </c>
      <c r="O47" s="13">
        <f t="shared" si="2"/>
        <v>5</v>
      </c>
    </row>
    <row r="48" spans="1:15" ht="19.5">
      <c r="A48" s="11" t="s">
        <v>129</v>
      </c>
      <c r="B48" s="11" t="s">
        <v>130</v>
      </c>
      <c r="C48" s="11" t="s">
        <v>119</v>
      </c>
      <c r="D48" s="11" t="s">
        <v>61</v>
      </c>
      <c r="E48" s="11" t="s">
        <v>131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f t="shared" si="0"/>
        <v>0</v>
      </c>
      <c r="M48" s="9">
        <v>5</v>
      </c>
      <c r="N48" s="13">
        <f t="shared" si="1"/>
        <v>0</v>
      </c>
      <c r="O48" s="13">
        <f t="shared" si="2"/>
        <v>5</v>
      </c>
    </row>
    <row r="49" spans="1:15" ht="19.5">
      <c r="A49" s="11" t="s">
        <v>132</v>
      </c>
      <c r="B49" s="11" t="s">
        <v>133</v>
      </c>
      <c r="C49" s="11" t="s">
        <v>119</v>
      </c>
      <c r="D49" s="11" t="s">
        <v>61</v>
      </c>
      <c r="E49" s="11" t="s">
        <v>134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f t="shared" si="0"/>
        <v>0</v>
      </c>
      <c r="M49" s="9">
        <v>5</v>
      </c>
      <c r="N49" s="13">
        <f t="shared" si="1"/>
        <v>0</v>
      </c>
      <c r="O49" s="13">
        <f t="shared" si="2"/>
        <v>5</v>
      </c>
    </row>
    <row r="50" spans="1:15" ht="19.5">
      <c r="A50" s="11" t="s">
        <v>135</v>
      </c>
      <c r="B50" s="11" t="s">
        <v>136</v>
      </c>
      <c r="C50" s="11" t="s">
        <v>119</v>
      </c>
      <c r="D50" s="11" t="s">
        <v>61</v>
      </c>
      <c r="E50" s="11" t="s">
        <v>134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f t="shared" si="0"/>
        <v>0</v>
      </c>
      <c r="M50" s="9">
        <v>5</v>
      </c>
      <c r="N50" s="13">
        <f t="shared" si="1"/>
        <v>0</v>
      </c>
      <c r="O50" s="13">
        <f t="shared" si="2"/>
        <v>5</v>
      </c>
    </row>
    <row r="51" spans="1:15" ht="19.5">
      <c r="A51" s="11" t="s">
        <v>139</v>
      </c>
      <c r="B51" s="11" t="s">
        <v>140</v>
      </c>
      <c r="C51" s="11" t="s">
        <v>141</v>
      </c>
      <c r="D51" s="11" t="s">
        <v>12</v>
      </c>
      <c r="E51" s="11" t="s">
        <v>142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0">
        <f t="shared" si="0"/>
        <v>0</v>
      </c>
      <c r="M51" s="9">
        <v>5</v>
      </c>
      <c r="N51" s="13">
        <f t="shared" si="1"/>
        <v>0</v>
      </c>
      <c r="O51" s="13">
        <f t="shared" si="2"/>
        <v>5</v>
      </c>
    </row>
    <row r="52" spans="1:15" ht="19.5">
      <c r="A52" s="11" t="s">
        <v>145</v>
      </c>
      <c r="B52" s="11" t="s">
        <v>146</v>
      </c>
      <c r="C52" s="11" t="s">
        <v>141</v>
      </c>
      <c r="D52" s="11" t="s">
        <v>109</v>
      </c>
      <c r="E52" s="11" t="s">
        <v>110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0">
        <f t="shared" si="0"/>
        <v>0</v>
      </c>
      <c r="M52" s="9">
        <v>5</v>
      </c>
      <c r="N52" s="13">
        <f t="shared" si="1"/>
        <v>0</v>
      </c>
      <c r="O52" s="13">
        <f t="shared" si="2"/>
        <v>5</v>
      </c>
    </row>
    <row r="53" spans="1:15" ht="19.5">
      <c r="A53" s="5" t="s">
        <v>153</v>
      </c>
      <c r="B53" s="5" t="s">
        <v>154</v>
      </c>
      <c r="C53" s="5" t="s">
        <v>50</v>
      </c>
      <c r="D53" s="5" t="s">
        <v>18</v>
      </c>
      <c r="E53" s="5" t="s">
        <v>152</v>
      </c>
      <c r="F53" s="3">
        <v>2</v>
      </c>
      <c r="G53" s="3">
        <v>2</v>
      </c>
      <c r="H53" s="3">
        <v>4</v>
      </c>
      <c r="I53" s="3">
        <v>2</v>
      </c>
      <c r="J53" s="3">
        <v>1</v>
      </c>
      <c r="K53" s="3">
        <v>0</v>
      </c>
      <c r="L53" s="4">
        <f>SUM(F53:K53)</f>
        <v>11</v>
      </c>
      <c r="M53" s="3">
        <f>RANK(L53,$L$53:$L$93,0)</f>
        <v>1</v>
      </c>
      <c r="N53" s="13">
        <f>SUM(F53:K53)</f>
        <v>11</v>
      </c>
      <c r="O53" s="13">
        <f>RANK(N53,N$53:N$93,0)</f>
        <v>1</v>
      </c>
    </row>
    <row r="54" spans="1:15" ht="19.5">
      <c r="A54" s="5" t="s">
        <v>239</v>
      </c>
      <c r="B54" s="5" t="s">
        <v>240</v>
      </c>
      <c r="C54" s="5" t="s">
        <v>219</v>
      </c>
      <c r="D54" s="5" t="s">
        <v>42</v>
      </c>
      <c r="E54" s="5" t="s">
        <v>241</v>
      </c>
      <c r="F54" s="3">
        <v>1</v>
      </c>
      <c r="G54" s="3">
        <v>1</v>
      </c>
      <c r="H54" s="3">
        <v>0</v>
      </c>
      <c r="I54" s="3">
        <v>0</v>
      </c>
      <c r="J54" s="3">
        <v>1</v>
      </c>
      <c r="K54" s="3">
        <v>4</v>
      </c>
      <c r="L54" s="4">
        <f>SUM(F54:K54)</f>
        <v>7</v>
      </c>
      <c r="M54" s="3">
        <f>RANK(L54,$L$53:$L$93,0)</f>
        <v>2</v>
      </c>
      <c r="N54" s="13">
        <f>SUM(F54:K54)</f>
        <v>7</v>
      </c>
      <c r="O54" s="13">
        <f>RANK(N54,N$53:N$93,0)</f>
        <v>2</v>
      </c>
    </row>
    <row r="55" spans="1:15" ht="19.5">
      <c r="A55" s="5" t="s">
        <v>178</v>
      </c>
      <c r="B55" s="5" t="s">
        <v>555</v>
      </c>
      <c r="C55" s="5" t="s">
        <v>50</v>
      </c>
      <c r="D55" s="5" t="s">
        <v>179</v>
      </c>
      <c r="E55" s="5" t="s">
        <v>180</v>
      </c>
      <c r="F55" s="3">
        <v>0</v>
      </c>
      <c r="G55" s="3">
        <v>0</v>
      </c>
      <c r="H55" s="3">
        <v>0</v>
      </c>
      <c r="I55" s="3">
        <v>0</v>
      </c>
      <c r="J55" s="3">
        <v>5</v>
      </c>
      <c r="K55" s="3">
        <v>2</v>
      </c>
      <c r="L55" s="4">
        <f>SUM(F55:K55)</f>
        <v>7</v>
      </c>
      <c r="M55" s="3">
        <f>RANK(L55,$L$53:$L$93,0)</f>
        <v>2</v>
      </c>
      <c r="N55" s="13">
        <f>SUM(F55:K55)</f>
        <v>7</v>
      </c>
      <c r="O55" s="13">
        <f>RANK(N55,N$53:N$93,0)</f>
        <v>2</v>
      </c>
    </row>
    <row r="56" spans="1:15" ht="19.5">
      <c r="A56" s="5" t="s">
        <v>236</v>
      </c>
      <c r="B56" s="5" t="s">
        <v>237</v>
      </c>
      <c r="C56" s="5" t="s">
        <v>219</v>
      </c>
      <c r="D56" s="5" t="s">
        <v>189</v>
      </c>
      <c r="E56" s="5" t="s">
        <v>238</v>
      </c>
      <c r="F56" s="3">
        <v>1</v>
      </c>
      <c r="G56" s="3">
        <v>0</v>
      </c>
      <c r="H56" s="3">
        <v>0</v>
      </c>
      <c r="I56" s="3">
        <v>0</v>
      </c>
      <c r="J56" s="3">
        <v>0</v>
      </c>
      <c r="K56" s="3">
        <v>5</v>
      </c>
      <c r="L56" s="4">
        <f>SUM(F56:K56)</f>
        <v>6</v>
      </c>
      <c r="M56" s="3">
        <f>RANK(L56,$L$53:$L$93,0)</f>
        <v>4</v>
      </c>
      <c r="N56" s="13">
        <f>SUM(F56:K56)</f>
        <v>6</v>
      </c>
      <c r="O56" s="13">
        <f>RANK(N56,N$53:N$93,0)</f>
        <v>4</v>
      </c>
    </row>
    <row r="57" spans="1:15" ht="19.5">
      <c r="A57" s="5" t="s">
        <v>248</v>
      </c>
      <c r="B57" s="5" t="s">
        <v>249</v>
      </c>
      <c r="C57" s="5" t="s">
        <v>219</v>
      </c>
      <c r="D57" s="5" t="s">
        <v>115</v>
      </c>
      <c r="E57" s="5" t="s">
        <v>250</v>
      </c>
      <c r="F57" s="3">
        <v>0</v>
      </c>
      <c r="G57" s="3">
        <v>4</v>
      </c>
      <c r="H57" s="3">
        <v>0</v>
      </c>
      <c r="I57" s="3">
        <v>0</v>
      </c>
      <c r="J57" s="3">
        <v>0</v>
      </c>
      <c r="K57" s="3">
        <v>2</v>
      </c>
      <c r="L57" s="4">
        <f>SUM(F57:K57)</f>
        <v>6</v>
      </c>
      <c r="M57" s="3">
        <f>RANK(L57,$L$53:$L$93,0)</f>
        <v>4</v>
      </c>
      <c r="N57" s="13">
        <f>SUM(F57:K57)</f>
        <v>6</v>
      </c>
      <c r="O57" s="13">
        <f>RANK(N57,N$53:N$93,0)</f>
        <v>4</v>
      </c>
    </row>
    <row r="58" spans="1:15" ht="19.5">
      <c r="A58" s="5" t="s">
        <v>193</v>
      </c>
      <c r="B58" s="5" t="s">
        <v>194</v>
      </c>
      <c r="C58" s="5" t="s">
        <v>50</v>
      </c>
      <c r="D58" s="5" t="s">
        <v>42</v>
      </c>
      <c r="E58" s="5" t="s">
        <v>195</v>
      </c>
      <c r="F58" s="3">
        <v>0</v>
      </c>
      <c r="G58" s="3">
        <v>0</v>
      </c>
      <c r="H58" s="3">
        <v>1</v>
      </c>
      <c r="I58" s="3">
        <v>3</v>
      </c>
      <c r="J58" s="3">
        <v>0</v>
      </c>
      <c r="K58" s="3">
        <v>1</v>
      </c>
      <c r="L58" s="4">
        <f>SUM(F58:K58)</f>
        <v>5</v>
      </c>
      <c r="M58" s="3">
        <f>RANK(L58,$L$53:$L$93,0)</f>
        <v>6</v>
      </c>
      <c r="N58" s="13">
        <f>SUM(F58:K58)</f>
        <v>5</v>
      </c>
      <c r="O58" s="13">
        <f>RANK(N58,N$53:N$93,0)</f>
        <v>6</v>
      </c>
    </row>
    <row r="59" spans="1:15" ht="19.5">
      <c r="A59" s="5" t="s">
        <v>254</v>
      </c>
      <c r="B59" s="5" t="s">
        <v>255</v>
      </c>
      <c r="C59" s="5" t="s">
        <v>219</v>
      </c>
      <c r="D59" s="5" t="s">
        <v>115</v>
      </c>
      <c r="E59" s="5" t="s">
        <v>256</v>
      </c>
      <c r="F59" s="3">
        <v>0</v>
      </c>
      <c r="G59" s="3">
        <v>0</v>
      </c>
      <c r="H59" s="3">
        <v>0</v>
      </c>
      <c r="I59" s="3">
        <v>2</v>
      </c>
      <c r="J59" s="3">
        <v>3</v>
      </c>
      <c r="K59" s="3">
        <v>0</v>
      </c>
      <c r="L59" s="4">
        <f>SUM(F59:K59)</f>
        <v>5</v>
      </c>
      <c r="M59" s="3">
        <f>RANK(L59,$L$53:$L$93,0)</f>
        <v>6</v>
      </c>
      <c r="N59" s="13">
        <f>SUM(F59:K59)</f>
        <v>5</v>
      </c>
      <c r="O59" s="13">
        <f>RANK(N59,N$53:N$93,0)</f>
        <v>6</v>
      </c>
    </row>
    <row r="60" spans="1:15" ht="19.5">
      <c r="A60" s="5" t="s">
        <v>175</v>
      </c>
      <c r="B60" s="5" t="s">
        <v>553</v>
      </c>
      <c r="C60" s="5" t="s">
        <v>50</v>
      </c>
      <c r="D60" s="5" t="s">
        <v>38</v>
      </c>
      <c r="E60" s="5" t="s">
        <v>174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3</v>
      </c>
      <c r="L60" s="4">
        <f>SUM(F60:K60)</f>
        <v>4</v>
      </c>
      <c r="M60" s="3">
        <f>RANK(L60,$L$53:$L$93,0)</f>
        <v>8</v>
      </c>
      <c r="N60" s="13">
        <f>SUM(F60:K60)</f>
        <v>4</v>
      </c>
      <c r="O60" s="13">
        <f>RANK(N60,N$53:N$93,0)</f>
        <v>8</v>
      </c>
    </row>
    <row r="61" spans="1:15" ht="19.5">
      <c r="A61" s="5" t="s">
        <v>209</v>
      </c>
      <c r="B61" s="5" t="s">
        <v>210</v>
      </c>
      <c r="C61" s="5" t="s">
        <v>50</v>
      </c>
      <c r="D61" s="5" t="s">
        <v>61</v>
      </c>
      <c r="E61" s="5" t="s">
        <v>211</v>
      </c>
      <c r="F61" s="3">
        <v>0</v>
      </c>
      <c r="G61" s="3">
        <v>0</v>
      </c>
      <c r="H61" s="3">
        <v>0</v>
      </c>
      <c r="I61" s="3">
        <v>2</v>
      </c>
      <c r="J61" s="3">
        <v>1</v>
      </c>
      <c r="K61" s="3">
        <v>0</v>
      </c>
      <c r="L61" s="4">
        <f>SUM(F61:K61)</f>
        <v>3</v>
      </c>
      <c r="M61" s="3">
        <f>RANK(L61,$L$53:$L$93,0)</f>
        <v>9</v>
      </c>
      <c r="N61" s="13">
        <f>SUM(F61:K61)</f>
        <v>3</v>
      </c>
      <c r="O61" s="13">
        <f>RANK(N61,N$53:N$93,0)</f>
        <v>9</v>
      </c>
    </row>
    <row r="62" spans="1:15" ht="19.5">
      <c r="A62" s="5" t="s">
        <v>224</v>
      </c>
      <c r="B62" s="5" t="s">
        <v>225</v>
      </c>
      <c r="C62" s="5" t="s">
        <v>219</v>
      </c>
      <c r="D62" s="5" t="s">
        <v>18</v>
      </c>
      <c r="E62" s="5" t="s">
        <v>226</v>
      </c>
      <c r="F62" s="3">
        <v>0</v>
      </c>
      <c r="G62" s="3">
        <v>0</v>
      </c>
      <c r="H62" s="3">
        <v>0</v>
      </c>
      <c r="I62" s="3">
        <v>2</v>
      </c>
      <c r="J62" s="3">
        <v>1</v>
      </c>
      <c r="K62" s="3">
        <v>0</v>
      </c>
      <c r="L62" s="4">
        <f>SUM(F62:K62)</f>
        <v>3</v>
      </c>
      <c r="M62" s="3">
        <f>RANK(L62,$L$53:$L$93,0)</f>
        <v>9</v>
      </c>
      <c r="N62" s="13">
        <f>SUM(F62:K62)</f>
        <v>3</v>
      </c>
      <c r="O62" s="13">
        <f>RANK(N62,N$53:N$93,0)</f>
        <v>9</v>
      </c>
    </row>
    <row r="63" spans="1:15" ht="19.5">
      <c r="A63" s="5" t="s">
        <v>163</v>
      </c>
      <c r="B63" s="5" t="s">
        <v>164</v>
      </c>
      <c r="C63" s="5" t="s">
        <v>50</v>
      </c>
      <c r="D63" s="5" t="s">
        <v>28</v>
      </c>
      <c r="E63" s="5" t="s">
        <v>165</v>
      </c>
      <c r="F63" s="3">
        <v>0</v>
      </c>
      <c r="G63" s="3">
        <v>0</v>
      </c>
      <c r="H63" s="3">
        <v>0</v>
      </c>
      <c r="I63" s="3">
        <v>1</v>
      </c>
      <c r="J63" s="3">
        <v>0</v>
      </c>
      <c r="K63" s="3">
        <v>1</v>
      </c>
      <c r="L63" s="4">
        <f>SUM(F63:K63)</f>
        <v>2</v>
      </c>
      <c r="M63" s="3">
        <f>RANK(L63,$L$53:$L$93,0)</f>
        <v>11</v>
      </c>
      <c r="N63" s="13">
        <f>SUM(F63:K63)</f>
        <v>2</v>
      </c>
      <c r="O63" s="13">
        <f>RANK(N63,N$53:N$93,0)</f>
        <v>11</v>
      </c>
    </row>
    <row r="64" spans="1:15" ht="19.5">
      <c r="A64" s="5" t="s">
        <v>172</v>
      </c>
      <c r="B64" s="5" t="s">
        <v>173</v>
      </c>
      <c r="C64" s="5" t="s">
        <v>50</v>
      </c>
      <c r="D64" s="5" t="s">
        <v>38</v>
      </c>
      <c r="E64" s="5" t="s">
        <v>174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</v>
      </c>
      <c r="L64" s="4">
        <f>SUM(F64:K64)</f>
        <v>2</v>
      </c>
      <c r="M64" s="3">
        <f>RANK(L64,$L$53:$L$93,0)</f>
        <v>11</v>
      </c>
      <c r="N64" s="13">
        <f>SUM(F64:K64)</f>
        <v>2</v>
      </c>
      <c r="O64" s="13">
        <f>RANK(N64,N$53:N$93,0)</f>
        <v>11</v>
      </c>
    </row>
    <row r="65" spans="1:15" ht="19.5">
      <c r="A65" s="5" t="s">
        <v>198</v>
      </c>
      <c r="B65" s="5" t="s">
        <v>199</v>
      </c>
      <c r="C65" s="5" t="s">
        <v>50</v>
      </c>
      <c r="D65" s="5" t="s">
        <v>57</v>
      </c>
      <c r="E65" s="5" t="s">
        <v>200</v>
      </c>
      <c r="F65" s="3">
        <v>0</v>
      </c>
      <c r="G65" s="3">
        <v>0</v>
      </c>
      <c r="H65" s="3">
        <v>1</v>
      </c>
      <c r="I65" s="3">
        <v>0</v>
      </c>
      <c r="J65" s="3">
        <v>1</v>
      </c>
      <c r="K65" s="3">
        <v>0</v>
      </c>
      <c r="L65" s="4">
        <f>SUM(F65:K65)</f>
        <v>2</v>
      </c>
      <c r="M65" s="3">
        <f>RANK(L65,$L$53:$L$93,0)</f>
        <v>11</v>
      </c>
      <c r="N65" s="13">
        <f>SUM(F65:K65)</f>
        <v>2</v>
      </c>
      <c r="O65" s="13">
        <f>RANK(N65,N$53:N$93,0)</f>
        <v>11</v>
      </c>
    </row>
    <row r="66" spans="1:15" ht="19.5">
      <c r="A66" s="5" t="s">
        <v>214</v>
      </c>
      <c r="B66" s="5" t="s">
        <v>215</v>
      </c>
      <c r="C66" s="5" t="s">
        <v>50</v>
      </c>
      <c r="D66" s="5" t="s">
        <v>51</v>
      </c>
      <c r="E66" s="5" t="s">
        <v>216</v>
      </c>
      <c r="F66" s="3">
        <v>0</v>
      </c>
      <c r="G66" s="3">
        <v>0</v>
      </c>
      <c r="H66" s="3">
        <v>0</v>
      </c>
      <c r="I66" s="3">
        <v>1</v>
      </c>
      <c r="J66" s="3">
        <v>0</v>
      </c>
      <c r="K66" s="3">
        <v>1</v>
      </c>
      <c r="L66" s="4">
        <f>SUM(F66:K66)</f>
        <v>2</v>
      </c>
      <c r="M66" s="3">
        <f>RANK(L66,$L$53:$L$93,0)</f>
        <v>11</v>
      </c>
      <c r="N66" s="13">
        <f>SUM(F66:K66)</f>
        <v>2</v>
      </c>
      <c r="O66" s="13">
        <f>RANK(N66,N$53:N$93,0)</f>
        <v>11</v>
      </c>
    </row>
    <row r="67" spans="1:15" ht="19.5">
      <c r="A67" s="5" t="s">
        <v>245</v>
      </c>
      <c r="B67" s="5" t="s">
        <v>246</v>
      </c>
      <c r="C67" s="5" t="s">
        <v>219</v>
      </c>
      <c r="D67" s="5" t="s">
        <v>61</v>
      </c>
      <c r="E67" s="5" t="s">
        <v>247</v>
      </c>
      <c r="F67" s="3">
        <v>0</v>
      </c>
      <c r="G67" s="3">
        <v>0</v>
      </c>
      <c r="H67" s="3">
        <v>0</v>
      </c>
      <c r="I67" s="3">
        <v>0</v>
      </c>
      <c r="J67" s="3">
        <v>2</v>
      </c>
      <c r="K67" s="3">
        <v>0</v>
      </c>
      <c r="L67" s="4">
        <f>SUM(F67:K67)</f>
        <v>2</v>
      </c>
      <c r="M67" s="3">
        <f>RANK(L67,$L$53:$L$93,0)</f>
        <v>11</v>
      </c>
      <c r="N67" s="13">
        <f>SUM(F67:K67)</f>
        <v>2</v>
      </c>
      <c r="O67" s="13">
        <f>RANK(N67,N$53:N$93,0)</f>
        <v>11</v>
      </c>
    </row>
    <row r="68" spans="1:15" ht="19.5">
      <c r="A68" s="5" t="s">
        <v>183</v>
      </c>
      <c r="B68" s="5" t="s">
        <v>184</v>
      </c>
      <c r="C68" s="5" t="s">
        <v>50</v>
      </c>
      <c r="D68" s="5" t="s">
        <v>179</v>
      </c>
      <c r="E68" s="5" t="s">
        <v>180</v>
      </c>
      <c r="F68" s="3">
        <v>0</v>
      </c>
      <c r="G68" s="3">
        <v>0</v>
      </c>
      <c r="H68" s="3">
        <v>0</v>
      </c>
      <c r="I68" s="3">
        <v>1</v>
      </c>
      <c r="J68" s="3">
        <v>1</v>
      </c>
      <c r="K68" s="3">
        <v>0</v>
      </c>
      <c r="L68" s="4">
        <f>SUM(F68:K68)</f>
        <v>2</v>
      </c>
      <c r="M68" s="3">
        <f>RANK(L68,$L$53:$L$93,0)</f>
        <v>11</v>
      </c>
      <c r="N68" s="13">
        <f>SUM(F68:K68)</f>
        <v>2</v>
      </c>
      <c r="O68" s="13">
        <f>RANK(N68,N$53:N$93,0)</f>
        <v>11</v>
      </c>
    </row>
    <row r="69" spans="1:15" ht="19.5">
      <c r="A69" s="5" t="s">
        <v>157</v>
      </c>
      <c r="B69" s="5" t="s">
        <v>158</v>
      </c>
      <c r="C69" s="5" t="s">
        <v>50</v>
      </c>
      <c r="D69" s="5" t="s">
        <v>28</v>
      </c>
      <c r="E69" s="5" t="s">
        <v>159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  <c r="K69" s="3">
        <v>0</v>
      </c>
      <c r="L69" s="4">
        <f>SUM(F69:K69)</f>
        <v>1</v>
      </c>
      <c r="M69" s="3">
        <f>RANK(L69,$L$53:$L$93,0)</f>
        <v>17</v>
      </c>
      <c r="N69" s="13">
        <f>SUM(F69:K69)</f>
        <v>1</v>
      </c>
      <c r="O69" s="13">
        <f>RANK(N69,N$53:N$93,0)</f>
        <v>17</v>
      </c>
    </row>
    <row r="70" spans="1:15" ht="19.5">
      <c r="A70" s="5" t="s">
        <v>160</v>
      </c>
      <c r="B70" s="5" t="s">
        <v>161</v>
      </c>
      <c r="C70" s="5" t="s">
        <v>50</v>
      </c>
      <c r="D70" s="5" t="s">
        <v>28</v>
      </c>
      <c r="E70" s="5" t="s">
        <v>162</v>
      </c>
      <c r="F70" s="3">
        <v>0</v>
      </c>
      <c r="G70" s="3">
        <v>0</v>
      </c>
      <c r="H70" s="3">
        <v>0</v>
      </c>
      <c r="I70" s="3">
        <v>0</v>
      </c>
      <c r="J70" s="3">
        <v>1</v>
      </c>
      <c r="K70" s="3">
        <v>0</v>
      </c>
      <c r="L70" s="4">
        <f>SUM(F70:K70)</f>
        <v>1</v>
      </c>
      <c r="M70" s="3">
        <f>RANK(L70,$L$53:$L$93,0)</f>
        <v>17</v>
      </c>
      <c r="N70" s="13">
        <f>SUM(F70:K70)</f>
        <v>1</v>
      </c>
      <c r="O70" s="13">
        <f>RANK(N70,N$53:N$93,0)</f>
        <v>17</v>
      </c>
    </row>
    <row r="71" spans="1:15" ht="19.5">
      <c r="A71" s="5" t="s">
        <v>166</v>
      </c>
      <c r="B71" s="5" t="s">
        <v>167</v>
      </c>
      <c r="C71" s="5" t="s">
        <v>50</v>
      </c>
      <c r="D71" s="5" t="s">
        <v>28</v>
      </c>
      <c r="E71" s="5" t="s">
        <v>168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4">
        <f>SUM(F71:K71)</f>
        <v>1</v>
      </c>
      <c r="M71" s="3">
        <f>RANK(L71,$L$53:$L$93,0)</f>
        <v>17</v>
      </c>
      <c r="N71" s="13">
        <f>SUM(F71:K71)</f>
        <v>1</v>
      </c>
      <c r="O71" s="13">
        <f>RANK(N71,N$53:N$93,0)</f>
        <v>17</v>
      </c>
    </row>
    <row r="72" spans="1:15" ht="19.5">
      <c r="A72" s="5" t="s">
        <v>169</v>
      </c>
      <c r="B72" s="5" t="s">
        <v>170</v>
      </c>
      <c r="C72" s="5" t="s">
        <v>50</v>
      </c>
      <c r="D72" s="5" t="s">
        <v>28</v>
      </c>
      <c r="E72" s="5" t="s">
        <v>171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</v>
      </c>
      <c r="L72" s="4">
        <f>SUM(F72:K72)</f>
        <v>1</v>
      </c>
      <c r="M72" s="3">
        <f>RANK(L72,$L$53:$L$93,0)</f>
        <v>17</v>
      </c>
      <c r="N72" s="13">
        <f>SUM(F72:K72)</f>
        <v>1</v>
      </c>
      <c r="O72" s="13">
        <f>RANK(N72,N$53:N$93,0)</f>
        <v>17</v>
      </c>
    </row>
    <row r="73" spans="1:15" ht="19.5">
      <c r="A73" s="5" t="s">
        <v>191</v>
      </c>
      <c r="B73" s="5" t="s">
        <v>192</v>
      </c>
      <c r="C73" s="5" t="s">
        <v>50</v>
      </c>
      <c r="D73" s="5" t="s">
        <v>189</v>
      </c>
      <c r="E73" s="5" t="s">
        <v>190</v>
      </c>
      <c r="F73" s="3">
        <v>0</v>
      </c>
      <c r="G73" s="3">
        <v>0</v>
      </c>
      <c r="H73" s="3">
        <v>0</v>
      </c>
      <c r="I73" s="3">
        <v>1</v>
      </c>
      <c r="J73" s="3">
        <v>0</v>
      </c>
      <c r="K73" s="3">
        <v>0</v>
      </c>
      <c r="L73" s="4">
        <f>SUM(F73:K73)</f>
        <v>1</v>
      </c>
      <c r="M73" s="3">
        <f>RANK(L73,$L$53:$L$93,0)</f>
        <v>17</v>
      </c>
      <c r="N73" s="13">
        <f>SUM(F73:K73)</f>
        <v>1</v>
      </c>
      <c r="O73" s="13">
        <f>RANK(N73,N$53:N$93,0)</f>
        <v>17</v>
      </c>
    </row>
    <row r="74" spans="1:15" ht="19.5">
      <c r="A74" s="5" t="s">
        <v>201</v>
      </c>
      <c r="B74" s="5" t="s">
        <v>202</v>
      </c>
      <c r="C74" s="5" t="s">
        <v>50</v>
      </c>
      <c r="D74" s="5" t="s">
        <v>57</v>
      </c>
      <c r="E74" s="5" t="s">
        <v>200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3">
        <v>0</v>
      </c>
      <c r="L74" s="4">
        <f>SUM(F74:K74)</f>
        <v>1</v>
      </c>
      <c r="M74" s="3">
        <f>RANK(L74,$L$53:$L$93,0)</f>
        <v>17</v>
      </c>
      <c r="N74" s="13">
        <f>SUM(F74:K74)</f>
        <v>1</v>
      </c>
      <c r="O74" s="13">
        <f>RANK(N74,N$53:N$93,0)</f>
        <v>17</v>
      </c>
    </row>
    <row r="75" spans="1:15" ht="19.5">
      <c r="A75" s="5" t="s">
        <v>203</v>
      </c>
      <c r="B75" s="5" t="s">
        <v>204</v>
      </c>
      <c r="C75" s="5" t="s">
        <v>50</v>
      </c>
      <c r="D75" s="5" t="s">
        <v>57</v>
      </c>
      <c r="E75" s="5" t="s">
        <v>200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0</v>
      </c>
      <c r="L75" s="4">
        <f>SUM(F75:K75)</f>
        <v>1</v>
      </c>
      <c r="M75" s="3">
        <f>RANK(L75,$L$53:$L$93,0)</f>
        <v>17</v>
      </c>
      <c r="N75" s="13">
        <f>SUM(F75:K75)</f>
        <v>1</v>
      </c>
      <c r="O75" s="13">
        <f>RANK(N75,N$53:N$93,0)</f>
        <v>17</v>
      </c>
    </row>
    <row r="76" spans="1:15" ht="19.5">
      <c r="A76" s="5" t="s">
        <v>181</v>
      </c>
      <c r="B76" s="5" t="s">
        <v>182</v>
      </c>
      <c r="C76" s="5" t="s">
        <v>50</v>
      </c>
      <c r="D76" s="5" t="s">
        <v>179</v>
      </c>
      <c r="E76" s="5" t="s">
        <v>180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4">
        <f>SUM(F76:K76)</f>
        <v>0</v>
      </c>
      <c r="M76" s="3">
        <f>RANK(L76,$L$53:$L$93,0)</f>
        <v>24</v>
      </c>
      <c r="N76" s="13">
        <f>SUM(F76:K76)</f>
        <v>0</v>
      </c>
      <c r="O76" s="13">
        <f>RANK(N76,N$53:N$93,0)</f>
        <v>24</v>
      </c>
    </row>
    <row r="77" spans="1:15" s="50" customFormat="1" ht="19.5">
      <c r="A77" s="46" t="s">
        <v>176</v>
      </c>
      <c r="B77" s="46" t="s">
        <v>554</v>
      </c>
      <c r="C77" s="46" t="s">
        <v>50</v>
      </c>
      <c r="D77" s="46" t="s">
        <v>109</v>
      </c>
      <c r="E77" s="46" t="s">
        <v>177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8">
        <f>SUM(F77:K77)</f>
        <v>0</v>
      </c>
      <c r="M77" s="47">
        <f>RANK(L77,$L$53:$L$93,0)</f>
        <v>24</v>
      </c>
      <c r="N77" s="49">
        <f>SUM(F77:K77)</f>
        <v>0</v>
      </c>
      <c r="O77" s="49">
        <f>RANK(N77,N$53:N$93,0)</f>
        <v>24</v>
      </c>
    </row>
    <row r="78" spans="1:15" ht="19.5">
      <c r="A78" s="5" t="s">
        <v>147</v>
      </c>
      <c r="B78" s="5" t="s">
        <v>148</v>
      </c>
      <c r="C78" s="5" t="s">
        <v>50</v>
      </c>
      <c r="D78" s="5" t="s">
        <v>18</v>
      </c>
      <c r="E78" s="5" t="s">
        <v>149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4">
        <f>SUM(F78:K78)</f>
        <v>0</v>
      </c>
      <c r="M78" s="3">
        <f>RANK(L78,$L$53:$L$93,0)</f>
        <v>24</v>
      </c>
      <c r="N78" s="13">
        <f>SUM(F78:K78)</f>
        <v>0</v>
      </c>
      <c r="O78" s="13">
        <f>RANK(N78,N$53:N$93,0)</f>
        <v>24</v>
      </c>
    </row>
    <row r="79" spans="1:15" ht="19.5">
      <c r="A79" s="5" t="s">
        <v>150</v>
      </c>
      <c r="B79" s="5" t="s">
        <v>151</v>
      </c>
      <c r="C79" s="5" t="s">
        <v>50</v>
      </c>
      <c r="D79" s="5" t="s">
        <v>18</v>
      </c>
      <c r="E79" s="5" t="s">
        <v>152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4">
        <f>SUM(F79:K79)</f>
        <v>0</v>
      </c>
      <c r="M79" s="3">
        <f>RANK(L79,$L$53:$L$93,0)</f>
        <v>24</v>
      </c>
      <c r="N79" s="13">
        <f>SUM(F79:K79)</f>
        <v>0</v>
      </c>
      <c r="O79" s="13">
        <f>RANK(N79,N$53:N$93,0)</f>
        <v>24</v>
      </c>
    </row>
    <row r="80" spans="1:15" ht="19.5">
      <c r="A80" s="5" t="s">
        <v>155</v>
      </c>
      <c r="B80" s="5" t="s">
        <v>156</v>
      </c>
      <c r="C80" s="5" t="s">
        <v>50</v>
      </c>
      <c r="D80" s="5" t="s">
        <v>28</v>
      </c>
      <c r="E80" s="5" t="s">
        <v>32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4">
        <f>SUM(F80:K80)</f>
        <v>0</v>
      </c>
      <c r="M80" s="3">
        <f>RANK(L80,$L$53:$L$93,0)</f>
        <v>24</v>
      </c>
      <c r="N80" s="13">
        <f>SUM(F80:K80)</f>
        <v>0</v>
      </c>
      <c r="O80" s="13">
        <f>RANK(N80,N$53:N$93,0)</f>
        <v>24</v>
      </c>
    </row>
    <row r="81" spans="1:15" ht="19.5">
      <c r="A81" s="5" t="s">
        <v>185</v>
      </c>
      <c r="B81" s="5" t="s">
        <v>186</v>
      </c>
      <c r="C81" s="5" t="s">
        <v>50</v>
      </c>
      <c r="D81" s="5" t="s">
        <v>179</v>
      </c>
      <c r="E81" s="5" t="s">
        <v>180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4">
        <f>SUM(F81:K81)</f>
        <v>0</v>
      </c>
      <c r="M81" s="3">
        <f>RANK(L81,$L$53:$L$93,0)</f>
        <v>24</v>
      </c>
      <c r="N81" s="13">
        <f>SUM(F81:K81)</f>
        <v>0</v>
      </c>
      <c r="O81" s="13">
        <f>RANK(N81,N$53:N$93,0)</f>
        <v>24</v>
      </c>
    </row>
    <row r="82" spans="1:15" ht="19.5">
      <c r="A82" s="5" t="s">
        <v>187</v>
      </c>
      <c r="B82" s="5" t="s">
        <v>188</v>
      </c>
      <c r="C82" s="5" t="s">
        <v>50</v>
      </c>
      <c r="D82" s="5" t="s">
        <v>189</v>
      </c>
      <c r="E82" s="5" t="s">
        <v>190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4">
        <f>SUM(F82:K82)</f>
        <v>0</v>
      </c>
      <c r="M82" s="3">
        <f>RANK(L82,$L$53:$L$93,0)</f>
        <v>24</v>
      </c>
      <c r="N82" s="13">
        <f>SUM(F82:K82)</f>
        <v>0</v>
      </c>
      <c r="O82" s="13">
        <f>RANK(N82,N$53:N$93,0)</f>
        <v>24</v>
      </c>
    </row>
    <row r="83" spans="1:15" ht="19.5">
      <c r="A83" s="5" t="s">
        <v>196</v>
      </c>
      <c r="B83" s="5" t="s">
        <v>197</v>
      </c>
      <c r="C83" s="5" t="s">
        <v>50</v>
      </c>
      <c r="D83" s="5" t="s">
        <v>42</v>
      </c>
      <c r="E83" s="5" t="s">
        <v>195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4">
        <f>SUM(F83:K83)</f>
        <v>0</v>
      </c>
      <c r="M83" s="3">
        <f>RANK(L83,$L$53:$L$93,0)</f>
        <v>24</v>
      </c>
      <c r="N83" s="13">
        <f>SUM(F83:K83)</f>
        <v>0</v>
      </c>
      <c r="O83" s="13">
        <f>RANK(N83,N$53:N$93,0)</f>
        <v>24</v>
      </c>
    </row>
    <row r="84" spans="1:15" ht="19.5">
      <c r="A84" s="5" t="s">
        <v>205</v>
      </c>
      <c r="B84" s="5" t="s">
        <v>206</v>
      </c>
      <c r="C84" s="5" t="s">
        <v>50</v>
      </c>
      <c r="D84" s="5" t="s">
        <v>207</v>
      </c>
      <c r="E84" s="5" t="s">
        <v>208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4">
        <f>SUM(F84:K84)</f>
        <v>0</v>
      </c>
      <c r="M84" s="3">
        <f>RANK(L84,$L$53:$L$93,0)</f>
        <v>24</v>
      </c>
      <c r="N84" s="13">
        <f>SUM(F84:K84)</f>
        <v>0</v>
      </c>
      <c r="O84" s="13">
        <f>RANK(N84,N$53:N$93,0)</f>
        <v>24</v>
      </c>
    </row>
    <row r="85" spans="1:15" ht="19.5">
      <c r="A85" s="5" t="s">
        <v>212</v>
      </c>
      <c r="B85" s="5" t="s">
        <v>213</v>
      </c>
      <c r="C85" s="5" t="s">
        <v>50</v>
      </c>
      <c r="D85" s="5" t="s">
        <v>51</v>
      </c>
      <c r="E85" s="5" t="s">
        <v>52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4">
        <f>SUM(F85:K85)</f>
        <v>0</v>
      </c>
      <c r="M85" s="3">
        <f>RANK(L85,$L$53:$L$93,0)</f>
        <v>24</v>
      </c>
      <c r="N85" s="13">
        <f>SUM(F85:K85)</f>
        <v>0</v>
      </c>
      <c r="O85" s="13">
        <f>RANK(N85,N$53:N$93,0)</f>
        <v>24</v>
      </c>
    </row>
    <row r="86" spans="1:15" ht="19.5">
      <c r="A86" s="5" t="s">
        <v>217</v>
      </c>
      <c r="B86" s="5" t="s">
        <v>218</v>
      </c>
      <c r="C86" s="5" t="s">
        <v>219</v>
      </c>
      <c r="D86" s="5" t="s">
        <v>12</v>
      </c>
      <c r="E86" s="5" t="s">
        <v>220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4">
        <f>SUM(F86:K86)</f>
        <v>0</v>
      </c>
      <c r="M86" s="3">
        <f>RANK(L86,$L$53:$L$93,0)</f>
        <v>24</v>
      </c>
      <c r="N86" s="13">
        <f>SUM(F86:K86)</f>
        <v>0</v>
      </c>
      <c r="O86" s="13">
        <f>RANK(N86,N$53:N$93,0)</f>
        <v>24</v>
      </c>
    </row>
    <row r="87" spans="1:15" ht="19.5">
      <c r="A87" s="5" t="s">
        <v>221</v>
      </c>
      <c r="B87" s="5" t="s">
        <v>222</v>
      </c>
      <c r="C87" s="5" t="s">
        <v>219</v>
      </c>
      <c r="D87" s="5" t="s">
        <v>12</v>
      </c>
      <c r="E87" s="5" t="s">
        <v>223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4">
        <f>SUM(F87:K87)</f>
        <v>0</v>
      </c>
      <c r="M87" s="3">
        <f>RANK(L87,$L$53:$L$93,0)</f>
        <v>24</v>
      </c>
      <c r="N87" s="13">
        <f>SUM(F87:K87)</f>
        <v>0</v>
      </c>
      <c r="O87" s="13">
        <f>RANK(N87,N$53:N$93,0)</f>
        <v>24</v>
      </c>
    </row>
    <row r="88" spans="1:15" ht="19.5">
      <c r="A88" s="5" t="s">
        <v>227</v>
      </c>
      <c r="B88" s="5" t="s">
        <v>228</v>
      </c>
      <c r="C88" s="5" t="s">
        <v>219</v>
      </c>
      <c r="D88" s="5" t="s">
        <v>28</v>
      </c>
      <c r="E88" s="5" t="s">
        <v>165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4">
        <f>SUM(F88:K88)</f>
        <v>0</v>
      </c>
      <c r="M88" s="3">
        <f>RANK(L88,$L$53:$L$93,0)</f>
        <v>24</v>
      </c>
      <c r="N88" s="13">
        <f>SUM(F88:K88)</f>
        <v>0</v>
      </c>
      <c r="O88" s="13">
        <f>RANK(N88,N$53:N$93,0)</f>
        <v>24</v>
      </c>
    </row>
    <row r="89" spans="1:15" ht="19.5">
      <c r="A89" s="5" t="s">
        <v>229</v>
      </c>
      <c r="B89" s="5" t="s">
        <v>230</v>
      </c>
      <c r="C89" s="5" t="s">
        <v>219</v>
      </c>
      <c r="D89" s="5" t="s">
        <v>28</v>
      </c>
      <c r="E89" s="5" t="s">
        <v>165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4">
        <f>SUM(F89:K89)</f>
        <v>0</v>
      </c>
      <c r="M89" s="3">
        <f>RANK(L89,$L$53:$L$93,0)</f>
        <v>24</v>
      </c>
      <c r="N89" s="13">
        <f>SUM(F89:K89)</f>
        <v>0</v>
      </c>
      <c r="O89" s="13">
        <f>RANK(N89,N$53:N$93,0)</f>
        <v>24</v>
      </c>
    </row>
    <row r="90" spans="1:15" ht="19.5">
      <c r="A90" s="5" t="s">
        <v>231</v>
      </c>
      <c r="B90" s="5" t="s">
        <v>232</v>
      </c>
      <c r="C90" s="5" t="s">
        <v>219</v>
      </c>
      <c r="D90" s="5" t="s">
        <v>109</v>
      </c>
      <c r="E90" s="5" t="s">
        <v>233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4">
        <f>SUM(F90:K90)</f>
        <v>0</v>
      </c>
      <c r="M90" s="3">
        <f>RANK(L90,$L$53:$L$93,0)</f>
        <v>24</v>
      </c>
      <c r="N90" s="13">
        <f>SUM(F90:K90)</f>
        <v>0</v>
      </c>
      <c r="O90" s="13">
        <f>RANK(N90,N$53:N$93,0)</f>
        <v>24</v>
      </c>
    </row>
    <row r="91" spans="1:15" ht="19.5">
      <c r="A91" s="5" t="s">
        <v>234</v>
      </c>
      <c r="B91" s="5" t="s">
        <v>235</v>
      </c>
      <c r="C91" s="5" t="s">
        <v>219</v>
      </c>
      <c r="D91" s="5" t="s">
        <v>179</v>
      </c>
      <c r="E91" s="5" t="s">
        <v>180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4">
        <f>SUM(F91:K91)</f>
        <v>0</v>
      </c>
      <c r="M91" s="3">
        <f>RANK(L91,$L$53:$L$93,0)</f>
        <v>24</v>
      </c>
      <c r="N91" s="13">
        <f>SUM(F91:K91)</f>
        <v>0</v>
      </c>
      <c r="O91" s="13">
        <f>RANK(N91,N$53:N$93,0)</f>
        <v>24</v>
      </c>
    </row>
    <row r="92" spans="1:15" ht="19.5">
      <c r="A92" s="5" t="s">
        <v>242</v>
      </c>
      <c r="B92" s="5" t="s">
        <v>243</v>
      </c>
      <c r="C92" s="5" t="s">
        <v>219</v>
      </c>
      <c r="D92" s="5" t="s">
        <v>57</v>
      </c>
      <c r="E92" s="5" t="s">
        <v>244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4">
        <f>SUM(F92:K92)</f>
        <v>0</v>
      </c>
      <c r="M92" s="3">
        <f>RANK(L92,$L$53:$L$93,0)</f>
        <v>24</v>
      </c>
      <c r="N92" s="13">
        <f>SUM(F92:K92)</f>
        <v>0</v>
      </c>
      <c r="O92" s="13">
        <f>RANK(N92,N$53:N$93,0)</f>
        <v>24</v>
      </c>
    </row>
    <row r="93" spans="1:15" ht="19.5">
      <c r="A93" s="5" t="s">
        <v>251</v>
      </c>
      <c r="B93" s="5" t="s">
        <v>252</v>
      </c>
      <c r="C93" s="5" t="s">
        <v>219</v>
      </c>
      <c r="D93" s="5" t="s">
        <v>115</v>
      </c>
      <c r="E93" s="5" t="s">
        <v>253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4">
        <f>SUM(F93:K93)</f>
        <v>0</v>
      </c>
      <c r="M93" s="3">
        <f>RANK(L93,$L$53:$L$93,0)</f>
        <v>24</v>
      </c>
      <c r="N93" s="13">
        <f>SUM(F93:K93)</f>
        <v>0</v>
      </c>
      <c r="O93" s="13">
        <f>RANK(N93,N$53:N$93,0)</f>
        <v>24</v>
      </c>
    </row>
    <row r="94" spans="1:15" ht="19.5">
      <c r="A94" s="11" t="s">
        <v>283</v>
      </c>
      <c r="B94" s="11" t="s">
        <v>284</v>
      </c>
      <c r="C94" s="11" t="s">
        <v>259</v>
      </c>
      <c r="D94" s="11" t="s">
        <v>57</v>
      </c>
      <c r="E94" s="11" t="s">
        <v>200</v>
      </c>
      <c r="F94" s="9">
        <v>0</v>
      </c>
      <c r="G94" s="9">
        <v>0</v>
      </c>
      <c r="H94" s="9">
        <v>0</v>
      </c>
      <c r="I94" s="9">
        <v>1</v>
      </c>
      <c r="J94" s="9">
        <v>2</v>
      </c>
      <c r="K94" s="9">
        <v>3</v>
      </c>
      <c r="L94" s="10">
        <f>SUM(F94:K94)</f>
        <v>6</v>
      </c>
      <c r="M94" s="9">
        <f>RANK(L94,$L$94:$L$121,0)</f>
        <v>1</v>
      </c>
      <c r="N94" s="13">
        <f>SUM(F94:K94)</f>
        <v>6</v>
      </c>
      <c r="O94" s="13">
        <f>RANK(N94,N$94:N$121,0)</f>
        <v>1</v>
      </c>
    </row>
    <row r="95" spans="1:15" ht="19.5">
      <c r="A95" s="11" t="s">
        <v>266</v>
      </c>
      <c r="B95" s="11" t="s">
        <v>267</v>
      </c>
      <c r="C95" s="11" t="s">
        <v>259</v>
      </c>
      <c r="D95" s="11" t="s">
        <v>28</v>
      </c>
      <c r="E95" s="11" t="s">
        <v>171</v>
      </c>
      <c r="F95" s="9">
        <v>0</v>
      </c>
      <c r="G95" s="9">
        <v>1</v>
      </c>
      <c r="H95" s="9">
        <v>0</v>
      </c>
      <c r="I95" s="9">
        <v>0</v>
      </c>
      <c r="J95" s="9">
        <v>1</v>
      </c>
      <c r="K95" s="9">
        <v>3</v>
      </c>
      <c r="L95" s="10">
        <f>SUM(F95:K95)</f>
        <v>5</v>
      </c>
      <c r="M95" s="9">
        <f>RANK(L95,$L$94:$L$121,0)</f>
        <v>2</v>
      </c>
      <c r="N95" s="13">
        <f>SUM(F95:K95)</f>
        <v>5</v>
      </c>
      <c r="O95" s="13">
        <f>RANK(N95,N$94:N$121,0)</f>
        <v>2</v>
      </c>
    </row>
    <row r="96" spans="1:15" ht="19.5">
      <c r="A96" s="11" t="s">
        <v>274</v>
      </c>
      <c r="B96" s="11" t="s">
        <v>275</v>
      </c>
      <c r="C96" s="11" t="s">
        <v>259</v>
      </c>
      <c r="D96" s="11" t="s">
        <v>179</v>
      </c>
      <c r="E96" s="11" t="s">
        <v>180</v>
      </c>
      <c r="F96" s="9">
        <v>0</v>
      </c>
      <c r="G96" s="9">
        <v>0</v>
      </c>
      <c r="H96" s="9">
        <v>0</v>
      </c>
      <c r="I96" s="9">
        <v>0</v>
      </c>
      <c r="J96" s="9">
        <v>4</v>
      </c>
      <c r="K96" s="9">
        <v>0</v>
      </c>
      <c r="L96" s="10">
        <f>SUM(F96:K96)</f>
        <v>4</v>
      </c>
      <c r="M96" s="9">
        <f>RANK(L96,$L$94:$L$121,0)</f>
        <v>3</v>
      </c>
      <c r="N96" s="13">
        <f>SUM(F96:K96)</f>
        <v>4</v>
      </c>
      <c r="O96" s="13">
        <f>RANK(N96,N$94:N$121,0)</f>
        <v>3</v>
      </c>
    </row>
    <row r="97" spans="1:15" ht="19.5">
      <c r="A97" s="11" t="s">
        <v>276</v>
      </c>
      <c r="B97" s="11" t="s">
        <v>277</v>
      </c>
      <c r="C97" s="11" t="s">
        <v>259</v>
      </c>
      <c r="D97" s="11" t="s">
        <v>42</v>
      </c>
      <c r="E97" s="11" t="s">
        <v>278</v>
      </c>
      <c r="F97" s="9">
        <v>1</v>
      </c>
      <c r="G97" s="9">
        <v>0</v>
      </c>
      <c r="H97" s="9">
        <v>1</v>
      </c>
      <c r="I97" s="9">
        <v>0</v>
      </c>
      <c r="J97" s="9">
        <v>0</v>
      </c>
      <c r="K97" s="9">
        <v>2</v>
      </c>
      <c r="L97" s="10">
        <f>SUM(F97:K97)</f>
        <v>4</v>
      </c>
      <c r="M97" s="9">
        <f>RANK(L97,$L$94:$L$121,0)</f>
        <v>3</v>
      </c>
      <c r="N97" s="13">
        <f>SUM(F97:K97)</f>
        <v>4</v>
      </c>
      <c r="O97" s="13">
        <f>RANK(N97,N$94:N$121,0)</f>
        <v>3</v>
      </c>
    </row>
    <row r="98" spans="1:15" ht="19.5">
      <c r="A98" s="11" t="s">
        <v>270</v>
      </c>
      <c r="B98" s="11" t="s">
        <v>271</v>
      </c>
      <c r="C98" s="11" t="s">
        <v>259</v>
      </c>
      <c r="D98" s="11" t="s">
        <v>551</v>
      </c>
      <c r="E98" s="11" t="s">
        <v>223</v>
      </c>
      <c r="F98" s="9">
        <v>0</v>
      </c>
      <c r="G98" s="9">
        <v>1</v>
      </c>
      <c r="H98" s="9">
        <v>0</v>
      </c>
      <c r="I98" s="9">
        <v>0</v>
      </c>
      <c r="J98" s="9">
        <v>1</v>
      </c>
      <c r="K98" s="9">
        <v>1</v>
      </c>
      <c r="L98" s="10">
        <f>SUM(F98:K98)</f>
        <v>3</v>
      </c>
      <c r="M98" s="9">
        <f>RANK(L98,$L$94:$L$121,0)</f>
        <v>5</v>
      </c>
      <c r="N98" s="13">
        <f>SUM(F98:K98)</f>
        <v>3</v>
      </c>
      <c r="O98" s="13">
        <f>RANK(N98,N$94:N$121,0)</f>
        <v>5</v>
      </c>
    </row>
    <row r="99" spans="1:15" ht="19.5">
      <c r="A99" s="11" t="s">
        <v>288</v>
      </c>
      <c r="B99" s="11" t="s">
        <v>289</v>
      </c>
      <c r="C99" s="11" t="s">
        <v>259</v>
      </c>
      <c r="D99" s="11" t="s">
        <v>69</v>
      </c>
      <c r="E99" s="11" t="s">
        <v>290</v>
      </c>
      <c r="F99" s="9">
        <v>0</v>
      </c>
      <c r="G99" s="9">
        <v>0</v>
      </c>
      <c r="H99" s="9">
        <v>0</v>
      </c>
      <c r="I99" s="9">
        <v>0</v>
      </c>
      <c r="J99" s="9">
        <v>3</v>
      </c>
      <c r="K99" s="9">
        <v>0</v>
      </c>
      <c r="L99" s="10">
        <f>SUM(F99:K99)</f>
        <v>3</v>
      </c>
      <c r="M99" s="9">
        <f>RANK(L99,$L$94:$L$121,0)</f>
        <v>5</v>
      </c>
      <c r="N99" s="13">
        <f>SUM(F99:K99)</f>
        <v>3</v>
      </c>
      <c r="O99" s="13">
        <f>RANK(N99,N$94:N$121,0)</f>
        <v>5</v>
      </c>
    </row>
    <row r="100" spans="1:15" ht="19.5">
      <c r="A100" s="11" t="s">
        <v>263</v>
      </c>
      <c r="B100" s="11" t="s">
        <v>264</v>
      </c>
      <c r="C100" s="11" t="s">
        <v>259</v>
      </c>
      <c r="D100" s="11" t="s">
        <v>28</v>
      </c>
      <c r="E100" s="11" t="s">
        <v>265</v>
      </c>
      <c r="F100" s="9">
        <v>0</v>
      </c>
      <c r="G100" s="9">
        <v>0</v>
      </c>
      <c r="H100" s="9">
        <v>0</v>
      </c>
      <c r="I100" s="9">
        <v>0</v>
      </c>
      <c r="J100" s="9">
        <v>1</v>
      </c>
      <c r="K100" s="9">
        <v>1</v>
      </c>
      <c r="L100" s="10">
        <f>SUM(F100:K100)</f>
        <v>2</v>
      </c>
      <c r="M100" s="9">
        <f>RANK(L100,$L$94:$L$121,0)</f>
        <v>7</v>
      </c>
      <c r="N100" s="13">
        <f>SUM(F100:K100)</f>
        <v>2</v>
      </c>
      <c r="O100" s="13">
        <f>RANK(N100,N$94:N$121,0)</f>
        <v>7</v>
      </c>
    </row>
    <row r="101" spans="1:15" ht="19.5">
      <c r="A101" s="11" t="s">
        <v>281</v>
      </c>
      <c r="B101" s="11" t="s">
        <v>282</v>
      </c>
      <c r="C101" s="11" t="s">
        <v>259</v>
      </c>
      <c r="D101" s="11" t="s">
        <v>42</v>
      </c>
      <c r="E101" s="11" t="s">
        <v>278</v>
      </c>
      <c r="F101" s="9">
        <v>0</v>
      </c>
      <c r="G101" s="9">
        <v>2</v>
      </c>
      <c r="H101" s="9">
        <v>0</v>
      </c>
      <c r="I101" s="9">
        <v>0</v>
      </c>
      <c r="J101" s="9">
        <v>0</v>
      </c>
      <c r="K101" s="9">
        <v>0</v>
      </c>
      <c r="L101" s="10">
        <f>SUM(F101:K101)</f>
        <v>2</v>
      </c>
      <c r="M101" s="9">
        <f>RANK(L101,$L$94:$L$121,0)</f>
        <v>7</v>
      </c>
      <c r="N101" s="13">
        <f>SUM(F101:K101)</f>
        <v>2</v>
      </c>
      <c r="O101" s="13">
        <f>RANK(N101,N$94:N$121,0)</f>
        <v>7</v>
      </c>
    </row>
    <row r="102" spans="1:15" ht="19.5">
      <c r="A102" s="11" t="s">
        <v>321</v>
      </c>
      <c r="B102" s="11" t="s">
        <v>322</v>
      </c>
      <c r="C102" s="11" t="s">
        <v>293</v>
      </c>
      <c r="D102" s="11" t="s">
        <v>61</v>
      </c>
      <c r="E102" s="11" t="s">
        <v>323</v>
      </c>
      <c r="F102" s="9">
        <v>2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10">
        <f>SUM(F102:K102)</f>
        <v>2</v>
      </c>
      <c r="M102" s="9">
        <f>RANK(L102,$L$94:$L$121,0)</f>
        <v>7</v>
      </c>
      <c r="N102" s="13">
        <f>SUM(F102:K102)</f>
        <v>2</v>
      </c>
      <c r="O102" s="13">
        <f>RANK(N102,N$94:N$121,0)</f>
        <v>7</v>
      </c>
    </row>
    <row r="103" spans="1:15" ht="19.5">
      <c r="A103" s="11" t="s">
        <v>257</v>
      </c>
      <c r="B103" s="11" t="s">
        <v>258</v>
      </c>
      <c r="C103" s="11" t="s">
        <v>259</v>
      </c>
      <c r="D103" s="11" t="s">
        <v>18</v>
      </c>
      <c r="E103" s="11" t="s">
        <v>260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10">
        <f>SUM(F103:K103)</f>
        <v>0</v>
      </c>
      <c r="M103" s="9">
        <f>RANK(L103,$L$94:$L$121,0)</f>
        <v>10</v>
      </c>
      <c r="N103" s="13">
        <f>SUM(F103:K103)</f>
        <v>0</v>
      </c>
      <c r="O103" s="13">
        <f>RANK(N103,N$94:N$121,0)</f>
        <v>10</v>
      </c>
    </row>
    <row r="104" spans="1:15" ht="19.5">
      <c r="A104" s="11" t="s">
        <v>261</v>
      </c>
      <c r="B104" s="11" t="s">
        <v>262</v>
      </c>
      <c r="C104" s="11" t="s">
        <v>259</v>
      </c>
      <c r="D104" s="11" t="s">
        <v>18</v>
      </c>
      <c r="E104" s="11" t="s">
        <v>260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10">
        <f>SUM(F104:K104)</f>
        <v>0</v>
      </c>
      <c r="M104" s="9">
        <f>RANK(L104,$L$94:$L$121,0)</f>
        <v>10</v>
      </c>
      <c r="N104" s="13">
        <f>SUM(F104:K104)</f>
        <v>0</v>
      </c>
      <c r="O104" s="13">
        <f>RANK(N104,N$94:N$121,0)</f>
        <v>10</v>
      </c>
    </row>
    <row r="105" spans="1:15" ht="19.5">
      <c r="A105" s="11" t="s">
        <v>268</v>
      </c>
      <c r="B105" s="11" t="s">
        <v>269</v>
      </c>
      <c r="C105" s="11" t="s">
        <v>259</v>
      </c>
      <c r="D105" s="11" t="s">
        <v>28</v>
      </c>
      <c r="E105" s="11" t="s">
        <v>171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10">
        <f>SUM(F105:K105)</f>
        <v>0</v>
      </c>
      <c r="M105" s="9">
        <f>RANK(L105,$L$94:$L$121,0)</f>
        <v>10</v>
      </c>
      <c r="N105" s="13">
        <f>SUM(F105:K105)</f>
        <v>0</v>
      </c>
      <c r="O105" s="13">
        <f>RANK(N105,N$94:N$121,0)</f>
        <v>10</v>
      </c>
    </row>
    <row r="106" spans="1:15" ht="19.5">
      <c r="A106" s="11" t="s">
        <v>272</v>
      </c>
      <c r="B106" s="11" t="s">
        <v>273</v>
      </c>
      <c r="C106" s="11" t="s">
        <v>259</v>
      </c>
      <c r="D106" s="11" t="s">
        <v>109</v>
      </c>
      <c r="E106" s="11" t="s">
        <v>177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10">
        <f>SUM(F106:K106)</f>
        <v>0</v>
      </c>
      <c r="M106" s="9">
        <f>RANK(L106,$L$94:$L$121,0)</f>
        <v>10</v>
      </c>
      <c r="N106" s="13">
        <f>SUM(F106:K106)</f>
        <v>0</v>
      </c>
      <c r="O106" s="13">
        <f>RANK(N106,N$94:N$121,0)</f>
        <v>10</v>
      </c>
    </row>
    <row r="107" spans="1:15" ht="19.5">
      <c r="A107" s="11" t="s">
        <v>279</v>
      </c>
      <c r="B107" s="11" t="s">
        <v>280</v>
      </c>
      <c r="C107" s="11" t="s">
        <v>259</v>
      </c>
      <c r="D107" s="11" t="s">
        <v>42</v>
      </c>
      <c r="E107" s="11" t="s">
        <v>278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10">
        <f>SUM(F107:K107)</f>
        <v>0</v>
      </c>
      <c r="M107" s="9">
        <f>RANK(L107,$L$94:$L$121,0)</f>
        <v>10</v>
      </c>
      <c r="N107" s="13">
        <f>SUM(F107:K107)</f>
        <v>0</v>
      </c>
      <c r="O107" s="13">
        <f>RANK(N107,N$94:N$121,0)</f>
        <v>10</v>
      </c>
    </row>
    <row r="108" spans="1:15" ht="19.5">
      <c r="A108" s="11" t="s">
        <v>285</v>
      </c>
      <c r="B108" s="11" t="s">
        <v>286</v>
      </c>
      <c r="C108" s="11" t="s">
        <v>259</v>
      </c>
      <c r="D108" s="11" t="s">
        <v>61</v>
      </c>
      <c r="E108" s="11" t="s">
        <v>287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0">
        <f>SUM(F108:K108)</f>
        <v>0</v>
      </c>
      <c r="M108" s="9">
        <f>RANK(L108,$L$94:$L$121,0)</f>
        <v>10</v>
      </c>
      <c r="N108" s="13">
        <f>SUM(F108:K108)</f>
        <v>0</v>
      </c>
      <c r="O108" s="13">
        <f>RANK(N108,N$94:N$121,0)</f>
        <v>10</v>
      </c>
    </row>
    <row r="109" spans="1:15" ht="19.5">
      <c r="A109" s="11" t="s">
        <v>291</v>
      </c>
      <c r="B109" s="11" t="s">
        <v>292</v>
      </c>
      <c r="C109" s="11" t="s">
        <v>293</v>
      </c>
      <c r="D109" s="11" t="s">
        <v>18</v>
      </c>
      <c r="E109" s="11" t="s">
        <v>226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10">
        <f>SUM(F109:K109)</f>
        <v>0</v>
      </c>
      <c r="M109" s="9">
        <f>RANK(L109,$L$94:$L$121,0)</f>
        <v>10</v>
      </c>
      <c r="N109" s="13">
        <f>SUM(F109:K109)</f>
        <v>0</v>
      </c>
      <c r="O109" s="13">
        <f>RANK(N109,N$94:N$121,0)</f>
        <v>10</v>
      </c>
    </row>
    <row r="110" spans="1:15" ht="19.5">
      <c r="A110" s="11" t="s">
        <v>294</v>
      </c>
      <c r="B110" s="11" t="s">
        <v>295</v>
      </c>
      <c r="C110" s="11" t="s">
        <v>293</v>
      </c>
      <c r="D110" s="11" t="s">
        <v>109</v>
      </c>
      <c r="E110" s="11" t="s">
        <v>296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0">
        <f>SUM(F110:K110)</f>
        <v>0</v>
      </c>
      <c r="M110" s="9">
        <f>RANK(L110,$L$94:$L$121,0)</f>
        <v>10</v>
      </c>
      <c r="N110" s="13">
        <f>SUM(F110:K110)</f>
        <v>0</v>
      </c>
      <c r="O110" s="13">
        <f>RANK(N110,N$94:N$121,0)</f>
        <v>10</v>
      </c>
    </row>
    <row r="111" spans="1:15" ht="19.5">
      <c r="A111" s="11" t="s">
        <v>297</v>
      </c>
      <c r="B111" s="11" t="s">
        <v>273</v>
      </c>
      <c r="C111" s="11" t="s">
        <v>293</v>
      </c>
      <c r="D111" s="11" t="s">
        <v>109</v>
      </c>
      <c r="E111" s="11" t="s">
        <v>177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0">
        <f>SUM(F111:K111)</f>
        <v>0</v>
      </c>
      <c r="M111" s="9">
        <f>RANK(L111,$L$94:$L$121,0)</f>
        <v>10</v>
      </c>
      <c r="N111" s="13">
        <f>SUM(F111:K111)</f>
        <v>0</v>
      </c>
      <c r="O111" s="13">
        <f>RANK(N111,N$94:N$121,0)</f>
        <v>10</v>
      </c>
    </row>
    <row r="112" spans="1:15" ht="19.5">
      <c r="A112" s="11" t="s">
        <v>298</v>
      </c>
      <c r="B112" s="11" t="s">
        <v>299</v>
      </c>
      <c r="C112" s="11" t="s">
        <v>293</v>
      </c>
      <c r="D112" s="11" t="s">
        <v>179</v>
      </c>
      <c r="E112" s="11" t="s">
        <v>180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10">
        <f>SUM(F112:K112)</f>
        <v>0</v>
      </c>
      <c r="M112" s="9">
        <f>RANK(L112,$L$94:$L$121,0)</f>
        <v>10</v>
      </c>
      <c r="N112" s="13">
        <f>SUM(F112:K112)</f>
        <v>0</v>
      </c>
      <c r="O112" s="13">
        <f>RANK(N112,N$94:N$121,0)</f>
        <v>10</v>
      </c>
    </row>
    <row r="113" spans="1:15" ht="19.5">
      <c r="A113" s="11" t="s">
        <v>300</v>
      </c>
      <c r="B113" s="11" t="s">
        <v>301</v>
      </c>
      <c r="C113" s="11" t="s">
        <v>293</v>
      </c>
      <c r="D113" s="11" t="s">
        <v>189</v>
      </c>
      <c r="E113" s="11" t="s">
        <v>302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10">
        <f>SUM(F113:K113)</f>
        <v>0</v>
      </c>
      <c r="M113" s="9">
        <f>RANK(L113,$L$94:$L$121,0)</f>
        <v>10</v>
      </c>
      <c r="N113" s="13">
        <f>SUM(F113:K113)</f>
        <v>0</v>
      </c>
      <c r="O113" s="13">
        <f>RANK(N113,N$94:N$121,0)</f>
        <v>10</v>
      </c>
    </row>
    <row r="114" spans="1:15" ht="19.5">
      <c r="A114" s="11" t="s">
        <v>303</v>
      </c>
      <c r="B114" s="11" t="s">
        <v>304</v>
      </c>
      <c r="C114" s="11" t="s">
        <v>293</v>
      </c>
      <c r="D114" s="11" t="s">
        <v>42</v>
      </c>
      <c r="E114" s="11" t="s">
        <v>241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10">
        <f>SUM(F114:K114)</f>
        <v>0</v>
      </c>
      <c r="M114" s="9">
        <f>RANK(L114,$L$94:$L$121,0)</f>
        <v>10</v>
      </c>
      <c r="N114" s="13">
        <f>SUM(F114:K114)</f>
        <v>0</v>
      </c>
      <c r="O114" s="13">
        <f>RANK(N114,N$94:N$121,0)</f>
        <v>10</v>
      </c>
    </row>
    <row r="115" spans="1:15" ht="19.5">
      <c r="A115" s="11" t="s">
        <v>305</v>
      </c>
      <c r="B115" s="11" t="s">
        <v>306</v>
      </c>
      <c r="C115" s="11" t="s">
        <v>293</v>
      </c>
      <c r="D115" s="11" t="s">
        <v>42</v>
      </c>
      <c r="E115" s="11" t="s">
        <v>307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0">
        <f>SUM(F115:K115)</f>
        <v>0</v>
      </c>
      <c r="M115" s="9">
        <f>RANK(L115,$L$94:$L$121,0)</f>
        <v>10</v>
      </c>
      <c r="N115" s="13">
        <f>SUM(F115:K115)</f>
        <v>0</v>
      </c>
      <c r="O115" s="13">
        <f>RANK(N115,N$94:N$121,0)</f>
        <v>10</v>
      </c>
    </row>
    <row r="116" spans="1:15" ht="19.5">
      <c r="A116" s="11" t="s">
        <v>308</v>
      </c>
      <c r="B116" s="11" t="s">
        <v>309</v>
      </c>
      <c r="C116" s="11" t="s">
        <v>293</v>
      </c>
      <c r="D116" s="11" t="s">
        <v>42</v>
      </c>
      <c r="E116" s="11" t="s">
        <v>241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10">
        <f>SUM(F116:K116)</f>
        <v>0</v>
      </c>
      <c r="M116" s="9">
        <f>RANK(L116,$L$94:$L$121,0)</f>
        <v>10</v>
      </c>
      <c r="N116" s="13">
        <f>SUM(F116:K116)</f>
        <v>0</v>
      </c>
      <c r="O116" s="13">
        <f>RANK(N116,N$94:N$121,0)</f>
        <v>10</v>
      </c>
    </row>
    <row r="117" spans="1:15" ht="19.5">
      <c r="A117" s="11" t="s">
        <v>310</v>
      </c>
      <c r="B117" s="11" t="s">
        <v>311</v>
      </c>
      <c r="C117" s="11" t="s">
        <v>293</v>
      </c>
      <c r="D117" s="11" t="s">
        <v>42</v>
      </c>
      <c r="E117" s="11" t="s">
        <v>241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10">
        <f>SUM(F117:K117)</f>
        <v>0</v>
      </c>
      <c r="M117" s="9">
        <f>RANK(L117,$L$94:$L$121,0)</f>
        <v>10</v>
      </c>
      <c r="N117" s="13">
        <f>SUM(F117:K117)</f>
        <v>0</v>
      </c>
      <c r="O117" s="13">
        <f>RANK(N117,N$94:N$121,0)</f>
        <v>10</v>
      </c>
    </row>
    <row r="118" spans="1:15" ht="19.5">
      <c r="A118" s="11" t="s">
        <v>312</v>
      </c>
      <c r="B118" s="11" t="s">
        <v>313</v>
      </c>
      <c r="C118" s="11" t="s">
        <v>293</v>
      </c>
      <c r="D118" s="11" t="s">
        <v>42</v>
      </c>
      <c r="E118" s="11" t="s">
        <v>241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10">
        <f>SUM(F118:K118)</f>
        <v>0</v>
      </c>
      <c r="M118" s="9">
        <f>RANK(L118,$L$94:$L$121,0)</f>
        <v>10</v>
      </c>
      <c r="N118" s="13">
        <f>SUM(F118:K118)</f>
        <v>0</v>
      </c>
      <c r="O118" s="13">
        <f>RANK(N118,N$94:N$121,0)</f>
        <v>10</v>
      </c>
    </row>
    <row r="119" spans="1:15" ht="19.5">
      <c r="A119" s="11" t="s">
        <v>314</v>
      </c>
      <c r="B119" s="11" t="s">
        <v>315</v>
      </c>
      <c r="C119" s="11" t="s">
        <v>293</v>
      </c>
      <c r="D119" s="11" t="s">
        <v>42</v>
      </c>
      <c r="E119" s="11" t="s">
        <v>241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10">
        <f>SUM(F119:K119)</f>
        <v>0</v>
      </c>
      <c r="M119" s="9">
        <f>RANK(L119,$L$94:$L$121,0)</f>
        <v>10</v>
      </c>
      <c r="N119" s="13">
        <f>SUM(F119:K119)</f>
        <v>0</v>
      </c>
      <c r="O119" s="13">
        <f>RANK(N119,N$94:N$121,0)</f>
        <v>10</v>
      </c>
    </row>
    <row r="120" spans="1:15" ht="19.5">
      <c r="A120" s="11" t="s">
        <v>316</v>
      </c>
      <c r="B120" s="11" t="s">
        <v>317</v>
      </c>
      <c r="C120" s="11" t="s">
        <v>293</v>
      </c>
      <c r="D120" s="11" t="s">
        <v>42</v>
      </c>
      <c r="E120" s="11" t="s">
        <v>241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0">
        <f>SUM(F120:K120)</f>
        <v>0</v>
      </c>
      <c r="M120" s="9">
        <f>RANK(L120,$L$94:$L$121,0)</f>
        <v>10</v>
      </c>
      <c r="N120" s="13">
        <f>SUM(F120:K120)</f>
        <v>0</v>
      </c>
      <c r="O120" s="13">
        <f>RANK(N120,N$94:N$121,0)</f>
        <v>10</v>
      </c>
    </row>
    <row r="121" spans="1:15" ht="19.5">
      <c r="A121" s="11" t="s">
        <v>318</v>
      </c>
      <c r="B121" s="11" t="s">
        <v>319</v>
      </c>
      <c r="C121" s="11" t="s">
        <v>293</v>
      </c>
      <c r="D121" s="11" t="s">
        <v>57</v>
      </c>
      <c r="E121" s="11" t="s">
        <v>320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10">
        <f>SUM(F121:K121)</f>
        <v>0</v>
      </c>
      <c r="M121" s="9">
        <f>RANK(L121,$L$94:$L$121,0)</f>
        <v>10</v>
      </c>
      <c r="N121" s="13">
        <f>SUM(F121:K121)</f>
        <v>0</v>
      </c>
      <c r="O121" s="13">
        <f>RANK(N121,N$94:N$121,0)</f>
        <v>10</v>
      </c>
    </row>
  </sheetData>
  <sortState ref="A94:O121">
    <sortCondition ref="M94:M121"/>
  </sortState>
  <mergeCells count="1">
    <mergeCell ref="A1:M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縣市團體成績統計</vt:lpstr>
      <vt:lpstr>各組第一名</vt:lpstr>
      <vt:lpstr>各組總成績</vt:lpstr>
      <vt:lpstr>開球</vt:lpstr>
      <vt:lpstr>推球-國小組 </vt:lpstr>
      <vt:lpstr>推球-高國中組</vt:lpstr>
      <vt:lpstr>切球-國小組</vt:lpstr>
      <vt:lpstr>切球-高國中組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user</cp:lastModifiedBy>
  <cp:lastPrinted>2017-05-04T08:15:39Z</cp:lastPrinted>
  <dcterms:created xsi:type="dcterms:W3CDTF">2017-04-28T06:51:50Z</dcterms:created>
  <dcterms:modified xsi:type="dcterms:W3CDTF">2017-05-04T08:41:41Z</dcterms:modified>
</cp:coreProperties>
</file>