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6605" windowHeight="9435" firstSheet="17" activeTab="19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105冬男OAB" sheetId="44" r:id="rId5"/>
    <sheet name="106春男OAB" sheetId="39" r:id="rId6"/>
    <sheet name="106夏男OAB" sheetId="59" r:id="rId7"/>
    <sheet name="排名男OAB" sheetId="49" r:id="rId8"/>
    <sheet name="105冬男C" sheetId="45" r:id="rId9"/>
    <sheet name="106春男C" sheetId="41" r:id="rId10"/>
    <sheet name="106夏男C" sheetId="61" r:id="rId11"/>
    <sheet name="排名男C" sheetId="50" r:id="rId12"/>
    <sheet name="105冬男D" sheetId="46" r:id="rId13"/>
    <sheet name="106春男D" sheetId="42" r:id="rId14"/>
    <sheet name="106夏男D" sheetId="62" r:id="rId15"/>
    <sheet name="排名男D" sheetId="51" r:id="rId16"/>
    <sheet name="105冬女OAB" sheetId="47" r:id="rId17"/>
    <sheet name="106春女OAB" sheetId="43" r:id="rId18"/>
    <sheet name="106夏女OAB" sheetId="60" r:id="rId19"/>
    <sheet name="排名女OAB" sheetId="52" r:id="rId20"/>
    <sheet name="105冬女CD" sheetId="48" r:id="rId21"/>
    <sheet name="106春CD" sheetId="40" r:id="rId22"/>
    <sheet name="106夏女CD" sheetId="63" r:id="rId23"/>
    <sheet name="排名女CD" sheetId="53" r:id="rId24"/>
    <sheet name="春後排名男OAB(無公式)" sheetId="54" r:id="rId25"/>
    <sheet name="春後排名男C(無公式)" sheetId="55" r:id="rId26"/>
    <sheet name="春後排名男D(無公式)" sheetId="56" r:id="rId27"/>
    <sheet name="春後排名女OAB(無公式)" sheetId="57" r:id="rId28"/>
    <sheet name="春後排名女CD(無公式)" sheetId="58" r:id="rId29"/>
    <sheet name="世大運R1" sheetId="7" state="hidden" r:id="rId30"/>
    <sheet name="世大運R2" sheetId="8" state="hidden" r:id="rId31"/>
    <sheet name="世大運R3" sheetId="9" state="hidden" r:id="rId32"/>
  </sheets>
  <externalReferences>
    <externalReference r:id="rId33"/>
    <externalReference r:id="rId34"/>
    <externalReference r:id="rId35"/>
    <externalReference r:id="rId36"/>
  </externalReferences>
  <definedNames>
    <definedName name="_xlnm.Print_Titles" localSheetId="20">'105冬女CD'!$1:$1</definedName>
    <definedName name="_xlnm.Print_Titles" localSheetId="16">'105冬女OAB'!$1:$1</definedName>
    <definedName name="_xlnm.Print_Titles" localSheetId="8">'105冬男C'!$1:$1</definedName>
    <definedName name="_xlnm.Print_Titles" localSheetId="12">'105冬男D'!$1:$1</definedName>
    <definedName name="_xlnm.Print_Titles" localSheetId="4">'105冬男OAB'!$1:$1</definedName>
    <definedName name="_xlnm.Print_Titles" localSheetId="21">'106春CD'!$1:$3</definedName>
    <definedName name="_xlnm.Print_Titles" localSheetId="17">'106春女OAB'!$1:$3</definedName>
    <definedName name="_xlnm.Print_Titles" localSheetId="9">'106春男C'!$1:$3</definedName>
    <definedName name="_xlnm.Print_Titles" localSheetId="13">'106春男D'!$1:$3</definedName>
    <definedName name="_xlnm.Print_Titles" localSheetId="5">'106春男OAB'!$1:$1</definedName>
    <definedName name="_xlnm.Print_Titles" localSheetId="22">'106夏女CD'!$1:$1</definedName>
    <definedName name="_xlnm.Print_Titles" localSheetId="18">'106夏女OAB'!$1:$1</definedName>
    <definedName name="_xlnm.Print_Titles" localSheetId="10">'106夏男C'!$1:$1</definedName>
    <definedName name="_xlnm.Print_Titles" localSheetId="14">'106夏男D'!$1:$1</definedName>
    <definedName name="_xlnm.Print_Titles" localSheetId="6">'106夏男OAB'!$1:$1</definedName>
    <definedName name="_xlnm.Print_Titles" localSheetId="1">'R1成績'!$1:$4</definedName>
    <definedName name="_xlnm.Print_Titles" localSheetId="2">'R2成績'!$1:$4</definedName>
    <definedName name="_xlnm.Print_Titles" localSheetId="3">'R3成績'!$1:$4</definedName>
    <definedName name="_xlnm.Print_Titles" localSheetId="29">世大運R1!$1:$4</definedName>
    <definedName name="_xlnm.Print_Titles" localSheetId="28">'春後排名女CD(無公式)'!$4:$4</definedName>
    <definedName name="_xlnm.Print_Titles" localSheetId="27">'春後排名女OAB(無公式)'!$1:$2</definedName>
    <definedName name="_xlnm.Print_Titles" localSheetId="25">'春後排名男C(無公式)'!$1:$2</definedName>
    <definedName name="_xlnm.Print_Titles" localSheetId="26">'春後排名男D(無公式)'!$1:$2</definedName>
    <definedName name="_xlnm.Print_Titles" localSheetId="24">'春後排名男OAB(無公式)'!$1:$2</definedName>
    <definedName name="_xlnm.Print_Titles" localSheetId="23">排名女CD!$3:$3</definedName>
    <definedName name="_xlnm.Print_Titles" localSheetId="19">排名女OAB!$3:$3</definedName>
    <definedName name="_xlnm.Print_Titles" localSheetId="11">排名男C!$1:$1</definedName>
    <definedName name="_xlnm.Print_Titles" localSheetId="15">排名男D!$1:$1</definedName>
    <definedName name="_xlnm.Print_Titles" localSheetId="7">排名男OAB!$1:$1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 concurrentCalc="0"/>
</workbook>
</file>

<file path=xl/calcChain.xml><?xml version="1.0" encoding="utf-8"?>
<calcChain xmlns="http://schemas.openxmlformats.org/spreadsheetml/2006/main">
  <c r="F4" i="52"/>
  <c r="F23"/>
  <c r="I23"/>
  <c r="F6" i="53"/>
  <c r="I6"/>
  <c r="F3"/>
  <c r="F9"/>
  <c r="F4"/>
  <c r="F5"/>
  <c r="F7"/>
  <c r="F8"/>
  <c r="F10"/>
  <c r="I10"/>
  <c r="J10"/>
  <c r="F11"/>
  <c r="F12"/>
  <c r="F2"/>
  <c r="I2"/>
  <c r="E6"/>
  <c r="H6"/>
  <c r="D3"/>
  <c r="G3"/>
  <c r="E3"/>
  <c r="E9"/>
  <c r="H9"/>
  <c r="D2"/>
  <c r="G2"/>
  <c r="G6"/>
  <c r="H3"/>
  <c r="I3"/>
  <c r="G9"/>
  <c r="I9"/>
  <c r="G4"/>
  <c r="H4"/>
  <c r="I4"/>
  <c r="J4"/>
  <c r="G5"/>
  <c r="H5"/>
  <c r="I5"/>
  <c r="J5"/>
  <c r="G7"/>
  <c r="H7"/>
  <c r="I7"/>
  <c r="J7"/>
  <c r="G8"/>
  <c r="H8"/>
  <c r="I8"/>
  <c r="J8"/>
  <c r="G10"/>
  <c r="H10"/>
  <c r="G11"/>
  <c r="H11"/>
  <c r="I11"/>
  <c r="J11"/>
  <c r="G12"/>
  <c r="H12"/>
  <c r="I12"/>
  <c r="J12"/>
  <c r="E2"/>
  <c r="H2"/>
  <c r="D2" i="52"/>
  <c r="G2"/>
  <c r="E2"/>
  <c r="H2"/>
  <c r="F2"/>
  <c r="I2"/>
  <c r="D10"/>
  <c r="G10"/>
  <c r="E10"/>
  <c r="H10"/>
  <c r="I10"/>
  <c r="D13"/>
  <c r="G13"/>
  <c r="E13"/>
  <c r="H13"/>
  <c r="I13"/>
  <c r="D16"/>
  <c r="E16"/>
  <c r="H16"/>
  <c r="G16"/>
  <c r="I16"/>
  <c r="D17"/>
  <c r="G17"/>
  <c r="E17"/>
  <c r="H17"/>
  <c r="I17"/>
  <c r="D3"/>
  <c r="E3"/>
  <c r="H3"/>
  <c r="F3"/>
  <c r="I3"/>
  <c r="G3"/>
  <c r="D12"/>
  <c r="G12"/>
  <c r="E12"/>
  <c r="F12"/>
  <c r="I12"/>
  <c r="H12"/>
  <c r="D24"/>
  <c r="G24"/>
  <c r="E24"/>
  <c r="H24"/>
  <c r="I24"/>
  <c r="D6"/>
  <c r="G6"/>
  <c r="E6"/>
  <c r="H6"/>
  <c r="F6"/>
  <c r="I6"/>
  <c r="D26"/>
  <c r="G26"/>
  <c r="E26"/>
  <c r="H26"/>
  <c r="I26"/>
  <c r="D23"/>
  <c r="G23"/>
  <c r="E23"/>
  <c r="H23"/>
  <c r="D8"/>
  <c r="G8"/>
  <c r="E8"/>
  <c r="H8"/>
  <c r="F8"/>
  <c r="I8"/>
  <c r="D11"/>
  <c r="G11"/>
  <c r="E11"/>
  <c r="H11"/>
  <c r="F11"/>
  <c r="I11"/>
  <c r="E7"/>
  <c r="H7"/>
  <c r="F7"/>
  <c r="I7"/>
  <c r="G7"/>
  <c r="D31"/>
  <c r="G31"/>
  <c r="E31"/>
  <c r="H31"/>
  <c r="I31"/>
  <c r="E32"/>
  <c r="H32"/>
  <c r="G32"/>
  <c r="I32"/>
  <c r="D5"/>
  <c r="G5"/>
  <c r="E5"/>
  <c r="H5"/>
  <c r="F5"/>
  <c r="I5"/>
  <c r="D9"/>
  <c r="G9"/>
  <c r="E9"/>
  <c r="H9"/>
  <c r="F9"/>
  <c r="I9"/>
  <c r="D35"/>
  <c r="G35"/>
  <c r="E35"/>
  <c r="H35"/>
  <c r="I35"/>
  <c r="D15"/>
  <c r="G15"/>
  <c r="E15"/>
  <c r="H15"/>
  <c r="F15"/>
  <c r="I15"/>
  <c r="D22"/>
  <c r="G22"/>
  <c r="E22"/>
  <c r="H22"/>
  <c r="F22"/>
  <c r="I22"/>
  <c r="D19"/>
  <c r="G19"/>
  <c r="E19"/>
  <c r="H19"/>
  <c r="F19"/>
  <c r="I19"/>
  <c r="E14"/>
  <c r="F14"/>
  <c r="I14"/>
  <c r="G14"/>
  <c r="H14"/>
  <c r="D21"/>
  <c r="G21"/>
  <c r="E21"/>
  <c r="H21"/>
  <c r="F21"/>
  <c r="I21"/>
  <c r="D18"/>
  <c r="G18"/>
  <c r="E18"/>
  <c r="H18"/>
  <c r="F18"/>
  <c r="I18"/>
  <c r="D37"/>
  <c r="G37"/>
  <c r="E37"/>
  <c r="H37"/>
  <c r="I37"/>
  <c r="D39"/>
  <c r="G39"/>
  <c r="H39"/>
  <c r="I39"/>
  <c r="D40"/>
  <c r="G40"/>
  <c r="H40"/>
  <c r="I40"/>
  <c r="D20"/>
  <c r="G20"/>
  <c r="E20"/>
  <c r="H20"/>
  <c r="F20"/>
  <c r="I20"/>
  <c r="E36"/>
  <c r="H36"/>
  <c r="F36"/>
  <c r="I36"/>
  <c r="G36"/>
  <c r="E27"/>
  <c r="H27"/>
  <c r="F27"/>
  <c r="I27"/>
  <c r="G27"/>
  <c r="E41"/>
  <c r="H41"/>
  <c r="F41"/>
  <c r="I41"/>
  <c r="G41"/>
  <c r="D28"/>
  <c r="G28"/>
  <c r="E28"/>
  <c r="H28"/>
  <c r="F28"/>
  <c r="I28"/>
  <c r="D25"/>
  <c r="E25"/>
  <c r="H25"/>
  <c r="F25"/>
  <c r="I25"/>
  <c r="G25"/>
  <c r="D34"/>
  <c r="G34"/>
  <c r="E34"/>
  <c r="H34"/>
  <c r="F34"/>
  <c r="I34"/>
  <c r="D42"/>
  <c r="G42"/>
  <c r="E42"/>
  <c r="H42"/>
  <c r="F42"/>
  <c r="I42"/>
  <c r="D44"/>
  <c r="G44"/>
  <c r="E44"/>
  <c r="H44"/>
  <c r="F44"/>
  <c r="I44"/>
  <c r="D48"/>
  <c r="G48"/>
  <c r="H48"/>
  <c r="I48"/>
  <c r="D47"/>
  <c r="G47"/>
  <c r="E47"/>
  <c r="H47"/>
  <c r="F47"/>
  <c r="I47"/>
  <c r="D45"/>
  <c r="G45"/>
  <c r="F45"/>
  <c r="I45"/>
  <c r="H45"/>
  <c r="E51"/>
  <c r="H51"/>
  <c r="G51"/>
  <c r="I51"/>
  <c r="D30"/>
  <c r="G30"/>
  <c r="F30"/>
  <c r="I30"/>
  <c r="H30"/>
  <c r="D46"/>
  <c r="G46"/>
  <c r="E46"/>
  <c r="H46"/>
  <c r="F46"/>
  <c r="I46"/>
  <c r="E55"/>
  <c r="H55"/>
  <c r="G55"/>
  <c r="I55"/>
  <c r="D56"/>
  <c r="G56"/>
  <c r="E56"/>
  <c r="H56"/>
  <c r="F56"/>
  <c r="I56"/>
  <c r="D38"/>
  <c r="G38"/>
  <c r="F38"/>
  <c r="I38"/>
  <c r="H38"/>
  <c r="D43"/>
  <c r="G43"/>
  <c r="F43"/>
  <c r="I43"/>
  <c r="H43"/>
  <c r="D53"/>
  <c r="F53"/>
  <c r="I53"/>
  <c r="G53"/>
  <c r="H53"/>
  <c r="F57"/>
  <c r="I57"/>
  <c r="G57"/>
  <c r="H57"/>
  <c r="D59"/>
  <c r="G59"/>
  <c r="H59"/>
  <c r="I59"/>
  <c r="F60"/>
  <c r="I60"/>
  <c r="J60"/>
  <c r="G60"/>
  <c r="H60"/>
  <c r="D61"/>
  <c r="G61"/>
  <c r="F61"/>
  <c r="I61"/>
  <c r="H61"/>
  <c r="D62"/>
  <c r="G62"/>
  <c r="H62"/>
  <c r="I62"/>
  <c r="F54"/>
  <c r="I54"/>
  <c r="G54"/>
  <c r="H54"/>
  <c r="D63"/>
  <c r="G63"/>
  <c r="H63"/>
  <c r="I63"/>
  <c r="F29"/>
  <c r="I29"/>
  <c r="J29"/>
  <c r="G29"/>
  <c r="H29"/>
  <c r="E64"/>
  <c r="H64"/>
  <c r="G64"/>
  <c r="I64"/>
  <c r="D65"/>
  <c r="G65"/>
  <c r="H65"/>
  <c r="I65"/>
  <c r="E66"/>
  <c r="H66"/>
  <c r="G66"/>
  <c r="I66"/>
  <c r="F33"/>
  <c r="I33"/>
  <c r="J33"/>
  <c r="G33"/>
  <c r="H33"/>
  <c r="E67"/>
  <c r="H67"/>
  <c r="G67"/>
  <c r="I67"/>
  <c r="F52"/>
  <c r="I52"/>
  <c r="G52"/>
  <c r="H52"/>
  <c r="E68"/>
  <c r="H68"/>
  <c r="F68"/>
  <c r="I68"/>
  <c r="G68"/>
  <c r="F50"/>
  <c r="I50"/>
  <c r="G50"/>
  <c r="H50"/>
  <c r="D58"/>
  <c r="G58"/>
  <c r="E58"/>
  <c r="H58"/>
  <c r="F58"/>
  <c r="I58"/>
  <c r="F49"/>
  <c r="I49"/>
  <c r="G49"/>
  <c r="H49"/>
  <c r="E4"/>
  <c r="H4"/>
  <c r="I4"/>
  <c r="D4"/>
  <c r="G4"/>
  <c r="G10" i="51"/>
  <c r="H10"/>
  <c r="J10"/>
  <c r="F10"/>
  <c r="I10"/>
  <c r="G12"/>
  <c r="H12"/>
  <c r="F12"/>
  <c r="I12"/>
  <c r="J12"/>
  <c r="G8"/>
  <c r="H8"/>
  <c r="F8"/>
  <c r="I8"/>
  <c r="G11"/>
  <c r="I11"/>
  <c r="E11"/>
  <c r="H11"/>
  <c r="J11"/>
  <c r="D9"/>
  <c r="G9"/>
  <c r="J9"/>
  <c r="H9"/>
  <c r="I9"/>
  <c r="G5"/>
  <c r="E5"/>
  <c r="H5"/>
  <c r="J5"/>
  <c r="F5"/>
  <c r="I5"/>
  <c r="G7"/>
  <c r="I7"/>
  <c r="E7"/>
  <c r="H7"/>
  <c r="J7"/>
  <c r="D4"/>
  <c r="G4"/>
  <c r="E4"/>
  <c r="H4"/>
  <c r="F4"/>
  <c r="I4"/>
  <c r="D6"/>
  <c r="G6"/>
  <c r="E6"/>
  <c r="H6"/>
  <c r="I6"/>
  <c r="D3"/>
  <c r="G3"/>
  <c r="J3"/>
  <c r="E3"/>
  <c r="H3"/>
  <c r="F3"/>
  <c r="I3"/>
  <c r="D2"/>
  <c r="G2"/>
  <c r="J2"/>
  <c r="E2"/>
  <c r="H2"/>
  <c r="F2"/>
  <c r="I2"/>
  <c r="D2" i="50"/>
  <c r="G2"/>
  <c r="E2"/>
  <c r="H2"/>
  <c r="F2"/>
  <c r="I2"/>
  <c r="D6"/>
  <c r="G6"/>
  <c r="J6"/>
  <c r="E6"/>
  <c r="H6"/>
  <c r="I6"/>
  <c r="D4"/>
  <c r="G4"/>
  <c r="E4"/>
  <c r="F4"/>
  <c r="H4"/>
  <c r="I4"/>
  <c r="D10"/>
  <c r="E10"/>
  <c r="H10"/>
  <c r="G10"/>
  <c r="I10"/>
  <c r="D5"/>
  <c r="E5"/>
  <c r="H5"/>
  <c r="F5"/>
  <c r="I5"/>
  <c r="G5"/>
  <c r="D8"/>
  <c r="G8"/>
  <c r="E8"/>
  <c r="H8"/>
  <c r="F8"/>
  <c r="I8"/>
  <c r="D13"/>
  <c r="G13"/>
  <c r="J13"/>
  <c r="H13"/>
  <c r="I13"/>
  <c r="D14"/>
  <c r="G14"/>
  <c r="J14"/>
  <c r="H14"/>
  <c r="I14"/>
  <c r="E9"/>
  <c r="H9"/>
  <c r="J9"/>
  <c r="F9"/>
  <c r="G9"/>
  <c r="I9"/>
  <c r="D7"/>
  <c r="G7"/>
  <c r="F7"/>
  <c r="I7"/>
  <c r="H7"/>
  <c r="D17"/>
  <c r="G17"/>
  <c r="J17"/>
  <c r="H17"/>
  <c r="I17"/>
  <c r="D21"/>
  <c r="G21"/>
  <c r="H21"/>
  <c r="I21"/>
  <c r="D22"/>
  <c r="G22"/>
  <c r="H22"/>
  <c r="I22"/>
  <c r="D11"/>
  <c r="G11"/>
  <c r="F11"/>
  <c r="H11"/>
  <c r="I11"/>
  <c r="E23"/>
  <c r="G23"/>
  <c r="H23"/>
  <c r="I23"/>
  <c r="D12"/>
  <c r="F12"/>
  <c r="I12"/>
  <c r="J12"/>
  <c r="G12"/>
  <c r="H12"/>
  <c r="E15"/>
  <c r="F15"/>
  <c r="I15"/>
  <c r="G15"/>
  <c r="H15"/>
  <c r="E24"/>
  <c r="G24"/>
  <c r="H24"/>
  <c r="I24"/>
  <c r="F16"/>
  <c r="I16"/>
  <c r="J16"/>
  <c r="G16"/>
  <c r="H16"/>
  <c r="F18"/>
  <c r="G18"/>
  <c r="H18"/>
  <c r="I18"/>
  <c r="J18"/>
  <c r="F19"/>
  <c r="G19"/>
  <c r="H19"/>
  <c r="I19"/>
  <c r="J19"/>
  <c r="F20"/>
  <c r="I20"/>
  <c r="G20"/>
  <c r="J20"/>
  <c r="H20"/>
  <c r="F25"/>
  <c r="I25"/>
  <c r="J25"/>
  <c r="G25"/>
  <c r="H25"/>
  <c r="F3"/>
  <c r="I3"/>
  <c r="E3"/>
  <c r="H3"/>
  <c r="D3"/>
  <c r="G3"/>
  <c r="F3" i="49"/>
  <c r="F4"/>
  <c r="I4"/>
  <c r="F5"/>
  <c r="F6"/>
  <c r="F7"/>
  <c r="F8"/>
  <c r="I8"/>
  <c r="F9"/>
  <c r="F10"/>
  <c r="F11"/>
  <c r="F12"/>
  <c r="I12"/>
  <c r="F13"/>
  <c r="F14"/>
  <c r="F15"/>
  <c r="F16"/>
  <c r="I16"/>
  <c r="F17"/>
  <c r="F18"/>
  <c r="F19"/>
  <c r="F20"/>
  <c r="I20"/>
  <c r="F21"/>
  <c r="F22"/>
  <c r="F23"/>
  <c r="F24"/>
  <c r="I24"/>
  <c r="F25"/>
  <c r="F26"/>
  <c r="F27"/>
  <c r="F29"/>
  <c r="I29"/>
  <c r="F30"/>
  <c r="F31"/>
  <c r="F32"/>
  <c r="F33"/>
  <c r="I33"/>
  <c r="F34"/>
  <c r="F35"/>
  <c r="F36"/>
  <c r="F37"/>
  <c r="I37"/>
  <c r="F38"/>
  <c r="F39"/>
  <c r="F44"/>
  <c r="F45"/>
  <c r="I45"/>
  <c r="F47"/>
  <c r="F48"/>
  <c r="F49"/>
  <c r="F51"/>
  <c r="F52"/>
  <c r="F54"/>
  <c r="F55"/>
  <c r="F56"/>
  <c r="I56"/>
  <c r="F58"/>
  <c r="F61"/>
  <c r="F63"/>
  <c r="F64"/>
  <c r="I64"/>
  <c r="F66"/>
  <c r="F67"/>
  <c r="F69"/>
  <c r="F70"/>
  <c r="F71"/>
  <c r="F72"/>
  <c r="F73"/>
  <c r="F74"/>
  <c r="F79"/>
  <c r="F80"/>
  <c r="F86"/>
  <c r="F87"/>
  <c r="I87"/>
  <c r="J87"/>
  <c r="F91"/>
  <c r="F92"/>
  <c r="F96"/>
  <c r="F97"/>
  <c r="F99"/>
  <c r="F107"/>
  <c r="F120"/>
  <c r="F122"/>
  <c r="I122"/>
  <c r="F123"/>
  <c r="F2"/>
  <c r="I28"/>
  <c r="D4"/>
  <c r="G4"/>
  <c r="E4"/>
  <c r="H4"/>
  <c r="D7"/>
  <c r="E7"/>
  <c r="H7"/>
  <c r="J7"/>
  <c r="G7"/>
  <c r="I7"/>
  <c r="D5"/>
  <c r="G5"/>
  <c r="J5"/>
  <c r="E5"/>
  <c r="H5"/>
  <c r="I5"/>
  <c r="D11"/>
  <c r="E11"/>
  <c r="H11"/>
  <c r="J11"/>
  <c r="G11"/>
  <c r="I11"/>
  <c r="D6"/>
  <c r="G6"/>
  <c r="J6"/>
  <c r="E6"/>
  <c r="H6"/>
  <c r="I6"/>
  <c r="D3"/>
  <c r="E3"/>
  <c r="H3"/>
  <c r="J3"/>
  <c r="G3"/>
  <c r="I3"/>
  <c r="D16"/>
  <c r="G16"/>
  <c r="E16"/>
  <c r="H16"/>
  <c r="D8"/>
  <c r="E8"/>
  <c r="H8"/>
  <c r="J8"/>
  <c r="G8"/>
  <c r="D10"/>
  <c r="G10"/>
  <c r="J10"/>
  <c r="E10"/>
  <c r="H10"/>
  <c r="I10"/>
  <c r="D20"/>
  <c r="E20"/>
  <c r="H20"/>
  <c r="G20"/>
  <c r="D13"/>
  <c r="G13"/>
  <c r="J13"/>
  <c r="E13"/>
  <c r="H13"/>
  <c r="I13"/>
  <c r="D14"/>
  <c r="E14"/>
  <c r="H14"/>
  <c r="J14"/>
  <c r="G14"/>
  <c r="I14"/>
  <c r="D9"/>
  <c r="G9"/>
  <c r="J9"/>
  <c r="E9"/>
  <c r="H9"/>
  <c r="I9"/>
  <c r="D28"/>
  <c r="E28"/>
  <c r="H28"/>
  <c r="G28"/>
  <c r="D12"/>
  <c r="E12"/>
  <c r="H12"/>
  <c r="G12"/>
  <c r="D23"/>
  <c r="G23"/>
  <c r="E23"/>
  <c r="H23"/>
  <c r="I23"/>
  <c r="D15"/>
  <c r="E15"/>
  <c r="H15"/>
  <c r="G15"/>
  <c r="I15"/>
  <c r="D22"/>
  <c r="G22"/>
  <c r="E22"/>
  <c r="H22"/>
  <c r="I22"/>
  <c r="D17"/>
  <c r="E17"/>
  <c r="H17"/>
  <c r="G17"/>
  <c r="I17"/>
  <c r="D40"/>
  <c r="G40"/>
  <c r="E40"/>
  <c r="H40"/>
  <c r="I40"/>
  <c r="D41"/>
  <c r="E41"/>
  <c r="H41"/>
  <c r="G41"/>
  <c r="J41"/>
  <c r="I41"/>
  <c r="D25"/>
  <c r="G25"/>
  <c r="E25"/>
  <c r="H25"/>
  <c r="I25"/>
  <c r="D18"/>
  <c r="E18"/>
  <c r="H18"/>
  <c r="G18"/>
  <c r="I18"/>
  <c r="E34"/>
  <c r="H34"/>
  <c r="G34"/>
  <c r="I34"/>
  <c r="D19"/>
  <c r="G19"/>
  <c r="E19"/>
  <c r="H19"/>
  <c r="I19"/>
  <c r="D21"/>
  <c r="G21"/>
  <c r="E21"/>
  <c r="H21"/>
  <c r="I21"/>
  <c r="D42"/>
  <c r="G42"/>
  <c r="E42"/>
  <c r="H42"/>
  <c r="I42"/>
  <c r="D35"/>
  <c r="G35"/>
  <c r="E35"/>
  <c r="H35"/>
  <c r="I35"/>
  <c r="D29"/>
  <c r="G29"/>
  <c r="E29"/>
  <c r="H29"/>
  <c r="D43"/>
  <c r="G43"/>
  <c r="J43"/>
  <c r="H43"/>
  <c r="I43"/>
  <c r="D26"/>
  <c r="G26"/>
  <c r="E26"/>
  <c r="H26"/>
  <c r="I26"/>
  <c r="D46"/>
  <c r="G46"/>
  <c r="H46"/>
  <c r="I46"/>
  <c r="E47"/>
  <c r="G47"/>
  <c r="H47"/>
  <c r="I47"/>
  <c r="D30"/>
  <c r="G30"/>
  <c r="E30"/>
  <c r="H30"/>
  <c r="I30"/>
  <c r="E51"/>
  <c r="H51"/>
  <c r="J51"/>
  <c r="G51"/>
  <c r="I51"/>
  <c r="D50"/>
  <c r="G50"/>
  <c r="J50"/>
  <c r="H50"/>
  <c r="I50"/>
  <c r="D49"/>
  <c r="G49"/>
  <c r="J49"/>
  <c r="E49"/>
  <c r="H49"/>
  <c r="I49"/>
  <c r="E27"/>
  <c r="H27"/>
  <c r="J27"/>
  <c r="G27"/>
  <c r="I27"/>
  <c r="D53"/>
  <c r="G53"/>
  <c r="J53"/>
  <c r="H53"/>
  <c r="I53"/>
  <c r="D31"/>
  <c r="G31"/>
  <c r="E31"/>
  <c r="H31"/>
  <c r="I31"/>
  <c r="D44"/>
  <c r="G44"/>
  <c r="H44"/>
  <c r="I44"/>
  <c r="D24"/>
  <c r="G24"/>
  <c r="H24"/>
  <c r="D36"/>
  <c r="G36"/>
  <c r="E36"/>
  <c r="H36"/>
  <c r="I36"/>
  <c r="D57"/>
  <c r="G57"/>
  <c r="J57"/>
  <c r="E57"/>
  <c r="H57"/>
  <c r="I57"/>
  <c r="E62"/>
  <c r="H62"/>
  <c r="G62"/>
  <c r="I62"/>
  <c r="D59"/>
  <c r="G59"/>
  <c r="J59"/>
  <c r="H59"/>
  <c r="I59"/>
  <c r="D58"/>
  <c r="G58"/>
  <c r="E58"/>
  <c r="H58"/>
  <c r="I58"/>
  <c r="D60"/>
  <c r="G60"/>
  <c r="J60"/>
  <c r="E60"/>
  <c r="H60"/>
  <c r="I60"/>
  <c r="D48"/>
  <c r="G48"/>
  <c r="J48"/>
  <c r="E48"/>
  <c r="H48"/>
  <c r="I48"/>
  <c r="D32"/>
  <c r="G32"/>
  <c r="J32"/>
  <c r="E32"/>
  <c r="H32"/>
  <c r="I32"/>
  <c r="D38"/>
  <c r="G38"/>
  <c r="J38"/>
  <c r="H38"/>
  <c r="I38"/>
  <c r="D65"/>
  <c r="E65"/>
  <c r="H65"/>
  <c r="J65"/>
  <c r="G65"/>
  <c r="I65"/>
  <c r="D37"/>
  <c r="G37"/>
  <c r="E37"/>
  <c r="H37"/>
  <c r="D68"/>
  <c r="E68"/>
  <c r="H68"/>
  <c r="J68"/>
  <c r="G68"/>
  <c r="I68"/>
  <c r="D52"/>
  <c r="G52"/>
  <c r="H52"/>
  <c r="I52"/>
  <c r="E67"/>
  <c r="G67"/>
  <c r="H67"/>
  <c r="J67"/>
  <c r="I67"/>
  <c r="E33"/>
  <c r="G33"/>
  <c r="H33"/>
  <c r="D55"/>
  <c r="G55"/>
  <c r="E55"/>
  <c r="H55"/>
  <c r="I55"/>
  <c r="D54"/>
  <c r="G54"/>
  <c r="J54"/>
  <c r="H54"/>
  <c r="I54"/>
  <c r="D61"/>
  <c r="G61"/>
  <c r="J61"/>
  <c r="H61"/>
  <c r="I61"/>
  <c r="E75"/>
  <c r="H75"/>
  <c r="J75"/>
  <c r="G75"/>
  <c r="I75"/>
  <c r="E63"/>
  <c r="H63"/>
  <c r="G63"/>
  <c r="I63"/>
  <c r="D76"/>
  <c r="G76"/>
  <c r="H76"/>
  <c r="I76"/>
  <c r="D77"/>
  <c r="G77"/>
  <c r="J77"/>
  <c r="H77"/>
  <c r="I77"/>
  <c r="E78"/>
  <c r="H78"/>
  <c r="J78"/>
  <c r="G78"/>
  <c r="I78"/>
  <c r="D64"/>
  <c r="G64"/>
  <c r="H64"/>
  <c r="E81"/>
  <c r="G81"/>
  <c r="H81"/>
  <c r="J81"/>
  <c r="I81"/>
  <c r="E82"/>
  <c r="G82"/>
  <c r="H82"/>
  <c r="J82"/>
  <c r="I82"/>
  <c r="E83"/>
  <c r="H83"/>
  <c r="G83"/>
  <c r="I83"/>
  <c r="D84"/>
  <c r="G84"/>
  <c r="H84"/>
  <c r="I84"/>
  <c r="E74"/>
  <c r="H74"/>
  <c r="J74"/>
  <c r="G74"/>
  <c r="I74"/>
  <c r="E88"/>
  <c r="H88"/>
  <c r="J88"/>
  <c r="G88"/>
  <c r="I88"/>
  <c r="D85"/>
  <c r="G85"/>
  <c r="J85"/>
  <c r="H85"/>
  <c r="I85"/>
  <c r="E89"/>
  <c r="H89"/>
  <c r="J89"/>
  <c r="G89"/>
  <c r="I89"/>
  <c r="D66"/>
  <c r="G66"/>
  <c r="H66"/>
  <c r="I66"/>
  <c r="D90"/>
  <c r="G90"/>
  <c r="H90"/>
  <c r="I90"/>
  <c r="E93"/>
  <c r="H93"/>
  <c r="G93"/>
  <c r="I93"/>
  <c r="E79"/>
  <c r="H79"/>
  <c r="J79"/>
  <c r="G79"/>
  <c r="I79"/>
  <c r="E94"/>
  <c r="H94"/>
  <c r="J94"/>
  <c r="G94"/>
  <c r="I94"/>
  <c r="D95"/>
  <c r="G95"/>
  <c r="J95"/>
  <c r="H95"/>
  <c r="I95"/>
  <c r="E98"/>
  <c r="H98"/>
  <c r="J98"/>
  <c r="G98"/>
  <c r="I98"/>
  <c r="D100"/>
  <c r="G100"/>
  <c r="J100"/>
  <c r="H100"/>
  <c r="I100"/>
  <c r="E101"/>
  <c r="G101"/>
  <c r="H101"/>
  <c r="J101"/>
  <c r="I101"/>
  <c r="D102"/>
  <c r="G102"/>
  <c r="J102"/>
  <c r="H102"/>
  <c r="I102"/>
  <c r="D103"/>
  <c r="G103"/>
  <c r="J103"/>
  <c r="H103"/>
  <c r="I103"/>
  <c r="D104"/>
  <c r="G104"/>
  <c r="J104"/>
  <c r="H104"/>
  <c r="I104"/>
  <c r="D99"/>
  <c r="G99"/>
  <c r="J99"/>
  <c r="H99"/>
  <c r="I99"/>
  <c r="D105"/>
  <c r="G105"/>
  <c r="J105"/>
  <c r="H105"/>
  <c r="I105"/>
  <c r="G71"/>
  <c r="H71"/>
  <c r="I71"/>
  <c r="J71"/>
  <c r="E106"/>
  <c r="H106"/>
  <c r="J106"/>
  <c r="G106"/>
  <c r="I106"/>
  <c r="G107"/>
  <c r="H107"/>
  <c r="I107"/>
  <c r="J107"/>
  <c r="E108"/>
  <c r="H108"/>
  <c r="J108"/>
  <c r="G108"/>
  <c r="I108"/>
  <c r="G92"/>
  <c r="H92"/>
  <c r="I92"/>
  <c r="J92"/>
  <c r="D109"/>
  <c r="G109"/>
  <c r="J109"/>
  <c r="H109"/>
  <c r="I109"/>
  <c r="D110"/>
  <c r="G110"/>
  <c r="J110"/>
  <c r="H110"/>
  <c r="I110"/>
  <c r="G72"/>
  <c r="H72"/>
  <c r="I72"/>
  <c r="J72"/>
  <c r="G45"/>
  <c r="H45"/>
  <c r="G91"/>
  <c r="H91"/>
  <c r="I91"/>
  <c r="J91"/>
  <c r="E111"/>
  <c r="H111"/>
  <c r="G111"/>
  <c r="I111"/>
  <c r="G69"/>
  <c r="H69"/>
  <c r="I69"/>
  <c r="J69"/>
  <c r="G39"/>
  <c r="H39"/>
  <c r="I39"/>
  <c r="J39"/>
  <c r="D112"/>
  <c r="G112"/>
  <c r="J112"/>
  <c r="H112"/>
  <c r="I112"/>
  <c r="G86"/>
  <c r="H86"/>
  <c r="I86"/>
  <c r="J86"/>
  <c r="G96"/>
  <c r="H96"/>
  <c r="I96"/>
  <c r="J96"/>
  <c r="G87"/>
  <c r="H87"/>
  <c r="D113"/>
  <c r="G113"/>
  <c r="J113"/>
  <c r="H113"/>
  <c r="I113"/>
  <c r="D114"/>
  <c r="G114"/>
  <c r="J114"/>
  <c r="H114"/>
  <c r="I114"/>
  <c r="G73"/>
  <c r="H73"/>
  <c r="I73"/>
  <c r="J73"/>
  <c r="D56"/>
  <c r="G56"/>
  <c r="E56"/>
  <c r="H56"/>
  <c r="D115"/>
  <c r="G115"/>
  <c r="J115"/>
  <c r="H115"/>
  <c r="I115"/>
  <c r="G97"/>
  <c r="H97"/>
  <c r="I97"/>
  <c r="J97"/>
  <c r="E116"/>
  <c r="H116"/>
  <c r="G116"/>
  <c r="I116"/>
  <c r="D117"/>
  <c r="G117"/>
  <c r="J117"/>
  <c r="H117"/>
  <c r="I117"/>
  <c r="D118"/>
  <c r="G118"/>
  <c r="J118"/>
  <c r="H118"/>
  <c r="I118"/>
  <c r="D119"/>
  <c r="E119"/>
  <c r="H119"/>
  <c r="G119"/>
  <c r="I119"/>
  <c r="G120"/>
  <c r="J120"/>
  <c r="H120"/>
  <c r="I120"/>
  <c r="G80"/>
  <c r="H80"/>
  <c r="I80"/>
  <c r="J80"/>
  <c r="G70"/>
  <c r="H70"/>
  <c r="I70"/>
  <c r="J70"/>
  <c r="D121"/>
  <c r="G121"/>
  <c r="J121"/>
  <c r="H121"/>
  <c r="I121"/>
  <c r="G122"/>
  <c r="J122"/>
  <c r="H122"/>
  <c r="G123"/>
  <c r="J123"/>
  <c r="H123"/>
  <c r="I123"/>
  <c r="D124"/>
  <c r="G124"/>
  <c r="J124"/>
  <c r="H124"/>
  <c r="I124"/>
  <c r="D2"/>
  <c r="G2"/>
  <c r="E2"/>
  <c r="H2"/>
  <c r="I2"/>
  <c r="A2" i="43"/>
  <c r="A1"/>
  <c r="A2" i="42"/>
  <c r="A1"/>
  <c r="A2" i="41"/>
  <c r="A1"/>
  <c r="A2" i="40"/>
  <c r="A1"/>
  <c r="A2" i="9"/>
  <c r="A1"/>
  <c r="A2" i="8"/>
  <c r="A1"/>
  <c r="J4" i="7"/>
  <c r="J4" i="8"/>
  <c r="K4" i="7"/>
  <c r="K4" i="9"/>
  <c r="L4" i="7"/>
  <c r="M4"/>
  <c r="M4" i="8"/>
  <c r="N4" i="7"/>
  <c r="N4" i="8"/>
  <c r="O4" i="7"/>
  <c r="O4" i="8"/>
  <c r="P4" i="7"/>
  <c r="P4" i="8"/>
  <c r="Q4" i="7"/>
  <c r="Q4" i="8"/>
  <c r="R4" i="7"/>
  <c r="R4" i="8"/>
  <c r="S4" i="7"/>
  <c r="S4" i="9"/>
  <c r="T4" i="7"/>
  <c r="U4"/>
  <c r="U4" i="8"/>
  <c r="V4" i="7"/>
  <c r="V4" i="8"/>
  <c r="W4" i="7"/>
  <c r="W4" i="8"/>
  <c r="X4" i="7"/>
  <c r="X4" i="8"/>
  <c r="Y4" i="7"/>
  <c r="Y4" i="8"/>
  <c r="Z4" i="7"/>
  <c r="Z4" i="9"/>
  <c r="AA4" i="7"/>
  <c r="AA4" i="8"/>
  <c r="AB4" i="7"/>
  <c r="AC4"/>
  <c r="AC4" i="8"/>
  <c r="AD4" i="7"/>
  <c r="AD4" i="8"/>
  <c r="J4" i="3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2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1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Z2" i="8"/>
  <c r="Z2" i="3"/>
  <c r="Z2" i="7"/>
  <c r="Z2" i="1"/>
  <c r="A1" i="2"/>
  <c r="A1" i="3"/>
  <c r="A1" i="1"/>
  <c r="A2"/>
  <c r="A2" i="3"/>
  <c r="A2" i="2"/>
  <c r="AD4" i="9"/>
  <c r="R4"/>
  <c r="J4"/>
  <c r="AB4" i="8"/>
  <c r="T4"/>
  <c r="L4"/>
  <c r="Y4" i="9"/>
  <c r="Q4"/>
  <c r="AA4"/>
  <c r="AB4"/>
  <c r="X4"/>
  <c r="T4"/>
  <c r="P4"/>
  <c r="L4"/>
  <c r="J58" i="49"/>
  <c r="J20"/>
  <c r="J111"/>
  <c r="J90"/>
  <c r="J66"/>
  <c r="J83"/>
  <c r="J63"/>
  <c r="J33"/>
  <c r="J52"/>
  <c r="J37"/>
  <c r="J24"/>
  <c r="J44"/>
  <c r="J47"/>
  <c r="J46"/>
  <c r="J22"/>
  <c r="J23"/>
  <c r="J24" i="50"/>
  <c r="J15"/>
  <c r="J23"/>
  <c r="J49" i="52"/>
  <c r="J67"/>
  <c r="J32"/>
  <c r="J13"/>
  <c r="J6" i="53"/>
  <c r="J64" i="49"/>
  <c r="J29"/>
  <c r="J42"/>
  <c r="J19"/>
  <c r="J16"/>
  <c r="J4"/>
  <c r="J7" i="50"/>
  <c r="J5"/>
  <c r="J4"/>
  <c r="J3" i="53"/>
  <c r="S4" i="8"/>
  <c r="Z4"/>
  <c r="J119" i="49"/>
  <c r="J45"/>
  <c r="J35"/>
  <c r="J21"/>
  <c r="J34"/>
  <c r="J17"/>
  <c r="J15"/>
  <c r="J12"/>
  <c r="J28"/>
  <c r="J11" i="50"/>
  <c r="J35" i="52"/>
  <c r="K4" i="8"/>
  <c r="J116" i="49"/>
  <c r="J93"/>
  <c r="J84"/>
  <c r="J76"/>
  <c r="J55"/>
  <c r="J62"/>
  <c r="J3" i="50"/>
  <c r="J22"/>
  <c r="J21"/>
  <c r="J8"/>
  <c r="J10"/>
  <c r="J6" i="51"/>
  <c r="J9" i="53"/>
  <c r="J37" i="52"/>
  <c r="J34"/>
  <c r="J63"/>
  <c r="J51"/>
  <c r="J54"/>
  <c r="J22"/>
  <c r="J61"/>
  <c r="J42"/>
  <c r="J41"/>
  <c r="J36"/>
  <c r="J40"/>
  <c r="J21"/>
  <c r="J7"/>
  <c r="J26"/>
  <c r="J12"/>
  <c r="J3"/>
  <c r="J2"/>
  <c r="J52"/>
  <c r="J66"/>
  <c r="J65"/>
  <c r="J59"/>
  <c r="J58"/>
  <c r="J68"/>
  <c r="J64"/>
  <c r="J57"/>
  <c r="J43"/>
  <c r="J56"/>
  <c r="J46"/>
  <c r="J30"/>
  <c r="J47"/>
  <c r="J48"/>
  <c r="J44"/>
  <c r="J28"/>
  <c r="J27"/>
  <c r="J20"/>
  <c r="J39"/>
  <c r="J14"/>
  <c r="J15"/>
  <c r="J9"/>
  <c r="J17"/>
  <c r="J50"/>
  <c r="J62"/>
  <c r="J55"/>
  <c r="J45"/>
  <c r="J25"/>
  <c r="J19"/>
  <c r="J31"/>
  <c r="J11"/>
  <c r="J23"/>
  <c r="J6"/>
  <c r="J24"/>
  <c r="J4"/>
  <c r="J56" i="49"/>
  <c r="J31"/>
  <c r="J26"/>
  <c r="J53" i="52"/>
  <c r="J38"/>
  <c r="J16"/>
  <c r="J4" i="51"/>
  <c r="J10" i="52"/>
  <c r="J2" i="53"/>
  <c r="J36" i="49"/>
  <c r="J30"/>
  <c r="J25"/>
  <c r="J18" i="52"/>
  <c r="J5"/>
  <c r="J8"/>
  <c r="J2" i="49"/>
  <c r="J18"/>
  <c r="J40"/>
  <c r="J2" i="50"/>
  <c r="J8" i="51"/>
  <c r="W4" i="9"/>
  <c r="U4"/>
  <c r="N4"/>
  <c r="O4"/>
  <c r="M4"/>
  <c r="AC4"/>
  <c r="V4"/>
  <c r="Z2"/>
</calcChain>
</file>

<file path=xl/sharedStrings.xml><?xml version="1.0" encoding="utf-8"?>
<sst xmlns="http://schemas.openxmlformats.org/spreadsheetml/2006/main" count="3668" uniqueCount="416">
  <si>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</si>
  <si>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</si>
  <si>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</si>
  <si>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</si>
  <si>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</si>
  <si>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</si>
  <si>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</si>
  <si>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</si>
  <si>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</si>
  <si>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</si>
  <si>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</si>
  <si>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</si>
  <si>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</si>
  <si>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</si>
  <si>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</si>
  <si>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</si>
  <si>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</si>
  <si>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</si>
  <si>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</si>
  <si>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</si>
  <si>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</si>
  <si>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</si>
  <si>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</si>
  <si>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</si>
  <si>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</si>
  <si>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</si>
  <si>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</si>
  <si>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</si>
  <si>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</si>
  <si>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</si>
  <si>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</si>
  <si>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</si>
  <si>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</si>
  <si>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</si>
  <si>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</si>
  <si>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</si>
  <si>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</si>
  <si>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</si>
  <si>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</si>
  <si>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</si>
  <si>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</si>
  <si>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</si>
  <si>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</si>
  <si>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</si>
  <si>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</si>
  <si>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</si>
  <si>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</si>
  <si>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</si>
  <si>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</si>
  <si>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</si>
  <si>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</si>
  <si>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</si>
  <si>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</si>
  <si>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</si>
  <si>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</si>
  <si>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</si>
  <si>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</si>
  <si>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</si>
  <si>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</si>
  <si>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</si>
  <si>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</si>
  <si>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</si>
  <si>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</si>
  <si>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</si>
  <si>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</si>
  <si>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</si>
  <si>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</si>
  <si>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</si>
  <si>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</si>
  <si>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</si>
  <si>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</si>
  <si>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</si>
  <si>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</si>
  <si>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</si>
  <si>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</si>
  <si>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</si>
  <si>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</si>
  <si>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</si>
  <si>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</si>
  <si>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</si>
  <si>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</si>
  <si>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</si>
  <si>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</si>
  <si>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</si>
  <si>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</si>
  <si>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</si>
  <si>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</si>
  <si>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</si>
  <si>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</si>
  <si>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</si>
  <si>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</si>
  <si>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</si>
  <si>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</si>
  <si>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</si>
  <si>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</si>
  <si>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</si>
  <si>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</si>
  <si>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</si>
  <si>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</si>
  <si>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</si>
  <si>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</si>
  <si>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</si>
  <si>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</si>
  <si>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</si>
  <si>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</si>
  <si>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</si>
  <si>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</si>
  <si>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</si>
  <si>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</si>
  <si>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</si>
  <si>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</si>
  <si>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</si>
  <si>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</si>
  <si>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</si>
  <si>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</si>
  <si>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</si>
  <si>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</si>
  <si>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</si>
  <si>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</si>
  <si>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</si>
  <si>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</si>
  <si>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</si>
  <si>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</si>
  <si>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</si>
  <si>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</si>
  <si>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</si>
  <si>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</si>
  <si>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</si>
  <si>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</si>
  <si>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</si>
  <si>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</si>
  <si>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</si>
  <si>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</si>
  <si>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</si>
  <si>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</si>
  <si>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</si>
  <si>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</si>
  <si>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</si>
  <si>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</si>
  <si>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</si>
  <si>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</si>
  <si>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</si>
  <si>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</si>
  <si>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</si>
  <si>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</si>
  <si>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</si>
  <si>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</si>
  <si>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</si>
  <si>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</si>
  <si>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</si>
  <si>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</si>
  <si>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</si>
  <si>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</si>
  <si>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</si>
  <si>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</si>
  <si>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</si>
  <si>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</si>
  <si>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</si>
  <si>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</si>
  <si>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</si>
  <si>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</si>
  <si>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</si>
  <si>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</si>
  <si>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</si>
  <si>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</si>
  <si>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</si>
  <si>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</si>
  <si>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</si>
  <si>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</si>
  <si>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</si>
  <si>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</si>
  <si>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</si>
  <si>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</si>
  <si>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</si>
  <si>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</si>
  <si>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</si>
  <si>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</si>
  <si>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</si>
  <si>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</si>
  <si>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</si>
  <si>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</si>
  <si>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</si>
  <si>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</si>
  <si>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</si>
  <si>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</si>
  <si>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</si>
  <si>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</si>
  <si>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</si>
  <si>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</si>
  <si>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</si>
  <si>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</si>
  <si>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</si>
  <si>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</si>
  <si>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</si>
  <si>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</si>
  <si>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</si>
  <si>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</si>
  <si>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</si>
  <si>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</si>
  <si>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</si>
  <si>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</si>
  <si>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</si>
  <si>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</si>
  <si>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</si>
  <si>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</si>
  <si>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</si>
  <si>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</si>
  <si>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</si>
  <si>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</si>
  <si>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</si>
  <si>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</si>
  <si>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</si>
  <si>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</si>
  <si>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</si>
  <si>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</si>
  <si>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</si>
  <si>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</si>
  <si>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</si>
  <si>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</si>
  <si>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</si>
  <si>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</si>
  <si>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</si>
  <si>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</si>
  <si>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</si>
  <si>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</si>
  <si>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</si>
  <si>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</si>
  <si>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</si>
  <si>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</si>
  <si>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</si>
  <si>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</si>
  <si>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</si>
  <si>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</si>
  <si>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</si>
  <si>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</si>
  <si>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</si>
  <si>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</si>
  <si>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</si>
  <si>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</si>
  <si>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</si>
  <si>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</si>
  <si>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</si>
  <si>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</si>
  <si>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</si>
  <si>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</si>
  <si>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</si>
  <si>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</si>
  <si>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</si>
  <si>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</si>
  <si>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</si>
  <si>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</si>
  <si>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</si>
  <si>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</si>
  <si>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</si>
  <si>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</si>
  <si>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</si>
  <si>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</si>
  <si>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</si>
  <si>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</si>
  <si>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</si>
  <si>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</si>
  <si>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</si>
  <si>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</si>
  <si>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</si>
  <si>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</si>
  <si>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</si>
  <si>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男子</t>
  </si>
  <si>
    <t>女子</t>
  </si>
  <si>
    <t>地點：揚昇高爾夫鄉村俱樂部</t>
    <phoneticPr fontId="2" type="noConversion"/>
  </si>
  <si>
    <t>2R</t>
    <phoneticPr fontId="2" type="noConversion"/>
  </si>
  <si>
    <t>1R</t>
    <phoneticPr fontId="2" type="noConversion"/>
  </si>
  <si>
    <t>王偉軒</t>
  </si>
  <si>
    <t>林義淵</t>
  </si>
  <si>
    <t>王偉祥</t>
  </si>
  <si>
    <t>陳裔東</t>
    <phoneticPr fontId="2" type="noConversion"/>
  </si>
  <si>
    <t>詹昱韋</t>
    <phoneticPr fontId="2" type="noConversion"/>
  </si>
  <si>
    <t>丁子軒</t>
    <phoneticPr fontId="2" type="noConversion"/>
  </si>
  <si>
    <t>邱弘鈞</t>
  </si>
  <si>
    <t>廖煥鈞</t>
  </si>
  <si>
    <t>林宸駒</t>
  </si>
  <si>
    <t>DQ</t>
  </si>
  <si>
    <t>朱吉莘</t>
  </si>
  <si>
    <t>吳允植</t>
  </si>
  <si>
    <t>陳傑生</t>
  </si>
  <si>
    <t>張敦量</t>
  </si>
  <si>
    <t>吳育愷</t>
  </si>
  <si>
    <t>李長祐</t>
  </si>
  <si>
    <t>張祐誠</t>
  </si>
  <si>
    <t>簡振宇</t>
  </si>
  <si>
    <t>張凱評</t>
  </si>
  <si>
    <t>陳芃翰</t>
  </si>
  <si>
    <t>洪翊宸</t>
  </si>
  <si>
    <t>潘冠文</t>
  </si>
  <si>
    <t>蔡睿恒</t>
  </si>
  <si>
    <t>林育宏</t>
  </si>
  <si>
    <t>商凱程</t>
  </si>
  <si>
    <t>邱　靖</t>
  </si>
  <si>
    <t>劉彧丞</t>
  </si>
  <si>
    <t>殷梓勛</t>
  </si>
  <si>
    <t>侯羽桑</t>
    <phoneticPr fontId="2" type="noConversion"/>
  </si>
  <si>
    <t>張倚嘉</t>
    <phoneticPr fontId="2" type="noConversion"/>
  </si>
  <si>
    <t>施柔羽</t>
  </si>
  <si>
    <t>謝映葶</t>
  </si>
  <si>
    <t>石澄璇</t>
    <phoneticPr fontId="2" type="noConversion"/>
  </si>
  <si>
    <t>廖信淳</t>
  </si>
  <si>
    <t>黃郁心</t>
    <phoneticPr fontId="2" type="noConversion"/>
  </si>
  <si>
    <t>陳葶伃</t>
  </si>
  <si>
    <t>郭瑜恬</t>
  </si>
  <si>
    <t>朱家儀</t>
  </si>
  <si>
    <t>張卉妤</t>
  </si>
  <si>
    <t>林子涵</t>
    <phoneticPr fontId="2" type="noConversion"/>
  </si>
  <si>
    <t>李映彤</t>
  </si>
  <si>
    <r>
      <t>106</t>
    </r>
    <r>
      <rPr>
        <sz val="12"/>
        <rFont val="細明體"/>
        <family val="3"/>
        <charset val="136"/>
      </rPr>
      <t>春</t>
    </r>
    <phoneticPr fontId="2" type="noConversion"/>
  </si>
  <si>
    <r>
      <t>105</t>
    </r>
    <r>
      <rPr>
        <sz val="12"/>
        <rFont val="細明體"/>
        <family val="3"/>
        <charset val="136"/>
      </rPr>
      <t>冬</t>
    </r>
    <phoneticPr fontId="2" type="noConversion"/>
  </si>
  <si>
    <t>總績分</t>
    <phoneticPr fontId="2" type="noConversion"/>
  </si>
  <si>
    <t xml:space="preserve"> </t>
  </si>
  <si>
    <t>溫昱澄</t>
  </si>
  <si>
    <t>陳鉑融</t>
  </si>
  <si>
    <t>洪棋剴</t>
  </si>
  <si>
    <t>張宇誠</t>
  </si>
  <si>
    <t>吳取鳴</t>
  </si>
  <si>
    <t>張鈞翔</t>
  </si>
  <si>
    <t>林兆義</t>
  </si>
  <si>
    <t>林辛豪</t>
  </si>
  <si>
    <t>R4</t>
    <phoneticPr fontId="2" type="noConversion"/>
  </si>
  <si>
    <t>R3</t>
    <phoneticPr fontId="2" type="noConversion"/>
  </si>
  <si>
    <t>R2</t>
    <phoneticPr fontId="2" type="noConversion"/>
  </si>
  <si>
    <t>R1</t>
    <phoneticPr fontId="2" type="noConversion"/>
  </si>
  <si>
    <r>
      <rPr>
        <b/>
        <sz val="12"/>
        <rFont val="標楷體"/>
        <family val="4"/>
        <charset val="136"/>
      </rPr>
      <t>選手姓名</t>
    </r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</si>
  <si>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</si>
  <si>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</si>
  <si>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</si>
  <si>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R1</t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</si>
  <si>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</si>
  <si>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</si>
  <si>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</si>
  <si>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</si>
  <si>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林婕恩</t>
  </si>
  <si>
    <t>鄭湘樺</t>
  </si>
  <si>
    <t>沈文琪</t>
  </si>
  <si>
    <t>石瑋岑</t>
  </si>
  <si>
    <t>羅聖旗</t>
  </si>
  <si>
    <t>王羽詮</t>
  </si>
  <si>
    <t>林上予</t>
  </si>
  <si>
    <t>王宥傑</t>
  </si>
  <si>
    <t>張哲綸</t>
  </si>
  <si>
    <t>趙翊勳</t>
  </si>
  <si>
    <t>謝豐仰</t>
  </si>
  <si>
    <t>林欣黛</t>
  </si>
  <si>
    <t>陳詩萱</t>
  </si>
  <si>
    <t>曹恩婕</t>
  </si>
  <si>
    <t>王采琦</t>
  </si>
  <si>
    <t>李晏羽</t>
  </si>
  <si>
    <t>陳智恩</t>
  </si>
  <si>
    <t>陳　襄</t>
  </si>
  <si>
    <r>
      <t>105</t>
    </r>
    <r>
      <rPr>
        <sz val="12"/>
        <rFont val="細明體"/>
        <family val="3"/>
        <charset val="136"/>
      </rPr>
      <t>冬</t>
    </r>
    <r>
      <rPr>
        <sz val="12"/>
        <rFont val="Times New Roman"/>
        <family val="1"/>
      </rPr>
      <t>(20%)</t>
    </r>
    <phoneticPr fontId="2" type="noConversion"/>
  </si>
  <si>
    <r>
      <t>106</t>
    </r>
    <r>
      <rPr>
        <sz val="12"/>
        <rFont val="細明體"/>
        <family val="3"/>
        <charset val="136"/>
      </rPr>
      <t>春</t>
    </r>
    <r>
      <rPr>
        <sz val="12"/>
        <rFont val="Times New Roman"/>
        <family val="1"/>
      </rPr>
      <t>(30%)</t>
    </r>
    <phoneticPr fontId="2" type="noConversion"/>
  </si>
  <si>
    <r>
      <t>106</t>
    </r>
    <r>
      <rPr>
        <sz val="12"/>
        <rFont val="細明體"/>
        <family val="3"/>
        <charset val="136"/>
      </rPr>
      <t>夏</t>
    </r>
    <r>
      <rPr>
        <sz val="12"/>
        <rFont val="Times New Roman"/>
        <family val="1"/>
      </rPr>
      <t>(50%)</t>
    </r>
    <phoneticPr fontId="2" type="noConversion"/>
  </si>
  <si>
    <r>
      <t>106</t>
    </r>
    <r>
      <rPr>
        <sz val="12"/>
        <rFont val="細明體"/>
        <family val="3"/>
        <charset val="136"/>
      </rPr>
      <t>夏</t>
    </r>
    <phoneticPr fontId="2" type="noConversion"/>
  </si>
  <si>
    <t>丁子軒</t>
    <phoneticPr fontId="2" type="noConversion"/>
  </si>
  <si>
    <t>許維宸</t>
    <phoneticPr fontId="2" type="noConversion"/>
  </si>
  <si>
    <t>中華民國106年渣打業餘高爾夫全國夏季排名賽後權重成績排名</t>
    <phoneticPr fontId="2" type="noConversion"/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</si>
  <si>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Arial"/>
        <family val="2"/>
      </rPr>
      <t>106</t>
    </r>
    <r>
      <rPr>
        <sz val="12"/>
        <color theme="1"/>
        <rFont val="標楷體"/>
        <family val="4"/>
        <charset val="136"/>
      </rPr>
      <t>年渣打業餘高爾夫全國夏季排名賽後權重成績排名</t>
    </r>
    <phoneticPr fontId="2" type="noConversion"/>
  </si>
  <si>
    <r>
      <rPr>
        <b/>
        <sz val="12"/>
        <rFont val="標楷體"/>
        <family val="4"/>
        <charset val="136"/>
      </rPr>
      <t>名次</t>
    </r>
  </si>
  <si>
    <r>
      <rPr>
        <b/>
        <sz val="12"/>
        <rFont val="標楷體"/>
        <family val="4"/>
        <charset val="136"/>
      </rPr>
      <t>組別</t>
    </r>
  </si>
  <si>
    <r>
      <t>105</t>
    </r>
    <r>
      <rPr>
        <sz val="12"/>
        <rFont val="標楷體"/>
        <family val="4"/>
        <charset val="136"/>
      </rPr>
      <t>冬</t>
    </r>
  </si>
  <si>
    <r>
      <t>106</t>
    </r>
    <r>
      <rPr>
        <sz val="12"/>
        <rFont val="標楷體"/>
        <family val="4"/>
        <charset val="136"/>
      </rPr>
      <t>春</t>
    </r>
  </si>
  <si>
    <r>
      <t>106</t>
    </r>
    <r>
      <rPr>
        <sz val="12"/>
        <rFont val="標楷體"/>
        <family val="4"/>
        <charset val="136"/>
      </rPr>
      <t>夏</t>
    </r>
  </si>
  <si>
    <r>
      <t>105</t>
    </r>
    <r>
      <rPr>
        <sz val="12"/>
        <rFont val="標楷體"/>
        <family val="4"/>
        <charset val="136"/>
      </rPr>
      <t>冬</t>
    </r>
    <r>
      <rPr>
        <sz val="12"/>
        <rFont val="Arial"/>
        <family val="2"/>
      </rPr>
      <t>(20%)</t>
    </r>
  </si>
  <si>
    <r>
      <t>106</t>
    </r>
    <r>
      <rPr>
        <sz val="12"/>
        <rFont val="標楷體"/>
        <family val="4"/>
        <charset val="136"/>
      </rPr>
      <t>春</t>
    </r>
    <r>
      <rPr>
        <sz val="12"/>
        <rFont val="Arial"/>
        <family val="2"/>
      </rPr>
      <t>(30%)</t>
    </r>
  </si>
  <si>
    <r>
      <t>106</t>
    </r>
    <r>
      <rPr>
        <sz val="12"/>
        <rFont val="標楷體"/>
        <family val="4"/>
        <charset val="136"/>
      </rPr>
      <t>夏</t>
    </r>
    <r>
      <rPr>
        <sz val="12"/>
        <rFont val="Arial"/>
        <family val="2"/>
      </rPr>
      <t>(50%)</t>
    </r>
  </si>
  <si>
    <r>
      <rPr>
        <sz val="12"/>
        <rFont val="標楷體"/>
        <family val="4"/>
        <charset val="136"/>
      </rPr>
      <t>總績分</t>
    </r>
  </si>
  <si>
    <r>
      <rPr>
        <sz val="12"/>
        <color theme="1"/>
        <rFont val="標楷體"/>
        <family val="4"/>
        <charset val="136"/>
      </rPr>
      <t>吳易軒</t>
    </r>
  </si>
  <si>
    <r>
      <rPr>
        <sz val="12"/>
        <color theme="1"/>
        <rFont val="標楷體"/>
        <family val="4"/>
        <charset val="136"/>
      </rPr>
      <t>呂偉銍</t>
    </r>
  </si>
  <si>
    <r>
      <rPr>
        <sz val="12"/>
        <color theme="1"/>
        <rFont val="標楷體"/>
        <family val="4"/>
        <charset val="136"/>
      </rPr>
      <t>黃仁杰</t>
    </r>
  </si>
  <si>
    <r>
      <rPr>
        <sz val="12"/>
        <color theme="1"/>
        <rFont val="標楷體"/>
        <family val="4"/>
        <charset val="136"/>
      </rPr>
      <t>簡士閔</t>
    </r>
  </si>
  <si>
    <r>
      <rPr>
        <sz val="12"/>
        <color theme="1"/>
        <rFont val="標楷體"/>
        <family val="4"/>
        <charset val="136"/>
      </rPr>
      <t>男Ｃ組</t>
    </r>
  </si>
  <si>
    <r>
      <rPr>
        <sz val="12"/>
        <color theme="1"/>
        <rFont val="標楷體"/>
        <family val="4"/>
        <charset val="136"/>
      </rPr>
      <t>黃伯恩</t>
    </r>
  </si>
  <si>
    <r>
      <rPr>
        <sz val="12"/>
        <color theme="1"/>
        <rFont val="標楷體"/>
        <family val="4"/>
        <charset val="136"/>
      </rPr>
      <t>張廷瑋</t>
    </r>
  </si>
  <si>
    <r>
      <rPr>
        <sz val="12"/>
        <color theme="1"/>
        <rFont val="標楷體"/>
        <family val="4"/>
        <charset val="136"/>
      </rPr>
      <t>陳宣佾</t>
    </r>
  </si>
  <si>
    <r>
      <rPr>
        <sz val="12"/>
        <color theme="1"/>
        <rFont val="標楷體"/>
        <family val="4"/>
        <charset val="136"/>
      </rPr>
      <t>黃凱駿</t>
    </r>
  </si>
  <si>
    <r>
      <rPr>
        <sz val="12"/>
        <color theme="1"/>
        <rFont val="標楷體"/>
        <family val="4"/>
        <charset val="136"/>
      </rPr>
      <t>蔡睿恒</t>
    </r>
  </si>
  <si>
    <r>
      <rPr>
        <sz val="12"/>
        <color theme="1"/>
        <rFont val="標楷體"/>
        <family val="4"/>
        <charset val="136"/>
      </rPr>
      <t>王晏彰</t>
    </r>
  </si>
  <si>
    <r>
      <rPr>
        <sz val="12"/>
        <color theme="1"/>
        <rFont val="標楷體"/>
        <family val="4"/>
        <charset val="136"/>
      </rPr>
      <t>邱振宇</t>
    </r>
  </si>
  <si>
    <r>
      <rPr>
        <sz val="12"/>
        <color theme="1"/>
        <rFont val="標楷體"/>
        <family val="4"/>
        <charset val="136"/>
      </rPr>
      <t>胡宇棠</t>
    </r>
  </si>
  <si>
    <r>
      <rPr>
        <sz val="12"/>
        <color theme="1"/>
        <rFont val="標楷體"/>
        <family val="4"/>
        <charset val="136"/>
      </rPr>
      <t>邱　靖</t>
    </r>
  </si>
  <si>
    <r>
      <rPr>
        <sz val="12"/>
        <color theme="1"/>
        <rFont val="標楷體"/>
        <family val="4"/>
        <charset val="136"/>
      </rPr>
      <t>劉彧丞</t>
    </r>
  </si>
  <si>
    <r>
      <rPr>
        <sz val="12"/>
        <color theme="1"/>
        <rFont val="標楷體"/>
        <family val="4"/>
        <charset val="136"/>
      </rPr>
      <t>譚傑升</t>
    </r>
  </si>
  <si>
    <r>
      <rPr>
        <sz val="12"/>
        <color theme="1"/>
        <rFont val="標楷體"/>
        <family val="4"/>
        <charset val="136"/>
      </rPr>
      <t>羅聖旗</t>
    </r>
  </si>
  <si>
    <r>
      <rPr>
        <sz val="12"/>
        <color theme="1"/>
        <rFont val="標楷體"/>
        <family val="4"/>
        <charset val="136"/>
      </rPr>
      <t>林育宏</t>
    </r>
  </si>
  <si>
    <r>
      <rPr>
        <sz val="12"/>
        <color theme="1"/>
        <rFont val="標楷體"/>
        <family val="4"/>
        <charset val="136"/>
      </rPr>
      <t>陳奕安</t>
    </r>
  </si>
  <si>
    <r>
      <rPr>
        <sz val="12"/>
        <color theme="1"/>
        <rFont val="標楷體"/>
        <family val="4"/>
        <charset val="136"/>
      </rPr>
      <t>王羽詮</t>
    </r>
  </si>
  <si>
    <r>
      <rPr>
        <sz val="12"/>
        <color theme="1"/>
        <rFont val="標楷體"/>
        <family val="4"/>
        <charset val="136"/>
      </rPr>
      <t>林上予</t>
    </r>
  </si>
  <si>
    <r>
      <rPr>
        <sz val="12"/>
        <color theme="1"/>
        <rFont val="標楷體"/>
        <family val="4"/>
        <charset val="136"/>
      </rPr>
      <t>商凱程</t>
    </r>
  </si>
  <si>
    <r>
      <rPr>
        <sz val="12"/>
        <color theme="1"/>
        <rFont val="標楷體"/>
        <family val="4"/>
        <charset val="136"/>
      </rPr>
      <t>吳丞軒</t>
    </r>
  </si>
  <si>
    <r>
      <rPr>
        <sz val="12"/>
        <color theme="1"/>
        <rFont val="標楷體"/>
        <family val="4"/>
        <charset val="136"/>
      </rPr>
      <t>謝秉翰</t>
    </r>
  </si>
  <si>
    <r>
      <rPr>
        <sz val="12"/>
        <color theme="1"/>
        <rFont val="標楷體"/>
        <family val="4"/>
        <charset val="136"/>
      </rPr>
      <t>王宥傑</t>
    </r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</si>
  <si>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Arial"/>
        <family val="2"/>
      </rPr>
      <t>106</t>
    </r>
    <r>
      <rPr>
        <sz val="12"/>
        <color theme="1"/>
        <rFont val="標楷體"/>
        <family val="4"/>
        <charset val="136"/>
      </rPr>
      <t>年渣打業餘高爾夫全國夏季排名賽後權重成績排名</t>
    </r>
    <phoneticPr fontId="2" type="noConversion"/>
  </si>
  <si>
    <r>
      <rPr>
        <sz val="12"/>
        <color theme="1"/>
        <rFont val="標楷體"/>
        <family val="4"/>
        <charset val="136"/>
      </rPr>
      <t>男Ｄ組</t>
    </r>
  </si>
  <si>
    <r>
      <rPr>
        <sz val="12"/>
        <color theme="1"/>
        <rFont val="標楷體"/>
        <family val="4"/>
        <charset val="136"/>
      </rPr>
      <t>許柏丞</t>
    </r>
  </si>
  <si>
    <r>
      <rPr>
        <sz val="12"/>
        <color theme="1"/>
        <rFont val="標楷體"/>
        <family val="4"/>
        <charset val="136"/>
      </rPr>
      <t>張睿洋</t>
    </r>
  </si>
  <si>
    <r>
      <rPr>
        <sz val="12"/>
        <color theme="1"/>
        <rFont val="標楷體"/>
        <family val="4"/>
        <charset val="136"/>
      </rPr>
      <t>林居佑</t>
    </r>
  </si>
  <si>
    <r>
      <rPr>
        <sz val="12"/>
        <color theme="1"/>
        <rFont val="標楷體"/>
        <family val="4"/>
        <charset val="136"/>
      </rPr>
      <t>吳承恩</t>
    </r>
  </si>
  <si>
    <r>
      <rPr>
        <sz val="12"/>
        <color theme="1"/>
        <rFont val="標楷體"/>
        <family val="4"/>
        <charset val="136"/>
      </rPr>
      <t>劉宸榮</t>
    </r>
  </si>
  <si>
    <r>
      <rPr>
        <sz val="12"/>
        <color theme="1"/>
        <rFont val="標楷體"/>
        <family val="4"/>
        <charset val="136"/>
      </rPr>
      <t>張哲綸</t>
    </r>
  </si>
  <si>
    <r>
      <rPr>
        <sz val="12"/>
        <color theme="1"/>
        <rFont val="標楷體"/>
        <family val="4"/>
        <charset val="136"/>
      </rPr>
      <t>殷梓勛</t>
    </r>
  </si>
  <si>
    <r>
      <rPr>
        <sz val="12"/>
        <color theme="1"/>
        <rFont val="標楷體"/>
        <family val="4"/>
        <charset val="136"/>
      </rPr>
      <t>謝豐仰</t>
    </r>
  </si>
  <si>
    <r>
      <rPr>
        <sz val="12"/>
        <color theme="1"/>
        <rFont val="標楷體"/>
        <family val="4"/>
        <charset val="136"/>
      </rPr>
      <t>趙　澤</t>
    </r>
  </si>
  <si>
    <r>
      <rPr>
        <sz val="12"/>
        <color theme="1"/>
        <rFont val="標楷體"/>
        <family val="4"/>
        <charset val="136"/>
      </rPr>
      <t>趙翊勳</t>
    </r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</si>
  <si>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Arial"/>
        <family val="2"/>
      </rPr>
      <t>106</t>
    </r>
    <r>
      <rPr>
        <sz val="12"/>
        <color theme="1"/>
        <rFont val="標楷體"/>
        <family val="4"/>
        <charset val="136"/>
      </rPr>
      <t>年渣打業餘高爾夫全國夏季排名賽後權重成績排名</t>
    </r>
    <phoneticPr fontId="2" type="noConversion"/>
  </si>
  <si>
    <t>林子涵</t>
  </si>
  <si>
    <t>謝佳彧</t>
    <phoneticPr fontId="2" type="noConversion"/>
  </si>
  <si>
    <t>參加印尼CIPUTRA WORLD JAKARTA GOLF CHAMPIONSHIP 2017, 排名女子27/42, 後2/1, F級, 以25-5-10=10計算</t>
    <phoneticPr fontId="2" type="noConversion"/>
  </si>
  <si>
    <t>侯羽桑</t>
    <phoneticPr fontId="2" type="noConversion"/>
  </si>
  <si>
    <t>謝佳彧代表中華台北參加CIPUTRA世界雅加達青少年高爾夫錦標賽,排名後1/2, 賽事強度F, 以10分計</t>
    <phoneticPr fontId="2" type="noConversion"/>
  </si>
  <si>
    <t>侯羽桑代表中華台北參加Suntory Ladies Open, WAGR績分11.5909, 再加40%加權,計獲得16.23分</t>
    <phoneticPr fontId="2" type="noConversion"/>
  </si>
</sst>
</file>

<file path=xl/styles.xml><?xml version="1.0" encoding="utf-8"?>
<styleSheet xmlns="http://schemas.openxmlformats.org/spreadsheetml/2006/main">
  <numFmts count="13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7" formatCode="0.00_);[Red]\(0.00\)"/>
    <numFmt numFmtId="188" formatCode="0.00_ "/>
  </numFmts>
  <fonts count="31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Arial"/>
      <family val="2"/>
    </font>
    <font>
      <sz val="12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181" fontId="11" fillId="2" borderId="39" xfId="0" applyNumberFormat="1" applyFont="1" applyFill="1" applyBorder="1" applyAlignment="1">
      <alignment horizontal="center" vertical="center"/>
    </xf>
    <xf numFmtId="179" fontId="11" fillId="2" borderId="40" xfId="0" applyNumberFormat="1" applyFont="1" applyFill="1" applyBorder="1" applyAlignment="1">
      <alignment horizontal="left" vertical="center"/>
    </xf>
    <xf numFmtId="179" fontId="10" fillId="2" borderId="39" xfId="0" applyNumberFormat="1" applyFont="1" applyFill="1" applyBorder="1" applyAlignment="1">
      <alignment horizontal="center" vertical="center"/>
    </xf>
    <xf numFmtId="187" fontId="0" fillId="0" borderId="0" xfId="0" applyNumberFormat="1">
      <alignment vertical="center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2" fontId="10" fillId="2" borderId="13" xfId="0" applyNumberFormat="1" applyFont="1" applyFill="1" applyBorder="1" applyAlignment="1">
      <alignment horizontal="center" vertical="center"/>
    </xf>
    <xf numFmtId="181" fontId="11" fillId="2" borderId="13" xfId="0" applyNumberFormat="1" applyFont="1" applyFill="1" applyBorder="1" applyAlignment="1">
      <alignment horizontal="center" vertical="center"/>
    </xf>
    <xf numFmtId="179" fontId="11" fillId="2" borderId="13" xfId="0" applyNumberFormat="1" applyFont="1" applyFill="1" applyBorder="1" applyAlignment="1">
      <alignment horizontal="left" vertical="center"/>
    </xf>
    <xf numFmtId="179" fontId="10" fillId="2" borderId="13" xfId="0" applyNumberFormat="1" applyFont="1" applyFill="1" applyBorder="1" applyAlignment="1">
      <alignment horizontal="center" vertical="center"/>
    </xf>
    <xf numFmtId="179" fontId="12" fillId="2" borderId="13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/>
    </xf>
    <xf numFmtId="179" fontId="12" fillId="2" borderId="0" xfId="0" applyNumberFormat="1" applyFont="1" applyFill="1" applyBorder="1" applyAlignment="1">
      <alignment horizontal="center" vertical="center"/>
    </xf>
    <xf numFmtId="182" fontId="11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>
      <alignment horizontal="center" vertical="center"/>
    </xf>
    <xf numFmtId="187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188" fontId="0" fillId="0" borderId="13" xfId="0" applyNumberFormat="1" applyBorder="1">
      <alignment vertical="center"/>
    </xf>
    <xf numFmtId="181" fontId="6" fillId="4" borderId="41" xfId="0" applyNumberFormat="1" applyFont="1" applyFill="1" applyBorder="1" applyAlignment="1">
      <alignment horizontal="center" vertical="center" wrapText="1"/>
    </xf>
    <xf numFmtId="181" fontId="6" fillId="4" borderId="42" xfId="0" applyNumberFormat="1" applyFont="1" applyFill="1" applyBorder="1" applyAlignment="1">
      <alignment horizontal="center" vertical="center"/>
    </xf>
    <xf numFmtId="181" fontId="5" fillId="4" borderId="42" xfId="0" applyNumberFormat="1" applyFont="1" applyFill="1" applyBorder="1" applyAlignment="1">
      <alignment horizontal="center" vertical="center" wrapText="1"/>
    </xf>
    <xf numFmtId="181" fontId="5" fillId="4" borderId="42" xfId="0" applyNumberFormat="1" applyFont="1" applyFill="1" applyBorder="1" applyAlignment="1">
      <alignment horizontal="center" vertical="center"/>
    </xf>
    <xf numFmtId="187" fontId="5" fillId="4" borderId="42" xfId="0" applyNumberFormat="1" applyFont="1" applyFill="1" applyBorder="1" applyAlignment="1">
      <alignment horizontal="center" vertical="center" wrapText="1"/>
    </xf>
    <xf numFmtId="187" fontId="5" fillId="4" borderId="4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9" fontId="23" fillId="2" borderId="11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81" fontId="11" fillId="0" borderId="11" xfId="0" applyNumberFormat="1" applyFont="1" applyFill="1" applyBorder="1" applyAlignment="1">
      <alignment horizontal="center" vertical="center"/>
    </xf>
    <xf numFmtId="179" fontId="11" fillId="0" borderId="11" xfId="0" applyNumberFormat="1" applyFont="1" applyFill="1" applyBorder="1" applyAlignment="1">
      <alignment horizontal="left" vertical="center"/>
    </xf>
    <xf numFmtId="179" fontId="11" fillId="2" borderId="39" xfId="0" applyNumberFormat="1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187" fontId="0" fillId="0" borderId="0" xfId="0" applyNumberFormat="1" applyBorder="1">
      <alignment vertical="center"/>
    </xf>
    <xf numFmtId="181" fontId="6" fillId="4" borderId="13" xfId="0" applyNumberFormat="1" applyFont="1" applyFill="1" applyBorder="1" applyAlignment="1">
      <alignment horizontal="center" vertical="center" wrapText="1"/>
    </xf>
    <xf numFmtId="181" fontId="6" fillId="4" borderId="13" xfId="0" applyNumberFormat="1" applyFont="1" applyFill="1" applyBorder="1" applyAlignment="1">
      <alignment horizontal="center" vertical="center"/>
    </xf>
    <xf numFmtId="181" fontId="5" fillId="4" borderId="13" xfId="0" applyNumberFormat="1" applyFont="1" applyFill="1" applyBorder="1" applyAlignment="1">
      <alignment horizontal="center" vertical="center"/>
    </xf>
    <xf numFmtId="181" fontId="25" fillId="4" borderId="13" xfId="0" applyNumberFormat="1" applyFont="1" applyFill="1" applyBorder="1" applyAlignment="1">
      <alignment horizontal="center" vertical="center"/>
    </xf>
    <xf numFmtId="187" fontId="10" fillId="2" borderId="13" xfId="0" applyNumberFormat="1" applyFont="1" applyFill="1" applyBorder="1" applyAlignment="1">
      <alignment horizontal="center" vertical="center"/>
    </xf>
    <xf numFmtId="179" fontId="23" fillId="2" borderId="13" xfId="0" applyNumberFormat="1" applyFont="1" applyFill="1" applyBorder="1" applyAlignment="1">
      <alignment horizontal="left" vertical="center"/>
    </xf>
    <xf numFmtId="188" fontId="10" fillId="2" borderId="13" xfId="0" applyNumberFormat="1" applyFont="1" applyFill="1" applyBorder="1" applyAlignment="1">
      <alignment horizontal="center" vertical="center"/>
    </xf>
    <xf numFmtId="188" fontId="10" fillId="0" borderId="13" xfId="0" applyNumberFormat="1" applyFont="1" applyFill="1" applyBorder="1" applyAlignment="1">
      <alignment horizontal="center" vertical="center"/>
    </xf>
    <xf numFmtId="181" fontId="11" fillId="0" borderId="13" xfId="0" applyNumberFormat="1" applyFont="1" applyFill="1" applyBorder="1" applyAlignment="1">
      <alignment horizontal="center" vertical="center"/>
    </xf>
    <xf numFmtId="179" fontId="11" fillId="0" borderId="13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87" fontId="10" fillId="2" borderId="13" xfId="0" applyNumberFormat="1" applyFont="1" applyFill="1" applyBorder="1" applyAlignment="1" applyProtection="1">
      <alignment horizontal="center" vertical="center"/>
      <protection locked="0"/>
    </xf>
    <xf numFmtId="182" fontId="10" fillId="2" borderId="13" xfId="0" applyNumberFormat="1" applyFont="1" applyFill="1" applyBorder="1" applyAlignment="1" applyProtection="1">
      <alignment horizontal="center" vertical="center"/>
      <protection locked="0"/>
    </xf>
    <xf numFmtId="181" fontId="26" fillId="2" borderId="13" xfId="0" applyNumberFormat="1" applyFont="1" applyFill="1" applyBorder="1" applyAlignment="1">
      <alignment horizontal="center" vertical="center"/>
    </xf>
    <xf numFmtId="181" fontId="26" fillId="2" borderId="13" xfId="0" applyNumberFormat="1" applyFont="1" applyFill="1" applyBorder="1" applyAlignment="1">
      <alignment horizontal="center" vertical="center" wrapText="1"/>
    </xf>
    <xf numFmtId="181" fontId="6" fillId="4" borderId="13" xfId="0" applyNumberFormat="1" applyFont="1" applyFill="1" applyBorder="1" applyAlignment="1">
      <alignment horizontal="left" vertical="center"/>
    </xf>
    <xf numFmtId="181" fontId="11" fillId="2" borderId="13" xfId="0" applyNumberFormat="1" applyFont="1" applyFill="1" applyBorder="1" applyAlignment="1">
      <alignment horizontal="left" vertical="center"/>
    </xf>
    <xf numFmtId="182" fontId="11" fillId="2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181" fontId="26" fillId="4" borderId="13" xfId="0" applyNumberFormat="1" applyFont="1" applyFill="1" applyBorder="1" applyAlignment="1">
      <alignment horizontal="center" vertical="center" wrapText="1"/>
    </xf>
    <xf numFmtId="181" fontId="26" fillId="4" borderId="13" xfId="0" applyNumberFormat="1" applyFont="1" applyFill="1" applyBorder="1" applyAlignment="1">
      <alignment horizontal="center" vertical="center"/>
    </xf>
    <xf numFmtId="181" fontId="27" fillId="4" borderId="13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81" fontId="10" fillId="2" borderId="13" xfId="0" applyNumberFormat="1" applyFont="1" applyFill="1" applyBorder="1" applyAlignment="1">
      <alignment horizontal="center" vertical="center"/>
    </xf>
    <xf numFmtId="179" fontId="10" fillId="2" borderId="13" xfId="0" applyNumberFormat="1" applyFont="1" applyFill="1" applyBorder="1" applyAlignment="1">
      <alignment horizontal="left" vertical="center"/>
    </xf>
    <xf numFmtId="0" fontId="10" fillId="0" borderId="0" xfId="0" applyFont="1" applyBorder="1">
      <alignment vertical="center"/>
    </xf>
    <xf numFmtId="187" fontId="10" fillId="0" borderId="0" xfId="0" applyNumberFormat="1" applyFont="1" applyBorder="1">
      <alignment vertical="center"/>
    </xf>
    <xf numFmtId="187" fontId="10" fillId="0" borderId="0" xfId="0" applyNumberFormat="1" applyFont="1">
      <alignment vertical="center"/>
    </xf>
    <xf numFmtId="187" fontId="27" fillId="4" borderId="13" xfId="0" applyNumberFormat="1" applyFont="1" applyFill="1" applyBorder="1" applyAlignment="1">
      <alignment horizontal="center" vertical="center"/>
    </xf>
    <xf numFmtId="187" fontId="10" fillId="0" borderId="0" xfId="0" applyNumberFormat="1" applyFont="1" applyAlignment="1">
      <alignment horizontal="center" vertical="center"/>
    </xf>
    <xf numFmtId="187" fontId="26" fillId="4" borderId="13" xfId="0" applyNumberFormat="1" applyFont="1" applyFill="1" applyBorder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2" fontId="26" fillId="4" borderId="13" xfId="0" applyNumberFormat="1" applyFont="1" applyFill="1" applyBorder="1" applyAlignment="1">
      <alignment horizontal="center" vertical="center" wrapText="1"/>
    </xf>
    <xf numFmtId="182" fontId="10" fillId="0" borderId="0" xfId="0" applyNumberFormat="1" applyFont="1">
      <alignment vertical="center"/>
    </xf>
    <xf numFmtId="181" fontId="10" fillId="0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187" fontId="10" fillId="0" borderId="13" xfId="0" applyNumberFormat="1" applyFont="1" applyFill="1" applyBorder="1" applyAlignment="1">
      <alignment horizontal="center" vertical="center"/>
    </xf>
    <xf numFmtId="179" fontId="10" fillId="2" borderId="44" xfId="0" applyNumberFormat="1" applyFont="1" applyFill="1" applyBorder="1" applyAlignment="1">
      <alignment horizontal="left" vertical="center"/>
    </xf>
    <xf numFmtId="188" fontId="29" fillId="2" borderId="13" xfId="0" applyNumberFormat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182" fontId="30" fillId="2" borderId="13" xfId="0" applyNumberFormat="1" applyFont="1" applyFill="1" applyBorder="1" applyAlignment="1" applyProtection="1">
      <alignment horizontal="center" vertical="center"/>
      <protection locked="0"/>
    </xf>
    <xf numFmtId="188" fontId="27" fillId="2" borderId="13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justifyLastLine="1"/>
    </xf>
    <xf numFmtId="0" fontId="10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401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1"/>
  <sheetViews>
    <sheetView workbookViewId="0">
      <selection activeCell="A3" sqref="A3:A4"/>
    </sheetView>
  </sheetViews>
  <sheetFormatPr defaultRowHeight="16.5"/>
  <cols>
    <col min="1" max="1" width="5.125" bestFit="1" customWidth="1"/>
    <col min="2" max="2" width="9.25" customWidth="1"/>
    <col min="3" max="3" width="12.5" style="40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209" t="s">
        <v>38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</row>
    <row r="2" spans="1:29" ht="17.25" thickBot="1">
      <c r="A2" s="210" t="s">
        <v>268</v>
      </c>
      <c r="B2" s="210"/>
      <c r="C2" s="210"/>
      <c r="D2" s="210"/>
      <c r="E2" s="210"/>
      <c r="F2" s="31"/>
      <c r="G2" s="31"/>
      <c r="H2" s="211">
        <v>1</v>
      </c>
      <c r="I2" s="211"/>
      <c r="J2" s="211"/>
      <c r="K2" s="211"/>
      <c r="L2" s="211"/>
      <c r="M2" s="211"/>
      <c r="N2" s="211"/>
      <c r="O2" s="211"/>
      <c r="P2" s="211"/>
      <c r="Q2" s="2"/>
      <c r="R2" s="32"/>
      <c r="S2" s="32"/>
      <c r="T2" s="32"/>
      <c r="U2" s="32"/>
      <c r="V2" s="32"/>
      <c r="W2" s="32"/>
      <c r="X2" s="212">
        <v>42821</v>
      </c>
      <c r="Y2" s="212"/>
      <c r="Z2" s="212"/>
      <c r="AA2" s="212"/>
      <c r="AB2" s="212"/>
      <c r="AC2" s="212"/>
    </row>
    <row r="3" spans="1:29" ht="17.25" thickTop="1">
      <c r="A3" s="213" t="s">
        <v>7</v>
      </c>
      <c r="B3" s="215" t="s">
        <v>8</v>
      </c>
      <c r="C3" s="217" t="s">
        <v>0</v>
      </c>
      <c r="D3" s="219" t="s">
        <v>9</v>
      </c>
      <c r="E3" s="219" t="s">
        <v>10</v>
      </c>
      <c r="F3" s="221" t="s">
        <v>3</v>
      </c>
      <c r="G3" s="110" t="s">
        <v>11</v>
      </c>
      <c r="H3" s="111">
        <v>1</v>
      </c>
      <c r="I3" s="111">
        <v>2</v>
      </c>
      <c r="J3" s="111">
        <v>3</v>
      </c>
      <c r="K3" s="111">
        <v>4</v>
      </c>
      <c r="L3" s="111">
        <v>5</v>
      </c>
      <c r="M3" s="111">
        <v>6</v>
      </c>
      <c r="N3" s="111">
        <v>7</v>
      </c>
      <c r="O3" s="111">
        <v>8</v>
      </c>
      <c r="P3" s="111">
        <v>9</v>
      </c>
      <c r="Q3" s="111">
        <v>10</v>
      </c>
      <c r="R3" s="111">
        <v>11</v>
      </c>
      <c r="S3" s="111">
        <v>12</v>
      </c>
      <c r="T3" s="111">
        <v>13</v>
      </c>
      <c r="U3" s="111">
        <v>14</v>
      </c>
      <c r="V3" s="111">
        <v>15</v>
      </c>
      <c r="W3" s="111">
        <v>16</v>
      </c>
      <c r="X3" s="111">
        <v>17</v>
      </c>
      <c r="Y3" s="111">
        <v>18</v>
      </c>
      <c r="Z3" s="110" t="s">
        <v>4</v>
      </c>
      <c r="AA3" s="112" t="s">
        <v>5</v>
      </c>
      <c r="AB3" s="112" t="s">
        <v>6</v>
      </c>
      <c r="AC3" s="207" t="s">
        <v>12</v>
      </c>
    </row>
    <row r="4" spans="1:29">
      <c r="A4" s="214"/>
      <c r="B4" s="216"/>
      <c r="C4" s="218"/>
      <c r="D4" s="220"/>
      <c r="E4" s="220"/>
      <c r="F4" s="222"/>
      <c r="G4" s="109" t="s">
        <v>13</v>
      </c>
      <c r="H4" s="108">
        <v>4</v>
      </c>
      <c r="I4" s="108">
        <v>3</v>
      </c>
      <c r="J4" s="108">
        <v>4</v>
      </c>
      <c r="K4" s="108">
        <v>3</v>
      </c>
      <c r="L4" s="108">
        <v>4</v>
      </c>
      <c r="M4" s="108">
        <v>5</v>
      </c>
      <c r="N4" s="108">
        <v>4</v>
      </c>
      <c r="O4" s="108">
        <v>4</v>
      </c>
      <c r="P4" s="108">
        <v>5</v>
      </c>
      <c r="Q4" s="108">
        <v>4</v>
      </c>
      <c r="R4" s="108">
        <v>3</v>
      </c>
      <c r="S4" s="108">
        <v>4</v>
      </c>
      <c r="T4" s="108">
        <v>5</v>
      </c>
      <c r="U4" s="108">
        <v>4</v>
      </c>
      <c r="V4" s="108">
        <v>4</v>
      </c>
      <c r="W4" s="108">
        <v>3</v>
      </c>
      <c r="X4" s="108">
        <v>4</v>
      </c>
      <c r="Y4" s="108">
        <v>5</v>
      </c>
      <c r="Z4" s="33">
        <v>36</v>
      </c>
      <c r="AA4" s="33">
        <v>36</v>
      </c>
      <c r="AB4" s="34">
        <v>72</v>
      </c>
      <c r="AC4" s="208"/>
    </row>
    <row r="5" spans="1:29">
      <c r="A5" s="113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4" t="s">
        <v>126</v>
      </c>
    </row>
    <row r="6" spans="1:29">
      <c r="A6" s="113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4" t="s">
        <v>126</v>
      </c>
    </row>
    <row r="7" spans="1:29">
      <c r="A7" s="113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4" t="s">
        <v>126</v>
      </c>
    </row>
    <row r="8" spans="1:29">
      <c r="A8" s="113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4" t="s">
        <v>126</v>
      </c>
    </row>
    <row r="9" spans="1:29">
      <c r="A9" s="113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5" t="s">
        <v>126</v>
      </c>
    </row>
    <row r="10" spans="1:29">
      <c r="A10" s="113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5" t="s">
        <v>126</v>
      </c>
    </row>
    <row r="11" spans="1:29">
      <c r="A11" s="113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5" t="s">
        <v>126</v>
      </c>
    </row>
    <row r="12" spans="1:29">
      <c r="A12" s="113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5" t="s">
        <v>126</v>
      </c>
    </row>
    <row r="13" spans="1:29">
      <c r="A13" s="113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5" t="s">
        <v>126</v>
      </c>
    </row>
    <row r="14" spans="1:29">
      <c r="A14" s="113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5" t="s">
        <v>126</v>
      </c>
    </row>
    <row r="15" spans="1:29">
      <c r="A15" s="113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5" t="s">
        <v>126</v>
      </c>
    </row>
    <row r="16" spans="1:29">
      <c r="A16" s="113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5" t="s">
        <v>126</v>
      </c>
    </row>
    <row r="17" spans="1:29">
      <c r="A17" s="113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5"/>
    </row>
    <row r="18" spans="1:29">
      <c r="A18" s="113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5"/>
    </row>
    <row r="19" spans="1:29">
      <c r="A19" s="113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5"/>
    </row>
    <row r="20" spans="1:29">
      <c r="A20" s="113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5" t="s">
        <v>190</v>
      </c>
    </row>
    <row r="21" spans="1:29">
      <c r="A21" s="113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5" t="s">
        <v>190</v>
      </c>
    </row>
    <row r="22" spans="1:29">
      <c r="A22" s="113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5" t="s">
        <v>190</v>
      </c>
    </row>
    <row r="23" spans="1:29">
      <c r="A23" s="113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5" t="s">
        <v>190</v>
      </c>
    </row>
    <row r="24" spans="1:29">
      <c r="A24" s="113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5" t="s">
        <v>190</v>
      </c>
    </row>
    <row r="25" spans="1:29">
      <c r="A25" s="113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5" t="s">
        <v>190</v>
      </c>
    </row>
    <row r="26" spans="1:29">
      <c r="A26" s="113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5" t="s">
        <v>190</v>
      </c>
    </row>
    <row r="27" spans="1:29">
      <c r="A27" s="113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5" t="s">
        <v>190</v>
      </c>
    </row>
    <row r="28" spans="1:29">
      <c r="A28" s="113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5" t="s">
        <v>190</v>
      </c>
    </row>
    <row r="29" spans="1:29">
      <c r="A29" s="113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5" t="s">
        <v>190</v>
      </c>
    </row>
    <row r="30" spans="1:29">
      <c r="A30" s="113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5" t="s">
        <v>190</v>
      </c>
    </row>
    <row r="31" spans="1:29">
      <c r="A31" s="113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5" t="s">
        <v>190</v>
      </c>
    </row>
    <row r="32" spans="1:29">
      <c r="A32" s="113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5" t="s">
        <v>190</v>
      </c>
    </row>
    <row r="33" spans="1:29">
      <c r="A33" s="113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5" t="s">
        <v>190</v>
      </c>
    </row>
    <row r="34" spans="1:29">
      <c r="A34" s="113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5" t="s">
        <v>190</v>
      </c>
    </row>
    <row r="35" spans="1:29">
      <c r="A35" s="113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5" t="s">
        <v>190</v>
      </c>
    </row>
    <row r="36" spans="1:29">
      <c r="A36" s="113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5" t="s">
        <v>190</v>
      </c>
    </row>
    <row r="37" spans="1:29">
      <c r="A37" s="113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5" t="s">
        <v>190</v>
      </c>
    </row>
    <row r="38" spans="1:29">
      <c r="A38" s="113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5" t="s">
        <v>190</v>
      </c>
    </row>
    <row r="39" spans="1:29">
      <c r="A39" s="113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5" t="s">
        <v>190</v>
      </c>
    </row>
    <row r="40" spans="1:29">
      <c r="A40" s="113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5" t="s">
        <v>190</v>
      </c>
    </row>
    <row r="41" spans="1:29">
      <c r="A41" s="113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5" t="s">
        <v>190</v>
      </c>
    </row>
    <row r="42" spans="1:29">
      <c r="A42" s="113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5" t="s">
        <v>190</v>
      </c>
    </row>
    <row r="43" spans="1:29">
      <c r="A43" s="113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5" t="s">
        <v>212</v>
      </c>
    </row>
    <row r="44" spans="1:29">
      <c r="A44" s="113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5" t="s">
        <v>126</v>
      </c>
    </row>
    <row r="45" spans="1:29">
      <c r="A45" s="113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5" t="s">
        <v>126</v>
      </c>
    </row>
    <row r="46" spans="1:29">
      <c r="A46" s="113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5" t="s">
        <v>126</v>
      </c>
    </row>
    <row r="47" spans="1:29">
      <c r="A47" s="113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5" t="s">
        <v>126</v>
      </c>
    </row>
    <row r="48" spans="1:29">
      <c r="A48" s="113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5" t="s">
        <v>126</v>
      </c>
    </row>
    <row r="49" spans="1:29">
      <c r="A49" s="113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5"/>
    </row>
    <row r="50" spans="1:29">
      <c r="A50" s="113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5" t="s">
        <v>190</v>
      </c>
    </row>
    <row r="51" spans="1:29">
      <c r="A51" s="113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5" t="s">
        <v>190</v>
      </c>
    </row>
    <row r="52" spans="1:29">
      <c r="A52" s="113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5" t="s">
        <v>190</v>
      </c>
    </row>
    <row r="53" spans="1:29">
      <c r="A53" s="113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5" t="s">
        <v>190</v>
      </c>
    </row>
    <row r="54" spans="1:29">
      <c r="A54" s="113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5" t="s">
        <v>190</v>
      </c>
    </row>
    <row r="55" spans="1:29">
      <c r="A55" s="113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5" t="s">
        <v>190</v>
      </c>
    </row>
    <row r="56" spans="1:29">
      <c r="A56" s="113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5" t="s">
        <v>190</v>
      </c>
    </row>
    <row r="57" spans="1:29">
      <c r="A57" s="113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5" t="s">
        <v>190</v>
      </c>
    </row>
    <row r="58" spans="1:29">
      <c r="A58" s="113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5" t="s">
        <v>190</v>
      </c>
    </row>
    <row r="59" spans="1:29">
      <c r="A59" s="113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5" t="s">
        <v>190</v>
      </c>
    </row>
    <row r="60" spans="1:29">
      <c r="A60" s="113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5" t="s">
        <v>190</v>
      </c>
    </row>
    <row r="61" spans="1:29">
      <c r="A61" s="113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5" t="s">
        <v>190</v>
      </c>
    </row>
    <row r="62" spans="1:29">
      <c r="A62" s="113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5" t="s">
        <v>190</v>
      </c>
    </row>
    <row r="63" spans="1:29">
      <c r="A63" s="113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5" t="s">
        <v>190</v>
      </c>
    </row>
    <row r="64" spans="1:29">
      <c r="A64" s="113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5" t="s">
        <v>126</v>
      </c>
    </row>
    <row r="65" spans="1:29">
      <c r="A65" s="113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5" t="s">
        <v>126</v>
      </c>
    </row>
    <row r="66" spans="1:29">
      <c r="A66" s="113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5" t="s">
        <v>126</v>
      </c>
    </row>
    <row r="67" spans="1:29">
      <c r="A67" s="113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5" t="s">
        <v>126</v>
      </c>
    </row>
    <row r="68" spans="1:29">
      <c r="A68" s="113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5" t="s">
        <v>126</v>
      </c>
    </row>
    <row r="69" spans="1:29">
      <c r="A69" s="113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5" t="s">
        <v>190</v>
      </c>
    </row>
    <row r="70" spans="1:29">
      <c r="A70" s="113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5" t="s">
        <v>190</v>
      </c>
    </row>
    <row r="71" spans="1:29">
      <c r="A71" s="113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5" t="s">
        <v>190</v>
      </c>
    </row>
    <row r="72" spans="1:29">
      <c r="A72" s="113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5" t="s">
        <v>190</v>
      </c>
    </row>
    <row r="73" spans="1:29">
      <c r="A73" s="113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5" t="s">
        <v>190</v>
      </c>
    </row>
    <row r="74" spans="1:29">
      <c r="A74" s="113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5" t="s">
        <v>190</v>
      </c>
    </row>
    <row r="75" spans="1:29">
      <c r="A75" s="113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5" t="s">
        <v>190</v>
      </c>
    </row>
    <row r="76" spans="1:29">
      <c r="A76" s="113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5" t="s">
        <v>190</v>
      </c>
    </row>
    <row r="77" spans="1:29">
      <c r="A77" s="113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5" t="s">
        <v>190</v>
      </c>
    </row>
    <row r="78" spans="1:29">
      <c r="A78" s="113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5" t="s">
        <v>190</v>
      </c>
    </row>
    <row r="79" spans="1:29">
      <c r="A79" s="113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5" t="s">
        <v>190</v>
      </c>
    </row>
    <row r="80" spans="1:29">
      <c r="A80" s="113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5" t="s">
        <v>190</v>
      </c>
    </row>
    <row r="81" spans="1:29">
      <c r="A81" s="113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5" t="s">
        <v>190</v>
      </c>
    </row>
    <row r="82" spans="1:29">
      <c r="A82" s="113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5" t="s">
        <v>190</v>
      </c>
    </row>
    <row r="83" spans="1:29">
      <c r="A83" s="113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5" t="s">
        <v>190</v>
      </c>
    </row>
    <row r="84" spans="1:29">
      <c r="A84" s="113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5" t="s">
        <v>190</v>
      </c>
    </row>
    <row r="85" spans="1:29">
      <c r="A85" s="113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5" t="s">
        <v>190</v>
      </c>
    </row>
    <row r="86" spans="1:29">
      <c r="A86" s="113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5" t="s">
        <v>190</v>
      </c>
    </row>
    <row r="87" spans="1:29">
      <c r="A87" s="113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5" t="s">
        <v>190</v>
      </c>
    </row>
    <row r="88" spans="1:29">
      <c r="A88" s="113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5" t="s">
        <v>190</v>
      </c>
    </row>
    <row r="89" spans="1:29">
      <c r="A89" s="113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5" t="s">
        <v>190</v>
      </c>
    </row>
    <row r="90" spans="1:29">
      <c r="A90" s="113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5" t="s">
        <v>126</v>
      </c>
    </row>
    <row r="91" spans="1:29">
      <c r="A91" s="113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5" t="s">
        <v>126</v>
      </c>
    </row>
    <row r="92" spans="1:29">
      <c r="A92" s="113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5" t="s">
        <v>126</v>
      </c>
    </row>
    <row r="93" spans="1:29">
      <c r="A93" s="113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5" t="s">
        <v>126</v>
      </c>
    </row>
    <row r="94" spans="1:29">
      <c r="A94" s="113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5"/>
    </row>
    <row r="95" spans="1:29">
      <c r="A95" s="113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5" t="s">
        <v>190</v>
      </c>
    </row>
    <row r="96" spans="1:29">
      <c r="A96" s="113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5" t="s">
        <v>190</v>
      </c>
    </row>
    <row r="97" spans="1:29">
      <c r="A97" s="113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5" t="s">
        <v>126</v>
      </c>
    </row>
    <row r="98" spans="1:29">
      <c r="A98" s="113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5" t="s">
        <v>126</v>
      </c>
    </row>
    <row r="99" spans="1:29">
      <c r="A99" s="113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5" t="s">
        <v>126</v>
      </c>
    </row>
    <row r="100" spans="1:29">
      <c r="A100" s="113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5"/>
    </row>
    <row r="101" spans="1:29">
      <c r="A101" s="113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5" t="s">
        <v>190</v>
      </c>
    </row>
    <row r="102" spans="1:29">
      <c r="A102" s="113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5" t="s">
        <v>190</v>
      </c>
    </row>
    <row r="103" spans="1:29">
      <c r="A103" s="113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5" t="s">
        <v>190</v>
      </c>
    </row>
    <row r="104" spans="1:29">
      <c r="A104" s="113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5" t="s">
        <v>190</v>
      </c>
    </row>
    <row r="105" spans="1:29">
      <c r="A105" s="113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5" t="s">
        <v>190</v>
      </c>
    </row>
    <row r="106" spans="1:29">
      <c r="A106" s="113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5" t="s">
        <v>190</v>
      </c>
    </row>
    <row r="107" spans="1:29">
      <c r="A107" s="113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5" t="s">
        <v>212</v>
      </c>
    </row>
    <row r="108" spans="1:29">
      <c r="A108" s="113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5" t="s">
        <v>126</v>
      </c>
    </row>
    <row r="109" spans="1:29">
      <c r="A109" s="113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5" t="s">
        <v>126</v>
      </c>
    </row>
    <row r="110" spans="1:29">
      <c r="A110" s="113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5" t="s">
        <v>126</v>
      </c>
    </row>
    <row r="111" spans="1:29">
      <c r="A111" s="113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5"/>
    </row>
    <row r="112" spans="1:29">
      <c r="A112" s="113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5"/>
    </row>
    <row r="113" spans="1:29">
      <c r="A113" s="113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5" t="s">
        <v>190</v>
      </c>
    </row>
    <row r="114" spans="1:29">
      <c r="A114" s="113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5" t="s">
        <v>190</v>
      </c>
    </row>
    <row r="115" spans="1:29">
      <c r="A115" s="113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5" t="s">
        <v>190</v>
      </c>
    </row>
    <row r="116" spans="1:29">
      <c r="A116" s="113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5" t="s">
        <v>190</v>
      </c>
    </row>
    <row r="117" spans="1:29">
      <c r="A117" s="113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5" t="s">
        <v>190</v>
      </c>
    </row>
    <row r="118" spans="1:29">
      <c r="A118" s="113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5" t="s">
        <v>190</v>
      </c>
    </row>
    <row r="119" spans="1:29">
      <c r="A119" s="113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5" t="s">
        <v>190</v>
      </c>
    </row>
    <row r="120" spans="1:29" ht="17.25" thickBot="1">
      <c r="A120" s="116">
        <v>13</v>
      </c>
      <c r="B120" s="117" t="s">
        <v>148</v>
      </c>
      <c r="C120" s="118" t="s">
        <v>265</v>
      </c>
      <c r="D120" s="119">
        <v>107</v>
      </c>
      <c r="E120" s="120">
        <v>0</v>
      </c>
      <c r="F120" s="121">
        <v>107</v>
      </c>
      <c r="G120" s="122">
        <v>35</v>
      </c>
      <c r="H120" s="121">
        <v>9</v>
      </c>
      <c r="I120" s="121">
        <v>4</v>
      </c>
      <c r="J120" s="121">
        <v>5</v>
      </c>
      <c r="K120" s="121">
        <v>4</v>
      </c>
      <c r="L120" s="121">
        <v>7</v>
      </c>
      <c r="M120" s="121">
        <v>6</v>
      </c>
      <c r="N120" s="121">
        <v>5</v>
      </c>
      <c r="O120" s="121">
        <v>5</v>
      </c>
      <c r="P120" s="121">
        <v>8</v>
      </c>
      <c r="Q120" s="121">
        <v>9</v>
      </c>
      <c r="R120" s="121">
        <v>5</v>
      </c>
      <c r="S120" s="121">
        <v>7</v>
      </c>
      <c r="T120" s="121">
        <v>6</v>
      </c>
      <c r="U120" s="121">
        <v>6</v>
      </c>
      <c r="V120" s="121">
        <v>6</v>
      </c>
      <c r="W120" s="121">
        <v>5</v>
      </c>
      <c r="X120" s="121">
        <v>6</v>
      </c>
      <c r="Y120" s="121">
        <v>4</v>
      </c>
      <c r="Z120" s="121">
        <v>53</v>
      </c>
      <c r="AA120" s="121">
        <v>54</v>
      </c>
      <c r="AB120" s="121">
        <v>107</v>
      </c>
      <c r="AC120" s="123" t="s">
        <v>190</v>
      </c>
    </row>
    <row r="12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400" priority="99" operator="lessThan">
      <formula>0</formula>
    </cfRule>
    <cfRule type="cellIs" dxfId="399" priority="100" operator="equal">
      <formula>0</formula>
    </cfRule>
  </conditionalFormatting>
  <conditionalFormatting sqref="F83:F98 F5:F58 F66:F81">
    <cfRule type="cellIs" dxfId="398" priority="95" operator="lessThan">
      <formula>COUNTIF(D5:E5,"&gt;0")*$AG$4</formula>
    </cfRule>
    <cfRule type="cellIs" dxfId="397" priority="96" operator="equal">
      <formula>COUNTIF(D5:E5,"&gt;0")*$AG$4</formula>
    </cfRule>
  </conditionalFormatting>
  <conditionalFormatting sqref="G5:G98">
    <cfRule type="cellIs" dxfId="396" priority="91" operator="lessThan">
      <formula>0</formula>
    </cfRule>
    <cfRule type="cellIs" dxfId="395" priority="92" operator="equal">
      <formula>0</formula>
    </cfRule>
  </conditionalFormatting>
  <conditionalFormatting sqref="F5:F98">
    <cfRule type="cellIs" dxfId="394" priority="87" operator="lessThan">
      <formula>COUNTIF(D5:E5,"&gt;0")*$AH$4</formula>
    </cfRule>
    <cfRule type="cellIs" dxfId="393" priority="88" operator="equal">
      <formula>COUNTIF(D5:E5,"&gt;0")*$AH$4</formula>
    </cfRule>
  </conditionalFormatting>
  <conditionalFormatting sqref="D5:E98">
    <cfRule type="cellIs" dxfId="392" priority="77" operator="lessThan">
      <formula>$AB$4</formula>
    </cfRule>
    <cfRule type="cellIs" dxfId="391" priority="78" operator="equal">
      <formula>$AB$4</formula>
    </cfRule>
  </conditionalFormatting>
  <conditionalFormatting sqref="H5:Y82">
    <cfRule type="cellIs" dxfId="390" priority="74" operator="equal">
      <formula>H$4-2</formula>
    </cfRule>
    <cfRule type="cellIs" dxfId="389" priority="75" operator="equal">
      <formula>H$4-1</formula>
    </cfRule>
    <cfRule type="cellIs" dxfId="388" priority="76" operator="equal">
      <formula>H$4</formula>
    </cfRule>
  </conditionalFormatting>
  <conditionalFormatting sqref="H83:Y98">
    <cfRule type="cellIs" dxfId="387" priority="27" operator="equal">
      <formula>H$4-2</formula>
    </cfRule>
    <cfRule type="cellIs" dxfId="386" priority="28" operator="equal">
      <formula>H$4-1</formula>
    </cfRule>
    <cfRule type="cellIs" dxfId="385" priority="29" operator="equal">
      <formula>H$4</formula>
    </cfRule>
  </conditionalFormatting>
  <conditionalFormatting sqref="G99:G109">
    <cfRule type="cellIs" dxfId="384" priority="25" operator="lessThan">
      <formula>0</formula>
    </cfRule>
    <cfRule type="cellIs" dxfId="383" priority="26" operator="equal">
      <formula>0</formula>
    </cfRule>
  </conditionalFormatting>
  <conditionalFormatting sqref="F99:F109">
    <cfRule type="cellIs" dxfId="382" priority="23" operator="lessThan">
      <formula>COUNTIF(D99:E99,"&gt;0")*$AG$4</formula>
    </cfRule>
    <cfRule type="cellIs" dxfId="381" priority="24" operator="equal">
      <formula>COUNTIF(D99:E99,"&gt;0")*$AG$4</formula>
    </cfRule>
  </conditionalFormatting>
  <conditionalFormatting sqref="G99:G109">
    <cfRule type="cellIs" dxfId="380" priority="21" operator="lessThan">
      <formula>0</formula>
    </cfRule>
    <cfRule type="cellIs" dxfId="379" priority="22" operator="equal">
      <formula>0</formula>
    </cfRule>
  </conditionalFormatting>
  <conditionalFormatting sqref="F99:F109">
    <cfRule type="cellIs" dxfId="378" priority="19" operator="lessThan">
      <formula>COUNTIF(D99:E99,"&gt;0")*$AH$4</formula>
    </cfRule>
    <cfRule type="cellIs" dxfId="377" priority="20" operator="equal">
      <formula>COUNTIF(D99:E99,"&gt;0")*$AH$4</formula>
    </cfRule>
  </conditionalFormatting>
  <conditionalFormatting sqref="D99:E109">
    <cfRule type="cellIs" dxfId="376" priority="17" operator="lessThan">
      <formula>$AB$4</formula>
    </cfRule>
    <cfRule type="cellIs" dxfId="375" priority="18" operator="equal">
      <formula>$AB$4</formula>
    </cfRule>
  </conditionalFormatting>
  <conditionalFormatting sqref="H99:Y109">
    <cfRule type="cellIs" dxfId="374" priority="14" operator="equal">
      <formula>H$4-2</formula>
    </cfRule>
    <cfRule type="cellIs" dxfId="373" priority="15" operator="equal">
      <formula>H$4-1</formula>
    </cfRule>
    <cfRule type="cellIs" dxfId="372" priority="16" operator="equal">
      <formula>H$4</formula>
    </cfRule>
  </conditionalFormatting>
  <conditionalFormatting sqref="G110:G120">
    <cfRule type="cellIs" dxfId="371" priority="12" operator="lessThan">
      <formula>0</formula>
    </cfRule>
    <cfRule type="cellIs" dxfId="370" priority="13" operator="equal">
      <formula>0</formula>
    </cfRule>
  </conditionalFormatting>
  <conditionalFormatting sqref="F110:F120">
    <cfRule type="cellIs" dxfId="369" priority="10" operator="lessThan">
      <formula>COUNTIF(D110:E110,"&gt;0")*$AG$4</formula>
    </cfRule>
    <cfRule type="cellIs" dxfId="368" priority="11" operator="equal">
      <formula>COUNTIF(D110:E110,"&gt;0")*$AG$4</formula>
    </cfRule>
  </conditionalFormatting>
  <conditionalFormatting sqref="G110:G120">
    <cfRule type="cellIs" dxfId="367" priority="8" operator="lessThan">
      <formula>0</formula>
    </cfRule>
    <cfRule type="cellIs" dxfId="366" priority="9" operator="equal">
      <formula>0</formula>
    </cfRule>
  </conditionalFormatting>
  <conditionalFormatting sqref="F110:F120">
    <cfRule type="cellIs" dxfId="365" priority="6" operator="lessThan">
      <formula>COUNTIF(D110:E110,"&gt;0")*$AH$4</formula>
    </cfRule>
    <cfRule type="cellIs" dxfId="364" priority="7" operator="equal">
      <formula>COUNTIF(D110:E110,"&gt;0")*$AH$4</formula>
    </cfRule>
  </conditionalFormatting>
  <conditionalFormatting sqref="D110:E120">
    <cfRule type="cellIs" dxfId="363" priority="4" operator="lessThan">
      <formula>$AB$4</formula>
    </cfRule>
    <cfRule type="cellIs" dxfId="362" priority="5" operator="equal">
      <formula>$AB$4</formula>
    </cfRule>
  </conditionalFormatting>
  <conditionalFormatting sqref="H110:Y120">
    <cfRule type="cellIs" dxfId="361" priority="1" operator="equal">
      <formula>H$4-2</formula>
    </cfRule>
    <cfRule type="cellIs" dxfId="360" priority="2" operator="equal">
      <formula>H$4-1</formula>
    </cfRule>
    <cfRule type="cellIs" dxfId="359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4"/>
  <sheetViews>
    <sheetView workbookViewId="0">
      <selection activeCell="I88" sqref="I8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9" t="str">
        <f>LEFT(資格賽成績!A1,22)</f>
        <v>中華民國106年渣打全國業餘高爾夫春季排名賽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20.25" thickBot="1">
      <c r="A2" s="230" t="str">
        <f>資格賽成績!A2</f>
        <v>地點：揚昇高爾夫鄉村俱樂部</v>
      </c>
      <c r="B2" s="230"/>
      <c r="C2" s="230"/>
      <c r="D2" s="230"/>
      <c r="E2" s="230"/>
      <c r="F2" s="230"/>
      <c r="G2" s="230"/>
      <c r="H2" s="1"/>
      <c r="I2" s="1"/>
      <c r="J2" s="231">
        <v>1</v>
      </c>
      <c r="K2" s="231"/>
      <c r="L2" s="231"/>
      <c r="M2" s="231"/>
      <c r="N2" s="231"/>
      <c r="O2" s="231"/>
      <c r="P2" s="231"/>
      <c r="Q2" s="231"/>
      <c r="R2" s="231"/>
      <c r="S2" s="2"/>
      <c r="T2" s="3"/>
      <c r="U2" s="3"/>
      <c r="V2" s="3"/>
      <c r="W2" s="3"/>
      <c r="X2" s="3"/>
      <c r="Y2" s="3"/>
      <c r="Z2" s="232">
        <f>資格賽成績!X2+J2</f>
        <v>42822</v>
      </c>
      <c r="AA2" s="232"/>
      <c r="AB2" s="232"/>
      <c r="AC2" s="232"/>
      <c r="AD2" s="232"/>
      <c r="AE2" s="232"/>
    </row>
    <row r="3" spans="1:31" ht="17.25" thickTop="1">
      <c r="A3" s="233" t="s">
        <v>7</v>
      </c>
      <c r="B3" s="235" t="s">
        <v>8</v>
      </c>
      <c r="C3" s="235" t="s">
        <v>0</v>
      </c>
      <c r="D3" s="223" t="s">
        <v>9</v>
      </c>
      <c r="E3" s="223" t="s">
        <v>10</v>
      </c>
      <c r="F3" s="223" t="s">
        <v>1</v>
      </c>
      <c r="G3" s="223" t="s">
        <v>2</v>
      </c>
      <c r="H3" s="225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227" t="s">
        <v>12</v>
      </c>
    </row>
    <row r="4" spans="1:31" ht="17.25" thickBot="1">
      <c r="A4" s="234"/>
      <c r="B4" s="236"/>
      <c r="C4" s="236"/>
      <c r="D4" s="224"/>
      <c r="E4" s="224"/>
      <c r="F4" s="224"/>
      <c r="G4" s="224"/>
      <c r="H4" s="226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228"/>
    </row>
    <row r="5" spans="1:31" ht="17.25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7.25" thickBot="1">
      <c r="A123" s="107">
        <v>19</v>
      </c>
      <c r="B123" s="106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358" priority="64" operator="lessThan">
      <formula>0</formula>
    </cfRule>
    <cfRule type="cellIs" dxfId="357" priority="65" operator="equal">
      <formula>0</formula>
    </cfRule>
  </conditionalFormatting>
  <conditionalFormatting sqref="B5:B123">
    <cfRule type="expression" dxfId="356" priority="51">
      <formula>AND(XFC5=0,XFD5&lt;&gt;"")</formula>
    </cfRule>
  </conditionalFormatting>
  <conditionalFormatting sqref="A5:A123">
    <cfRule type="expression" dxfId="355" priority="50">
      <formula>AND(XFC5=0,XFD5&lt;&gt;"")</formula>
    </cfRule>
  </conditionalFormatting>
  <conditionalFormatting sqref="H5:H123">
    <cfRule type="cellIs" dxfId="354" priority="24" operator="lessThan">
      <formula>$AD$4*COUNTIF(D5:G5,"&gt;0")</formula>
    </cfRule>
    <cfRule type="cellIs" dxfId="353" priority="25" operator="equal">
      <formula>$AD$4*COUNTIF(D5:G5,"&gt;0")</formula>
    </cfRule>
  </conditionalFormatting>
  <conditionalFormatting sqref="J5:AA123">
    <cfRule type="cellIs" dxfId="352" priority="21" operator="equal">
      <formula>J$4-2</formula>
    </cfRule>
    <cfRule type="cellIs" dxfId="351" priority="22" operator="equal">
      <formula>J$4-1</formula>
    </cfRule>
    <cfRule type="cellIs" dxfId="350" priority="23" operator="equal">
      <formula>J$4</formula>
    </cfRule>
  </conditionalFormatting>
  <conditionalFormatting sqref="AB5:AD123">
    <cfRule type="cellIs" dxfId="349" priority="17" operator="lessThan">
      <formula>AB$4</formula>
    </cfRule>
    <cfRule type="cellIs" dxfId="348" priority="18" operator="equal">
      <formula>AB$4</formula>
    </cfRule>
  </conditionalFormatting>
  <conditionalFormatting sqref="J5:AD117">
    <cfRule type="cellIs" dxfId="347" priority="13" operator="equal">
      <formula>J$4</formula>
    </cfRule>
    <cfRule type="cellIs" dxfId="346" priority="14" operator="lessThan">
      <formula>J$4</formula>
    </cfRule>
  </conditionalFormatting>
  <conditionalFormatting sqref="J111:AD112">
    <cfRule type="cellIs" dxfId="345" priority="9" operator="equal">
      <formula>J$4</formula>
    </cfRule>
    <cfRule type="cellIs" dxfId="344" priority="10" operator="lessThan">
      <formula>J$4</formula>
    </cfRule>
  </conditionalFormatting>
  <conditionalFormatting sqref="B5:B117">
    <cfRule type="expression" dxfId="343" priority="8">
      <formula>AND(XFC5=0,XFD5&lt;&gt;"")</formula>
    </cfRule>
  </conditionalFormatting>
  <conditionalFormatting sqref="A5:A117">
    <cfRule type="expression" dxfId="342" priority="7">
      <formula>AND(XFC5=0,XFD5&lt;&gt;"")</formula>
    </cfRule>
  </conditionalFormatting>
  <conditionalFormatting sqref="H5:H117">
    <cfRule type="cellIs" dxfId="341" priority="3" operator="lessThan">
      <formula>COUNTIF(D5:G5,"&gt;0")*$AG$4</formula>
    </cfRule>
    <cfRule type="cellIs" dxfId="340" priority="4" operator="equal">
      <formula>COUNTIF(D5:G5,"&gt;0")*$AG$4</formula>
    </cfRule>
  </conditionalFormatting>
  <conditionalFormatting sqref="D5:G123">
    <cfRule type="cellIs" dxfId="339" priority="2" operator="lessThan">
      <formula>$AD$4</formula>
    </cfRule>
    <cfRule type="cellIs" dxfId="338" priority="1" operator="equal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2"/>
  <sheetViews>
    <sheetView workbookViewId="0">
      <selection activeCell="G9" sqref="G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9" t="str">
        <f>LEFT(資格賽成績!A1,22)</f>
        <v>中華民國106年渣打全國業餘高爾夫春季排名賽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20.25" thickBot="1">
      <c r="A2" s="230" t="str">
        <f>資格賽成績!A2</f>
        <v>地點：揚昇高爾夫鄉村俱樂部</v>
      </c>
      <c r="B2" s="230"/>
      <c r="C2" s="230"/>
      <c r="D2" s="230"/>
      <c r="E2" s="230"/>
      <c r="F2" s="230"/>
      <c r="G2" s="230"/>
      <c r="H2" s="1"/>
      <c r="I2" s="1"/>
      <c r="J2" s="231">
        <v>3</v>
      </c>
      <c r="K2" s="231"/>
      <c r="L2" s="231"/>
      <c r="M2" s="231"/>
      <c r="N2" s="231"/>
      <c r="O2" s="231"/>
      <c r="P2" s="231"/>
      <c r="Q2" s="231"/>
      <c r="R2" s="231"/>
      <c r="S2" s="2"/>
      <c r="T2" s="3"/>
      <c r="U2" s="3"/>
      <c r="V2" s="3"/>
      <c r="W2" s="3"/>
      <c r="X2" s="3"/>
      <c r="Y2" s="3"/>
      <c r="Z2" s="232">
        <v>42824</v>
      </c>
      <c r="AA2" s="232"/>
      <c r="AB2" s="232"/>
      <c r="AC2" s="232"/>
      <c r="AD2" s="232"/>
      <c r="AE2" s="232"/>
    </row>
    <row r="3" spans="1:31" ht="17.25" thickTop="1">
      <c r="A3" s="233" t="s">
        <v>14</v>
      </c>
      <c r="B3" s="235" t="s">
        <v>15</v>
      </c>
      <c r="C3" s="235" t="s">
        <v>0</v>
      </c>
      <c r="D3" s="223" t="s">
        <v>16</v>
      </c>
      <c r="E3" s="223" t="s">
        <v>17</v>
      </c>
      <c r="F3" s="223" t="s">
        <v>1</v>
      </c>
      <c r="G3" s="223" t="s">
        <v>2</v>
      </c>
      <c r="H3" s="225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227" t="s">
        <v>19</v>
      </c>
    </row>
    <row r="4" spans="1:31" ht="17.25" thickBot="1">
      <c r="A4" s="234"/>
      <c r="B4" s="236"/>
      <c r="C4" s="236"/>
      <c r="D4" s="224"/>
      <c r="E4" s="224"/>
      <c r="F4" s="224"/>
      <c r="G4" s="224"/>
      <c r="H4" s="226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28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7.25" thickBot="1">
      <c r="A92" s="107">
        <v>9</v>
      </c>
      <c r="B92" s="106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7.25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7.25" thickBot="1">
      <c r="A121" s="107"/>
      <c r="B121" s="106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337" priority="121">
      <formula>AND(XFC5=0,XFD5&lt;&gt;"")</formula>
    </cfRule>
  </conditionalFormatting>
  <conditionalFormatting sqref="A5:A92 A109:A121">
    <cfRule type="expression" dxfId="336" priority="120">
      <formula>AND(XFC5=0,XFD5&lt;&gt;"")</formula>
    </cfRule>
  </conditionalFormatting>
  <conditionalFormatting sqref="B5:B27">
    <cfRule type="expression" dxfId="335" priority="115">
      <formula>AND(XFC5=0,XFD5&lt;&gt;"")</formula>
    </cfRule>
  </conditionalFormatting>
  <conditionalFormatting sqref="A5:A27">
    <cfRule type="expression" dxfId="334" priority="114">
      <formula>AND(XFC5=0,XFD5&lt;&gt;"")</formula>
    </cfRule>
  </conditionalFormatting>
  <conditionalFormatting sqref="I5:I121">
    <cfRule type="cellIs" dxfId="333" priority="42" operator="lessThan">
      <formula>0</formula>
    </cfRule>
    <cfRule type="cellIs" dxfId="332" priority="43" operator="equal">
      <formula>0</formula>
    </cfRule>
  </conditionalFormatting>
  <conditionalFormatting sqref="D5:G121">
    <cfRule type="cellIs" dxfId="331" priority="34" operator="lessThan">
      <formula>$AD$4</formula>
    </cfRule>
    <cfRule type="cellIs" dxfId="330" priority="35" operator="equal">
      <formula>$AD$4</formula>
    </cfRule>
  </conditionalFormatting>
  <conditionalFormatting sqref="H5:H92 H109:H121">
    <cfRule type="cellIs" dxfId="329" priority="32" operator="lessThan">
      <formula>$AD$4*COUNTIF(D5:G5,"&gt;0")</formula>
    </cfRule>
    <cfRule type="cellIs" dxfId="328" priority="33" operator="equal">
      <formula>$AD$4*COUNTIF(D5:G5,"&gt;0")</formula>
    </cfRule>
  </conditionalFormatting>
  <conditionalFormatting sqref="J5:AA92">
    <cfRule type="cellIs" dxfId="327" priority="29" operator="equal">
      <formula>J$4-2</formula>
    </cfRule>
    <cfRule type="cellIs" dxfId="326" priority="30" operator="equal">
      <formula>J$4-1</formula>
    </cfRule>
    <cfRule type="cellIs" dxfId="325" priority="31" operator="equal">
      <formula>J$4</formula>
    </cfRule>
  </conditionalFormatting>
  <conditionalFormatting sqref="AB5:AD92">
    <cfRule type="cellIs" dxfId="324" priority="27" operator="lessThan">
      <formula>AB$4</formula>
    </cfRule>
    <cfRule type="cellIs" dxfId="323" priority="28" operator="equal">
      <formula>AB$4</formula>
    </cfRule>
  </conditionalFormatting>
  <conditionalFormatting sqref="B93:B108">
    <cfRule type="expression" dxfId="322" priority="26">
      <formula>AND(XFC93=0,XFD93&lt;&gt;"")</formula>
    </cfRule>
  </conditionalFormatting>
  <conditionalFormatting sqref="A93:A108">
    <cfRule type="expression" dxfId="321" priority="25">
      <formula>AND(XFC93=0,XFD93&lt;&gt;"")</formula>
    </cfRule>
  </conditionalFormatting>
  <conditionalFormatting sqref="H93:H108">
    <cfRule type="cellIs" dxfId="320" priority="19" operator="lessThan">
      <formula>$AD$4*COUNTIF(D93:G93,"&gt;0")</formula>
    </cfRule>
    <cfRule type="cellIs" dxfId="319" priority="20" operator="equal">
      <formula>$AD$4*COUNTIF(D93:G93,"&gt;0")</formula>
    </cfRule>
  </conditionalFormatting>
  <conditionalFormatting sqref="J93:AA108">
    <cfRule type="cellIs" dxfId="318" priority="16" operator="equal">
      <formula>J$4-2</formula>
    </cfRule>
    <cfRule type="cellIs" dxfId="317" priority="17" operator="equal">
      <formula>J$4-1</formula>
    </cfRule>
    <cfRule type="cellIs" dxfId="316" priority="18" operator="equal">
      <formula>J$4</formula>
    </cfRule>
  </conditionalFormatting>
  <conditionalFormatting sqref="AB93:AD108">
    <cfRule type="cellIs" dxfId="315" priority="14" operator="lessThan">
      <formula>AB$4</formula>
    </cfRule>
    <cfRule type="cellIs" dxfId="314" priority="15" operator="equal">
      <formula>AB$4</formula>
    </cfRule>
  </conditionalFormatting>
  <conditionalFormatting sqref="J109:AA121">
    <cfRule type="cellIs" dxfId="313" priority="3" operator="equal">
      <formula>J$4-2</formula>
    </cfRule>
    <cfRule type="cellIs" dxfId="312" priority="4" operator="equal">
      <formula>J$4-1</formula>
    </cfRule>
    <cfRule type="cellIs" dxfId="311" priority="5" operator="equal">
      <formula>J$4</formula>
    </cfRule>
  </conditionalFormatting>
  <conditionalFormatting sqref="AB109:AD121">
    <cfRule type="cellIs" dxfId="310" priority="1" operator="lessThan">
      <formula>AB$4</formula>
    </cfRule>
    <cfRule type="cellIs" dxfId="309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3"/>
  <sheetViews>
    <sheetView topLeftCell="A76" workbookViewId="0">
      <selection activeCell="F12" sqref="F1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9" t="str">
        <f>LEFT(資格賽成績!A1,22)</f>
        <v>中華民國106年渣打全國業餘高爾夫春季排名賽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20.25" thickBot="1">
      <c r="A2" s="230" t="str">
        <f>資格賽成績!A2</f>
        <v>地點：揚昇高爾夫鄉村俱樂部</v>
      </c>
      <c r="B2" s="230"/>
      <c r="C2" s="230"/>
      <c r="D2" s="230"/>
      <c r="E2" s="230"/>
      <c r="F2" s="230"/>
      <c r="G2" s="230"/>
      <c r="H2" s="21"/>
      <c r="I2" s="21"/>
      <c r="J2" s="231">
        <v>3</v>
      </c>
      <c r="K2" s="231"/>
      <c r="L2" s="231"/>
      <c r="M2" s="231"/>
      <c r="N2" s="231"/>
      <c r="O2" s="231"/>
      <c r="P2" s="231"/>
      <c r="Q2" s="231"/>
      <c r="R2" s="231"/>
      <c r="S2" s="22"/>
      <c r="T2" s="23"/>
      <c r="U2" s="23"/>
      <c r="V2" s="23"/>
      <c r="W2" s="23"/>
      <c r="X2" s="23"/>
      <c r="Y2" s="23"/>
      <c r="Z2" s="232">
        <f>資格賽成績!X2+J2</f>
        <v>42824</v>
      </c>
      <c r="AA2" s="232"/>
      <c r="AB2" s="232"/>
      <c r="AC2" s="232"/>
      <c r="AD2" s="232"/>
      <c r="AE2" s="232"/>
    </row>
    <row r="3" spans="1:31" ht="17.25" thickTop="1">
      <c r="A3" s="243" t="s">
        <v>14</v>
      </c>
      <c r="B3" s="245" t="s">
        <v>21</v>
      </c>
      <c r="C3" s="245" t="s">
        <v>0</v>
      </c>
      <c r="D3" s="237" t="s">
        <v>16</v>
      </c>
      <c r="E3" s="237" t="s">
        <v>17</v>
      </c>
      <c r="F3" s="237" t="s">
        <v>1</v>
      </c>
      <c r="G3" s="237" t="s">
        <v>2</v>
      </c>
      <c r="H3" s="239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241" t="s">
        <v>19</v>
      </c>
    </row>
    <row r="4" spans="1:31" ht="17.25" thickBot="1">
      <c r="A4" s="244"/>
      <c r="B4" s="246"/>
      <c r="C4" s="246"/>
      <c r="D4" s="238"/>
      <c r="E4" s="238"/>
      <c r="F4" s="238"/>
      <c r="G4" s="238"/>
      <c r="H4" s="240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42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7.25" thickBot="1">
      <c r="A92" s="107">
        <v>4</v>
      </c>
      <c r="B92" s="106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308" priority="59">
      <formula>AND(XFC5=0,XFD5&lt;&gt;"")</formula>
    </cfRule>
  </conditionalFormatting>
  <conditionalFormatting sqref="A5:A92">
    <cfRule type="expression" dxfId="307" priority="58">
      <formula>AND(XFC5=0,XFD5&lt;&gt;"")</formula>
    </cfRule>
  </conditionalFormatting>
  <conditionalFormatting sqref="I5:I92">
    <cfRule type="cellIs" dxfId="306" priority="16" operator="lessThan">
      <formula>0</formula>
    </cfRule>
    <cfRule type="cellIs" dxfId="305" priority="17" operator="equal">
      <formula>0</formula>
    </cfRule>
  </conditionalFormatting>
  <conditionalFormatting sqref="D5:G92">
    <cfRule type="cellIs" dxfId="304" priority="8" operator="lessThan">
      <formula>$AD$4</formula>
    </cfRule>
    <cfRule type="cellIs" dxfId="303" priority="9" operator="equal">
      <formula>$AD$4</formula>
    </cfRule>
  </conditionalFormatting>
  <conditionalFormatting sqref="H5:H92">
    <cfRule type="cellIs" dxfId="302" priority="6" operator="lessThan">
      <formula>$AD$4*COUNTIF(D5:G5,"&gt;0")</formula>
    </cfRule>
    <cfRule type="cellIs" dxfId="301" priority="7" operator="equal">
      <formula>$AD$4*COUNTIF(D5:G5,"&gt;0")</formula>
    </cfRule>
  </conditionalFormatting>
  <conditionalFormatting sqref="J5:AA92">
    <cfRule type="cellIs" dxfId="300" priority="3" operator="equal">
      <formula>J$4-2</formula>
    </cfRule>
    <cfRule type="cellIs" dxfId="299" priority="4" operator="equal">
      <formula>J$4-1</formula>
    </cfRule>
    <cfRule type="cellIs" dxfId="298" priority="5" operator="equal">
      <formula>J$4</formula>
    </cfRule>
  </conditionalFormatting>
  <conditionalFormatting sqref="AB5:AD92">
    <cfRule type="cellIs" dxfId="297" priority="1" operator="lessThan">
      <formula>AB$4</formula>
    </cfRule>
    <cfRule type="cellIs" dxfId="296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82"/>
  <sheetViews>
    <sheetView workbookViewId="0">
      <pane ySplit="1" topLeftCell="A5" activePane="bottomLeft" state="frozen"/>
      <selection activeCell="C18" sqref="C18"/>
      <selection pane="bottomLeft" activeCell="M20" sqref="M2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s="154" customFormat="1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269</v>
      </c>
      <c r="F1" s="150" t="s">
        <v>1</v>
      </c>
      <c r="G1" s="150" t="s">
        <v>2</v>
      </c>
      <c r="H1" s="151" t="s">
        <v>3</v>
      </c>
      <c r="I1" s="152" t="s">
        <v>270</v>
      </c>
      <c r="J1" s="152" t="s">
        <v>269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128" t="s">
        <v>41</v>
      </c>
      <c r="C2" s="129" t="s">
        <v>44</v>
      </c>
      <c r="D2" s="13">
        <v>74</v>
      </c>
      <c r="E2" s="13">
        <v>69</v>
      </c>
      <c r="F2" s="13">
        <v>67</v>
      </c>
      <c r="G2" s="13">
        <v>74</v>
      </c>
      <c r="H2" s="130">
        <v>284</v>
      </c>
      <c r="I2" s="131">
        <v>10.487804878048777</v>
      </c>
      <c r="J2" s="131">
        <v>13.799999999999997</v>
      </c>
      <c r="K2" s="131">
        <v>18.829787234042556</v>
      </c>
      <c r="L2" s="131">
        <v>12.255319148936167</v>
      </c>
      <c r="M2" s="131">
        <v>55.372911261027497</v>
      </c>
    </row>
    <row r="3" spans="1:13">
      <c r="A3" s="28">
        <v>2</v>
      </c>
      <c r="B3" s="29" t="s">
        <v>41</v>
      </c>
      <c r="C3" s="12" t="s">
        <v>59</v>
      </c>
      <c r="D3" s="13">
        <v>74</v>
      </c>
      <c r="E3" s="13">
        <v>73</v>
      </c>
      <c r="F3" s="13">
        <v>71</v>
      </c>
      <c r="G3" s="13">
        <v>67</v>
      </c>
      <c r="H3" s="13">
        <v>285</v>
      </c>
      <c r="I3" s="131">
        <v>10.487804878048777</v>
      </c>
      <c r="J3" s="131">
        <v>9.7999999999999972</v>
      </c>
      <c r="K3" s="131">
        <v>14.829787234042556</v>
      </c>
      <c r="L3" s="131">
        <v>19.255319148936167</v>
      </c>
      <c r="M3" s="131">
        <v>54.372911261027497</v>
      </c>
    </row>
    <row r="4" spans="1:13">
      <c r="A4" s="28">
        <v>3</v>
      </c>
      <c r="B4" s="29" t="s">
        <v>41</v>
      </c>
      <c r="C4" s="12" t="s">
        <v>47</v>
      </c>
      <c r="D4" s="13">
        <v>75</v>
      </c>
      <c r="E4" s="13">
        <v>67</v>
      </c>
      <c r="F4" s="13">
        <v>68</v>
      </c>
      <c r="G4" s="13">
        <v>75</v>
      </c>
      <c r="H4" s="13">
        <v>285</v>
      </c>
      <c r="I4" s="131">
        <v>9.4878048780487774</v>
      </c>
      <c r="J4" s="131">
        <v>15.799999999999997</v>
      </c>
      <c r="K4" s="131">
        <v>17.829787234042556</v>
      </c>
      <c r="L4" s="131">
        <v>11.255319148936167</v>
      </c>
      <c r="M4" s="131">
        <v>54.372911261027497</v>
      </c>
    </row>
    <row r="5" spans="1:13">
      <c r="A5" s="28">
        <v>4</v>
      </c>
      <c r="B5" s="29" t="s">
        <v>65</v>
      </c>
      <c r="C5" s="12" t="s">
        <v>75</v>
      </c>
      <c r="D5" s="13">
        <v>72</v>
      </c>
      <c r="E5" s="13">
        <v>70</v>
      </c>
      <c r="F5" s="13">
        <v>74</v>
      </c>
      <c r="G5" s="13">
        <v>69</v>
      </c>
      <c r="H5" s="13">
        <v>285</v>
      </c>
      <c r="I5" s="131">
        <v>12.487804878048777</v>
      </c>
      <c r="J5" s="131">
        <v>12.799999999999997</v>
      </c>
      <c r="K5" s="131">
        <v>11.829787234042556</v>
      </c>
      <c r="L5" s="131">
        <v>17.255319148936167</v>
      </c>
      <c r="M5" s="131">
        <v>54.372911261027497</v>
      </c>
    </row>
    <row r="6" spans="1:13">
      <c r="A6" s="28">
        <v>5</v>
      </c>
      <c r="B6" s="29" t="s">
        <v>65</v>
      </c>
      <c r="C6" s="12" t="s">
        <v>271</v>
      </c>
      <c r="D6" s="13">
        <v>70</v>
      </c>
      <c r="E6" s="13">
        <v>76</v>
      </c>
      <c r="F6" s="13">
        <v>72</v>
      </c>
      <c r="G6" s="13">
        <v>68</v>
      </c>
      <c r="H6" s="13">
        <v>286</v>
      </c>
      <c r="I6" s="131">
        <v>14.487804878048777</v>
      </c>
      <c r="J6" s="131">
        <v>6.7999999999999972</v>
      </c>
      <c r="K6" s="131">
        <v>13.829787234042556</v>
      </c>
      <c r="L6" s="131">
        <v>18.255319148936167</v>
      </c>
      <c r="M6" s="131">
        <v>53.372911261027497</v>
      </c>
    </row>
    <row r="7" spans="1:13">
      <c r="A7" s="28">
        <v>6</v>
      </c>
      <c r="B7" s="29" t="s">
        <v>41</v>
      </c>
      <c r="C7" s="12" t="s">
        <v>48</v>
      </c>
      <c r="D7" s="13">
        <v>77</v>
      </c>
      <c r="E7" s="13">
        <v>70</v>
      </c>
      <c r="F7" s="13">
        <v>72</v>
      </c>
      <c r="G7" s="13">
        <v>69</v>
      </c>
      <c r="H7" s="13">
        <v>288</v>
      </c>
      <c r="I7" s="131">
        <v>7.4878048780487774</v>
      </c>
      <c r="J7" s="131">
        <v>12.799999999999997</v>
      </c>
      <c r="K7" s="131">
        <v>13.829787234042556</v>
      </c>
      <c r="L7" s="131">
        <v>17.255319148936167</v>
      </c>
      <c r="M7" s="131">
        <v>51.372911261027497</v>
      </c>
    </row>
    <row r="8" spans="1:13">
      <c r="A8" s="28">
        <v>7</v>
      </c>
      <c r="B8" s="29" t="s">
        <v>65</v>
      </c>
      <c r="C8" s="12" t="s">
        <v>272</v>
      </c>
      <c r="D8" s="13">
        <v>70</v>
      </c>
      <c r="E8" s="13">
        <v>71</v>
      </c>
      <c r="F8" s="13">
        <v>70</v>
      </c>
      <c r="G8" s="13">
        <v>77</v>
      </c>
      <c r="H8" s="13">
        <v>288</v>
      </c>
      <c r="I8" s="131">
        <v>14.487804878048777</v>
      </c>
      <c r="J8" s="131">
        <v>11.799999999999997</v>
      </c>
      <c r="K8" s="131">
        <v>15.829787234042556</v>
      </c>
      <c r="L8" s="131">
        <v>9.2553191489361666</v>
      </c>
      <c r="M8" s="131">
        <v>51.372911261027497</v>
      </c>
    </row>
    <row r="9" spans="1:13">
      <c r="A9" s="28">
        <v>8</v>
      </c>
      <c r="B9" s="29" t="s">
        <v>41</v>
      </c>
      <c r="C9" s="12" t="s">
        <v>273</v>
      </c>
      <c r="D9" s="13">
        <v>74</v>
      </c>
      <c r="E9" s="13">
        <v>70</v>
      </c>
      <c r="F9" s="13">
        <v>73</v>
      </c>
      <c r="G9" s="13">
        <v>72</v>
      </c>
      <c r="H9" s="13">
        <v>289</v>
      </c>
      <c r="I9" s="131">
        <v>10.487804878048777</v>
      </c>
      <c r="J9" s="131">
        <v>12.799999999999997</v>
      </c>
      <c r="K9" s="131">
        <v>12.829787234042556</v>
      </c>
      <c r="L9" s="131">
        <v>14.255319148936167</v>
      </c>
      <c r="M9" s="131">
        <v>50.372911261027497</v>
      </c>
    </row>
    <row r="10" spans="1:13">
      <c r="A10" s="28">
        <v>9</v>
      </c>
      <c r="B10" s="29" t="s">
        <v>41</v>
      </c>
      <c r="C10" s="12" t="s">
        <v>42</v>
      </c>
      <c r="D10" s="13">
        <v>71</v>
      </c>
      <c r="E10" s="13">
        <v>72</v>
      </c>
      <c r="F10" s="13">
        <v>70</v>
      </c>
      <c r="G10" s="13">
        <v>76</v>
      </c>
      <c r="H10" s="13">
        <v>289</v>
      </c>
      <c r="I10" s="131">
        <v>13.487804878048777</v>
      </c>
      <c r="J10" s="131">
        <v>10.799999999999997</v>
      </c>
      <c r="K10" s="131">
        <v>15.829787234042556</v>
      </c>
      <c r="L10" s="131">
        <v>10.255319148936167</v>
      </c>
      <c r="M10" s="131">
        <v>50.372911261027497</v>
      </c>
    </row>
    <row r="11" spans="1:13">
      <c r="A11" s="28">
        <v>10</v>
      </c>
      <c r="B11" s="29" t="s">
        <v>65</v>
      </c>
      <c r="C11" s="12" t="s">
        <v>274</v>
      </c>
      <c r="D11" s="13">
        <v>73</v>
      </c>
      <c r="E11" s="13">
        <v>70</v>
      </c>
      <c r="F11" s="13">
        <v>72</v>
      </c>
      <c r="G11" s="13">
        <v>74</v>
      </c>
      <c r="H11" s="13">
        <v>289</v>
      </c>
      <c r="I11" s="131">
        <v>11.487804878048777</v>
      </c>
      <c r="J11" s="131">
        <v>12.799999999999997</v>
      </c>
      <c r="K11" s="131">
        <v>13.829787234042556</v>
      </c>
      <c r="L11" s="131">
        <v>12.255319148936167</v>
      </c>
      <c r="M11" s="131">
        <v>50.372911261027497</v>
      </c>
    </row>
    <row r="12" spans="1:13">
      <c r="A12" s="28">
        <v>11</v>
      </c>
      <c r="B12" s="29" t="s">
        <v>65</v>
      </c>
      <c r="C12" s="12" t="s">
        <v>82</v>
      </c>
      <c r="D12" s="13">
        <v>74</v>
      </c>
      <c r="E12" s="13">
        <v>72</v>
      </c>
      <c r="F12" s="13">
        <v>70</v>
      </c>
      <c r="G12" s="13">
        <v>74</v>
      </c>
      <c r="H12" s="13">
        <v>290</v>
      </c>
      <c r="I12" s="131">
        <v>10.487804878048777</v>
      </c>
      <c r="J12" s="131">
        <v>10.799999999999997</v>
      </c>
      <c r="K12" s="131">
        <v>15.829787234042556</v>
      </c>
      <c r="L12" s="131">
        <v>12.255319148936167</v>
      </c>
      <c r="M12" s="131">
        <v>49.372911261027497</v>
      </c>
    </row>
    <row r="13" spans="1:13">
      <c r="A13" s="28">
        <v>12</v>
      </c>
      <c r="B13" s="29" t="s">
        <v>41</v>
      </c>
      <c r="C13" s="12" t="s">
        <v>52</v>
      </c>
      <c r="D13" s="13">
        <v>79</v>
      </c>
      <c r="E13" s="13">
        <v>68</v>
      </c>
      <c r="F13" s="13">
        <v>68</v>
      </c>
      <c r="G13" s="13">
        <v>76</v>
      </c>
      <c r="H13" s="13">
        <v>291</v>
      </c>
      <c r="I13" s="131">
        <v>5.4878048780487774</v>
      </c>
      <c r="J13" s="131">
        <v>14.799999999999997</v>
      </c>
      <c r="K13" s="131">
        <v>17.829787234042556</v>
      </c>
      <c r="L13" s="131">
        <v>10.255319148936167</v>
      </c>
      <c r="M13" s="131">
        <v>48.372911261027497</v>
      </c>
    </row>
    <row r="14" spans="1:13">
      <c r="A14" s="28">
        <v>13</v>
      </c>
      <c r="B14" s="29" t="s">
        <v>65</v>
      </c>
      <c r="C14" s="12" t="s">
        <v>275</v>
      </c>
      <c r="D14" s="13">
        <v>73</v>
      </c>
      <c r="E14" s="13">
        <v>70</v>
      </c>
      <c r="F14" s="13">
        <v>73</v>
      </c>
      <c r="G14" s="13">
        <v>76</v>
      </c>
      <c r="H14" s="13">
        <v>292</v>
      </c>
      <c r="I14" s="131">
        <v>11.487804878048777</v>
      </c>
      <c r="J14" s="131">
        <v>12.799999999999997</v>
      </c>
      <c r="K14" s="131">
        <v>12.829787234042556</v>
      </c>
      <c r="L14" s="131">
        <v>10.255319148936167</v>
      </c>
      <c r="M14" s="131">
        <v>47.372911261027497</v>
      </c>
    </row>
    <row r="15" spans="1:13">
      <c r="A15" s="28">
        <v>14</v>
      </c>
      <c r="B15" s="29" t="s">
        <v>65</v>
      </c>
      <c r="C15" s="12" t="s">
        <v>71</v>
      </c>
      <c r="D15" s="13">
        <v>72</v>
      </c>
      <c r="E15" s="13">
        <v>72</v>
      </c>
      <c r="F15" s="13">
        <v>72</v>
      </c>
      <c r="G15" s="13">
        <v>76</v>
      </c>
      <c r="H15" s="13">
        <v>292</v>
      </c>
      <c r="I15" s="131">
        <v>12.487804878048777</v>
      </c>
      <c r="J15" s="131">
        <v>10.799999999999997</v>
      </c>
      <c r="K15" s="131">
        <v>13.829787234042556</v>
      </c>
      <c r="L15" s="131">
        <v>10.255319148936167</v>
      </c>
      <c r="M15" s="131">
        <v>47.372911261027497</v>
      </c>
    </row>
    <row r="16" spans="1:13">
      <c r="A16" s="28">
        <v>15</v>
      </c>
      <c r="B16" s="29" t="s">
        <v>88</v>
      </c>
      <c r="C16" s="12" t="s">
        <v>90</v>
      </c>
      <c r="D16" s="13">
        <v>73</v>
      </c>
      <c r="E16" s="13">
        <v>71</v>
      </c>
      <c r="F16" s="13">
        <v>72</v>
      </c>
      <c r="G16" s="13">
        <v>76</v>
      </c>
      <c r="H16" s="13">
        <v>292</v>
      </c>
      <c r="I16" s="131">
        <v>11.487804878048777</v>
      </c>
      <c r="J16" s="131">
        <v>11.799999999999997</v>
      </c>
      <c r="K16" s="131">
        <v>13.829787234042556</v>
      </c>
      <c r="L16" s="131">
        <v>10.255319148936167</v>
      </c>
      <c r="M16" s="131">
        <v>47.372911261027497</v>
      </c>
    </row>
    <row r="17" spans="1:13">
      <c r="A17" s="28">
        <v>16</v>
      </c>
      <c r="B17" s="29" t="s">
        <v>41</v>
      </c>
      <c r="C17" s="12" t="s">
        <v>46</v>
      </c>
      <c r="D17" s="13">
        <v>71</v>
      </c>
      <c r="E17" s="13">
        <v>75</v>
      </c>
      <c r="F17" s="13">
        <v>76</v>
      </c>
      <c r="G17" s="13">
        <v>72</v>
      </c>
      <c r="H17" s="13">
        <v>294</v>
      </c>
      <c r="I17" s="131">
        <v>13.487804878048777</v>
      </c>
      <c r="J17" s="131">
        <v>7.7999999999999972</v>
      </c>
      <c r="K17" s="131">
        <v>9.8297872340425556</v>
      </c>
      <c r="L17" s="131">
        <v>14.255319148936167</v>
      </c>
      <c r="M17" s="131">
        <v>45.372911261027497</v>
      </c>
    </row>
    <row r="18" spans="1:13">
      <c r="A18" s="28">
        <v>17</v>
      </c>
      <c r="B18" s="29" t="s">
        <v>41</v>
      </c>
      <c r="C18" s="12" t="s">
        <v>49</v>
      </c>
      <c r="D18" s="13">
        <v>72</v>
      </c>
      <c r="E18" s="13">
        <v>72</v>
      </c>
      <c r="F18" s="13">
        <v>73</v>
      </c>
      <c r="G18" s="13">
        <v>77</v>
      </c>
      <c r="H18" s="13">
        <v>294</v>
      </c>
      <c r="I18" s="131">
        <v>12.487804878048777</v>
      </c>
      <c r="J18" s="131">
        <v>10.799999999999997</v>
      </c>
      <c r="K18" s="131">
        <v>12.829787234042556</v>
      </c>
      <c r="L18" s="131">
        <v>9.2553191489361666</v>
      </c>
      <c r="M18" s="131">
        <v>45.372911261027497</v>
      </c>
    </row>
    <row r="19" spans="1:13">
      <c r="A19" s="28">
        <v>18</v>
      </c>
      <c r="B19" s="29" t="s">
        <v>41</v>
      </c>
      <c r="C19" s="12" t="s">
        <v>50</v>
      </c>
      <c r="D19" s="13">
        <v>76</v>
      </c>
      <c r="E19" s="13">
        <v>74</v>
      </c>
      <c r="F19" s="13">
        <v>73</v>
      </c>
      <c r="G19" s="13">
        <v>74</v>
      </c>
      <c r="H19" s="13">
        <v>297</v>
      </c>
      <c r="I19" s="131">
        <v>8.4878048780487774</v>
      </c>
      <c r="J19" s="131">
        <v>8.7999999999999972</v>
      </c>
      <c r="K19" s="131">
        <v>12.829787234042556</v>
      </c>
      <c r="L19" s="131">
        <v>12.255319148936167</v>
      </c>
      <c r="M19" s="131">
        <v>42.372911261027497</v>
      </c>
    </row>
    <row r="20" spans="1:13">
      <c r="A20" s="28">
        <v>19</v>
      </c>
      <c r="B20" s="29" t="s">
        <v>65</v>
      </c>
      <c r="C20" s="12" t="s">
        <v>79</v>
      </c>
      <c r="D20" s="13">
        <v>74</v>
      </c>
      <c r="E20" s="13">
        <v>76</v>
      </c>
      <c r="F20" s="13">
        <v>74</v>
      </c>
      <c r="G20" s="13">
        <v>73</v>
      </c>
      <c r="H20" s="13">
        <v>297</v>
      </c>
      <c r="I20" s="131">
        <v>10.487804878048777</v>
      </c>
      <c r="J20" s="131">
        <v>6.7999999999999972</v>
      </c>
      <c r="K20" s="131">
        <v>11.829787234042556</v>
      </c>
      <c r="L20" s="131">
        <v>13.255319148936167</v>
      </c>
      <c r="M20" s="131">
        <v>42.372911261027497</v>
      </c>
    </row>
    <row r="21" spans="1:13">
      <c r="A21" s="28">
        <v>20</v>
      </c>
      <c r="B21" s="29" t="s">
        <v>65</v>
      </c>
      <c r="C21" s="12" t="s">
        <v>276</v>
      </c>
      <c r="D21" s="13">
        <v>76</v>
      </c>
      <c r="E21" s="13">
        <v>72</v>
      </c>
      <c r="F21" s="13">
        <v>71</v>
      </c>
      <c r="G21" s="13">
        <v>78</v>
      </c>
      <c r="H21" s="13">
        <v>297</v>
      </c>
      <c r="I21" s="131">
        <v>8.4878048780487774</v>
      </c>
      <c r="J21" s="131">
        <v>10.799999999999997</v>
      </c>
      <c r="K21" s="131">
        <v>14.829787234042556</v>
      </c>
      <c r="L21" s="131">
        <v>8.2553191489361666</v>
      </c>
      <c r="M21" s="131">
        <v>42.372911261027497</v>
      </c>
    </row>
    <row r="22" spans="1:13">
      <c r="A22" s="28">
        <v>21</v>
      </c>
      <c r="B22" s="29" t="s">
        <v>88</v>
      </c>
      <c r="C22" s="12" t="s">
        <v>104</v>
      </c>
      <c r="D22" s="13">
        <v>79</v>
      </c>
      <c r="E22" s="13">
        <v>73</v>
      </c>
      <c r="F22" s="13">
        <v>71</v>
      </c>
      <c r="G22" s="13">
        <v>74</v>
      </c>
      <c r="H22" s="13">
        <v>297</v>
      </c>
      <c r="I22" s="131">
        <v>5.4878048780487774</v>
      </c>
      <c r="J22" s="131">
        <v>9.7999999999999972</v>
      </c>
      <c r="K22" s="131">
        <v>14.829787234042556</v>
      </c>
      <c r="L22" s="131">
        <v>12.255319148936167</v>
      </c>
      <c r="M22" s="131">
        <v>42.372911261027497</v>
      </c>
    </row>
    <row r="23" spans="1:13">
      <c r="A23" s="28">
        <v>22</v>
      </c>
      <c r="B23" s="29" t="s">
        <v>41</v>
      </c>
      <c r="C23" s="12" t="s">
        <v>277</v>
      </c>
      <c r="D23" s="13">
        <v>76</v>
      </c>
      <c r="E23" s="13">
        <v>74</v>
      </c>
      <c r="F23" s="13">
        <v>72</v>
      </c>
      <c r="G23" s="13">
        <v>76</v>
      </c>
      <c r="H23" s="13">
        <v>298</v>
      </c>
      <c r="I23" s="131">
        <v>8.4878048780487774</v>
      </c>
      <c r="J23" s="131">
        <v>8.7999999999999972</v>
      </c>
      <c r="K23" s="131">
        <v>13.829787234042556</v>
      </c>
      <c r="L23" s="131">
        <v>10.255319148936167</v>
      </c>
      <c r="M23" s="131">
        <v>41.372911261027497</v>
      </c>
    </row>
    <row r="24" spans="1:13">
      <c r="A24" s="28">
        <v>23</v>
      </c>
      <c r="B24" s="29" t="s">
        <v>65</v>
      </c>
      <c r="C24" s="12" t="s">
        <v>67</v>
      </c>
      <c r="D24" s="13">
        <v>73</v>
      </c>
      <c r="E24" s="13">
        <v>75</v>
      </c>
      <c r="F24" s="13">
        <v>78</v>
      </c>
      <c r="G24" s="13">
        <v>73</v>
      </c>
      <c r="H24" s="13">
        <v>299</v>
      </c>
      <c r="I24" s="131">
        <v>11.487804878048777</v>
      </c>
      <c r="J24" s="131">
        <v>7.7999999999999972</v>
      </c>
      <c r="K24" s="131">
        <v>7.8297872340425556</v>
      </c>
      <c r="L24" s="131">
        <v>13.255319148936167</v>
      </c>
      <c r="M24" s="131">
        <v>40.372911261027497</v>
      </c>
    </row>
    <row r="25" spans="1:13">
      <c r="A25" s="28">
        <v>24</v>
      </c>
      <c r="B25" s="29" t="s">
        <v>88</v>
      </c>
      <c r="C25" s="12" t="s">
        <v>95</v>
      </c>
      <c r="D25" s="13">
        <v>79</v>
      </c>
      <c r="E25" s="13">
        <v>70</v>
      </c>
      <c r="F25" s="13">
        <v>77</v>
      </c>
      <c r="G25" s="13">
        <v>74</v>
      </c>
      <c r="H25" s="13">
        <v>300</v>
      </c>
      <c r="I25" s="131">
        <v>5.4878048780487774</v>
      </c>
      <c r="J25" s="131">
        <v>12.799999999999997</v>
      </c>
      <c r="K25" s="131">
        <v>8.8297872340425556</v>
      </c>
      <c r="L25" s="131">
        <v>12.255319148936167</v>
      </c>
      <c r="M25" s="131">
        <v>39.372911261027497</v>
      </c>
    </row>
    <row r="26" spans="1:13">
      <c r="A26" s="28">
        <v>25</v>
      </c>
      <c r="B26" s="29" t="s">
        <v>65</v>
      </c>
      <c r="C26" s="155" t="s">
        <v>85</v>
      </c>
      <c r="D26" s="13">
        <v>77</v>
      </c>
      <c r="E26" s="13">
        <v>75</v>
      </c>
      <c r="F26" s="13">
        <v>73</v>
      </c>
      <c r="G26" s="13">
        <v>76</v>
      </c>
      <c r="H26" s="13">
        <v>301</v>
      </c>
      <c r="I26" s="131">
        <v>7.4878048780487774</v>
      </c>
      <c r="J26" s="131">
        <v>7.7999999999999972</v>
      </c>
      <c r="K26" s="131">
        <v>12.829787234042556</v>
      </c>
      <c r="L26" s="131">
        <v>10.255319148936167</v>
      </c>
      <c r="M26" s="131">
        <v>38.372911261027497</v>
      </c>
    </row>
    <row r="27" spans="1:13">
      <c r="A27" s="28">
        <v>26</v>
      </c>
      <c r="B27" s="29" t="s">
        <v>65</v>
      </c>
      <c r="C27" s="12" t="s">
        <v>222</v>
      </c>
      <c r="D27" s="13">
        <v>76</v>
      </c>
      <c r="E27" s="13">
        <v>73</v>
      </c>
      <c r="F27" s="13">
        <v>75</v>
      </c>
      <c r="G27" s="13">
        <v>77</v>
      </c>
      <c r="H27" s="13">
        <v>301</v>
      </c>
      <c r="I27" s="131">
        <v>8.4878048780487774</v>
      </c>
      <c r="J27" s="131">
        <v>9.7999999999999972</v>
      </c>
      <c r="K27" s="131">
        <v>10.829787234042556</v>
      </c>
      <c r="L27" s="131">
        <v>9.2553191489361666</v>
      </c>
      <c r="M27" s="131">
        <v>38.372911261027497</v>
      </c>
    </row>
    <row r="28" spans="1:13">
      <c r="A28" s="28">
        <v>27</v>
      </c>
      <c r="B28" s="29" t="s">
        <v>65</v>
      </c>
      <c r="C28" s="12" t="s">
        <v>66</v>
      </c>
      <c r="D28" s="13">
        <v>86</v>
      </c>
      <c r="E28" s="13">
        <v>66</v>
      </c>
      <c r="F28" s="13">
        <v>80</v>
      </c>
      <c r="G28" s="13">
        <v>71</v>
      </c>
      <c r="H28" s="13">
        <v>303</v>
      </c>
      <c r="I28" s="131">
        <v>0</v>
      </c>
      <c r="J28" s="131">
        <v>16.799999999999997</v>
      </c>
      <c r="K28" s="131">
        <v>5.8297872340425556</v>
      </c>
      <c r="L28" s="131">
        <v>15.255319148936167</v>
      </c>
      <c r="M28" s="131">
        <v>37.885106382978719</v>
      </c>
    </row>
    <row r="29" spans="1:13">
      <c r="A29" s="28">
        <v>28</v>
      </c>
      <c r="B29" s="29" t="s">
        <v>41</v>
      </c>
      <c r="C29" s="12" t="s">
        <v>43</v>
      </c>
      <c r="D29" s="13">
        <v>74</v>
      </c>
      <c r="E29" s="13">
        <v>76</v>
      </c>
      <c r="F29" s="13">
        <v>77</v>
      </c>
      <c r="G29" s="13">
        <v>75</v>
      </c>
      <c r="H29" s="13">
        <v>302</v>
      </c>
      <c r="I29" s="131">
        <v>10.487804878048777</v>
      </c>
      <c r="J29" s="131">
        <v>6.7999999999999972</v>
      </c>
      <c r="K29" s="131">
        <v>8.8297872340425556</v>
      </c>
      <c r="L29" s="131">
        <v>11.255319148936167</v>
      </c>
      <c r="M29" s="131">
        <v>37.372911261027497</v>
      </c>
    </row>
    <row r="30" spans="1:13">
      <c r="A30" s="28">
        <v>29</v>
      </c>
      <c r="B30" s="29" t="s">
        <v>41</v>
      </c>
      <c r="C30" s="12" t="s">
        <v>198</v>
      </c>
      <c r="D30" s="13">
        <v>73</v>
      </c>
      <c r="E30" s="13">
        <v>77</v>
      </c>
      <c r="F30" s="13">
        <v>77</v>
      </c>
      <c r="G30" s="13">
        <v>76</v>
      </c>
      <c r="H30" s="13">
        <v>303</v>
      </c>
      <c r="I30" s="131">
        <v>11.487804878048777</v>
      </c>
      <c r="J30" s="131">
        <v>5.7999999999999972</v>
      </c>
      <c r="K30" s="131">
        <v>8.8297872340425556</v>
      </c>
      <c r="L30" s="131">
        <v>10.255319148936167</v>
      </c>
      <c r="M30" s="131">
        <v>36.372911261027497</v>
      </c>
    </row>
    <row r="31" spans="1:13">
      <c r="A31" s="28">
        <v>30</v>
      </c>
      <c r="B31" s="29" t="s">
        <v>65</v>
      </c>
      <c r="C31" s="12" t="s">
        <v>278</v>
      </c>
      <c r="D31" s="13">
        <v>75</v>
      </c>
      <c r="E31" s="13">
        <v>77</v>
      </c>
      <c r="F31" s="13">
        <v>77</v>
      </c>
      <c r="G31" s="13">
        <v>74</v>
      </c>
      <c r="H31" s="13">
        <v>303</v>
      </c>
      <c r="I31" s="131">
        <v>9.4878048780487774</v>
      </c>
      <c r="J31" s="131">
        <v>5.7999999999999972</v>
      </c>
      <c r="K31" s="131">
        <v>8.8297872340425556</v>
      </c>
      <c r="L31" s="131">
        <v>12.255319148936167</v>
      </c>
      <c r="M31" s="131">
        <v>36.372911261027497</v>
      </c>
    </row>
    <row r="32" spans="1:13">
      <c r="A32" s="28">
        <v>31</v>
      </c>
      <c r="B32" s="29" t="s">
        <v>88</v>
      </c>
      <c r="C32" s="12" t="s">
        <v>89</v>
      </c>
      <c r="D32" s="13">
        <v>76</v>
      </c>
      <c r="E32" s="13">
        <v>78</v>
      </c>
      <c r="F32" s="13">
        <v>74</v>
      </c>
      <c r="G32" s="13">
        <v>76</v>
      </c>
      <c r="H32" s="13">
        <v>304</v>
      </c>
      <c r="I32" s="131">
        <v>8.4878048780487774</v>
      </c>
      <c r="J32" s="131">
        <v>4.7999999999999972</v>
      </c>
      <c r="K32" s="131">
        <v>11.829787234042556</v>
      </c>
      <c r="L32" s="131">
        <v>10.255319148936167</v>
      </c>
      <c r="M32" s="131">
        <v>35.372911261027497</v>
      </c>
    </row>
    <row r="33" spans="1:13">
      <c r="A33" s="28">
        <v>32</v>
      </c>
      <c r="B33" s="29" t="s">
        <v>88</v>
      </c>
      <c r="C33" s="12" t="s">
        <v>92</v>
      </c>
      <c r="D33" s="13">
        <v>80</v>
      </c>
      <c r="E33" s="13">
        <v>74</v>
      </c>
      <c r="F33" s="13">
        <v>75</v>
      </c>
      <c r="G33" s="13">
        <v>77</v>
      </c>
      <c r="H33" s="13">
        <v>306</v>
      </c>
      <c r="I33" s="131">
        <v>4.4878048780487774</v>
      </c>
      <c r="J33" s="131">
        <v>8.7999999999999972</v>
      </c>
      <c r="K33" s="131">
        <v>10.829787234042556</v>
      </c>
      <c r="L33" s="131">
        <v>9.2553191489361666</v>
      </c>
      <c r="M33" s="131">
        <v>33.372911261027497</v>
      </c>
    </row>
    <row r="34" spans="1:13">
      <c r="A34" s="28">
        <v>33</v>
      </c>
      <c r="B34" s="29" t="s">
        <v>65</v>
      </c>
      <c r="C34" s="12" t="s">
        <v>193</v>
      </c>
      <c r="D34" s="13">
        <v>75</v>
      </c>
      <c r="E34" s="13">
        <v>77</v>
      </c>
      <c r="F34" s="13">
        <v>80</v>
      </c>
      <c r="G34" s="13">
        <v>78</v>
      </c>
      <c r="H34" s="13">
        <v>310</v>
      </c>
      <c r="I34" s="131">
        <v>9.4878048780487774</v>
      </c>
      <c r="J34" s="131">
        <v>5.7999999999999972</v>
      </c>
      <c r="K34" s="131">
        <v>5.8297872340425556</v>
      </c>
      <c r="L34" s="131">
        <v>8.2553191489361666</v>
      </c>
      <c r="M34" s="131">
        <v>29.372911261027497</v>
      </c>
    </row>
    <row r="35" spans="1:13">
      <c r="A35" s="28">
        <v>34</v>
      </c>
      <c r="B35" s="29" t="s">
        <v>65</v>
      </c>
      <c r="C35" s="12" t="s">
        <v>77</v>
      </c>
      <c r="D35" s="13">
        <v>76</v>
      </c>
      <c r="E35" s="13">
        <v>75</v>
      </c>
      <c r="F35" s="13">
        <v>82</v>
      </c>
      <c r="G35" s="13">
        <v>78</v>
      </c>
      <c r="H35" s="13">
        <v>311</v>
      </c>
      <c r="I35" s="131">
        <v>8.4878048780487774</v>
      </c>
      <c r="J35" s="131">
        <v>7.7999999999999972</v>
      </c>
      <c r="K35" s="131">
        <v>3.8297872340425556</v>
      </c>
      <c r="L35" s="131">
        <v>8.2553191489361666</v>
      </c>
      <c r="M35" s="131">
        <v>28.372911261027497</v>
      </c>
    </row>
    <row r="36" spans="1:13">
      <c r="A36" s="28">
        <v>35</v>
      </c>
      <c r="B36" s="29" t="s">
        <v>88</v>
      </c>
      <c r="C36" s="12" t="s">
        <v>106</v>
      </c>
      <c r="D36" s="13">
        <v>73</v>
      </c>
      <c r="E36" s="13">
        <v>74</v>
      </c>
      <c r="F36" s="13">
        <v>83</v>
      </c>
      <c r="G36" s="13">
        <v>81</v>
      </c>
      <c r="H36" s="13">
        <v>311</v>
      </c>
      <c r="I36" s="131">
        <v>11.487804878048777</v>
      </c>
      <c r="J36" s="131">
        <v>8.7999999999999972</v>
      </c>
      <c r="K36" s="131">
        <v>2.8297872340425556</v>
      </c>
      <c r="L36" s="131">
        <v>5.2553191489361666</v>
      </c>
      <c r="M36" s="131">
        <v>28.372911261027497</v>
      </c>
    </row>
    <row r="37" spans="1:13">
      <c r="A37" s="28">
        <v>36</v>
      </c>
      <c r="B37" s="29" t="s">
        <v>88</v>
      </c>
      <c r="C37" s="12" t="s">
        <v>74</v>
      </c>
      <c r="D37" s="13">
        <v>79</v>
      </c>
      <c r="E37" s="13">
        <v>76</v>
      </c>
      <c r="F37" s="13">
        <v>81</v>
      </c>
      <c r="G37" s="13">
        <v>76</v>
      </c>
      <c r="H37" s="13">
        <v>312</v>
      </c>
      <c r="I37" s="131">
        <v>5.4878048780487774</v>
      </c>
      <c r="J37" s="131">
        <v>6.7999999999999972</v>
      </c>
      <c r="K37" s="131">
        <v>4.8297872340425556</v>
      </c>
      <c r="L37" s="131">
        <v>10.255319148936167</v>
      </c>
      <c r="M37" s="131">
        <v>27.372911261027497</v>
      </c>
    </row>
    <row r="38" spans="1:13" ht="16.899999999999999" customHeight="1">
      <c r="A38" s="28">
        <v>37</v>
      </c>
      <c r="B38" s="29" t="s">
        <v>88</v>
      </c>
      <c r="C38" s="12" t="s">
        <v>96</v>
      </c>
      <c r="D38" s="13">
        <v>78</v>
      </c>
      <c r="E38" s="13">
        <v>78</v>
      </c>
      <c r="F38" s="13">
        <v>78</v>
      </c>
      <c r="G38" s="13">
        <v>81</v>
      </c>
      <c r="H38" s="13">
        <v>315</v>
      </c>
      <c r="I38" s="131">
        <v>6.4878048780487774</v>
      </c>
      <c r="J38" s="131">
        <v>4.7999999999999972</v>
      </c>
      <c r="K38" s="131">
        <v>7.8297872340425556</v>
      </c>
      <c r="L38" s="131">
        <v>5.2553191489361666</v>
      </c>
      <c r="M38" s="131">
        <v>24.372911261027497</v>
      </c>
    </row>
    <row r="39" spans="1:13">
      <c r="A39" s="28">
        <v>38</v>
      </c>
      <c r="B39" s="29" t="s">
        <v>65</v>
      </c>
      <c r="C39" s="12" t="s">
        <v>279</v>
      </c>
      <c r="D39" s="13">
        <v>76</v>
      </c>
      <c r="E39" s="13">
        <v>76</v>
      </c>
      <c r="F39" s="13">
        <v>83</v>
      </c>
      <c r="G39" s="13">
        <v>82</v>
      </c>
      <c r="H39" s="13">
        <v>317</v>
      </c>
      <c r="I39" s="131">
        <v>8.4878048780487774</v>
      </c>
      <c r="J39" s="131">
        <v>6.7999999999999972</v>
      </c>
      <c r="K39" s="131">
        <v>2.8297872340425556</v>
      </c>
      <c r="L39" s="131">
        <v>4.2553191489361666</v>
      </c>
      <c r="M39" s="131">
        <v>22.372911261027497</v>
      </c>
    </row>
    <row r="40" spans="1:13">
      <c r="A40" s="28">
        <v>39</v>
      </c>
      <c r="B40" s="29" t="s">
        <v>88</v>
      </c>
      <c r="C40" s="12" t="s">
        <v>99</v>
      </c>
      <c r="D40" s="13">
        <v>77</v>
      </c>
      <c r="E40" s="13">
        <v>78</v>
      </c>
      <c r="F40" s="13">
        <v>76</v>
      </c>
      <c r="G40" s="13">
        <v>86</v>
      </c>
      <c r="H40" s="13">
        <v>317</v>
      </c>
      <c r="I40" s="131">
        <v>7.4878048780487774</v>
      </c>
      <c r="J40" s="131">
        <v>4.7999999999999972</v>
      </c>
      <c r="K40" s="131">
        <v>9.8297872340425556</v>
      </c>
      <c r="L40" s="131">
        <v>0.25531914893616658</v>
      </c>
      <c r="M40" s="131">
        <v>22.372911261027497</v>
      </c>
    </row>
    <row r="41" spans="1:13">
      <c r="A41" s="28">
        <v>40</v>
      </c>
      <c r="B41" s="29" t="s">
        <v>88</v>
      </c>
      <c r="C41" s="12" t="s">
        <v>107</v>
      </c>
      <c r="D41" s="13">
        <v>82</v>
      </c>
      <c r="E41" s="13">
        <v>75</v>
      </c>
      <c r="F41" s="13">
        <v>87</v>
      </c>
      <c r="G41" s="13">
        <v>76</v>
      </c>
      <c r="H41" s="13">
        <v>320</v>
      </c>
      <c r="I41" s="131">
        <v>2.4878048780487774</v>
      </c>
      <c r="J41" s="131">
        <v>7.7999999999999972</v>
      </c>
      <c r="K41" s="131">
        <v>0</v>
      </c>
      <c r="L41" s="131">
        <v>10.255319148936167</v>
      </c>
      <c r="M41" s="131">
        <v>20.543124026984941</v>
      </c>
    </row>
    <row r="42" spans="1:13">
      <c r="A42" s="28">
        <v>41</v>
      </c>
      <c r="B42" s="29" t="s">
        <v>88</v>
      </c>
      <c r="C42" s="12" t="s">
        <v>97</v>
      </c>
      <c r="D42" s="13">
        <v>81</v>
      </c>
      <c r="E42" s="13">
        <v>82</v>
      </c>
      <c r="F42" s="13">
        <v>76</v>
      </c>
      <c r="G42" s="13">
        <v>81</v>
      </c>
      <c r="H42" s="13">
        <v>320</v>
      </c>
      <c r="I42" s="131">
        <v>3.4878048780487774</v>
      </c>
      <c r="J42" s="131">
        <v>0.79999999999999716</v>
      </c>
      <c r="K42" s="131">
        <v>9.8297872340425556</v>
      </c>
      <c r="L42" s="131">
        <v>5.2553191489361666</v>
      </c>
      <c r="M42" s="131">
        <v>19.372911261027497</v>
      </c>
    </row>
    <row r="43" spans="1:13">
      <c r="A43" s="28">
        <v>42</v>
      </c>
      <c r="B43" s="29" t="s">
        <v>88</v>
      </c>
      <c r="C43" s="12" t="s">
        <v>103</v>
      </c>
      <c r="D43" s="13">
        <v>81</v>
      </c>
      <c r="E43" s="13">
        <v>77</v>
      </c>
      <c r="F43" s="13">
        <v>84</v>
      </c>
      <c r="G43" s="13">
        <v>79</v>
      </c>
      <c r="H43" s="13">
        <v>321</v>
      </c>
      <c r="I43" s="131">
        <v>3.4878048780487774</v>
      </c>
      <c r="J43" s="131">
        <v>5.7999999999999972</v>
      </c>
      <c r="K43" s="131">
        <v>1.8297872340425556</v>
      </c>
      <c r="L43" s="131">
        <v>7.2553191489361666</v>
      </c>
      <c r="M43" s="131">
        <v>18.372911261027497</v>
      </c>
    </row>
    <row r="44" spans="1:13">
      <c r="A44" s="28">
        <v>43</v>
      </c>
      <c r="B44" s="29" t="s">
        <v>88</v>
      </c>
      <c r="C44" s="12" t="s">
        <v>243</v>
      </c>
      <c r="D44" s="13">
        <v>77</v>
      </c>
      <c r="E44" s="13">
        <v>82</v>
      </c>
      <c r="F44" s="13">
        <v>81</v>
      </c>
      <c r="G44" s="13">
        <v>81</v>
      </c>
      <c r="H44" s="13">
        <v>321</v>
      </c>
      <c r="I44" s="131">
        <v>7.4878048780487774</v>
      </c>
      <c r="J44" s="131">
        <v>0.79999999999999716</v>
      </c>
      <c r="K44" s="131">
        <v>4.8297872340425556</v>
      </c>
      <c r="L44" s="131">
        <v>5.2553191489361666</v>
      </c>
      <c r="M44" s="131">
        <v>18.372911261027497</v>
      </c>
    </row>
    <row r="45" spans="1:13">
      <c r="A45" s="28">
        <v>44</v>
      </c>
      <c r="B45" s="29" t="s">
        <v>41</v>
      </c>
      <c r="C45" s="12" t="s">
        <v>170</v>
      </c>
      <c r="D45" s="13">
        <v>74</v>
      </c>
      <c r="E45" s="13">
        <v>77</v>
      </c>
      <c r="F45" s="13">
        <v>0</v>
      </c>
      <c r="G45" s="13">
        <v>0</v>
      </c>
      <c r="H45" s="13">
        <v>151</v>
      </c>
      <c r="I45" s="131">
        <v>10.487804878048777</v>
      </c>
      <c r="J45" s="131">
        <v>5.7999999999999972</v>
      </c>
      <c r="M45" s="131">
        <v>16.287804878048775</v>
      </c>
    </row>
    <row r="46" spans="1:13">
      <c r="A46" s="28">
        <v>45</v>
      </c>
      <c r="B46" s="29" t="s">
        <v>88</v>
      </c>
      <c r="C46" s="12" t="s">
        <v>237</v>
      </c>
      <c r="D46" s="13">
        <v>82</v>
      </c>
      <c r="E46" s="13">
        <v>76</v>
      </c>
      <c r="F46" s="13">
        <v>84</v>
      </c>
      <c r="G46" s="13">
        <v>82</v>
      </c>
      <c r="H46" s="13">
        <v>324</v>
      </c>
      <c r="I46" s="131">
        <v>2.4878048780487774</v>
      </c>
      <c r="J46" s="131">
        <v>6.7999999999999972</v>
      </c>
      <c r="K46" s="131">
        <v>1.8297872340425556</v>
      </c>
      <c r="L46" s="131">
        <v>4.2553191489361666</v>
      </c>
      <c r="M46" s="131">
        <v>15.372911261027497</v>
      </c>
    </row>
    <row r="47" spans="1:13">
      <c r="A47" s="28">
        <v>46</v>
      </c>
      <c r="B47" s="29" t="s">
        <v>41</v>
      </c>
      <c r="C47" s="12" t="s">
        <v>60</v>
      </c>
      <c r="D47" s="13">
        <v>77</v>
      </c>
      <c r="E47" s="13">
        <v>75</v>
      </c>
      <c r="F47" s="13">
        <v>0</v>
      </c>
      <c r="G47" s="13">
        <v>0</v>
      </c>
      <c r="H47" s="13">
        <v>152</v>
      </c>
      <c r="I47" s="131">
        <v>7.4878048780487774</v>
      </c>
      <c r="J47" s="131">
        <v>7.7999999999999972</v>
      </c>
      <c r="M47" s="131">
        <v>15.287804878048775</v>
      </c>
    </row>
    <row r="48" spans="1:13">
      <c r="A48" s="28">
        <v>47</v>
      </c>
      <c r="B48" s="29" t="s">
        <v>41</v>
      </c>
      <c r="C48" s="12" t="s">
        <v>57</v>
      </c>
      <c r="D48" s="13">
        <v>78</v>
      </c>
      <c r="E48" s="13">
        <v>75</v>
      </c>
      <c r="F48" s="13">
        <v>0</v>
      </c>
      <c r="G48" s="13">
        <v>0</v>
      </c>
      <c r="H48" s="13">
        <v>153</v>
      </c>
      <c r="I48" s="131">
        <v>6.4878048780487774</v>
      </c>
      <c r="J48" s="131">
        <v>7.7999999999999972</v>
      </c>
      <c r="M48" s="131">
        <v>14.287804878048775</v>
      </c>
    </row>
    <row r="49" spans="1:13">
      <c r="A49" s="28">
        <v>48</v>
      </c>
      <c r="B49" s="29" t="s">
        <v>41</v>
      </c>
      <c r="C49" s="12" t="s">
        <v>211</v>
      </c>
      <c r="D49" s="13">
        <v>77</v>
      </c>
      <c r="E49" s="13">
        <v>77</v>
      </c>
      <c r="F49" s="13">
        <v>0</v>
      </c>
      <c r="G49" s="13">
        <v>0</v>
      </c>
      <c r="H49" s="13">
        <v>154</v>
      </c>
      <c r="I49" s="131">
        <v>7.4878048780487774</v>
      </c>
      <c r="J49" s="131">
        <v>5.7999999999999972</v>
      </c>
      <c r="M49" s="131">
        <v>13.287804878048775</v>
      </c>
    </row>
    <row r="50" spans="1:13">
      <c r="A50" s="28">
        <v>49</v>
      </c>
      <c r="B50" s="29" t="s">
        <v>65</v>
      </c>
      <c r="C50" s="12" t="s">
        <v>216</v>
      </c>
      <c r="D50" s="13">
        <v>78</v>
      </c>
      <c r="E50" s="13">
        <v>76</v>
      </c>
      <c r="F50" s="13">
        <v>0</v>
      </c>
      <c r="G50" s="13">
        <v>0</v>
      </c>
      <c r="H50" s="13">
        <v>154</v>
      </c>
      <c r="I50" s="131">
        <v>6.4878048780487774</v>
      </c>
      <c r="J50" s="131">
        <v>6.7999999999999972</v>
      </c>
      <c r="M50" s="131">
        <v>13.287804878048775</v>
      </c>
    </row>
    <row r="51" spans="1:13">
      <c r="A51" s="28">
        <v>50</v>
      </c>
      <c r="B51" s="29" t="s">
        <v>88</v>
      </c>
      <c r="C51" s="12" t="s">
        <v>98</v>
      </c>
      <c r="D51" s="13">
        <v>79</v>
      </c>
      <c r="E51" s="13">
        <v>79</v>
      </c>
      <c r="F51" s="13">
        <v>86</v>
      </c>
      <c r="G51" s="13">
        <v>84</v>
      </c>
      <c r="H51" s="13">
        <v>328</v>
      </c>
      <c r="I51" s="131">
        <v>5.4878048780487774</v>
      </c>
      <c r="J51" s="131">
        <v>3.7999999999999972</v>
      </c>
      <c r="K51" s="131">
        <v>0</v>
      </c>
      <c r="L51" s="131">
        <v>2.2553191489361666</v>
      </c>
      <c r="M51" s="131">
        <v>11.543124026984941</v>
      </c>
    </row>
    <row r="52" spans="1:13">
      <c r="A52" s="28">
        <v>51</v>
      </c>
      <c r="B52" s="29" t="s">
        <v>41</v>
      </c>
      <c r="C52" s="12" t="s">
        <v>200</v>
      </c>
      <c r="D52" s="13">
        <v>73</v>
      </c>
      <c r="E52" s="13">
        <v>84</v>
      </c>
      <c r="F52" s="13">
        <v>0</v>
      </c>
      <c r="G52" s="13">
        <v>0</v>
      </c>
      <c r="H52" s="13">
        <v>157</v>
      </c>
      <c r="I52" s="131">
        <v>11.487804878048777</v>
      </c>
      <c r="J52" s="131">
        <v>0</v>
      </c>
      <c r="M52" s="131">
        <v>11.487804878048777</v>
      </c>
    </row>
    <row r="53" spans="1:13">
      <c r="A53" s="28">
        <v>52</v>
      </c>
      <c r="B53" s="29" t="s">
        <v>88</v>
      </c>
      <c r="C53" s="12" t="s">
        <v>93</v>
      </c>
      <c r="D53" s="13">
        <v>84</v>
      </c>
      <c r="E53" s="13">
        <v>81</v>
      </c>
      <c r="F53" s="13">
        <v>84</v>
      </c>
      <c r="G53" s="13">
        <v>79</v>
      </c>
      <c r="H53" s="13">
        <v>328</v>
      </c>
      <c r="I53" s="131">
        <v>0.48780487804877737</v>
      </c>
      <c r="J53" s="131">
        <v>1.7999999999999972</v>
      </c>
      <c r="K53" s="131">
        <v>1.8297872340425556</v>
      </c>
      <c r="L53" s="131">
        <v>7.2553191489361666</v>
      </c>
      <c r="M53" s="131">
        <v>11.372911261027497</v>
      </c>
    </row>
    <row r="54" spans="1:13">
      <c r="A54" s="28">
        <v>53</v>
      </c>
      <c r="B54" s="29" t="s">
        <v>65</v>
      </c>
      <c r="C54" s="12" t="s">
        <v>72</v>
      </c>
      <c r="D54" s="13">
        <v>82</v>
      </c>
      <c r="E54" s="13">
        <v>74</v>
      </c>
      <c r="F54" s="13">
        <v>0</v>
      </c>
      <c r="G54" s="13">
        <v>0</v>
      </c>
      <c r="H54" s="13">
        <v>156</v>
      </c>
      <c r="I54" s="131">
        <v>2.4878048780487774</v>
      </c>
      <c r="J54" s="131">
        <v>8.7999999999999972</v>
      </c>
      <c r="M54" s="131">
        <v>11.287804878048775</v>
      </c>
    </row>
    <row r="55" spans="1:13">
      <c r="A55" s="28">
        <v>54</v>
      </c>
      <c r="B55" s="29" t="s">
        <v>88</v>
      </c>
      <c r="C55" s="12" t="s">
        <v>94</v>
      </c>
      <c r="D55" s="13">
        <v>74</v>
      </c>
      <c r="E55" s="13" t="s">
        <v>280</v>
      </c>
      <c r="F55" s="13">
        <v>0</v>
      </c>
      <c r="G55" s="13">
        <v>0</v>
      </c>
      <c r="H55" s="13">
        <v>74</v>
      </c>
      <c r="I55" s="131">
        <v>10.487804878048777</v>
      </c>
      <c r="M55" s="131">
        <v>10.487804878048777</v>
      </c>
    </row>
    <row r="56" spans="1:13">
      <c r="A56" s="28">
        <v>55</v>
      </c>
      <c r="B56" s="29" t="s">
        <v>65</v>
      </c>
      <c r="C56" s="12" t="s">
        <v>78</v>
      </c>
      <c r="D56" s="13">
        <v>79</v>
      </c>
      <c r="E56" s="13">
        <v>78</v>
      </c>
      <c r="F56" s="13">
        <v>0</v>
      </c>
      <c r="G56" s="13">
        <v>0</v>
      </c>
      <c r="H56" s="13">
        <v>157</v>
      </c>
      <c r="I56" s="131">
        <v>5.4878048780487774</v>
      </c>
      <c r="J56" s="131">
        <v>4.7999999999999972</v>
      </c>
      <c r="M56" s="131">
        <v>10.287804878048775</v>
      </c>
    </row>
    <row r="57" spans="1:13">
      <c r="A57" s="28">
        <v>56</v>
      </c>
      <c r="B57" s="29" t="s">
        <v>65</v>
      </c>
      <c r="C57" s="12" t="s">
        <v>214</v>
      </c>
      <c r="D57" s="13">
        <v>85</v>
      </c>
      <c r="E57" s="13">
        <v>74</v>
      </c>
      <c r="F57" s="13">
        <v>0</v>
      </c>
      <c r="G57" s="13">
        <v>0</v>
      </c>
      <c r="H57" s="13">
        <v>159</v>
      </c>
      <c r="I57" s="131">
        <v>0</v>
      </c>
      <c r="J57" s="131">
        <v>8.7999999999999972</v>
      </c>
      <c r="M57" s="131">
        <v>8.7999999999999972</v>
      </c>
    </row>
    <row r="58" spans="1:13">
      <c r="A58" s="28">
        <v>57</v>
      </c>
      <c r="B58" s="29" t="s">
        <v>65</v>
      </c>
      <c r="C58" s="12" t="s">
        <v>281</v>
      </c>
      <c r="D58" s="13">
        <v>82</v>
      </c>
      <c r="E58" s="13">
        <v>77</v>
      </c>
      <c r="F58" s="13">
        <v>0</v>
      </c>
      <c r="G58" s="13">
        <v>0</v>
      </c>
      <c r="H58" s="13">
        <v>159</v>
      </c>
      <c r="I58" s="131">
        <v>2.4878048780487774</v>
      </c>
      <c r="J58" s="131">
        <v>5.7999999999999972</v>
      </c>
      <c r="M58" s="131">
        <v>8.2878048780487745</v>
      </c>
    </row>
    <row r="59" spans="1:13">
      <c r="A59" s="28">
        <v>58</v>
      </c>
      <c r="B59" s="29" t="s">
        <v>65</v>
      </c>
      <c r="C59" s="12" t="s">
        <v>223</v>
      </c>
      <c r="D59" s="13">
        <v>82</v>
      </c>
      <c r="E59" s="13">
        <v>78</v>
      </c>
      <c r="F59" s="13">
        <v>0</v>
      </c>
      <c r="G59" s="13">
        <v>0</v>
      </c>
      <c r="H59" s="13">
        <v>160</v>
      </c>
      <c r="I59" s="131">
        <v>2.4878048780487774</v>
      </c>
      <c r="J59" s="131">
        <v>4.7999999999999972</v>
      </c>
      <c r="M59" s="131">
        <v>7.2878048780487745</v>
      </c>
    </row>
    <row r="60" spans="1:13">
      <c r="A60" s="28">
        <v>59</v>
      </c>
      <c r="B60" s="29" t="s">
        <v>65</v>
      </c>
      <c r="C60" s="12" t="s">
        <v>68</v>
      </c>
      <c r="D60" s="13">
        <v>80</v>
      </c>
      <c r="E60" s="13">
        <v>80</v>
      </c>
      <c r="F60" s="13">
        <v>0</v>
      </c>
      <c r="G60" s="13">
        <v>0</v>
      </c>
      <c r="H60" s="13">
        <v>160</v>
      </c>
      <c r="I60" s="131">
        <v>4.4878048780487774</v>
      </c>
      <c r="J60" s="131">
        <v>2.7999999999999972</v>
      </c>
      <c r="M60" s="131">
        <v>7.2878048780487745</v>
      </c>
    </row>
    <row r="61" spans="1:13">
      <c r="A61" s="28">
        <v>60</v>
      </c>
      <c r="B61" s="29" t="s">
        <v>65</v>
      </c>
      <c r="C61" s="12" t="s">
        <v>84</v>
      </c>
      <c r="D61" s="13">
        <v>79</v>
      </c>
      <c r="E61" s="13">
        <v>81</v>
      </c>
      <c r="F61" s="13">
        <v>0</v>
      </c>
      <c r="G61" s="13">
        <v>0</v>
      </c>
      <c r="H61" s="13">
        <v>160</v>
      </c>
      <c r="I61" s="131">
        <v>5.4878048780487774</v>
      </c>
      <c r="J61" s="131">
        <v>1.7999999999999972</v>
      </c>
      <c r="M61" s="131">
        <v>7.2878048780487745</v>
      </c>
    </row>
    <row r="62" spans="1:13">
      <c r="A62" s="28">
        <v>61</v>
      </c>
      <c r="B62" s="29" t="s">
        <v>88</v>
      </c>
      <c r="C62" s="12" t="s">
        <v>235</v>
      </c>
      <c r="D62" s="13">
        <v>85</v>
      </c>
      <c r="E62" s="13">
        <v>80</v>
      </c>
      <c r="F62" s="13">
        <v>82</v>
      </c>
      <c r="G62" s="13">
        <v>88</v>
      </c>
      <c r="H62" s="13">
        <v>335</v>
      </c>
      <c r="I62" s="131">
        <v>0</v>
      </c>
      <c r="J62" s="131">
        <v>2.7999999999999972</v>
      </c>
      <c r="K62" s="131">
        <v>3.8297872340425556</v>
      </c>
      <c r="L62" s="131">
        <v>0</v>
      </c>
      <c r="M62" s="131">
        <v>6.6297872340425528</v>
      </c>
    </row>
    <row r="63" spans="1:13">
      <c r="A63" s="28">
        <v>62</v>
      </c>
      <c r="B63" s="29" t="s">
        <v>88</v>
      </c>
      <c r="C63" s="12" t="s">
        <v>282</v>
      </c>
      <c r="D63" s="13">
        <v>88</v>
      </c>
      <c r="E63" s="13">
        <v>79</v>
      </c>
      <c r="F63" s="13">
        <v>0</v>
      </c>
      <c r="G63" s="13">
        <v>0</v>
      </c>
      <c r="H63" s="13">
        <v>167</v>
      </c>
      <c r="I63" s="131">
        <v>0</v>
      </c>
      <c r="J63" s="131">
        <v>3.7999999999999972</v>
      </c>
      <c r="M63" s="131">
        <v>3.7999999999999972</v>
      </c>
    </row>
    <row r="64" spans="1:13">
      <c r="A64" s="28">
        <v>63</v>
      </c>
      <c r="B64" s="29" t="s">
        <v>41</v>
      </c>
      <c r="C64" s="12" t="s">
        <v>283</v>
      </c>
      <c r="D64" s="13">
        <v>82</v>
      </c>
      <c r="E64" s="13" t="s">
        <v>212</v>
      </c>
      <c r="F64" s="13">
        <v>0</v>
      </c>
      <c r="G64" s="13">
        <v>0</v>
      </c>
      <c r="H64" s="13">
        <v>82</v>
      </c>
      <c r="I64" s="131">
        <v>2.4878048780487774</v>
      </c>
      <c r="M64" s="131">
        <v>2.4878048780487774</v>
      </c>
    </row>
    <row r="65" spans="1:13">
      <c r="A65" s="28">
        <v>64</v>
      </c>
      <c r="B65" s="29" t="s">
        <v>88</v>
      </c>
      <c r="C65" s="12" t="s">
        <v>100</v>
      </c>
      <c r="D65" s="13">
        <v>88</v>
      </c>
      <c r="E65" s="13">
        <v>81</v>
      </c>
      <c r="F65" s="13">
        <v>0</v>
      </c>
      <c r="G65" s="13">
        <v>0</v>
      </c>
      <c r="H65" s="13">
        <v>169</v>
      </c>
      <c r="I65" s="131">
        <v>0</v>
      </c>
      <c r="J65" s="131">
        <v>1.7999999999999972</v>
      </c>
      <c r="M65" s="131">
        <v>1.7999999999999972</v>
      </c>
    </row>
    <row r="66" spans="1:13">
      <c r="A66" s="28">
        <v>65</v>
      </c>
      <c r="B66" s="29" t="s">
        <v>65</v>
      </c>
      <c r="C66" s="12" t="s">
        <v>215</v>
      </c>
      <c r="D66" s="13">
        <v>83</v>
      </c>
      <c r="E66" s="13">
        <v>87</v>
      </c>
      <c r="F66" s="13">
        <v>0</v>
      </c>
      <c r="G66" s="13">
        <v>0</v>
      </c>
      <c r="H66" s="13">
        <v>170</v>
      </c>
      <c r="I66" s="131">
        <v>1.4878048780487774</v>
      </c>
      <c r="J66" s="131">
        <v>0</v>
      </c>
      <c r="M66" s="131">
        <v>1.4878048780487774</v>
      </c>
    </row>
    <row r="67" spans="1:13">
      <c r="A67" s="28">
        <v>66</v>
      </c>
      <c r="B67" s="29" t="s">
        <v>65</v>
      </c>
      <c r="C67" s="12" t="s">
        <v>284</v>
      </c>
      <c r="D67" s="13">
        <v>83</v>
      </c>
      <c r="E67" s="13">
        <v>89</v>
      </c>
      <c r="F67" s="13">
        <v>0</v>
      </c>
      <c r="G67" s="13">
        <v>0</v>
      </c>
      <c r="H67" s="13">
        <v>172</v>
      </c>
      <c r="I67" s="131">
        <v>1.4878048780487774</v>
      </c>
      <c r="J67" s="131">
        <v>0</v>
      </c>
      <c r="M67" s="131">
        <v>1.4878048780487774</v>
      </c>
    </row>
    <row r="68" spans="1:13">
      <c r="A68" s="28">
        <v>67</v>
      </c>
      <c r="B68" s="29" t="s">
        <v>65</v>
      </c>
      <c r="C68" s="12" t="s">
        <v>285</v>
      </c>
      <c r="D68" s="13">
        <v>91</v>
      </c>
      <c r="E68" s="13">
        <v>82</v>
      </c>
      <c r="F68" s="13">
        <v>0</v>
      </c>
      <c r="G68" s="13">
        <v>0</v>
      </c>
      <c r="H68" s="13">
        <v>173</v>
      </c>
      <c r="I68" s="131">
        <v>0</v>
      </c>
      <c r="J68" s="131">
        <v>0.79999999999999716</v>
      </c>
      <c r="M68" s="131">
        <v>0.79999999999999716</v>
      </c>
    </row>
    <row r="69" spans="1:13">
      <c r="A69" s="28">
        <v>68</v>
      </c>
      <c r="B69" s="29" t="s">
        <v>88</v>
      </c>
      <c r="C69" s="12" t="s">
        <v>286</v>
      </c>
      <c r="D69" s="13">
        <v>88</v>
      </c>
      <c r="E69" s="13">
        <v>82</v>
      </c>
      <c r="F69" s="13">
        <v>0</v>
      </c>
      <c r="G69" s="13">
        <v>0</v>
      </c>
      <c r="H69" s="13">
        <v>170</v>
      </c>
      <c r="I69" s="131">
        <v>0</v>
      </c>
      <c r="J69" s="131">
        <v>0.79999999999999716</v>
      </c>
      <c r="M69" s="131">
        <v>0.79999999999999716</v>
      </c>
    </row>
    <row r="70" spans="1:13">
      <c r="A70" s="28">
        <v>69</v>
      </c>
      <c r="B70" s="29" t="s">
        <v>88</v>
      </c>
      <c r="C70" s="12" t="s">
        <v>233</v>
      </c>
      <c r="D70" s="13">
        <v>84</v>
      </c>
      <c r="E70" s="13">
        <v>84</v>
      </c>
      <c r="F70" s="13">
        <v>0</v>
      </c>
      <c r="G70" s="13">
        <v>0</v>
      </c>
      <c r="H70" s="13">
        <v>168</v>
      </c>
      <c r="I70" s="131">
        <v>0.48780487804877737</v>
      </c>
      <c r="J70" s="131">
        <v>0</v>
      </c>
      <c r="M70" s="131">
        <v>0.48780487804877737</v>
      </c>
    </row>
    <row r="71" spans="1:13">
      <c r="A71" s="28"/>
      <c r="B71" s="29" t="s">
        <v>65</v>
      </c>
      <c r="C71" s="12" t="s">
        <v>287</v>
      </c>
      <c r="D71" s="13">
        <v>85</v>
      </c>
      <c r="E71" s="13">
        <v>86</v>
      </c>
      <c r="F71" s="13">
        <v>0</v>
      </c>
      <c r="G71" s="13">
        <v>0</v>
      </c>
      <c r="H71" s="13">
        <v>171</v>
      </c>
      <c r="I71" s="131">
        <v>0</v>
      </c>
      <c r="J71" s="131">
        <v>0</v>
      </c>
      <c r="M71" s="131">
        <v>0</v>
      </c>
    </row>
    <row r="72" spans="1:13">
      <c r="A72" s="28"/>
      <c r="B72" s="29" t="s">
        <v>65</v>
      </c>
      <c r="C72" s="12" t="s">
        <v>288</v>
      </c>
      <c r="D72" s="13">
        <v>88</v>
      </c>
      <c r="E72" s="13">
        <v>89</v>
      </c>
      <c r="F72" s="13">
        <v>0</v>
      </c>
      <c r="G72" s="13">
        <v>0</v>
      </c>
      <c r="H72" s="13">
        <v>177</v>
      </c>
      <c r="I72" s="131">
        <v>0</v>
      </c>
      <c r="J72" s="131">
        <v>0</v>
      </c>
      <c r="M72" s="131">
        <v>0</v>
      </c>
    </row>
    <row r="73" spans="1:13">
      <c r="A73" s="28"/>
      <c r="B73" s="29" t="s">
        <v>88</v>
      </c>
      <c r="C73" s="12" t="s">
        <v>105</v>
      </c>
      <c r="D73" s="13">
        <v>87</v>
      </c>
      <c r="E73" s="13">
        <v>83</v>
      </c>
      <c r="F73" s="13">
        <v>0</v>
      </c>
      <c r="G73" s="13">
        <v>0</v>
      </c>
      <c r="H73" s="13">
        <v>170</v>
      </c>
      <c r="I73" s="131">
        <v>0</v>
      </c>
      <c r="J73" s="131">
        <v>0</v>
      </c>
      <c r="M73" s="131">
        <v>0</v>
      </c>
    </row>
    <row r="74" spans="1:13">
      <c r="A74" s="28"/>
      <c r="B74" s="29" t="s">
        <v>88</v>
      </c>
      <c r="C74" s="12" t="s">
        <v>289</v>
      </c>
      <c r="D74" s="13">
        <v>87</v>
      </c>
      <c r="E74" s="13">
        <v>83</v>
      </c>
      <c r="F74" s="13">
        <v>0</v>
      </c>
      <c r="G74" s="13">
        <v>0</v>
      </c>
      <c r="H74" s="13">
        <v>170</v>
      </c>
      <c r="I74" s="131">
        <v>0</v>
      </c>
      <c r="J74" s="131">
        <v>0</v>
      </c>
      <c r="M74" s="131">
        <v>0</v>
      </c>
    </row>
    <row r="75" spans="1:13">
      <c r="A75" s="28"/>
      <c r="B75" s="29" t="s">
        <v>88</v>
      </c>
      <c r="C75" s="12" t="s">
        <v>234</v>
      </c>
      <c r="D75" s="13">
        <v>90</v>
      </c>
      <c r="E75" s="13">
        <v>83</v>
      </c>
      <c r="F75" s="13">
        <v>0</v>
      </c>
      <c r="G75" s="13">
        <v>0</v>
      </c>
      <c r="H75" s="13">
        <v>173</v>
      </c>
      <c r="I75" s="131">
        <v>0</v>
      </c>
      <c r="J75" s="131">
        <v>0</v>
      </c>
      <c r="M75" s="131">
        <v>0</v>
      </c>
    </row>
    <row r="76" spans="1:13">
      <c r="A76" s="28"/>
      <c r="B76" s="29" t="s">
        <v>88</v>
      </c>
      <c r="C76" s="12" t="s">
        <v>290</v>
      </c>
      <c r="D76" s="13">
        <v>92</v>
      </c>
      <c r="E76" s="13">
        <v>84</v>
      </c>
      <c r="F76" s="13">
        <v>0</v>
      </c>
      <c r="G76" s="13">
        <v>0</v>
      </c>
      <c r="H76" s="13">
        <v>176</v>
      </c>
      <c r="I76" s="131">
        <v>0</v>
      </c>
      <c r="J76" s="131">
        <v>0</v>
      </c>
      <c r="M76" s="131">
        <v>0</v>
      </c>
    </row>
    <row r="77" spans="1:13">
      <c r="A77" s="28"/>
      <c r="B77" s="29" t="s">
        <v>88</v>
      </c>
      <c r="C77" s="12" t="s">
        <v>240</v>
      </c>
      <c r="D77" s="13">
        <v>92</v>
      </c>
      <c r="E77" s="13">
        <v>85</v>
      </c>
      <c r="F77" s="13">
        <v>0</v>
      </c>
      <c r="G77" s="13">
        <v>0</v>
      </c>
      <c r="H77" s="13">
        <v>177</v>
      </c>
      <c r="I77" s="131">
        <v>0</v>
      </c>
      <c r="J77" s="131">
        <v>0</v>
      </c>
      <c r="M77" s="131">
        <v>0</v>
      </c>
    </row>
    <row r="78" spans="1:13">
      <c r="A78" s="28"/>
      <c r="B78" s="29" t="s">
        <v>88</v>
      </c>
      <c r="C78" s="12" t="s">
        <v>239</v>
      </c>
      <c r="D78" s="13">
        <v>91</v>
      </c>
      <c r="E78" s="13">
        <v>86</v>
      </c>
      <c r="F78" s="13">
        <v>0</v>
      </c>
      <c r="G78" s="13">
        <v>0</v>
      </c>
      <c r="H78" s="13">
        <v>177</v>
      </c>
      <c r="I78" s="131">
        <v>0</v>
      </c>
      <c r="J78" s="131">
        <v>0</v>
      </c>
      <c r="M78" s="131">
        <v>0</v>
      </c>
    </row>
    <row r="79" spans="1:13">
      <c r="A79" s="28"/>
      <c r="B79" s="29" t="s">
        <v>88</v>
      </c>
      <c r="C79" s="12" t="s">
        <v>236</v>
      </c>
      <c r="D79" s="13">
        <v>86</v>
      </c>
      <c r="E79" s="13">
        <v>91</v>
      </c>
      <c r="F79" s="13">
        <v>0</v>
      </c>
      <c r="G79" s="13">
        <v>0</v>
      </c>
      <c r="H79" s="13">
        <v>177</v>
      </c>
      <c r="I79" s="131">
        <v>0</v>
      </c>
      <c r="J79" s="131">
        <v>0</v>
      </c>
      <c r="M79" s="131">
        <v>0</v>
      </c>
    </row>
    <row r="80" spans="1:13">
      <c r="A80" s="28"/>
      <c r="B80" s="29" t="s">
        <v>88</v>
      </c>
      <c r="C80" s="12" t="s">
        <v>108</v>
      </c>
      <c r="D80" s="13">
        <v>89</v>
      </c>
      <c r="E80" s="13">
        <v>90</v>
      </c>
      <c r="F80" s="13">
        <v>0</v>
      </c>
      <c r="G80" s="13">
        <v>0</v>
      </c>
      <c r="H80" s="13">
        <v>179</v>
      </c>
      <c r="I80" s="131">
        <v>0</v>
      </c>
      <c r="J80" s="131">
        <v>0</v>
      </c>
      <c r="M80" s="131">
        <v>0</v>
      </c>
    </row>
    <row r="81" spans="1:13">
      <c r="A81" s="28"/>
      <c r="B81" s="29" t="s">
        <v>88</v>
      </c>
      <c r="C81" s="12" t="s">
        <v>291</v>
      </c>
      <c r="D81" s="13">
        <v>92</v>
      </c>
      <c r="E81" s="13">
        <v>88</v>
      </c>
      <c r="F81" s="13">
        <v>0</v>
      </c>
      <c r="G81" s="13">
        <v>0</v>
      </c>
      <c r="H81" s="13">
        <v>180</v>
      </c>
      <c r="I81" s="131">
        <v>0</v>
      </c>
      <c r="J81" s="131">
        <v>0</v>
      </c>
      <c r="M81" s="131">
        <v>0</v>
      </c>
    </row>
    <row r="82" spans="1:13">
      <c r="A82" s="28"/>
      <c r="B82" s="29" t="s">
        <v>88</v>
      </c>
      <c r="C82" s="12" t="s">
        <v>292</v>
      </c>
      <c r="D82" s="13">
        <v>88</v>
      </c>
      <c r="E82" s="13">
        <v>106</v>
      </c>
      <c r="F82" s="13">
        <v>0</v>
      </c>
      <c r="G82" s="13">
        <v>0</v>
      </c>
      <c r="H82" s="13">
        <v>194</v>
      </c>
      <c r="I82" s="131">
        <v>0</v>
      </c>
      <c r="J82" s="131">
        <v>0</v>
      </c>
      <c r="M82" s="131">
        <v>0</v>
      </c>
    </row>
  </sheetData>
  <phoneticPr fontId="2" type="noConversion"/>
  <conditionalFormatting sqref="B2:B82">
    <cfRule type="expression" dxfId="295" priority="6">
      <formula>AND(XEF2=0,XEG2&lt;&gt;"")</formula>
    </cfRule>
  </conditionalFormatting>
  <conditionalFormatting sqref="A2:A82">
    <cfRule type="expression" dxfId="294" priority="5">
      <formula>AND(XEF2=0,XEG2&lt;&gt;"")</formula>
    </cfRule>
  </conditionalFormatting>
  <conditionalFormatting sqref="D2:G82">
    <cfRule type="cellIs" dxfId="293" priority="3" operator="lessThan">
      <formula>#REF!</formula>
    </cfRule>
    <cfRule type="cellIs" dxfId="292" priority="4" operator="equal">
      <formula>#REF!</formula>
    </cfRule>
  </conditionalFormatting>
  <conditionalFormatting sqref="H2:H82">
    <cfRule type="cellIs" dxfId="291" priority="1" operator="lessThan">
      <formula>#REF!*COUNTIF(D2:G2,"&gt;0")</formula>
    </cfRule>
    <cfRule type="cellIs" dxfId="290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71"/>
  <sheetViews>
    <sheetView workbookViewId="0">
      <selection activeCell="D1" sqref="D1:N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32" t="s">
        <v>7</v>
      </c>
      <c r="B1" s="133" t="s">
        <v>8</v>
      </c>
      <c r="C1" s="133" t="s">
        <v>0</v>
      </c>
      <c r="D1" s="134" t="s">
        <v>9</v>
      </c>
      <c r="E1" s="134" t="s">
        <v>10</v>
      </c>
      <c r="F1" s="134" t="s">
        <v>1</v>
      </c>
      <c r="G1" s="134" t="s">
        <v>2</v>
      </c>
      <c r="H1" s="141" t="s">
        <v>3</v>
      </c>
      <c r="I1" s="133" t="s">
        <v>12</v>
      </c>
      <c r="J1" s="134" t="s">
        <v>9</v>
      </c>
      <c r="K1" s="134" t="s">
        <v>10</v>
      </c>
      <c r="L1" s="134" t="s">
        <v>1</v>
      </c>
      <c r="M1" s="134" t="s">
        <v>2</v>
      </c>
      <c r="N1" s="141" t="s">
        <v>3</v>
      </c>
    </row>
    <row r="2" spans="1:14">
      <c r="A2" s="143" t="s">
        <v>266</v>
      </c>
      <c r="B2" s="136" t="s">
        <v>41</v>
      </c>
      <c r="C2" s="137" t="s">
        <v>42</v>
      </c>
      <c r="D2" s="144">
        <v>70</v>
      </c>
      <c r="E2" s="144">
        <v>70</v>
      </c>
      <c r="F2" s="144">
        <v>66</v>
      </c>
      <c r="G2" s="144">
        <v>76</v>
      </c>
      <c r="H2" s="138">
        <v>282</v>
      </c>
      <c r="I2" s="139">
        <v>0</v>
      </c>
      <c r="J2" s="145">
        <v>15.599999999999994</v>
      </c>
      <c r="K2" s="145">
        <v>14.742857142857147</v>
      </c>
      <c r="L2" s="145">
        <v>21.256410256410263</v>
      </c>
      <c r="M2" s="145">
        <v>13.102564102564102</v>
      </c>
      <c r="N2" s="145">
        <v>64.701831501831506</v>
      </c>
    </row>
    <row r="3" spans="1:14">
      <c r="A3" s="135">
        <v>1</v>
      </c>
      <c r="B3" s="136" t="s">
        <v>41</v>
      </c>
      <c r="C3" s="137" t="s">
        <v>44</v>
      </c>
      <c r="D3" s="144">
        <v>71</v>
      </c>
      <c r="E3" s="144">
        <v>71</v>
      </c>
      <c r="F3" s="144">
        <v>79</v>
      </c>
      <c r="G3" s="144">
        <v>71</v>
      </c>
      <c r="H3" s="138">
        <v>292</v>
      </c>
      <c r="I3" s="139">
        <v>0</v>
      </c>
      <c r="J3" s="145">
        <v>14.599999999999994</v>
      </c>
      <c r="K3" s="145">
        <v>13.742857142857147</v>
      </c>
      <c r="L3" s="145">
        <v>8.2564102564102626</v>
      </c>
      <c r="M3" s="145">
        <v>18.102564102564102</v>
      </c>
      <c r="N3" s="145">
        <v>54.701831501831506</v>
      </c>
    </row>
    <row r="4" spans="1:14">
      <c r="A4" s="135">
        <v>2</v>
      </c>
      <c r="B4" s="136" t="s">
        <v>41</v>
      </c>
      <c r="C4" s="137" t="s">
        <v>45</v>
      </c>
      <c r="D4" s="138">
        <v>72</v>
      </c>
      <c r="E4" s="138">
        <v>75</v>
      </c>
      <c r="F4" s="138">
        <v>73</v>
      </c>
      <c r="G4" s="138">
        <v>75</v>
      </c>
      <c r="H4" s="138">
        <v>295</v>
      </c>
      <c r="I4" s="139">
        <v>0</v>
      </c>
      <c r="J4" s="145">
        <v>13.599999999999994</v>
      </c>
      <c r="K4" s="145">
        <v>9.7428571428571473</v>
      </c>
      <c r="L4" s="145">
        <v>14.256410256410263</v>
      </c>
      <c r="M4" s="145">
        <v>14.102564102564102</v>
      </c>
      <c r="N4" s="145">
        <v>51.701831501831506</v>
      </c>
    </row>
    <row r="5" spans="1:14">
      <c r="A5" s="135">
        <v>3</v>
      </c>
      <c r="B5" s="136" t="s">
        <v>41</v>
      </c>
      <c r="C5" s="137" t="s">
        <v>43</v>
      </c>
      <c r="D5" s="138">
        <v>71</v>
      </c>
      <c r="E5" s="138">
        <v>76</v>
      </c>
      <c r="F5" s="138">
        <v>72</v>
      </c>
      <c r="G5" s="138">
        <v>78</v>
      </c>
      <c r="H5" s="138">
        <v>297</v>
      </c>
      <c r="I5" s="139">
        <v>0</v>
      </c>
      <c r="J5" s="145">
        <v>14.599999999999994</v>
      </c>
      <c r="K5" s="145">
        <v>8.7428571428571473</v>
      </c>
      <c r="L5" s="145">
        <v>15.256410256410263</v>
      </c>
      <c r="M5" s="145">
        <v>11.102564102564102</v>
      </c>
      <c r="N5" s="145">
        <v>49.701831501831506</v>
      </c>
    </row>
    <row r="6" spans="1:14">
      <c r="A6" s="135">
        <v>4</v>
      </c>
      <c r="B6" s="136" t="s">
        <v>41</v>
      </c>
      <c r="C6" s="137" t="s">
        <v>46</v>
      </c>
      <c r="D6" s="138">
        <v>73</v>
      </c>
      <c r="E6" s="138">
        <v>70</v>
      </c>
      <c r="F6" s="138">
        <v>76</v>
      </c>
      <c r="G6" s="138">
        <v>80</v>
      </c>
      <c r="H6" s="138">
        <v>299</v>
      </c>
      <c r="I6" s="139">
        <v>0</v>
      </c>
      <c r="J6" s="145">
        <v>12.599999999999994</v>
      </c>
      <c r="K6" s="145">
        <v>14.742857142857147</v>
      </c>
      <c r="L6" s="145">
        <v>11.256410256410263</v>
      </c>
      <c r="M6" s="145">
        <v>9.1025641025641022</v>
      </c>
      <c r="N6" s="145">
        <v>47.701831501831506</v>
      </c>
    </row>
    <row r="7" spans="1:14">
      <c r="A7" s="135">
        <v>5</v>
      </c>
      <c r="B7" s="136" t="s">
        <v>41</v>
      </c>
      <c r="C7" s="137" t="s">
        <v>48</v>
      </c>
      <c r="D7" s="138">
        <v>75</v>
      </c>
      <c r="E7" s="138">
        <v>76</v>
      </c>
      <c r="F7" s="138">
        <v>73</v>
      </c>
      <c r="G7" s="138">
        <v>76</v>
      </c>
      <c r="H7" s="138">
        <v>300</v>
      </c>
      <c r="I7" s="139">
        <v>0</v>
      </c>
      <c r="J7" s="145">
        <v>10.599999999999994</v>
      </c>
      <c r="K7" s="145">
        <v>8.7428571428571473</v>
      </c>
      <c r="L7" s="145">
        <v>14.256410256410263</v>
      </c>
      <c r="M7" s="145">
        <v>13.102564102564102</v>
      </c>
      <c r="N7" s="145">
        <v>46.701831501831506</v>
      </c>
    </row>
    <row r="8" spans="1:14">
      <c r="A8" s="135">
        <v>6</v>
      </c>
      <c r="B8" s="136" t="s">
        <v>41</v>
      </c>
      <c r="C8" s="137" t="s">
        <v>47</v>
      </c>
      <c r="D8" s="138">
        <v>75</v>
      </c>
      <c r="E8" s="138">
        <v>76</v>
      </c>
      <c r="F8" s="138">
        <v>71</v>
      </c>
      <c r="G8" s="138">
        <v>78</v>
      </c>
      <c r="H8" s="138">
        <v>300</v>
      </c>
      <c r="I8" s="139">
        <v>0</v>
      </c>
      <c r="J8" s="145">
        <v>10.599999999999994</v>
      </c>
      <c r="K8" s="145">
        <v>8.7428571428571473</v>
      </c>
      <c r="L8" s="145">
        <v>16.256410256410263</v>
      </c>
      <c r="M8" s="145">
        <v>11.102564102564102</v>
      </c>
      <c r="N8" s="145">
        <v>46.701831501831506</v>
      </c>
    </row>
    <row r="9" spans="1:14">
      <c r="A9" s="135">
        <v>7</v>
      </c>
      <c r="B9" s="136" t="s">
        <v>41</v>
      </c>
      <c r="C9" s="137" t="s">
        <v>59</v>
      </c>
      <c r="D9" s="138">
        <v>80</v>
      </c>
      <c r="E9" s="138">
        <v>74</v>
      </c>
      <c r="F9" s="138">
        <v>70</v>
      </c>
      <c r="G9" s="138">
        <v>77</v>
      </c>
      <c r="H9" s="138">
        <v>301</v>
      </c>
      <c r="I9" s="139">
        <v>0</v>
      </c>
      <c r="J9" s="145">
        <v>5.5999999999999943</v>
      </c>
      <c r="K9" s="145">
        <v>10.742857142857147</v>
      </c>
      <c r="L9" s="145">
        <v>17.256410256410263</v>
      </c>
      <c r="M9" s="145">
        <v>12.102564102564102</v>
      </c>
      <c r="N9" s="145">
        <v>45.701831501831506</v>
      </c>
    </row>
    <row r="10" spans="1:14">
      <c r="A10" s="135">
        <v>8</v>
      </c>
      <c r="B10" s="136" t="s">
        <v>41</v>
      </c>
      <c r="C10" s="137" t="s">
        <v>52</v>
      </c>
      <c r="D10" s="138">
        <v>76</v>
      </c>
      <c r="E10" s="138">
        <v>74</v>
      </c>
      <c r="F10" s="138">
        <v>74</v>
      </c>
      <c r="G10" s="138">
        <v>78</v>
      </c>
      <c r="H10" s="138">
        <v>302</v>
      </c>
      <c r="I10" s="139">
        <v>0</v>
      </c>
      <c r="J10" s="145">
        <v>9.5999999999999943</v>
      </c>
      <c r="K10" s="145">
        <v>10.742857142857147</v>
      </c>
      <c r="L10" s="145">
        <v>13.256410256410263</v>
      </c>
      <c r="M10" s="145">
        <v>11.102564102564102</v>
      </c>
      <c r="N10" s="145">
        <v>44.701831501831506</v>
      </c>
    </row>
    <row r="11" spans="1:14">
      <c r="A11" s="135">
        <v>9</v>
      </c>
      <c r="B11" s="136" t="s">
        <v>41</v>
      </c>
      <c r="C11" s="137" t="s">
        <v>53</v>
      </c>
      <c r="D11" s="138">
        <v>73</v>
      </c>
      <c r="E11" s="138">
        <v>71</v>
      </c>
      <c r="F11" s="138">
        <v>73</v>
      </c>
      <c r="G11" s="138">
        <v>87</v>
      </c>
      <c r="H11" s="138">
        <v>304</v>
      </c>
      <c r="I11" s="139">
        <v>0</v>
      </c>
      <c r="J11" s="145">
        <v>12.599999999999994</v>
      </c>
      <c r="K11" s="145">
        <v>13.742857142857147</v>
      </c>
      <c r="L11" s="145">
        <v>14.256410256410263</v>
      </c>
      <c r="M11" s="145">
        <v>2.1025641025641022</v>
      </c>
      <c r="N11" s="145">
        <v>42.701831501831506</v>
      </c>
    </row>
    <row r="12" spans="1:14">
      <c r="A12" s="135">
        <v>10</v>
      </c>
      <c r="B12" s="136" t="s">
        <v>41</v>
      </c>
      <c r="C12" s="137" t="s">
        <v>57</v>
      </c>
      <c r="D12" s="138">
        <v>80</v>
      </c>
      <c r="E12" s="138">
        <v>72</v>
      </c>
      <c r="F12" s="138">
        <v>74</v>
      </c>
      <c r="G12" s="138">
        <v>82</v>
      </c>
      <c r="H12" s="138">
        <v>308</v>
      </c>
      <c r="I12" s="139">
        <v>0</v>
      </c>
      <c r="J12" s="145">
        <v>5.5999999999999943</v>
      </c>
      <c r="K12" s="145">
        <v>12.742857142857147</v>
      </c>
      <c r="L12" s="145">
        <v>13.256410256410263</v>
      </c>
      <c r="M12" s="145">
        <v>7.1025641025641022</v>
      </c>
      <c r="N12" s="145">
        <v>38.701831501831506</v>
      </c>
    </row>
    <row r="13" spans="1:14">
      <c r="A13" s="135">
        <v>11</v>
      </c>
      <c r="B13" s="136" t="s">
        <v>41</v>
      </c>
      <c r="C13" s="137" t="s">
        <v>50</v>
      </c>
      <c r="D13" s="138">
        <v>75</v>
      </c>
      <c r="E13" s="138">
        <v>78</v>
      </c>
      <c r="F13" s="138">
        <v>81</v>
      </c>
      <c r="G13" s="138">
        <v>75</v>
      </c>
      <c r="H13" s="138">
        <v>309</v>
      </c>
      <c r="I13" s="139">
        <v>0</v>
      </c>
      <c r="J13" s="145">
        <v>10.599999999999994</v>
      </c>
      <c r="K13" s="145">
        <v>6.7428571428571473</v>
      </c>
      <c r="L13" s="145">
        <v>6.2564102564102626</v>
      </c>
      <c r="M13" s="145">
        <v>14.102564102564102</v>
      </c>
      <c r="N13" s="145">
        <v>37.701831501831506</v>
      </c>
    </row>
    <row r="14" spans="1:14">
      <c r="A14" s="135">
        <v>12</v>
      </c>
      <c r="B14" s="136" t="s">
        <v>41</v>
      </c>
      <c r="C14" s="137" t="s">
        <v>56</v>
      </c>
      <c r="D14" s="138">
        <v>80</v>
      </c>
      <c r="E14" s="138">
        <v>76</v>
      </c>
      <c r="F14" s="138">
        <v>0</v>
      </c>
      <c r="G14" s="138">
        <v>0</v>
      </c>
      <c r="H14" s="138">
        <v>156</v>
      </c>
      <c r="I14" s="139" t="s">
        <v>190</v>
      </c>
      <c r="J14" s="145">
        <v>5.5999999999999943</v>
      </c>
      <c r="K14" s="145">
        <v>8.7428571428571473</v>
      </c>
      <c r="L14" s="145"/>
      <c r="M14" s="145"/>
      <c r="N14" s="145">
        <v>14.342857142857142</v>
      </c>
    </row>
    <row r="15" spans="1:14">
      <c r="A15" s="135">
        <v>13</v>
      </c>
      <c r="B15" s="136" t="s">
        <v>41</v>
      </c>
      <c r="C15" s="137" t="s">
        <v>49</v>
      </c>
      <c r="D15" s="138">
        <v>76</v>
      </c>
      <c r="E15" s="138">
        <v>81</v>
      </c>
      <c r="F15" s="138">
        <v>0</v>
      </c>
      <c r="G15" s="138">
        <v>0</v>
      </c>
      <c r="H15" s="138">
        <v>157</v>
      </c>
      <c r="I15" s="139" t="s">
        <v>190</v>
      </c>
      <c r="J15" s="145">
        <v>9.5999999999999943</v>
      </c>
      <c r="K15" s="145">
        <v>3.7428571428571473</v>
      </c>
      <c r="L15" s="145"/>
      <c r="M15" s="145"/>
      <c r="N15" s="145">
        <v>13.342857142857142</v>
      </c>
    </row>
    <row r="16" spans="1:14">
      <c r="A16" s="135">
        <v>14</v>
      </c>
      <c r="B16" s="136" t="s">
        <v>41</v>
      </c>
      <c r="C16" s="137" t="s">
        <v>63</v>
      </c>
      <c r="D16" s="138">
        <v>84</v>
      </c>
      <c r="E16" s="138">
        <v>74</v>
      </c>
      <c r="F16" s="138">
        <v>0</v>
      </c>
      <c r="G16" s="138">
        <v>0</v>
      </c>
      <c r="H16" s="138">
        <v>158</v>
      </c>
      <c r="I16" s="139" t="s">
        <v>190</v>
      </c>
      <c r="J16" s="145">
        <v>1.5999999999999943</v>
      </c>
      <c r="K16" s="145">
        <v>10.742857142857147</v>
      </c>
      <c r="L16" s="145"/>
      <c r="M16" s="145"/>
      <c r="N16" s="145">
        <v>12.342857142857142</v>
      </c>
    </row>
    <row r="17" spans="1:14">
      <c r="A17" s="135">
        <v>15</v>
      </c>
      <c r="B17" s="136" t="s">
        <v>41</v>
      </c>
      <c r="C17" s="137" t="s">
        <v>54</v>
      </c>
      <c r="D17" s="138">
        <v>77</v>
      </c>
      <c r="E17" s="138">
        <v>81</v>
      </c>
      <c r="F17" s="138">
        <v>0</v>
      </c>
      <c r="G17" s="138">
        <v>0</v>
      </c>
      <c r="H17" s="138">
        <v>158</v>
      </c>
      <c r="I17" s="139" t="s">
        <v>190</v>
      </c>
      <c r="J17" s="145">
        <v>8.5999999999999943</v>
      </c>
      <c r="K17" s="145">
        <v>3.7428571428571473</v>
      </c>
      <c r="L17" s="145"/>
      <c r="M17" s="145"/>
      <c r="N17" s="145">
        <v>12.342857142857142</v>
      </c>
    </row>
    <row r="18" spans="1:14">
      <c r="A18" s="135">
        <v>16</v>
      </c>
      <c r="B18" s="136" t="s">
        <v>41</v>
      </c>
      <c r="C18" s="137" t="s">
        <v>60</v>
      </c>
      <c r="D18" s="138">
        <v>81</v>
      </c>
      <c r="E18" s="138">
        <v>79</v>
      </c>
      <c r="F18" s="138">
        <v>0</v>
      </c>
      <c r="G18" s="138">
        <v>0</v>
      </c>
      <c r="H18" s="138">
        <v>160</v>
      </c>
      <c r="I18" s="139" t="s">
        <v>190</v>
      </c>
      <c r="J18" s="145">
        <v>4.5999999999999943</v>
      </c>
      <c r="K18" s="145">
        <v>5.7428571428571473</v>
      </c>
      <c r="L18" s="145"/>
      <c r="M18" s="145"/>
      <c r="N18" s="145">
        <v>10.342857142857142</v>
      </c>
    </row>
    <row r="19" spans="1:14">
      <c r="A19" s="135">
        <v>17</v>
      </c>
      <c r="B19" s="136" t="s">
        <v>41</v>
      </c>
      <c r="C19" s="137" t="s">
        <v>58</v>
      </c>
      <c r="D19" s="138">
        <v>80</v>
      </c>
      <c r="E19" s="138">
        <v>83</v>
      </c>
      <c r="F19" s="138">
        <v>0</v>
      </c>
      <c r="G19" s="138">
        <v>0</v>
      </c>
      <c r="H19" s="138">
        <v>163</v>
      </c>
      <c r="I19" s="139" t="s">
        <v>190</v>
      </c>
      <c r="J19" s="145">
        <v>5.5999999999999943</v>
      </c>
      <c r="K19" s="145">
        <v>1.7428571428571473</v>
      </c>
      <c r="L19" s="145"/>
      <c r="M19" s="145"/>
      <c r="N19" s="145">
        <v>7.3428571428571416</v>
      </c>
    </row>
    <row r="20" spans="1:14">
      <c r="A20" s="135">
        <v>18</v>
      </c>
      <c r="B20" s="136" t="s">
        <v>41</v>
      </c>
      <c r="C20" s="137" t="s">
        <v>64</v>
      </c>
      <c r="D20" s="138">
        <v>84</v>
      </c>
      <c r="E20" s="138">
        <v>80</v>
      </c>
      <c r="F20" s="138">
        <v>0</v>
      </c>
      <c r="G20" s="138">
        <v>0</v>
      </c>
      <c r="H20" s="138">
        <v>164</v>
      </c>
      <c r="I20" s="139" t="s">
        <v>190</v>
      </c>
      <c r="J20" s="145">
        <v>1.5999999999999943</v>
      </c>
      <c r="K20" s="145">
        <v>4.7428571428571473</v>
      </c>
      <c r="L20" s="145"/>
      <c r="M20" s="145"/>
      <c r="N20" s="145">
        <v>6.3428571428571416</v>
      </c>
    </row>
    <row r="21" spans="1:14">
      <c r="A21" s="135">
        <v>19</v>
      </c>
      <c r="B21" s="136" t="s">
        <v>41</v>
      </c>
      <c r="C21" s="137" t="s">
        <v>55</v>
      </c>
      <c r="D21" s="138">
        <v>77</v>
      </c>
      <c r="E21" s="138">
        <v>87</v>
      </c>
      <c r="F21" s="138">
        <v>0</v>
      </c>
      <c r="G21" s="138">
        <v>0</v>
      </c>
      <c r="H21" s="138">
        <v>164</v>
      </c>
      <c r="I21" s="139" t="s">
        <v>190</v>
      </c>
      <c r="J21" s="145">
        <v>8.5999999999999943</v>
      </c>
      <c r="K21" s="145">
        <v>0</v>
      </c>
      <c r="L21" s="145"/>
      <c r="M21" s="145"/>
      <c r="N21" s="145">
        <v>8.5999999999999943</v>
      </c>
    </row>
    <row r="22" spans="1:14">
      <c r="A22" s="135">
        <v>20</v>
      </c>
      <c r="B22" s="136" t="s">
        <v>41</v>
      </c>
      <c r="C22" s="137" t="s">
        <v>51</v>
      </c>
      <c r="D22" s="138">
        <v>76</v>
      </c>
      <c r="E22" s="138">
        <v>88</v>
      </c>
      <c r="F22" s="138">
        <v>0</v>
      </c>
      <c r="G22" s="138">
        <v>0</v>
      </c>
      <c r="H22" s="138">
        <v>164</v>
      </c>
      <c r="I22" s="139" t="s">
        <v>190</v>
      </c>
      <c r="J22" s="145">
        <v>9.5999999999999943</v>
      </c>
      <c r="K22" s="145">
        <v>0</v>
      </c>
      <c r="L22" s="145"/>
      <c r="M22" s="145"/>
      <c r="N22" s="145">
        <v>9.5999999999999943</v>
      </c>
    </row>
    <row r="23" spans="1:14">
      <c r="A23" s="135">
        <v>21</v>
      </c>
      <c r="B23" s="136" t="s">
        <v>41</v>
      </c>
      <c r="C23" s="137" t="s">
        <v>61</v>
      </c>
      <c r="D23" s="138">
        <v>82</v>
      </c>
      <c r="E23" s="138">
        <v>86</v>
      </c>
      <c r="F23" s="138">
        <v>0</v>
      </c>
      <c r="G23" s="138">
        <v>0</v>
      </c>
      <c r="H23" s="138">
        <v>168</v>
      </c>
      <c r="I23" s="139" t="s">
        <v>190</v>
      </c>
      <c r="J23" s="145">
        <v>3.5999999999999943</v>
      </c>
      <c r="K23" s="145">
        <v>0</v>
      </c>
      <c r="L23" s="145"/>
      <c r="M23" s="145"/>
      <c r="N23" s="145">
        <v>3.5999999999999943</v>
      </c>
    </row>
    <row r="24" spans="1:14">
      <c r="A24" s="135">
        <v>22</v>
      </c>
      <c r="B24" s="136" t="s">
        <v>41</v>
      </c>
      <c r="C24" s="137" t="s">
        <v>62</v>
      </c>
      <c r="D24" s="138">
        <v>84</v>
      </c>
      <c r="E24" s="138">
        <v>87</v>
      </c>
      <c r="F24" s="138">
        <v>0</v>
      </c>
      <c r="G24" s="138">
        <v>0</v>
      </c>
      <c r="H24" s="138">
        <v>171</v>
      </c>
      <c r="I24" s="139" t="s">
        <v>190</v>
      </c>
      <c r="J24" s="145">
        <v>1.5999999999999943</v>
      </c>
      <c r="K24" s="145">
        <v>0</v>
      </c>
      <c r="L24" s="145"/>
      <c r="M24" s="145"/>
      <c r="N24" s="145">
        <v>1.5999999999999943</v>
      </c>
    </row>
    <row r="25" spans="1:14">
      <c r="A25" s="135">
        <v>1</v>
      </c>
      <c r="B25" s="136" t="s">
        <v>65</v>
      </c>
      <c r="C25" s="137" t="s">
        <v>67</v>
      </c>
      <c r="D25" s="138">
        <v>76</v>
      </c>
      <c r="E25" s="138">
        <v>74</v>
      </c>
      <c r="F25" s="138">
        <v>73</v>
      </c>
      <c r="G25" s="138">
        <v>73</v>
      </c>
      <c r="H25" s="138">
        <v>296</v>
      </c>
      <c r="I25" s="139">
        <v>0</v>
      </c>
      <c r="J25" s="145">
        <v>9.5999999999999943</v>
      </c>
      <c r="K25" s="145">
        <v>10.742857142857147</v>
      </c>
      <c r="L25" s="145">
        <v>14.256410256410263</v>
      </c>
      <c r="M25" s="145">
        <v>16.102564102564102</v>
      </c>
      <c r="N25" s="145">
        <v>50.701831501831506</v>
      </c>
    </row>
    <row r="26" spans="1:14">
      <c r="A26" s="135">
        <v>2</v>
      </c>
      <c r="B26" s="136" t="s">
        <v>65</v>
      </c>
      <c r="C26" s="137" t="s">
        <v>75</v>
      </c>
      <c r="D26" s="138">
        <v>77</v>
      </c>
      <c r="E26" s="138">
        <v>73</v>
      </c>
      <c r="F26" s="138">
        <v>75</v>
      </c>
      <c r="G26" s="138">
        <v>74</v>
      </c>
      <c r="H26" s="138">
        <v>299</v>
      </c>
      <c r="I26" s="139">
        <v>0</v>
      </c>
      <c r="J26" s="145">
        <v>8.5999999999999943</v>
      </c>
      <c r="K26" s="145">
        <v>11.742857142857147</v>
      </c>
      <c r="L26" s="145">
        <v>12.256410256410263</v>
      </c>
      <c r="M26" s="145">
        <v>15.102564102564102</v>
      </c>
      <c r="N26" s="145">
        <v>47.701831501831506</v>
      </c>
    </row>
    <row r="27" spans="1:14">
      <c r="A27" s="135">
        <v>3</v>
      </c>
      <c r="B27" s="136" t="s">
        <v>65</v>
      </c>
      <c r="C27" s="137" t="s">
        <v>70</v>
      </c>
      <c r="D27" s="138">
        <v>76</v>
      </c>
      <c r="E27" s="138">
        <v>75</v>
      </c>
      <c r="F27" s="138">
        <v>74</v>
      </c>
      <c r="G27" s="138">
        <v>74</v>
      </c>
      <c r="H27" s="138">
        <v>299</v>
      </c>
      <c r="I27" s="139">
        <v>0</v>
      </c>
      <c r="J27" s="145">
        <v>9.5999999999999943</v>
      </c>
      <c r="K27" s="145">
        <v>9.7428571428571473</v>
      </c>
      <c r="L27" s="145">
        <v>13.256410256410263</v>
      </c>
      <c r="M27" s="145">
        <v>15.102564102564102</v>
      </c>
      <c r="N27" s="145">
        <v>47.701831501831506</v>
      </c>
    </row>
    <row r="28" spans="1:14">
      <c r="A28" s="135">
        <v>4</v>
      </c>
      <c r="B28" s="136" t="s">
        <v>65</v>
      </c>
      <c r="C28" s="137" t="s">
        <v>73</v>
      </c>
      <c r="D28" s="138">
        <v>76</v>
      </c>
      <c r="E28" s="138">
        <v>74</v>
      </c>
      <c r="F28" s="138">
        <v>75</v>
      </c>
      <c r="G28" s="138">
        <v>77</v>
      </c>
      <c r="H28" s="138">
        <v>302</v>
      </c>
      <c r="I28" s="139">
        <v>0</v>
      </c>
      <c r="J28" s="145">
        <v>9.5999999999999943</v>
      </c>
      <c r="K28" s="145">
        <v>10.742857142857147</v>
      </c>
      <c r="L28" s="145">
        <v>12.256410256410263</v>
      </c>
      <c r="M28" s="145">
        <v>12.102564102564102</v>
      </c>
      <c r="N28" s="145">
        <v>44.701831501831506</v>
      </c>
    </row>
    <row r="29" spans="1:14">
      <c r="A29" s="135">
        <v>5</v>
      </c>
      <c r="B29" s="136" t="s">
        <v>65</v>
      </c>
      <c r="C29" s="137" t="s">
        <v>76</v>
      </c>
      <c r="D29" s="138">
        <v>77</v>
      </c>
      <c r="E29" s="138">
        <v>74</v>
      </c>
      <c r="F29" s="138">
        <v>75</v>
      </c>
      <c r="G29" s="138">
        <v>78</v>
      </c>
      <c r="H29" s="138">
        <v>304</v>
      </c>
      <c r="I29" s="139">
        <v>0</v>
      </c>
      <c r="J29" s="145">
        <v>8.5999999999999943</v>
      </c>
      <c r="K29" s="145">
        <v>10.742857142857147</v>
      </c>
      <c r="L29" s="145">
        <v>12.256410256410263</v>
      </c>
      <c r="M29" s="145">
        <v>11.102564102564102</v>
      </c>
      <c r="N29" s="145">
        <v>42.701831501831506</v>
      </c>
    </row>
    <row r="30" spans="1:14">
      <c r="A30" s="135">
        <v>6</v>
      </c>
      <c r="B30" s="136" t="s">
        <v>65</v>
      </c>
      <c r="C30" s="137" t="s">
        <v>72</v>
      </c>
      <c r="D30" s="138">
        <v>76</v>
      </c>
      <c r="E30" s="138">
        <v>73</v>
      </c>
      <c r="F30" s="138">
        <v>77</v>
      </c>
      <c r="G30" s="138">
        <v>79</v>
      </c>
      <c r="H30" s="138">
        <v>305</v>
      </c>
      <c r="I30" s="139">
        <v>0</v>
      </c>
      <c r="J30" s="145">
        <v>9.5999999999999943</v>
      </c>
      <c r="K30" s="145">
        <v>11.742857142857147</v>
      </c>
      <c r="L30" s="145">
        <v>10.256410256410263</v>
      </c>
      <c r="M30" s="145">
        <v>10.102564102564102</v>
      </c>
      <c r="N30" s="145">
        <v>41.701831501831506</v>
      </c>
    </row>
    <row r="31" spans="1:14">
      <c r="A31" s="135">
        <v>7</v>
      </c>
      <c r="B31" s="136" t="s">
        <v>65</v>
      </c>
      <c r="C31" s="137" t="s">
        <v>82</v>
      </c>
      <c r="D31" s="138">
        <v>80</v>
      </c>
      <c r="E31" s="138">
        <v>75</v>
      </c>
      <c r="F31" s="138">
        <v>73</v>
      </c>
      <c r="G31" s="138">
        <v>78</v>
      </c>
      <c r="H31" s="138">
        <v>306</v>
      </c>
      <c r="I31" s="139">
        <v>0</v>
      </c>
      <c r="J31" s="145">
        <v>5.5999999999999943</v>
      </c>
      <c r="K31" s="145">
        <v>9.7428571428571473</v>
      </c>
      <c r="L31" s="145">
        <v>14.256410256410263</v>
      </c>
      <c r="M31" s="145">
        <v>11.102564102564102</v>
      </c>
      <c r="N31" s="145">
        <v>40.701831501831506</v>
      </c>
    </row>
    <row r="32" spans="1:14">
      <c r="A32" s="135">
        <v>8</v>
      </c>
      <c r="B32" s="136" t="s">
        <v>65</v>
      </c>
      <c r="C32" s="137" t="s">
        <v>80</v>
      </c>
      <c r="D32" s="138">
        <v>80</v>
      </c>
      <c r="E32" s="138">
        <v>72</v>
      </c>
      <c r="F32" s="138">
        <v>81</v>
      </c>
      <c r="G32" s="138">
        <v>77</v>
      </c>
      <c r="H32" s="138">
        <v>310</v>
      </c>
      <c r="I32" s="139">
        <v>0</v>
      </c>
      <c r="J32" s="145">
        <v>5.5999999999999943</v>
      </c>
      <c r="K32" s="145">
        <v>12.742857142857147</v>
      </c>
      <c r="L32" s="145">
        <v>6.2564102564102626</v>
      </c>
      <c r="M32" s="145">
        <v>12.102564102564102</v>
      </c>
      <c r="N32" s="145">
        <v>36.701831501831506</v>
      </c>
    </row>
    <row r="33" spans="1:14">
      <c r="A33" s="135">
        <v>9</v>
      </c>
      <c r="B33" s="136" t="s">
        <v>65</v>
      </c>
      <c r="C33" s="137" t="s">
        <v>66</v>
      </c>
      <c r="D33" s="138">
        <v>75</v>
      </c>
      <c r="E33" s="138">
        <v>73</v>
      </c>
      <c r="F33" s="138">
        <v>76</v>
      </c>
      <c r="G33" s="138">
        <v>87</v>
      </c>
      <c r="H33" s="138">
        <v>311</v>
      </c>
      <c r="I33" s="139">
        <v>0</v>
      </c>
      <c r="J33" s="145">
        <v>10.599999999999994</v>
      </c>
      <c r="K33" s="145">
        <v>11.742857142857147</v>
      </c>
      <c r="L33" s="145">
        <v>11.256410256410263</v>
      </c>
      <c r="M33" s="145">
        <v>2.1025641025641022</v>
      </c>
      <c r="N33" s="145">
        <v>35.701831501831506</v>
      </c>
    </row>
    <row r="34" spans="1:14">
      <c r="A34" s="135">
        <v>10</v>
      </c>
      <c r="B34" s="136" t="s">
        <v>65</v>
      </c>
      <c r="C34" s="137" t="s">
        <v>71</v>
      </c>
      <c r="D34" s="138">
        <v>76</v>
      </c>
      <c r="E34" s="138">
        <v>74</v>
      </c>
      <c r="F34" s="138">
        <v>89</v>
      </c>
      <c r="G34" s="138">
        <v>73</v>
      </c>
      <c r="H34" s="138">
        <v>312</v>
      </c>
      <c r="I34" s="139">
        <v>0</v>
      </c>
      <c r="J34" s="145">
        <v>9.5999999999999943</v>
      </c>
      <c r="K34" s="145">
        <v>10.742857142857147</v>
      </c>
      <c r="L34" s="145">
        <v>0</v>
      </c>
      <c r="M34" s="145">
        <v>16.102564102564102</v>
      </c>
      <c r="N34" s="145">
        <v>36.445421245421244</v>
      </c>
    </row>
    <row r="35" spans="1:14">
      <c r="A35" s="135">
        <v>11</v>
      </c>
      <c r="B35" s="136" t="s">
        <v>65</v>
      </c>
      <c r="C35" s="137" t="s">
        <v>69</v>
      </c>
      <c r="D35" s="138">
        <v>76</v>
      </c>
      <c r="E35" s="138">
        <v>79</v>
      </c>
      <c r="F35" s="138">
        <v>81</v>
      </c>
      <c r="G35" s="138">
        <v>77</v>
      </c>
      <c r="H35" s="138">
        <v>313</v>
      </c>
      <c r="I35" s="139">
        <v>0</v>
      </c>
      <c r="J35" s="145">
        <v>9.5999999999999943</v>
      </c>
      <c r="K35" s="145">
        <v>5.7428571428571473</v>
      </c>
      <c r="L35" s="145">
        <v>6.2564102564102626</v>
      </c>
      <c r="M35" s="145">
        <v>12.102564102564102</v>
      </c>
      <c r="N35" s="145">
        <v>33.701831501831506</v>
      </c>
    </row>
    <row r="36" spans="1:14">
      <c r="A36" s="135">
        <v>12</v>
      </c>
      <c r="B36" s="136" t="s">
        <v>65</v>
      </c>
      <c r="C36" s="137" t="s">
        <v>74</v>
      </c>
      <c r="D36" s="138">
        <v>76</v>
      </c>
      <c r="E36" s="138">
        <v>77</v>
      </c>
      <c r="F36" s="138">
        <v>83</v>
      </c>
      <c r="G36" s="138">
        <v>79</v>
      </c>
      <c r="H36" s="138">
        <v>315</v>
      </c>
      <c r="I36" s="139">
        <v>0</v>
      </c>
      <c r="J36" s="145">
        <v>9.5999999999999943</v>
      </c>
      <c r="K36" s="145">
        <v>7.7428571428571473</v>
      </c>
      <c r="L36" s="145">
        <v>4.2564102564102626</v>
      </c>
      <c r="M36" s="145">
        <v>10.102564102564102</v>
      </c>
      <c r="N36" s="145">
        <v>31.701831501831506</v>
      </c>
    </row>
    <row r="37" spans="1:14">
      <c r="A37" s="135">
        <v>13</v>
      </c>
      <c r="B37" s="136" t="s">
        <v>65</v>
      </c>
      <c r="C37" s="137" t="s">
        <v>77</v>
      </c>
      <c r="D37" s="138">
        <v>78</v>
      </c>
      <c r="E37" s="138">
        <v>77</v>
      </c>
      <c r="F37" s="138">
        <v>88</v>
      </c>
      <c r="G37" s="138">
        <v>78</v>
      </c>
      <c r="H37" s="138">
        <v>321</v>
      </c>
      <c r="I37" s="139">
        <v>0</v>
      </c>
      <c r="J37" s="145">
        <v>7.5999999999999943</v>
      </c>
      <c r="K37" s="145">
        <v>7.7428571428571473</v>
      </c>
      <c r="L37" s="145">
        <v>0</v>
      </c>
      <c r="M37" s="145">
        <v>11.102564102564102</v>
      </c>
      <c r="N37" s="145">
        <v>26.445421245421244</v>
      </c>
    </row>
    <row r="38" spans="1:14">
      <c r="A38" s="135">
        <v>14</v>
      </c>
      <c r="B38" s="136" t="s">
        <v>65</v>
      </c>
      <c r="C38" s="137" t="s">
        <v>78</v>
      </c>
      <c r="D38" s="138">
        <v>79</v>
      </c>
      <c r="E38" s="138">
        <v>78</v>
      </c>
      <c r="F38" s="138">
        <v>0</v>
      </c>
      <c r="G38" s="138">
        <v>0</v>
      </c>
      <c r="H38" s="138">
        <v>157</v>
      </c>
      <c r="I38" s="139" t="s">
        <v>190</v>
      </c>
      <c r="J38" s="145">
        <v>6.5999999999999943</v>
      </c>
      <c r="K38" s="145">
        <v>6.7428571428571473</v>
      </c>
      <c r="L38" s="145"/>
      <c r="M38" s="145"/>
      <c r="N38" s="145">
        <v>13.342857142857142</v>
      </c>
    </row>
    <row r="39" spans="1:14">
      <c r="A39" s="135">
        <v>15</v>
      </c>
      <c r="B39" s="136" t="s">
        <v>65</v>
      </c>
      <c r="C39" s="137" t="s">
        <v>85</v>
      </c>
      <c r="D39" s="138">
        <v>82</v>
      </c>
      <c r="E39" s="138">
        <v>77</v>
      </c>
      <c r="F39" s="138">
        <v>0</v>
      </c>
      <c r="G39" s="138">
        <v>0</v>
      </c>
      <c r="H39" s="138">
        <v>159</v>
      </c>
      <c r="I39" s="139" t="s">
        <v>190</v>
      </c>
      <c r="J39" s="145">
        <v>3.5999999999999943</v>
      </c>
      <c r="K39" s="145">
        <v>7.7428571428571473</v>
      </c>
      <c r="L39" s="145"/>
      <c r="M39" s="145"/>
      <c r="N39" s="145">
        <v>11.342857142857142</v>
      </c>
    </row>
    <row r="40" spans="1:14">
      <c r="A40" s="135">
        <v>16</v>
      </c>
      <c r="B40" s="136" t="s">
        <v>65</v>
      </c>
      <c r="C40" s="137" t="s">
        <v>81</v>
      </c>
      <c r="D40" s="138">
        <v>80</v>
      </c>
      <c r="E40" s="138">
        <v>79</v>
      </c>
      <c r="F40" s="138">
        <v>0</v>
      </c>
      <c r="G40" s="138">
        <v>0</v>
      </c>
      <c r="H40" s="138">
        <v>159</v>
      </c>
      <c r="I40" s="139" t="s">
        <v>190</v>
      </c>
      <c r="J40" s="145">
        <v>5.5999999999999943</v>
      </c>
      <c r="K40" s="145">
        <v>5.7428571428571473</v>
      </c>
      <c r="L40" s="145"/>
      <c r="M40" s="145"/>
      <c r="N40" s="145">
        <v>11.342857142857142</v>
      </c>
    </row>
    <row r="41" spans="1:14">
      <c r="A41" s="135">
        <v>17</v>
      </c>
      <c r="B41" s="136" t="s">
        <v>65</v>
      </c>
      <c r="C41" s="137" t="s">
        <v>79</v>
      </c>
      <c r="D41" s="138">
        <v>79</v>
      </c>
      <c r="E41" s="138">
        <v>80</v>
      </c>
      <c r="F41" s="138">
        <v>0</v>
      </c>
      <c r="G41" s="138">
        <v>0</v>
      </c>
      <c r="H41" s="138">
        <v>159</v>
      </c>
      <c r="I41" s="139" t="s">
        <v>190</v>
      </c>
      <c r="J41" s="145">
        <v>6.5999999999999943</v>
      </c>
      <c r="K41" s="145">
        <v>4.7428571428571473</v>
      </c>
      <c r="L41" s="145"/>
      <c r="M41" s="145"/>
      <c r="N41" s="145">
        <v>11.342857142857142</v>
      </c>
    </row>
    <row r="42" spans="1:14">
      <c r="A42" s="135">
        <v>18</v>
      </c>
      <c r="B42" s="136" t="s">
        <v>65</v>
      </c>
      <c r="C42" s="137" t="s">
        <v>68</v>
      </c>
      <c r="D42" s="138">
        <v>76</v>
      </c>
      <c r="E42" s="138">
        <v>83</v>
      </c>
      <c r="F42" s="138">
        <v>0</v>
      </c>
      <c r="G42" s="138">
        <v>0</v>
      </c>
      <c r="H42" s="138">
        <v>159</v>
      </c>
      <c r="I42" s="139" t="s">
        <v>190</v>
      </c>
      <c r="J42" s="145">
        <v>9.5999999999999943</v>
      </c>
      <c r="K42" s="145">
        <v>1.7428571428571473</v>
      </c>
      <c r="L42" s="145"/>
      <c r="M42" s="145"/>
      <c r="N42" s="145">
        <v>11.342857142857142</v>
      </c>
    </row>
    <row r="43" spans="1:14">
      <c r="A43" s="135">
        <v>19</v>
      </c>
      <c r="B43" s="136" t="s">
        <v>65</v>
      </c>
      <c r="C43" s="137" t="s">
        <v>84</v>
      </c>
      <c r="D43" s="138">
        <v>80</v>
      </c>
      <c r="E43" s="138">
        <v>80</v>
      </c>
      <c r="F43" s="138">
        <v>0</v>
      </c>
      <c r="G43" s="138">
        <v>0</v>
      </c>
      <c r="H43" s="138">
        <v>160</v>
      </c>
      <c r="I43" s="139" t="s">
        <v>190</v>
      </c>
      <c r="J43" s="145">
        <v>5.5999999999999943</v>
      </c>
      <c r="K43" s="145">
        <v>4.7428571428571473</v>
      </c>
      <c r="L43" s="145"/>
      <c r="M43" s="145"/>
      <c r="N43" s="145">
        <v>10.342857142857142</v>
      </c>
    </row>
    <row r="44" spans="1:14">
      <c r="A44" s="135">
        <v>20</v>
      </c>
      <c r="B44" s="136" t="s">
        <v>65</v>
      </c>
      <c r="C44" s="137" t="s">
        <v>83</v>
      </c>
      <c r="D44" s="138">
        <v>80</v>
      </c>
      <c r="E44" s="138">
        <v>82</v>
      </c>
      <c r="F44" s="138">
        <v>0</v>
      </c>
      <c r="G44" s="138">
        <v>0</v>
      </c>
      <c r="H44" s="138">
        <v>162</v>
      </c>
      <c r="I44" s="139" t="s">
        <v>190</v>
      </c>
      <c r="J44" s="145">
        <v>5.5999999999999943</v>
      </c>
      <c r="K44" s="145">
        <v>2.7428571428571473</v>
      </c>
      <c r="L44" s="145"/>
      <c r="M44" s="145"/>
      <c r="N44" s="145">
        <v>8.3428571428571416</v>
      </c>
    </row>
    <row r="45" spans="1:14">
      <c r="A45" s="135">
        <v>21</v>
      </c>
      <c r="B45" s="136" t="s">
        <v>65</v>
      </c>
      <c r="C45" s="137" t="s">
        <v>86</v>
      </c>
      <c r="D45" s="138">
        <v>85</v>
      </c>
      <c r="E45" s="138">
        <v>78</v>
      </c>
      <c r="F45" s="138">
        <v>0</v>
      </c>
      <c r="G45" s="138">
        <v>0</v>
      </c>
      <c r="H45" s="138">
        <v>163</v>
      </c>
      <c r="I45" s="139" t="s">
        <v>190</v>
      </c>
      <c r="J45" s="145">
        <v>0.59999999999999432</v>
      </c>
      <c r="K45" s="145">
        <v>6.7428571428571473</v>
      </c>
      <c r="L45" s="145"/>
      <c r="M45" s="145"/>
      <c r="N45" s="145">
        <v>7.3428571428571416</v>
      </c>
    </row>
    <row r="46" spans="1:14">
      <c r="A46" s="135">
        <v>22</v>
      </c>
      <c r="B46" s="136" t="s">
        <v>65</v>
      </c>
      <c r="C46" s="137" t="s">
        <v>87</v>
      </c>
      <c r="D46" s="138">
        <v>85</v>
      </c>
      <c r="E46" s="138">
        <v>81</v>
      </c>
      <c r="F46" s="138">
        <v>0</v>
      </c>
      <c r="G46" s="138">
        <v>0</v>
      </c>
      <c r="H46" s="138">
        <v>166</v>
      </c>
      <c r="I46" s="139" t="s">
        <v>190</v>
      </c>
      <c r="J46" s="145">
        <v>0.59999999999999432</v>
      </c>
      <c r="K46" s="145">
        <v>3.7428571428571473</v>
      </c>
      <c r="L46" s="145"/>
      <c r="M46" s="145"/>
      <c r="N46" s="145">
        <v>4.3428571428571416</v>
      </c>
    </row>
    <row r="47" spans="1:14">
      <c r="A47" s="135">
        <v>1</v>
      </c>
      <c r="B47" s="136" t="s">
        <v>88</v>
      </c>
      <c r="C47" s="137" t="s">
        <v>89</v>
      </c>
      <c r="D47" s="138">
        <v>71</v>
      </c>
      <c r="E47" s="138">
        <v>76</v>
      </c>
      <c r="F47" s="138">
        <v>69</v>
      </c>
      <c r="G47" s="138">
        <v>72</v>
      </c>
      <c r="H47" s="138">
        <v>288</v>
      </c>
      <c r="I47" s="139">
        <v>0</v>
      </c>
      <c r="J47" s="145">
        <v>14.599999999999994</v>
      </c>
      <c r="K47" s="145">
        <v>8.7428571428571473</v>
      </c>
      <c r="L47" s="145">
        <v>18.256410256410263</v>
      </c>
      <c r="M47" s="145">
        <v>17.102564102564102</v>
      </c>
      <c r="N47" s="145">
        <v>58.701831501831506</v>
      </c>
    </row>
    <row r="48" spans="1:14">
      <c r="A48" s="135">
        <v>2</v>
      </c>
      <c r="B48" s="136" t="s">
        <v>88</v>
      </c>
      <c r="C48" s="137" t="s">
        <v>90</v>
      </c>
      <c r="D48" s="138">
        <v>76</v>
      </c>
      <c r="E48" s="138">
        <v>71</v>
      </c>
      <c r="F48" s="138">
        <v>74</v>
      </c>
      <c r="G48" s="138">
        <v>80</v>
      </c>
      <c r="H48" s="138">
        <v>301</v>
      </c>
      <c r="I48" s="139">
        <v>0</v>
      </c>
      <c r="J48" s="145">
        <v>9.5999999999999943</v>
      </c>
      <c r="K48" s="145">
        <v>13.742857142857147</v>
      </c>
      <c r="L48" s="145">
        <v>13.256410256410263</v>
      </c>
      <c r="M48" s="145">
        <v>9.1025641025641022</v>
      </c>
      <c r="N48" s="145">
        <v>45.701831501831506</v>
      </c>
    </row>
    <row r="49" spans="1:14">
      <c r="A49" s="135">
        <v>3</v>
      </c>
      <c r="B49" s="136" t="s">
        <v>88</v>
      </c>
      <c r="C49" s="137" t="s">
        <v>95</v>
      </c>
      <c r="D49" s="138">
        <v>78</v>
      </c>
      <c r="E49" s="138">
        <v>78</v>
      </c>
      <c r="F49" s="138">
        <v>78</v>
      </c>
      <c r="G49" s="138">
        <v>76</v>
      </c>
      <c r="H49" s="138">
        <v>310</v>
      </c>
      <c r="I49" s="139">
        <v>0</v>
      </c>
      <c r="J49" s="145">
        <v>7.5999999999999943</v>
      </c>
      <c r="K49" s="145">
        <v>6.7428571428571473</v>
      </c>
      <c r="L49" s="145">
        <v>9.2564102564102626</v>
      </c>
      <c r="M49" s="145">
        <v>13.102564102564102</v>
      </c>
      <c r="N49" s="145">
        <v>36.701831501831506</v>
      </c>
    </row>
    <row r="50" spans="1:14">
      <c r="A50" s="135">
        <v>4</v>
      </c>
      <c r="B50" s="136" t="s">
        <v>88</v>
      </c>
      <c r="C50" s="137" t="s">
        <v>96</v>
      </c>
      <c r="D50" s="138">
        <v>79</v>
      </c>
      <c r="E50" s="138">
        <v>78</v>
      </c>
      <c r="F50" s="138">
        <v>74</v>
      </c>
      <c r="G50" s="138">
        <v>82</v>
      </c>
      <c r="H50" s="138">
        <v>313</v>
      </c>
      <c r="I50" s="139">
        <v>0</v>
      </c>
      <c r="J50" s="145">
        <v>6.5999999999999943</v>
      </c>
      <c r="K50" s="145">
        <v>6.7428571428571473</v>
      </c>
      <c r="L50" s="145">
        <v>13.256410256410263</v>
      </c>
      <c r="M50" s="145">
        <v>7.1025641025641022</v>
      </c>
      <c r="N50" s="145">
        <v>33.701831501831506</v>
      </c>
    </row>
    <row r="51" spans="1:14">
      <c r="A51" s="135">
        <v>5</v>
      </c>
      <c r="B51" s="136" t="s">
        <v>88</v>
      </c>
      <c r="C51" s="137" t="s">
        <v>97</v>
      </c>
      <c r="D51" s="138">
        <v>80</v>
      </c>
      <c r="E51" s="138">
        <v>80</v>
      </c>
      <c r="F51" s="138">
        <v>74</v>
      </c>
      <c r="G51" s="138">
        <v>83</v>
      </c>
      <c r="H51" s="138">
        <v>317</v>
      </c>
      <c r="I51" s="139">
        <v>0</v>
      </c>
      <c r="J51" s="145">
        <v>5.5999999999999943</v>
      </c>
      <c r="K51" s="145">
        <v>4.7428571428571473</v>
      </c>
      <c r="L51" s="145">
        <v>13.256410256410263</v>
      </c>
      <c r="M51" s="145">
        <v>6.1025641025641022</v>
      </c>
      <c r="N51" s="145">
        <v>29.701831501831506</v>
      </c>
    </row>
    <row r="52" spans="1:14">
      <c r="A52" s="135">
        <v>6</v>
      </c>
      <c r="B52" s="136" t="s">
        <v>88</v>
      </c>
      <c r="C52" s="137" t="s">
        <v>91</v>
      </c>
      <c r="D52" s="138">
        <v>77</v>
      </c>
      <c r="E52" s="138">
        <v>80</v>
      </c>
      <c r="F52" s="138">
        <v>76</v>
      </c>
      <c r="G52" s="138">
        <v>88</v>
      </c>
      <c r="H52" s="138">
        <v>321</v>
      </c>
      <c r="I52" s="139">
        <v>0</v>
      </c>
      <c r="J52" s="145">
        <v>8.5999999999999943</v>
      </c>
      <c r="K52" s="145">
        <v>4.7428571428571473</v>
      </c>
      <c r="L52" s="145">
        <v>11.256410256410263</v>
      </c>
      <c r="M52" s="145">
        <v>1.1025641025641022</v>
      </c>
      <c r="N52" s="145">
        <v>25.701831501831506</v>
      </c>
    </row>
    <row r="53" spans="1:14">
      <c r="A53" s="135">
        <v>7</v>
      </c>
      <c r="B53" s="136" t="s">
        <v>88</v>
      </c>
      <c r="C53" s="137" t="s">
        <v>92</v>
      </c>
      <c r="D53" s="138">
        <v>78</v>
      </c>
      <c r="E53" s="138">
        <v>78</v>
      </c>
      <c r="F53" s="138">
        <v>79</v>
      </c>
      <c r="G53" s="138">
        <v>87</v>
      </c>
      <c r="H53" s="138">
        <v>322</v>
      </c>
      <c r="I53" s="139">
        <v>0</v>
      </c>
      <c r="J53" s="145">
        <v>7.5999999999999943</v>
      </c>
      <c r="K53" s="145">
        <v>6.7428571428571473</v>
      </c>
      <c r="L53" s="145">
        <v>8.2564102564102626</v>
      </c>
      <c r="M53" s="145">
        <v>2.1025641025641022</v>
      </c>
      <c r="N53" s="145">
        <v>24.701831501831506</v>
      </c>
    </row>
    <row r="54" spans="1:14">
      <c r="A54" s="135">
        <v>8</v>
      </c>
      <c r="B54" s="136" t="s">
        <v>88</v>
      </c>
      <c r="C54" s="137" t="s">
        <v>93</v>
      </c>
      <c r="D54" s="138">
        <v>78</v>
      </c>
      <c r="E54" s="138">
        <v>78</v>
      </c>
      <c r="F54" s="138">
        <v>87</v>
      </c>
      <c r="G54" s="138">
        <v>83</v>
      </c>
      <c r="H54" s="138">
        <v>326</v>
      </c>
      <c r="I54" s="139">
        <v>0</v>
      </c>
      <c r="J54" s="145">
        <v>7.5999999999999943</v>
      </c>
      <c r="K54" s="145">
        <v>6.7428571428571473</v>
      </c>
      <c r="L54" s="145">
        <v>0.2564102564102626</v>
      </c>
      <c r="M54" s="145">
        <v>6.1025641025641022</v>
      </c>
      <c r="N54" s="145">
        <v>20.701831501831506</v>
      </c>
    </row>
    <row r="55" spans="1:14">
      <c r="A55" s="135">
        <v>9</v>
      </c>
      <c r="B55" s="136" t="s">
        <v>88</v>
      </c>
      <c r="C55" s="137" t="s">
        <v>103</v>
      </c>
      <c r="D55" s="138">
        <v>84</v>
      </c>
      <c r="E55" s="138">
        <v>82</v>
      </c>
      <c r="F55" s="138">
        <v>81</v>
      </c>
      <c r="G55" s="138">
        <v>83</v>
      </c>
      <c r="H55" s="138">
        <v>330</v>
      </c>
      <c r="I55" s="139">
        <v>0</v>
      </c>
      <c r="J55" s="145">
        <v>1.5999999999999943</v>
      </c>
      <c r="K55" s="145">
        <v>2.7428571428571473</v>
      </c>
      <c r="L55" s="145">
        <v>6.2564102564102626</v>
      </c>
      <c r="M55" s="145">
        <v>6.1025641025641022</v>
      </c>
      <c r="N55" s="145">
        <v>16.701831501831506</v>
      </c>
    </row>
    <row r="56" spans="1:14">
      <c r="A56" s="135">
        <v>10</v>
      </c>
      <c r="B56" s="136" t="s">
        <v>88</v>
      </c>
      <c r="C56" s="137" t="s">
        <v>99</v>
      </c>
      <c r="D56" s="138">
        <v>81</v>
      </c>
      <c r="E56" s="138">
        <v>83</v>
      </c>
      <c r="F56" s="138">
        <v>83</v>
      </c>
      <c r="G56" s="138">
        <v>84</v>
      </c>
      <c r="H56" s="138">
        <v>331</v>
      </c>
      <c r="I56" s="139">
        <v>0</v>
      </c>
      <c r="J56" s="145">
        <v>4.5999999999999943</v>
      </c>
      <c r="K56" s="145">
        <v>1.7428571428571473</v>
      </c>
      <c r="L56" s="145">
        <v>4.2564102564102626</v>
      </c>
      <c r="M56" s="145">
        <v>5.1025641025641022</v>
      </c>
      <c r="N56" s="145">
        <v>15.701831501831506</v>
      </c>
    </row>
    <row r="57" spans="1:14">
      <c r="A57" s="135">
        <v>11</v>
      </c>
      <c r="B57" s="136" t="s">
        <v>88</v>
      </c>
      <c r="C57" s="137" t="s">
        <v>101</v>
      </c>
      <c r="D57" s="138">
        <v>82</v>
      </c>
      <c r="E57" s="138">
        <v>84</v>
      </c>
      <c r="F57" s="138">
        <v>83</v>
      </c>
      <c r="G57" s="138">
        <v>83</v>
      </c>
      <c r="H57" s="138">
        <v>332</v>
      </c>
      <c r="I57" s="139">
        <v>0</v>
      </c>
      <c r="J57" s="145">
        <v>3.5999999999999943</v>
      </c>
      <c r="K57" s="145">
        <v>0.74285714285714732</v>
      </c>
      <c r="L57" s="145">
        <v>4.2564102564102626</v>
      </c>
      <c r="M57" s="145">
        <v>6.1025641025641022</v>
      </c>
      <c r="N57" s="145">
        <v>14.701831501831506</v>
      </c>
    </row>
    <row r="58" spans="1:14">
      <c r="A58" s="135">
        <v>12</v>
      </c>
      <c r="B58" s="136" t="s">
        <v>88</v>
      </c>
      <c r="C58" s="137" t="s">
        <v>94</v>
      </c>
      <c r="D58" s="138">
        <v>78</v>
      </c>
      <c r="E58" s="138">
        <v>90</v>
      </c>
      <c r="F58" s="138">
        <v>84</v>
      </c>
      <c r="G58" s="138">
        <v>81</v>
      </c>
      <c r="H58" s="138">
        <v>333</v>
      </c>
      <c r="I58" s="139">
        <v>0</v>
      </c>
      <c r="J58" s="145">
        <v>7.5999999999999943</v>
      </c>
      <c r="K58" s="145">
        <v>0</v>
      </c>
      <c r="L58" s="145">
        <v>3.2564102564102626</v>
      </c>
      <c r="M58" s="145">
        <v>8.1025641025641022</v>
      </c>
      <c r="N58" s="145">
        <v>18.958974358974359</v>
      </c>
    </row>
    <row r="59" spans="1:14">
      <c r="A59" s="135">
        <v>13</v>
      </c>
      <c r="B59" s="136" t="s">
        <v>88</v>
      </c>
      <c r="C59" s="137" t="s">
        <v>98</v>
      </c>
      <c r="D59" s="138">
        <v>81</v>
      </c>
      <c r="E59" s="138">
        <v>87</v>
      </c>
      <c r="F59" s="138">
        <v>84</v>
      </c>
      <c r="G59" s="138">
        <v>82</v>
      </c>
      <c r="H59" s="138">
        <v>334</v>
      </c>
      <c r="I59" s="139">
        <v>0</v>
      </c>
      <c r="J59" s="145">
        <v>4.5999999999999943</v>
      </c>
      <c r="K59" s="145">
        <v>0</v>
      </c>
      <c r="L59" s="145">
        <v>3.2564102564102626</v>
      </c>
      <c r="M59" s="145">
        <v>7.1025641025641022</v>
      </c>
      <c r="N59" s="145">
        <v>14.958974358974359</v>
      </c>
    </row>
    <row r="60" spans="1:14">
      <c r="A60" s="135">
        <v>14</v>
      </c>
      <c r="B60" s="136" t="s">
        <v>88</v>
      </c>
      <c r="C60" s="137" t="s">
        <v>100</v>
      </c>
      <c r="D60" s="138">
        <v>81</v>
      </c>
      <c r="E60" s="138">
        <v>84</v>
      </c>
      <c r="F60" s="138">
        <v>85</v>
      </c>
      <c r="G60" s="138">
        <v>84</v>
      </c>
      <c r="H60" s="138">
        <v>334</v>
      </c>
      <c r="I60" s="139">
        <v>0</v>
      </c>
      <c r="J60" s="145">
        <v>4.5999999999999943</v>
      </c>
      <c r="K60" s="145">
        <v>0.74285714285714732</v>
      </c>
      <c r="L60" s="145">
        <v>2.2564102564102626</v>
      </c>
      <c r="M60" s="145">
        <v>5.1025641025641022</v>
      </c>
      <c r="N60" s="145">
        <v>12.701831501831506</v>
      </c>
    </row>
    <row r="61" spans="1:14">
      <c r="A61" s="135">
        <v>15</v>
      </c>
      <c r="B61" s="136" t="s">
        <v>88</v>
      </c>
      <c r="C61" s="137" t="s">
        <v>104</v>
      </c>
      <c r="D61" s="138">
        <v>85</v>
      </c>
      <c r="E61" s="138">
        <v>84</v>
      </c>
      <c r="F61" s="138">
        <v>0</v>
      </c>
      <c r="G61" s="138">
        <v>0</v>
      </c>
      <c r="H61" s="138">
        <v>169</v>
      </c>
      <c r="I61" s="139" t="s">
        <v>190</v>
      </c>
      <c r="J61" s="145">
        <v>0.59999999999999432</v>
      </c>
      <c r="K61" s="145">
        <v>0.74285714285714732</v>
      </c>
      <c r="L61" s="145"/>
      <c r="M61" s="145"/>
      <c r="N61" s="145">
        <v>1.3428571428571416</v>
      </c>
    </row>
    <row r="62" spans="1:14">
      <c r="A62" s="135">
        <v>16</v>
      </c>
      <c r="B62" s="136" t="s">
        <v>88</v>
      </c>
      <c r="C62" s="137" t="s">
        <v>105</v>
      </c>
      <c r="D62" s="138">
        <v>86</v>
      </c>
      <c r="E62" s="138">
        <v>85</v>
      </c>
      <c r="F62" s="138">
        <v>0</v>
      </c>
      <c r="G62" s="138">
        <v>0</v>
      </c>
      <c r="H62" s="138">
        <v>171</v>
      </c>
      <c r="I62" s="139" t="s">
        <v>190</v>
      </c>
      <c r="J62" s="145">
        <v>0</v>
      </c>
      <c r="K62" s="145">
        <v>0</v>
      </c>
      <c r="L62" s="145"/>
      <c r="M62" s="145"/>
      <c r="N62" s="145">
        <v>0</v>
      </c>
    </row>
    <row r="63" spans="1:14">
      <c r="A63" s="135">
        <v>17</v>
      </c>
      <c r="B63" s="136" t="s">
        <v>88</v>
      </c>
      <c r="C63" s="137" t="s">
        <v>107</v>
      </c>
      <c r="D63" s="138">
        <v>88</v>
      </c>
      <c r="E63" s="138">
        <v>85</v>
      </c>
      <c r="F63" s="138">
        <v>0</v>
      </c>
      <c r="G63" s="138">
        <v>0</v>
      </c>
      <c r="H63" s="138">
        <v>173</v>
      </c>
      <c r="I63" s="139" t="s">
        <v>190</v>
      </c>
      <c r="J63" s="145">
        <v>0</v>
      </c>
      <c r="K63" s="145">
        <v>0</v>
      </c>
      <c r="L63" s="145"/>
      <c r="M63" s="145"/>
      <c r="N63" s="145">
        <v>0</v>
      </c>
    </row>
    <row r="64" spans="1:14">
      <c r="A64" s="135">
        <v>18</v>
      </c>
      <c r="B64" s="136" t="s">
        <v>88</v>
      </c>
      <c r="C64" s="137" t="s">
        <v>106</v>
      </c>
      <c r="D64" s="138">
        <v>87</v>
      </c>
      <c r="E64" s="138">
        <v>88</v>
      </c>
      <c r="F64" s="138">
        <v>0</v>
      </c>
      <c r="G64" s="138">
        <v>0</v>
      </c>
      <c r="H64" s="138">
        <v>175</v>
      </c>
      <c r="I64" s="139" t="s">
        <v>190</v>
      </c>
      <c r="J64" s="145">
        <v>0</v>
      </c>
      <c r="K64" s="145">
        <v>0</v>
      </c>
      <c r="L64" s="145"/>
      <c r="M64" s="145"/>
      <c r="N64" s="145">
        <v>0</v>
      </c>
    </row>
    <row r="65" spans="1:14">
      <c r="A65" s="135">
        <v>19</v>
      </c>
      <c r="B65" s="136" t="s">
        <v>88</v>
      </c>
      <c r="C65" s="137" t="s">
        <v>102</v>
      </c>
      <c r="D65" s="138">
        <v>83</v>
      </c>
      <c r="E65" s="138">
        <v>92</v>
      </c>
      <c r="F65" s="138">
        <v>0</v>
      </c>
      <c r="G65" s="138">
        <v>0</v>
      </c>
      <c r="H65" s="138">
        <v>175</v>
      </c>
      <c r="I65" s="139" t="s">
        <v>190</v>
      </c>
      <c r="J65" s="145">
        <v>2.5999999999999943</v>
      </c>
      <c r="K65" s="145">
        <v>0</v>
      </c>
      <c r="L65" s="145"/>
      <c r="M65" s="145"/>
      <c r="N65" s="145">
        <v>2.5999999999999943</v>
      </c>
    </row>
    <row r="66" spans="1:14">
      <c r="A66" s="135">
        <v>20</v>
      </c>
      <c r="B66" s="136" t="s">
        <v>88</v>
      </c>
      <c r="C66" s="137" t="s">
        <v>110</v>
      </c>
      <c r="D66" s="138">
        <v>98</v>
      </c>
      <c r="E66" s="138">
        <v>80</v>
      </c>
      <c r="F66" s="138">
        <v>0</v>
      </c>
      <c r="G66" s="138">
        <v>0</v>
      </c>
      <c r="H66" s="138">
        <v>178</v>
      </c>
      <c r="I66" s="139" t="s">
        <v>190</v>
      </c>
      <c r="J66" s="145">
        <v>0</v>
      </c>
      <c r="K66" s="145">
        <v>4.7428571428571473</v>
      </c>
      <c r="L66" s="145"/>
      <c r="M66" s="145"/>
      <c r="N66" s="145">
        <v>4.7428571428571473</v>
      </c>
    </row>
    <row r="67" spans="1:14">
      <c r="A67" s="135">
        <v>21</v>
      </c>
      <c r="B67" s="136" t="s">
        <v>88</v>
      </c>
      <c r="C67" s="137" t="s">
        <v>109</v>
      </c>
      <c r="D67" s="138">
        <v>95</v>
      </c>
      <c r="E67" s="138">
        <v>88</v>
      </c>
      <c r="F67" s="138">
        <v>0</v>
      </c>
      <c r="G67" s="138">
        <v>0</v>
      </c>
      <c r="H67" s="138">
        <v>183</v>
      </c>
      <c r="I67" s="139" t="s">
        <v>190</v>
      </c>
      <c r="J67" s="145">
        <v>0</v>
      </c>
      <c r="K67" s="145">
        <v>0</v>
      </c>
      <c r="L67" s="145"/>
      <c r="M67" s="145"/>
      <c r="N67" s="145">
        <v>0</v>
      </c>
    </row>
    <row r="68" spans="1:14">
      <c r="A68" s="135">
        <v>22</v>
      </c>
      <c r="B68" s="136" t="s">
        <v>88</v>
      </c>
      <c r="C68" s="137" t="s">
        <v>108</v>
      </c>
      <c r="D68" s="138">
        <v>90</v>
      </c>
      <c r="E68" s="138">
        <v>99</v>
      </c>
      <c r="F68" s="138">
        <v>0</v>
      </c>
      <c r="G68" s="138">
        <v>0</v>
      </c>
      <c r="H68" s="138">
        <v>189</v>
      </c>
      <c r="I68" s="139" t="s">
        <v>190</v>
      </c>
      <c r="J68" s="145">
        <v>0</v>
      </c>
      <c r="K68" s="145">
        <v>0</v>
      </c>
      <c r="L68" s="145"/>
      <c r="M68" s="145"/>
      <c r="N68" s="145">
        <v>0</v>
      </c>
    </row>
    <row r="69" spans="1:14">
      <c r="A69" s="135">
        <v>23</v>
      </c>
      <c r="B69" s="136" t="s">
        <v>88</v>
      </c>
      <c r="C69" s="137" t="s">
        <v>111</v>
      </c>
      <c r="D69" s="138">
        <v>100</v>
      </c>
      <c r="E69" s="138">
        <v>98</v>
      </c>
      <c r="F69" s="138">
        <v>0</v>
      </c>
      <c r="G69" s="138">
        <v>0</v>
      </c>
      <c r="H69" s="138">
        <v>198</v>
      </c>
      <c r="I69" s="139" t="s">
        <v>190</v>
      </c>
      <c r="J69" s="145">
        <v>0</v>
      </c>
      <c r="K69" s="145">
        <v>0</v>
      </c>
      <c r="L69" s="145"/>
      <c r="M69" s="145"/>
      <c r="N69" s="145">
        <v>0</v>
      </c>
    </row>
    <row r="70" spans="1:14">
      <c r="A70" s="135">
        <v>24</v>
      </c>
      <c r="B70" s="136" t="s">
        <v>88</v>
      </c>
      <c r="C70" s="137" t="s">
        <v>112</v>
      </c>
      <c r="D70" s="138">
        <v>104</v>
      </c>
      <c r="E70" s="138">
        <v>95</v>
      </c>
      <c r="F70" s="138">
        <v>0</v>
      </c>
      <c r="G70" s="138">
        <v>0</v>
      </c>
      <c r="H70" s="138">
        <v>199</v>
      </c>
      <c r="I70" s="139" t="s">
        <v>190</v>
      </c>
      <c r="J70" s="145">
        <v>0</v>
      </c>
      <c r="K70" s="145">
        <v>0</v>
      </c>
      <c r="L70" s="145"/>
      <c r="M70" s="145"/>
      <c r="N70" s="145">
        <v>0</v>
      </c>
    </row>
    <row r="71" spans="1:14">
      <c r="A71" s="135">
        <v>25</v>
      </c>
      <c r="B71" s="136" t="s">
        <v>88</v>
      </c>
      <c r="C71" s="137" t="s">
        <v>113</v>
      </c>
      <c r="D71" s="138">
        <v>107</v>
      </c>
      <c r="E71" s="138">
        <v>96</v>
      </c>
      <c r="F71" s="138">
        <v>0</v>
      </c>
      <c r="G71" s="138">
        <v>0</v>
      </c>
      <c r="H71" s="138">
        <v>203</v>
      </c>
      <c r="I71" s="139" t="s">
        <v>190</v>
      </c>
      <c r="J71" s="145">
        <v>0</v>
      </c>
      <c r="K71" s="145">
        <v>0</v>
      </c>
      <c r="L71" s="145"/>
      <c r="M71" s="145"/>
      <c r="N71" s="145">
        <v>0</v>
      </c>
    </row>
  </sheetData>
  <phoneticPr fontId="2" type="noConversion"/>
  <conditionalFormatting sqref="B2:B71">
    <cfRule type="expression" dxfId="289" priority="6">
      <formula>AND(XEG2=0,XEH2&lt;&gt;"")</formula>
    </cfRule>
  </conditionalFormatting>
  <conditionalFormatting sqref="A2:A71">
    <cfRule type="expression" dxfId="288" priority="5">
      <formula>AND(XEG2=0,XEH2&lt;&gt;"")</formula>
    </cfRule>
  </conditionalFormatting>
  <conditionalFormatting sqref="D2:G71">
    <cfRule type="cellIs" dxfId="287" priority="3" operator="lessThan">
      <formula>#REF!</formula>
    </cfRule>
    <cfRule type="cellIs" dxfId="286" priority="4" operator="equal">
      <formula>#REF!</formula>
    </cfRule>
  </conditionalFormatting>
  <conditionalFormatting sqref="H2:H71">
    <cfRule type="cellIs" dxfId="285" priority="1" operator="lessThan">
      <formula>#REF!*COUNTIF(D2:G2,"&gt;0")</formula>
    </cfRule>
    <cfRule type="cellIs" dxfId="28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workbookViewId="0">
      <selection activeCell="B2" sqref="B2:C73"/>
    </sheetView>
  </sheetViews>
  <sheetFormatPr defaultColWidth="9" defaultRowHeight="15"/>
  <cols>
    <col min="1" max="1" width="6" style="173" bestFit="1" customWidth="1"/>
    <col min="2" max="2" width="7.5" style="173" bestFit="1" customWidth="1"/>
    <col min="3" max="3" width="12.5" style="173" customWidth="1"/>
    <col min="4" max="4" width="5.375" style="173" customWidth="1"/>
    <col min="5" max="5" width="5.625" style="173" customWidth="1"/>
    <col min="6" max="6" width="5" style="173" customWidth="1"/>
    <col min="7" max="7" width="4.625" style="173" customWidth="1"/>
    <col min="8" max="8" width="7.75" style="173" customWidth="1"/>
    <col min="9" max="9" width="6" style="173" customWidth="1"/>
    <col min="10" max="16384" width="9" style="173"/>
  </cols>
  <sheetData>
    <row r="1" spans="1:14" ht="16.5">
      <c r="A1" s="177" t="s">
        <v>330</v>
      </c>
      <c r="B1" s="176" t="s">
        <v>329</v>
      </c>
      <c r="C1" s="176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5" t="s">
        <v>266</v>
      </c>
      <c r="B2" s="175" t="s">
        <v>41</v>
      </c>
      <c r="C2" s="175" t="s">
        <v>48</v>
      </c>
      <c r="D2" s="175">
        <v>69</v>
      </c>
      <c r="E2" s="175">
        <v>75</v>
      </c>
      <c r="F2" s="175">
        <v>70</v>
      </c>
      <c r="G2" s="175">
        <v>70</v>
      </c>
      <c r="H2" s="175">
        <v>284</v>
      </c>
      <c r="I2" s="175"/>
      <c r="J2" s="174">
        <v>16.055555555555557</v>
      </c>
      <c r="K2" s="174">
        <v>9.3888888888888857</v>
      </c>
      <c r="L2" s="174">
        <v>15.589743589743591</v>
      </c>
      <c r="M2" s="174">
        <v>17.358974358974365</v>
      </c>
      <c r="N2" s="174">
        <v>58.393162393162399</v>
      </c>
    </row>
    <row r="3" spans="1:14">
      <c r="A3" s="175">
        <v>1</v>
      </c>
      <c r="B3" s="175" t="s">
        <v>41</v>
      </c>
      <c r="C3" s="175" t="s">
        <v>42</v>
      </c>
      <c r="D3" s="175">
        <v>76</v>
      </c>
      <c r="E3" s="175">
        <v>70</v>
      </c>
      <c r="F3" s="175">
        <v>72</v>
      </c>
      <c r="G3" s="175">
        <v>73</v>
      </c>
      <c r="H3" s="175">
        <v>291</v>
      </c>
      <c r="I3" s="175"/>
      <c r="J3" s="174">
        <v>9.0555555555555571</v>
      </c>
      <c r="K3" s="174">
        <v>14.388888888888886</v>
      </c>
      <c r="L3" s="174">
        <v>13.589743589743591</v>
      </c>
      <c r="M3" s="174">
        <v>14.358974358974365</v>
      </c>
      <c r="N3" s="174">
        <v>51.393162393162399</v>
      </c>
    </row>
    <row r="4" spans="1:14">
      <c r="A4" s="175">
        <v>2</v>
      </c>
      <c r="B4" s="175" t="s">
        <v>41</v>
      </c>
      <c r="C4" s="175" t="s">
        <v>168</v>
      </c>
      <c r="D4" s="175">
        <v>77</v>
      </c>
      <c r="E4" s="175">
        <v>72</v>
      </c>
      <c r="F4" s="175">
        <v>73</v>
      </c>
      <c r="G4" s="175">
        <v>70</v>
      </c>
      <c r="H4" s="175">
        <v>292</v>
      </c>
      <c r="I4" s="175"/>
      <c r="J4" s="174">
        <v>8.0555555555555571</v>
      </c>
      <c r="K4" s="174">
        <v>12.388888888888886</v>
      </c>
      <c r="L4" s="174">
        <v>12.589743589743591</v>
      </c>
      <c r="M4" s="174">
        <v>17.358974358974365</v>
      </c>
      <c r="N4" s="174">
        <v>50.393162393162399</v>
      </c>
    </row>
    <row r="5" spans="1:14">
      <c r="A5" s="175">
        <v>3</v>
      </c>
      <c r="B5" s="175" t="s">
        <v>41</v>
      </c>
      <c r="C5" s="175" t="s">
        <v>198</v>
      </c>
      <c r="D5" s="175">
        <v>79</v>
      </c>
      <c r="E5" s="175">
        <v>67</v>
      </c>
      <c r="F5" s="175">
        <v>75</v>
      </c>
      <c r="G5" s="175">
        <v>72</v>
      </c>
      <c r="H5" s="175">
        <v>293</v>
      </c>
      <c r="I5" s="175"/>
      <c r="J5" s="174">
        <v>6.0555555555555571</v>
      </c>
      <c r="K5" s="174">
        <v>17.388888888888886</v>
      </c>
      <c r="L5" s="174">
        <v>10.589743589743591</v>
      </c>
      <c r="M5" s="174">
        <v>15.358974358974365</v>
      </c>
      <c r="N5" s="174">
        <v>49.393162393162399</v>
      </c>
    </row>
    <row r="6" spans="1:14">
      <c r="A6" s="175">
        <v>4</v>
      </c>
      <c r="B6" s="175" t="s">
        <v>41</v>
      </c>
      <c r="C6" s="175" t="s">
        <v>47</v>
      </c>
      <c r="D6" s="175">
        <v>75</v>
      </c>
      <c r="E6" s="175">
        <v>74</v>
      </c>
      <c r="F6" s="175">
        <v>69</v>
      </c>
      <c r="G6" s="175">
        <v>75</v>
      </c>
      <c r="H6" s="175">
        <v>293</v>
      </c>
      <c r="I6" s="175"/>
      <c r="J6" s="174">
        <v>10.055555555555557</v>
      </c>
      <c r="K6" s="174">
        <v>10.388888888888886</v>
      </c>
      <c r="L6" s="174">
        <v>16.589743589743591</v>
      </c>
      <c r="M6" s="174">
        <v>12.358974358974365</v>
      </c>
      <c r="N6" s="174">
        <v>49.393162393162399</v>
      </c>
    </row>
    <row r="7" spans="1:14">
      <c r="A7" s="175">
        <v>1</v>
      </c>
      <c r="B7" s="175" t="s">
        <v>65</v>
      </c>
      <c r="C7" s="175" t="s">
        <v>72</v>
      </c>
      <c r="D7" s="175">
        <v>76</v>
      </c>
      <c r="E7" s="175">
        <v>72</v>
      </c>
      <c r="F7" s="175">
        <v>77</v>
      </c>
      <c r="G7" s="175">
        <v>69</v>
      </c>
      <c r="H7" s="175">
        <v>294</v>
      </c>
      <c r="I7" s="175"/>
      <c r="J7" s="174">
        <v>9.0555555555555571</v>
      </c>
      <c r="K7" s="174">
        <v>12.388888888888886</v>
      </c>
      <c r="L7" s="174">
        <v>8.5897435897435912</v>
      </c>
      <c r="M7" s="174">
        <v>18.358974358974365</v>
      </c>
      <c r="N7" s="174">
        <v>48.393162393162399</v>
      </c>
    </row>
    <row r="8" spans="1:14">
      <c r="A8" s="175">
        <v>5</v>
      </c>
      <c r="B8" s="175" t="s">
        <v>41</v>
      </c>
      <c r="C8" s="175" t="s">
        <v>49</v>
      </c>
      <c r="D8" s="175">
        <v>72</v>
      </c>
      <c r="E8" s="175">
        <v>70</v>
      </c>
      <c r="F8" s="175">
        <v>75</v>
      </c>
      <c r="G8" s="175">
        <v>78</v>
      </c>
      <c r="H8" s="175">
        <v>295</v>
      </c>
      <c r="I8" s="175"/>
      <c r="J8" s="174">
        <v>13.055555555555557</v>
      </c>
      <c r="K8" s="174">
        <v>14.388888888888886</v>
      </c>
      <c r="L8" s="174">
        <v>10.589743589743591</v>
      </c>
      <c r="M8" s="174">
        <v>9.3589743589743648</v>
      </c>
      <c r="N8" s="174">
        <v>47.393162393162399</v>
      </c>
    </row>
    <row r="9" spans="1:14">
      <c r="A9" s="175">
        <v>6</v>
      </c>
      <c r="B9" s="175" t="s">
        <v>41</v>
      </c>
      <c r="C9" s="175" t="s">
        <v>46</v>
      </c>
      <c r="D9" s="175">
        <v>71</v>
      </c>
      <c r="E9" s="175">
        <v>75</v>
      </c>
      <c r="F9" s="175">
        <v>77</v>
      </c>
      <c r="G9" s="175">
        <v>73</v>
      </c>
      <c r="H9" s="175">
        <v>296</v>
      </c>
      <c r="I9" s="175"/>
      <c r="J9" s="174">
        <v>14.055555555555557</v>
      </c>
      <c r="K9" s="174">
        <v>9.3888888888888857</v>
      </c>
      <c r="L9" s="174">
        <v>8.5897435897435912</v>
      </c>
      <c r="M9" s="174">
        <v>14.358974358974365</v>
      </c>
      <c r="N9" s="174">
        <v>46.393162393162399</v>
      </c>
    </row>
    <row r="10" spans="1:14">
      <c r="A10" s="175">
        <v>2</v>
      </c>
      <c r="B10" s="175" t="s">
        <v>65</v>
      </c>
      <c r="C10" s="175" t="s">
        <v>73</v>
      </c>
      <c r="D10" s="175">
        <v>73</v>
      </c>
      <c r="E10" s="175">
        <v>77</v>
      </c>
      <c r="F10" s="175">
        <v>76</v>
      </c>
      <c r="G10" s="175">
        <v>70</v>
      </c>
      <c r="H10" s="175">
        <v>296</v>
      </c>
      <c r="I10" s="175"/>
      <c r="J10" s="174">
        <v>12.055555555555557</v>
      </c>
      <c r="K10" s="174">
        <v>7.3888888888888857</v>
      </c>
      <c r="L10" s="174">
        <v>9.5897435897435912</v>
      </c>
      <c r="M10" s="174">
        <v>17.358974358974365</v>
      </c>
      <c r="N10" s="174">
        <v>46.393162393162399</v>
      </c>
    </row>
    <row r="11" spans="1:14">
      <c r="A11" s="175">
        <v>3</v>
      </c>
      <c r="B11" s="175" t="s">
        <v>65</v>
      </c>
      <c r="C11" s="175" t="s">
        <v>70</v>
      </c>
      <c r="D11" s="175">
        <v>79</v>
      </c>
      <c r="E11" s="175">
        <v>71</v>
      </c>
      <c r="F11" s="175">
        <v>70</v>
      </c>
      <c r="G11" s="175">
        <v>76</v>
      </c>
      <c r="H11" s="175">
        <v>296</v>
      </c>
      <c r="I11" s="175"/>
      <c r="J11" s="174">
        <v>6.0555555555555571</v>
      </c>
      <c r="K11" s="174">
        <v>13.388888888888886</v>
      </c>
      <c r="L11" s="174">
        <v>15.589743589743591</v>
      </c>
      <c r="M11" s="174">
        <v>11.358974358974365</v>
      </c>
      <c r="N11" s="174">
        <v>46.393162393162399</v>
      </c>
    </row>
    <row r="12" spans="1:14">
      <c r="A12" s="175">
        <v>4</v>
      </c>
      <c r="B12" s="175" t="s">
        <v>65</v>
      </c>
      <c r="C12" s="175" t="s">
        <v>69</v>
      </c>
      <c r="D12" s="175">
        <v>76</v>
      </c>
      <c r="E12" s="175">
        <v>72</v>
      </c>
      <c r="F12" s="175">
        <v>70</v>
      </c>
      <c r="G12" s="175">
        <v>78</v>
      </c>
      <c r="H12" s="175">
        <v>296</v>
      </c>
      <c r="I12" s="175"/>
      <c r="J12" s="174">
        <v>9.0555555555555571</v>
      </c>
      <c r="K12" s="174">
        <v>12.388888888888886</v>
      </c>
      <c r="L12" s="174">
        <v>15.589743589743591</v>
      </c>
      <c r="M12" s="174">
        <v>9.3589743589743648</v>
      </c>
      <c r="N12" s="174">
        <v>46.393162393162399</v>
      </c>
    </row>
    <row r="13" spans="1:14">
      <c r="A13" s="175">
        <v>5</v>
      </c>
      <c r="B13" s="175" t="s">
        <v>65</v>
      </c>
      <c r="C13" s="175" t="s">
        <v>82</v>
      </c>
      <c r="D13" s="175">
        <v>72</v>
      </c>
      <c r="E13" s="175">
        <v>72</v>
      </c>
      <c r="F13" s="175">
        <v>74</v>
      </c>
      <c r="G13" s="175">
        <v>78</v>
      </c>
      <c r="H13" s="175">
        <v>296</v>
      </c>
      <c r="I13" s="175"/>
      <c r="J13" s="174">
        <v>13.055555555555557</v>
      </c>
      <c r="K13" s="174">
        <v>12.388888888888886</v>
      </c>
      <c r="L13" s="174">
        <v>11.589743589743591</v>
      </c>
      <c r="M13" s="174">
        <v>9.3589743589743648</v>
      </c>
      <c r="N13" s="174">
        <v>46.393162393162399</v>
      </c>
    </row>
    <row r="14" spans="1:14">
      <c r="A14" s="175">
        <v>7</v>
      </c>
      <c r="B14" s="175" t="s">
        <v>41</v>
      </c>
      <c r="C14" s="175" t="s">
        <v>44</v>
      </c>
      <c r="D14" s="175">
        <v>77</v>
      </c>
      <c r="E14" s="175">
        <v>73</v>
      </c>
      <c r="F14" s="175">
        <v>73</v>
      </c>
      <c r="G14" s="175">
        <v>74</v>
      </c>
      <c r="H14" s="175">
        <v>297</v>
      </c>
      <c r="I14" s="175"/>
      <c r="J14" s="174">
        <v>8.0555555555555571</v>
      </c>
      <c r="K14" s="174">
        <v>11.388888888888886</v>
      </c>
      <c r="L14" s="174">
        <v>12.589743589743591</v>
      </c>
      <c r="M14" s="174">
        <v>13.358974358974365</v>
      </c>
      <c r="N14" s="174">
        <v>45.393162393162399</v>
      </c>
    </row>
    <row r="15" spans="1:14">
      <c r="A15" s="175">
        <v>8</v>
      </c>
      <c r="B15" s="175" t="s">
        <v>41</v>
      </c>
      <c r="C15" s="175" t="s">
        <v>50</v>
      </c>
      <c r="D15" s="175">
        <v>77</v>
      </c>
      <c r="E15" s="175">
        <v>73</v>
      </c>
      <c r="F15" s="175">
        <v>73</v>
      </c>
      <c r="G15" s="175">
        <v>75</v>
      </c>
      <c r="H15" s="175">
        <v>298</v>
      </c>
      <c r="I15" s="175"/>
      <c r="J15" s="174">
        <v>8.0555555555555571</v>
      </c>
      <c r="K15" s="174">
        <v>11.388888888888886</v>
      </c>
      <c r="L15" s="174">
        <v>12.589743589743591</v>
      </c>
      <c r="M15" s="174">
        <v>12.358974358974365</v>
      </c>
      <c r="N15" s="174">
        <v>44.393162393162399</v>
      </c>
    </row>
    <row r="16" spans="1:14">
      <c r="A16" s="175">
        <v>9</v>
      </c>
      <c r="B16" s="175" t="s">
        <v>41</v>
      </c>
      <c r="C16" s="175" t="s">
        <v>56</v>
      </c>
      <c r="D16" s="175">
        <v>74</v>
      </c>
      <c r="E16" s="175">
        <v>72</v>
      </c>
      <c r="F16" s="175">
        <v>74</v>
      </c>
      <c r="G16" s="175">
        <v>78</v>
      </c>
      <c r="H16" s="175">
        <v>298</v>
      </c>
      <c r="I16" s="175"/>
      <c r="J16" s="174">
        <v>11.055555555555557</v>
      </c>
      <c r="K16" s="174">
        <v>12.388888888888886</v>
      </c>
      <c r="L16" s="174">
        <v>11.589743589743591</v>
      </c>
      <c r="M16" s="174">
        <v>9.3589743589743648</v>
      </c>
      <c r="N16" s="174">
        <v>44.393162393162399</v>
      </c>
    </row>
    <row r="17" spans="1:14">
      <c r="A17" s="175">
        <v>1</v>
      </c>
      <c r="B17" s="175" t="s">
        <v>88</v>
      </c>
      <c r="C17" s="175" t="s">
        <v>90</v>
      </c>
      <c r="D17" s="175">
        <v>73</v>
      </c>
      <c r="E17" s="175">
        <v>74</v>
      </c>
      <c r="F17" s="175">
        <v>74</v>
      </c>
      <c r="G17" s="175">
        <v>78</v>
      </c>
      <c r="H17" s="175">
        <v>299</v>
      </c>
      <c r="I17" s="175"/>
      <c r="J17" s="174">
        <v>12.055555555555557</v>
      </c>
      <c r="K17" s="174">
        <v>10.388888888888886</v>
      </c>
      <c r="L17" s="174">
        <v>11.589743589743591</v>
      </c>
      <c r="M17" s="174">
        <v>9.3589743589743648</v>
      </c>
      <c r="N17" s="174">
        <v>43.393162393162399</v>
      </c>
    </row>
    <row r="18" spans="1:14">
      <c r="A18" s="175">
        <v>10</v>
      </c>
      <c r="B18" s="175" t="s">
        <v>41</v>
      </c>
      <c r="C18" s="175" t="s">
        <v>57</v>
      </c>
      <c r="D18" s="175">
        <v>71</v>
      </c>
      <c r="E18" s="175">
        <v>79</v>
      </c>
      <c r="F18" s="175">
        <v>72</v>
      </c>
      <c r="G18" s="175">
        <v>78</v>
      </c>
      <c r="H18" s="175">
        <v>300</v>
      </c>
      <c r="I18" s="175"/>
      <c r="J18" s="174">
        <v>14.055555555555557</v>
      </c>
      <c r="K18" s="174">
        <v>5.3888888888888857</v>
      </c>
      <c r="L18" s="174">
        <v>13.589743589743591</v>
      </c>
      <c r="M18" s="174">
        <v>9.3589743589743648</v>
      </c>
      <c r="N18" s="174">
        <v>42.393162393162399</v>
      </c>
    </row>
    <row r="19" spans="1:14">
      <c r="A19" s="175">
        <v>6</v>
      </c>
      <c r="B19" s="175" t="s">
        <v>65</v>
      </c>
      <c r="C19" s="175" t="s">
        <v>66</v>
      </c>
      <c r="D19" s="175">
        <v>70</v>
      </c>
      <c r="E19" s="175">
        <v>79</v>
      </c>
      <c r="F19" s="175">
        <v>79</v>
      </c>
      <c r="G19" s="175">
        <v>72</v>
      </c>
      <c r="H19" s="175">
        <v>300</v>
      </c>
      <c r="I19" s="175"/>
      <c r="J19" s="174">
        <v>15.055555555555557</v>
      </c>
      <c r="K19" s="174">
        <v>5.3888888888888857</v>
      </c>
      <c r="L19" s="174">
        <v>6.5897435897435912</v>
      </c>
      <c r="M19" s="174">
        <v>15.358974358974365</v>
      </c>
      <c r="N19" s="174">
        <v>42.393162393162399</v>
      </c>
    </row>
    <row r="20" spans="1:14">
      <c r="A20" s="175">
        <v>7</v>
      </c>
      <c r="B20" s="175" t="s">
        <v>65</v>
      </c>
      <c r="C20" s="175" t="s">
        <v>75</v>
      </c>
      <c r="D20" s="175">
        <v>76</v>
      </c>
      <c r="E20" s="175">
        <v>72</v>
      </c>
      <c r="F20" s="175">
        <v>78</v>
      </c>
      <c r="G20" s="175">
        <v>74</v>
      </c>
      <c r="H20" s="175">
        <v>300</v>
      </c>
      <c r="I20" s="175"/>
      <c r="J20" s="174">
        <v>9.0555555555555571</v>
      </c>
      <c r="K20" s="174">
        <v>12.388888888888886</v>
      </c>
      <c r="L20" s="174">
        <v>7.5897435897435912</v>
      </c>
      <c r="M20" s="174">
        <v>13.358974358974365</v>
      </c>
      <c r="N20" s="174">
        <v>42.393162393162399</v>
      </c>
    </row>
    <row r="21" spans="1:14">
      <c r="A21" s="175">
        <v>11</v>
      </c>
      <c r="B21" s="175" t="s">
        <v>41</v>
      </c>
      <c r="C21" s="175" t="s">
        <v>323</v>
      </c>
      <c r="D21" s="175">
        <v>71</v>
      </c>
      <c r="E21" s="175">
        <v>77</v>
      </c>
      <c r="F21" s="175">
        <v>78</v>
      </c>
      <c r="G21" s="175">
        <v>75</v>
      </c>
      <c r="H21" s="175">
        <v>301</v>
      </c>
      <c r="I21" s="175"/>
      <c r="J21" s="174">
        <v>14.055555555555557</v>
      </c>
      <c r="K21" s="174">
        <v>7.3888888888888857</v>
      </c>
      <c r="L21" s="174">
        <v>7.5897435897435912</v>
      </c>
      <c r="M21" s="174">
        <v>12.358974358974365</v>
      </c>
      <c r="N21" s="174">
        <v>41.393162393162399</v>
      </c>
    </row>
    <row r="22" spans="1:14">
      <c r="A22" s="175">
        <v>12</v>
      </c>
      <c r="B22" s="175" t="s">
        <v>41</v>
      </c>
      <c r="C22" s="175" t="s">
        <v>76</v>
      </c>
      <c r="D22" s="175">
        <v>76</v>
      </c>
      <c r="E22" s="175">
        <v>74</v>
      </c>
      <c r="F22" s="175">
        <v>77</v>
      </c>
      <c r="G22" s="175">
        <v>76</v>
      </c>
      <c r="H22" s="175">
        <v>303</v>
      </c>
      <c r="I22" s="175"/>
      <c r="J22" s="174">
        <v>9.0555555555555571</v>
      </c>
      <c r="K22" s="174">
        <v>10.388888888888886</v>
      </c>
      <c r="L22" s="174">
        <v>8.5897435897435912</v>
      </c>
      <c r="M22" s="174">
        <v>11.358974358974365</v>
      </c>
      <c r="N22" s="174">
        <v>39.393162393162399</v>
      </c>
    </row>
    <row r="23" spans="1:14">
      <c r="A23" s="175">
        <v>8</v>
      </c>
      <c r="B23" s="175" t="s">
        <v>65</v>
      </c>
      <c r="C23" s="175" t="s">
        <v>78</v>
      </c>
      <c r="D23" s="175">
        <v>75</v>
      </c>
      <c r="E23" s="175">
        <v>79</v>
      </c>
      <c r="F23" s="175">
        <v>73</v>
      </c>
      <c r="G23" s="175">
        <v>76</v>
      </c>
      <c r="H23" s="175">
        <v>303</v>
      </c>
      <c r="I23" s="175"/>
      <c r="J23" s="174">
        <v>10.055555555555557</v>
      </c>
      <c r="K23" s="174">
        <v>5.3888888888888857</v>
      </c>
      <c r="L23" s="174">
        <v>12.589743589743591</v>
      </c>
      <c r="M23" s="174">
        <v>11.358974358974365</v>
      </c>
      <c r="N23" s="174">
        <v>39.393162393162399</v>
      </c>
    </row>
    <row r="24" spans="1:14">
      <c r="A24" s="175">
        <v>9</v>
      </c>
      <c r="B24" s="175" t="s">
        <v>65</v>
      </c>
      <c r="C24" s="175" t="s">
        <v>67</v>
      </c>
      <c r="D24" s="175">
        <v>76</v>
      </c>
      <c r="E24" s="175">
        <v>77</v>
      </c>
      <c r="F24" s="175">
        <v>73</v>
      </c>
      <c r="G24" s="175">
        <v>78</v>
      </c>
      <c r="H24" s="175">
        <v>304</v>
      </c>
      <c r="I24" s="175"/>
      <c r="J24" s="174">
        <v>9.0555555555555571</v>
      </c>
      <c r="K24" s="174">
        <v>7.3888888888888857</v>
      </c>
      <c r="L24" s="174">
        <v>12.589743589743591</v>
      </c>
      <c r="M24" s="174">
        <v>9.3589743589743648</v>
      </c>
      <c r="N24" s="174">
        <v>38.393162393162399</v>
      </c>
    </row>
    <row r="25" spans="1:14">
      <c r="A25" s="175">
        <v>13</v>
      </c>
      <c r="B25" s="175" t="s">
        <v>41</v>
      </c>
      <c r="C25" s="175" t="s">
        <v>59</v>
      </c>
      <c r="D25" s="175">
        <v>76</v>
      </c>
      <c r="E25" s="175">
        <v>74</v>
      </c>
      <c r="F25" s="175">
        <v>69</v>
      </c>
      <c r="G25" s="175">
        <v>86</v>
      </c>
      <c r="H25" s="175">
        <v>305</v>
      </c>
      <c r="I25" s="175"/>
      <c r="J25" s="174">
        <v>9.0555555555555571</v>
      </c>
      <c r="K25" s="174">
        <v>10.388888888888886</v>
      </c>
      <c r="L25" s="174">
        <v>16.589743589743591</v>
      </c>
      <c r="M25" s="174">
        <v>1.3589743589743648</v>
      </c>
      <c r="N25" s="174">
        <v>37.393162393162399</v>
      </c>
    </row>
    <row r="26" spans="1:14">
      <c r="A26" s="175">
        <v>10</v>
      </c>
      <c r="B26" s="175" t="s">
        <v>65</v>
      </c>
      <c r="C26" s="175" t="s">
        <v>68</v>
      </c>
      <c r="D26" s="175">
        <v>76</v>
      </c>
      <c r="E26" s="175">
        <v>75</v>
      </c>
      <c r="F26" s="175">
        <v>78</v>
      </c>
      <c r="G26" s="175">
        <v>76</v>
      </c>
      <c r="H26" s="175">
        <v>305</v>
      </c>
      <c r="I26" s="175"/>
      <c r="J26" s="174">
        <v>9.0555555555555571</v>
      </c>
      <c r="K26" s="174">
        <v>9.3888888888888857</v>
      </c>
      <c r="L26" s="174">
        <v>7.5897435897435912</v>
      </c>
      <c r="M26" s="174">
        <v>11.358974358974365</v>
      </c>
      <c r="N26" s="174">
        <v>37.393162393162399</v>
      </c>
    </row>
    <row r="27" spans="1:14">
      <c r="A27" s="175">
        <v>11</v>
      </c>
      <c r="B27" s="175" t="s">
        <v>65</v>
      </c>
      <c r="C27" s="175" t="s">
        <v>85</v>
      </c>
      <c r="D27" s="175">
        <v>78</v>
      </c>
      <c r="E27" s="175">
        <v>76</v>
      </c>
      <c r="F27" s="175">
        <v>72</v>
      </c>
      <c r="G27" s="175">
        <v>81</v>
      </c>
      <c r="H27" s="175">
        <v>307</v>
      </c>
      <c r="I27" s="175"/>
      <c r="J27" s="174">
        <v>7.0555555555555571</v>
      </c>
      <c r="K27" s="174">
        <v>8.3888888888888857</v>
      </c>
      <c r="L27" s="174">
        <v>13.589743589743591</v>
      </c>
      <c r="M27" s="174">
        <v>6.3589743589743648</v>
      </c>
      <c r="N27" s="174">
        <v>35.393162393162399</v>
      </c>
    </row>
    <row r="28" spans="1:14">
      <c r="A28" s="175">
        <v>12</v>
      </c>
      <c r="B28" s="175" t="s">
        <v>65</v>
      </c>
      <c r="C28" s="175" t="s">
        <v>279</v>
      </c>
      <c r="D28" s="175">
        <v>77</v>
      </c>
      <c r="E28" s="175">
        <v>77</v>
      </c>
      <c r="F28" s="175">
        <v>78</v>
      </c>
      <c r="G28" s="175">
        <v>76</v>
      </c>
      <c r="H28" s="175">
        <v>308</v>
      </c>
      <c r="I28" s="175"/>
      <c r="J28" s="174">
        <v>8.0555555555555571</v>
      </c>
      <c r="K28" s="174">
        <v>7.3888888888888857</v>
      </c>
      <c r="L28" s="174">
        <v>7.5897435897435912</v>
      </c>
      <c r="M28" s="174">
        <v>11.358974358974365</v>
      </c>
      <c r="N28" s="174">
        <v>34.393162393162399</v>
      </c>
    </row>
    <row r="29" spans="1:14">
      <c r="A29" s="175">
        <v>2</v>
      </c>
      <c r="B29" s="175" t="s">
        <v>88</v>
      </c>
      <c r="C29" s="175" t="s">
        <v>103</v>
      </c>
      <c r="D29" s="175">
        <v>79</v>
      </c>
      <c r="E29" s="175">
        <v>79</v>
      </c>
      <c r="F29" s="175">
        <v>75</v>
      </c>
      <c r="G29" s="175">
        <v>79</v>
      </c>
      <c r="H29" s="175">
        <v>312</v>
      </c>
      <c r="I29" s="175"/>
      <c r="J29" s="174">
        <v>6.0555555555555571</v>
      </c>
      <c r="K29" s="174">
        <v>5.3888888888888857</v>
      </c>
      <c r="L29" s="174">
        <v>10.589743589743591</v>
      </c>
      <c r="M29" s="174">
        <v>8.3589743589743648</v>
      </c>
      <c r="N29" s="174">
        <v>30.393162393162399</v>
      </c>
    </row>
    <row r="30" spans="1:14">
      <c r="A30" s="175">
        <v>13</v>
      </c>
      <c r="B30" s="175" t="s">
        <v>65</v>
      </c>
      <c r="C30" s="175" t="s">
        <v>89</v>
      </c>
      <c r="D30" s="175">
        <v>81</v>
      </c>
      <c r="E30" s="175">
        <v>73</v>
      </c>
      <c r="F30" s="175">
        <v>74</v>
      </c>
      <c r="G30" s="175">
        <v>85</v>
      </c>
      <c r="H30" s="175">
        <v>313</v>
      </c>
      <c r="I30" s="175"/>
      <c r="J30" s="174">
        <v>4.0555555555555571</v>
      </c>
      <c r="K30" s="174">
        <v>11.388888888888886</v>
      </c>
      <c r="L30" s="174">
        <v>11.589743589743591</v>
      </c>
      <c r="M30" s="174">
        <v>2.3589743589743648</v>
      </c>
      <c r="N30" s="174">
        <v>29.393162393162399</v>
      </c>
    </row>
    <row r="31" spans="1:14">
      <c r="A31" s="175">
        <v>3</v>
      </c>
      <c r="B31" s="175" t="s">
        <v>88</v>
      </c>
      <c r="C31" s="175" t="s">
        <v>104</v>
      </c>
      <c r="D31" s="175">
        <v>80</v>
      </c>
      <c r="E31" s="175">
        <v>77</v>
      </c>
      <c r="F31" s="175">
        <v>79</v>
      </c>
      <c r="G31" s="175">
        <v>78</v>
      </c>
      <c r="H31" s="175">
        <v>314</v>
      </c>
      <c r="I31" s="175"/>
      <c r="J31" s="174">
        <v>5.0555555555555571</v>
      </c>
      <c r="K31" s="174">
        <v>7.3888888888888857</v>
      </c>
      <c r="L31" s="174">
        <v>6.5897435897435912</v>
      </c>
      <c r="M31" s="174">
        <v>9.3589743589743648</v>
      </c>
      <c r="N31" s="174">
        <v>28.393162393162399</v>
      </c>
    </row>
    <row r="32" spans="1:14">
      <c r="A32" s="175">
        <v>4</v>
      </c>
      <c r="B32" s="175" t="s">
        <v>88</v>
      </c>
      <c r="C32" s="175" t="s">
        <v>92</v>
      </c>
      <c r="D32" s="175">
        <v>77</v>
      </c>
      <c r="E32" s="175">
        <v>79</v>
      </c>
      <c r="F32" s="175">
        <v>78</v>
      </c>
      <c r="G32" s="175">
        <v>80</v>
      </c>
      <c r="H32" s="175">
        <v>314</v>
      </c>
      <c r="I32" s="175"/>
      <c r="J32" s="174">
        <v>8.0555555555555571</v>
      </c>
      <c r="K32" s="174">
        <v>5.3888888888888857</v>
      </c>
      <c r="L32" s="174">
        <v>7.5897435897435912</v>
      </c>
      <c r="M32" s="174">
        <v>7.3589743589743648</v>
      </c>
      <c r="N32" s="174">
        <v>28.393162393162399</v>
      </c>
    </row>
    <row r="33" spans="1:14">
      <c r="A33" s="175">
        <v>5</v>
      </c>
      <c r="B33" s="175" t="s">
        <v>88</v>
      </c>
      <c r="C33" s="175" t="s">
        <v>93</v>
      </c>
      <c r="D33" s="175">
        <v>79</v>
      </c>
      <c r="E33" s="175">
        <v>80</v>
      </c>
      <c r="F33" s="175">
        <v>74</v>
      </c>
      <c r="G33" s="175">
        <v>81</v>
      </c>
      <c r="H33" s="175">
        <v>314</v>
      </c>
      <c r="I33" s="175"/>
      <c r="J33" s="174">
        <v>6.0555555555555571</v>
      </c>
      <c r="K33" s="174">
        <v>4.3888888888888857</v>
      </c>
      <c r="L33" s="174">
        <v>11.589743589743591</v>
      </c>
      <c r="M33" s="174">
        <v>6.3589743589743648</v>
      </c>
      <c r="N33" s="174">
        <v>28.393162393162399</v>
      </c>
    </row>
    <row r="34" spans="1:14">
      <c r="A34" s="175">
        <v>6</v>
      </c>
      <c r="B34" s="175" t="s">
        <v>88</v>
      </c>
      <c r="C34" s="175" t="s">
        <v>97</v>
      </c>
      <c r="D34" s="175">
        <v>81</v>
      </c>
      <c r="E34" s="175">
        <v>79</v>
      </c>
      <c r="F34" s="175">
        <v>79</v>
      </c>
      <c r="G34" s="175">
        <v>77</v>
      </c>
      <c r="H34" s="175">
        <v>316</v>
      </c>
      <c r="I34" s="175"/>
      <c r="J34" s="174">
        <v>4.0555555555555571</v>
      </c>
      <c r="K34" s="174">
        <v>5.3888888888888857</v>
      </c>
      <c r="L34" s="174">
        <v>6.5897435897435912</v>
      </c>
      <c r="M34" s="174">
        <v>10.358974358974365</v>
      </c>
      <c r="N34" s="174">
        <v>26.393162393162399</v>
      </c>
    </row>
    <row r="35" spans="1:14">
      <c r="A35" s="175">
        <v>7</v>
      </c>
      <c r="B35" s="175" t="s">
        <v>88</v>
      </c>
      <c r="C35" s="175" t="s">
        <v>105</v>
      </c>
      <c r="D35" s="175">
        <v>79</v>
      </c>
      <c r="E35" s="175">
        <v>78</v>
      </c>
      <c r="F35" s="175">
        <v>76</v>
      </c>
      <c r="G35" s="175">
        <v>83</v>
      </c>
      <c r="H35" s="175">
        <v>316</v>
      </c>
      <c r="I35" s="175"/>
      <c r="J35" s="174">
        <v>6.0555555555555571</v>
      </c>
      <c r="K35" s="174">
        <v>6.3888888888888857</v>
      </c>
      <c r="L35" s="174">
        <v>9.5897435897435912</v>
      </c>
      <c r="M35" s="174">
        <v>4.3589743589743648</v>
      </c>
      <c r="N35" s="174">
        <v>26.393162393162399</v>
      </c>
    </row>
    <row r="36" spans="1:14">
      <c r="A36" s="175">
        <v>8</v>
      </c>
      <c r="B36" s="175" t="s">
        <v>88</v>
      </c>
      <c r="C36" s="175" t="s">
        <v>95</v>
      </c>
      <c r="D36" s="175">
        <v>81</v>
      </c>
      <c r="E36" s="175">
        <v>76</v>
      </c>
      <c r="F36" s="175">
        <v>81</v>
      </c>
      <c r="G36" s="175">
        <v>81</v>
      </c>
      <c r="H36" s="175">
        <v>319</v>
      </c>
      <c r="I36" s="175"/>
      <c r="J36" s="174">
        <v>4.0555555555555571</v>
      </c>
      <c r="K36" s="174">
        <v>8.3888888888888857</v>
      </c>
      <c r="L36" s="174">
        <v>4.5897435897435912</v>
      </c>
      <c r="M36" s="174">
        <v>6.3589743589743648</v>
      </c>
      <c r="N36" s="174">
        <v>23.393162393162399</v>
      </c>
    </row>
    <row r="37" spans="1:14">
      <c r="A37" s="175">
        <v>14</v>
      </c>
      <c r="B37" s="175" t="s">
        <v>41</v>
      </c>
      <c r="C37" s="175" t="s">
        <v>60</v>
      </c>
      <c r="D37" s="175">
        <v>76</v>
      </c>
      <c r="E37" s="175">
        <v>76</v>
      </c>
      <c r="F37" s="175">
        <v>0</v>
      </c>
      <c r="G37" s="175">
        <v>0</v>
      </c>
      <c r="H37" s="175">
        <v>152</v>
      </c>
      <c r="I37" s="175"/>
      <c r="J37" s="174">
        <v>9.0555555555555571</v>
      </c>
      <c r="K37" s="174">
        <v>8.3888888888888857</v>
      </c>
      <c r="L37" s="174" t="s">
        <v>315</v>
      </c>
      <c r="M37" s="174" t="s">
        <v>315</v>
      </c>
      <c r="N37" s="174">
        <v>17.444444444444443</v>
      </c>
    </row>
    <row r="38" spans="1:14">
      <c r="A38" s="175">
        <v>10</v>
      </c>
      <c r="B38" s="175" t="s">
        <v>88</v>
      </c>
      <c r="C38" s="175" t="s">
        <v>100</v>
      </c>
      <c r="D38" s="175">
        <v>79</v>
      </c>
      <c r="E38" s="175">
        <v>77</v>
      </c>
      <c r="F38" s="175">
        <v>86</v>
      </c>
      <c r="G38" s="175">
        <v>84</v>
      </c>
      <c r="H38" s="175">
        <v>326</v>
      </c>
      <c r="I38" s="175"/>
      <c r="J38" s="174">
        <v>6.0555555555555571</v>
      </c>
      <c r="K38" s="174">
        <v>7.3888888888888857</v>
      </c>
      <c r="L38" s="174">
        <v>0</v>
      </c>
      <c r="M38" s="174">
        <v>3.3589743589743648</v>
      </c>
      <c r="N38" s="174">
        <v>16.803418803418808</v>
      </c>
    </row>
    <row r="39" spans="1:14">
      <c r="A39" s="175">
        <v>15</v>
      </c>
      <c r="B39" s="175" t="s">
        <v>41</v>
      </c>
      <c r="C39" s="175" t="s">
        <v>170</v>
      </c>
      <c r="D39" s="175">
        <v>77</v>
      </c>
      <c r="E39" s="175">
        <v>76</v>
      </c>
      <c r="F39" s="175">
        <v>0</v>
      </c>
      <c r="G39" s="175">
        <v>0</v>
      </c>
      <c r="H39" s="175">
        <v>153</v>
      </c>
      <c r="I39" s="175"/>
      <c r="J39" s="174">
        <v>8.0555555555555571</v>
      </c>
      <c r="K39" s="174">
        <v>8.3888888888888857</v>
      </c>
      <c r="L39" s="174" t="s">
        <v>315</v>
      </c>
      <c r="M39" s="174" t="s">
        <v>315</v>
      </c>
      <c r="N39" s="174">
        <v>16.444444444444443</v>
      </c>
    </row>
    <row r="40" spans="1:14">
      <c r="A40" s="175">
        <v>9</v>
      </c>
      <c r="B40" s="175" t="s">
        <v>88</v>
      </c>
      <c r="C40" s="175" t="s">
        <v>243</v>
      </c>
      <c r="D40" s="175">
        <v>83</v>
      </c>
      <c r="E40" s="175">
        <v>79</v>
      </c>
      <c r="F40" s="175">
        <v>80</v>
      </c>
      <c r="G40" s="175">
        <v>84</v>
      </c>
      <c r="H40" s="175">
        <v>326</v>
      </c>
      <c r="I40" s="175"/>
      <c r="J40" s="174">
        <v>2.0555555555555571</v>
      </c>
      <c r="K40" s="174">
        <v>5.3888888888888857</v>
      </c>
      <c r="L40" s="174">
        <v>5.5897435897435912</v>
      </c>
      <c r="M40" s="174">
        <v>3.3589743589743648</v>
      </c>
      <c r="N40" s="174">
        <v>16.393162393162399</v>
      </c>
    </row>
    <row r="41" spans="1:14">
      <c r="A41" s="175">
        <v>16</v>
      </c>
      <c r="B41" s="175" t="s">
        <v>41</v>
      </c>
      <c r="C41" s="175" t="s">
        <v>52</v>
      </c>
      <c r="D41" s="175">
        <v>76</v>
      </c>
      <c r="E41" s="175">
        <v>79</v>
      </c>
      <c r="F41" s="175">
        <v>0</v>
      </c>
      <c r="G41" s="175">
        <v>0</v>
      </c>
      <c r="H41" s="175">
        <v>155</v>
      </c>
      <c r="I41" s="175"/>
      <c r="J41" s="174">
        <v>9.0555555555555571</v>
      </c>
      <c r="K41" s="174">
        <v>5.3888888888888857</v>
      </c>
      <c r="L41" s="174" t="s">
        <v>315</v>
      </c>
      <c r="M41" s="174" t="s">
        <v>315</v>
      </c>
      <c r="N41" s="174">
        <v>14.444444444444443</v>
      </c>
    </row>
    <row r="42" spans="1:14">
      <c r="A42" s="175">
        <v>17</v>
      </c>
      <c r="B42" s="175" t="s">
        <v>41</v>
      </c>
      <c r="C42" s="175" t="s">
        <v>201</v>
      </c>
      <c r="D42" s="175">
        <v>76</v>
      </c>
      <c r="E42" s="175">
        <v>79</v>
      </c>
      <c r="F42" s="175">
        <v>0</v>
      </c>
      <c r="G42" s="175">
        <v>0</v>
      </c>
      <c r="H42" s="175">
        <v>155</v>
      </c>
      <c r="I42" s="175"/>
      <c r="J42" s="174">
        <v>9.0555555555555571</v>
      </c>
      <c r="K42" s="174">
        <v>5.3888888888888857</v>
      </c>
      <c r="L42" s="174" t="s">
        <v>315</v>
      </c>
      <c r="M42" s="174" t="s">
        <v>315</v>
      </c>
      <c r="N42" s="174">
        <v>14.444444444444443</v>
      </c>
    </row>
    <row r="43" spans="1:14">
      <c r="A43" s="175">
        <v>11</v>
      </c>
      <c r="B43" s="175" t="s">
        <v>88</v>
      </c>
      <c r="C43" s="175" t="s">
        <v>232</v>
      </c>
      <c r="D43" s="175">
        <v>79</v>
      </c>
      <c r="E43" s="175">
        <v>82</v>
      </c>
      <c r="F43" s="175">
        <v>83</v>
      </c>
      <c r="G43" s="175">
        <v>84</v>
      </c>
      <c r="H43" s="175">
        <v>328</v>
      </c>
      <c r="I43" s="175"/>
      <c r="J43" s="174">
        <v>6.0555555555555571</v>
      </c>
      <c r="K43" s="174">
        <v>2.3888888888888857</v>
      </c>
      <c r="L43" s="174">
        <v>2.5897435897435912</v>
      </c>
      <c r="M43" s="174">
        <v>3.3589743589743648</v>
      </c>
      <c r="N43" s="174">
        <v>14.393162393162399</v>
      </c>
    </row>
    <row r="44" spans="1:14">
      <c r="A44" s="175">
        <v>14</v>
      </c>
      <c r="B44" s="175" t="s">
        <v>65</v>
      </c>
      <c r="C44" s="175" t="s">
        <v>71</v>
      </c>
      <c r="D44" s="175">
        <v>78</v>
      </c>
      <c r="E44" s="175">
        <v>78</v>
      </c>
      <c r="F44" s="175">
        <v>0</v>
      </c>
      <c r="G44" s="175">
        <v>0</v>
      </c>
      <c r="H44" s="175">
        <v>156</v>
      </c>
      <c r="I44" s="175"/>
      <c r="J44" s="174">
        <v>7.0555555555555571</v>
      </c>
      <c r="K44" s="174">
        <v>6.3888888888888857</v>
      </c>
      <c r="L44" s="174" t="s">
        <v>315</v>
      </c>
      <c r="M44" s="174" t="s">
        <v>315</v>
      </c>
      <c r="N44" s="174">
        <v>13.444444444444443</v>
      </c>
    </row>
    <row r="45" spans="1:14">
      <c r="A45" s="175">
        <v>15</v>
      </c>
      <c r="B45" s="175" t="s">
        <v>65</v>
      </c>
      <c r="C45" s="175" t="s">
        <v>278</v>
      </c>
      <c r="D45" s="175">
        <v>77</v>
      </c>
      <c r="E45" s="175">
        <v>79</v>
      </c>
      <c r="F45" s="175">
        <v>0</v>
      </c>
      <c r="G45" s="175">
        <v>0</v>
      </c>
      <c r="H45" s="175">
        <v>156</v>
      </c>
      <c r="I45" s="175"/>
      <c r="J45" s="174">
        <v>8.0555555555555571</v>
      </c>
      <c r="K45" s="174">
        <v>5.3888888888888857</v>
      </c>
      <c r="L45" s="174" t="s">
        <v>315</v>
      </c>
      <c r="M45" s="174" t="s">
        <v>315</v>
      </c>
      <c r="N45" s="174">
        <v>13.444444444444443</v>
      </c>
    </row>
    <row r="46" spans="1:14">
      <c r="A46" s="175">
        <v>16</v>
      </c>
      <c r="B46" s="175" t="s">
        <v>65</v>
      </c>
      <c r="C46" s="175" t="s">
        <v>322</v>
      </c>
      <c r="D46" s="175">
        <v>80</v>
      </c>
      <c r="E46" s="175">
        <v>77</v>
      </c>
      <c r="F46" s="175">
        <v>0</v>
      </c>
      <c r="G46" s="175">
        <v>0</v>
      </c>
      <c r="H46" s="175">
        <v>157</v>
      </c>
      <c r="I46" s="175"/>
      <c r="J46" s="174">
        <v>5.0555555555555571</v>
      </c>
      <c r="K46" s="174">
        <v>7.3888888888888857</v>
      </c>
      <c r="L46" s="174" t="s">
        <v>315</v>
      </c>
      <c r="M46" s="174" t="s">
        <v>315</v>
      </c>
      <c r="N46" s="174">
        <v>12.444444444444443</v>
      </c>
    </row>
    <row r="47" spans="1:14">
      <c r="A47" s="175">
        <v>17</v>
      </c>
      <c r="B47" s="175" t="s">
        <v>65</v>
      </c>
      <c r="C47" s="175" t="s">
        <v>321</v>
      </c>
      <c r="D47" s="175">
        <v>80</v>
      </c>
      <c r="E47" s="175">
        <v>77</v>
      </c>
      <c r="F47" s="175">
        <v>0</v>
      </c>
      <c r="G47" s="175">
        <v>0</v>
      </c>
      <c r="H47" s="175">
        <v>157</v>
      </c>
      <c r="I47" s="175"/>
      <c r="J47" s="174">
        <v>5.0555555555555571</v>
      </c>
      <c r="K47" s="174">
        <v>7.3888888888888857</v>
      </c>
      <c r="L47" s="174" t="s">
        <v>315</v>
      </c>
      <c r="M47" s="174" t="s">
        <v>315</v>
      </c>
      <c r="N47" s="174">
        <v>12.444444444444443</v>
      </c>
    </row>
    <row r="48" spans="1:14">
      <c r="A48" s="175">
        <v>18</v>
      </c>
      <c r="B48" s="175" t="s">
        <v>65</v>
      </c>
      <c r="C48" s="175" t="s">
        <v>320</v>
      </c>
      <c r="D48" s="175">
        <v>77</v>
      </c>
      <c r="E48" s="175">
        <v>80</v>
      </c>
      <c r="F48" s="175">
        <v>0</v>
      </c>
      <c r="G48" s="175">
        <v>0</v>
      </c>
      <c r="H48" s="175">
        <v>157</v>
      </c>
      <c r="I48" s="175"/>
      <c r="J48" s="174">
        <v>8.0555555555555571</v>
      </c>
      <c r="K48" s="174">
        <v>4.3888888888888857</v>
      </c>
      <c r="L48" s="174" t="s">
        <v>315</v>
      </c>
      <c r="M48" s="174" t="s">
        <v>315</v>
      </c>
      <c r="N48" s="174">
        <v>12.444444444444443</v>
      </c>
    </row>
    <row r="49" spans="1:14">
      <c r="A49" s="175">
        <v>19</v>
      </c>
      <c r="B49" s="175" t="s">
        <v>65</v>
      </c>
      <c r="C49" s="175" t="s">
        <v>79</v>
      </c>
      <c r="D49" s="175">
        <v>74</v>
      </c>
      <c r="E49" s="175">
        <v>83</v>
      </c>
      <c r="F49" s="175">
        <v>0</v>
      </c>
      <c r="G49" s="175">
        <v>0</v>
      </c>
      <c r="H49" s="175">
        <v>157</v>
      </c>
      <c r="I49" s="175"/>
      <c r="J49" s="174">
        <v>11.055555555555557</v>
      </c>
      <c r="K49" s="174">
        <v>1.3888888888888857</v>
      </c>
      <c r="L49" s="174" t="s">
        <v>315</v>
      </c>
      <c r="M49" s="174" t="s">
        <v>315</v>
      </c>
      <c r="N49" s="174">
        <v>12.444444444444443</v>
      </c>
    </row>
    <row r="50" spans="1:14">
      <c r="A50" s="175">
        <v>18</v>
      </c>
      <c r="B50" s="175" t="s">
        <v>41</v>
      </c>
      <c r="C50" s="175" t="s">
        <v>45</v>
      </c>
      <c r="D50" s="175">
        <v>81</v>
      </c>
      <c r="E50" s="175">
        <v>77</v>
      </c>
      <c r="F50" s="175">
        <v>0</v>
      </c>
      <c r="G50" s="175">
        <v>0</v>
      </c>
      <c r="H50" s="175">
        <v>158</v>
      </c>
      <c r="I50" s="175"/>
      <c r="J50" s="174">
        <v>4.0555555555555571</v>
      </c>
      <c r="K50" s="174">
        <v>7.3888888888888857</v>
      </c>
      <c r="L50" s="174" t="s">
        <v>315</v>
      </c>
      <c r="M50" s="174" t="s">
        <v>315</v>
      </c>
      <c r="N50" s="174">
        <v>11.444444444444443</v>
      </c>
    </row>
    <row r="51" spans="1:14">
      <c r="A51" s="175">
        <v>19</v>
      </c>
      <c r="B51" s="175" t="s">
        <v>41</v>
      </c>
      <c r="C51" s="175" t="s">
        <v>200</v>
      </c>
      <c r="D51" s="175">
        <v>78</v>
      </c>
      <c r="E51" s="175">
        <v>81</v>
      </c>
      <c r="F51" s="175">
        <v>0</v>
      </c>
      <c r="G51" s="175">
        <v>0</v>
      </c>
      <c r="H51" s="175">
        <v>159</v>
      </c>
      <c r="I51" s="175"/>
      <c r="J51" s="174">
        <v>7.0555555555555571</v>
      </c>
      <c r="K51" s="174">
        <v>3.3888888888888857</v>
      </c>
      <c r="L51" s="174" t="s">
        <v>315</v>
      </c>
      <c r="M51" s="174" t="s">
        <v>315</v>
      </c>
      <c r="N51" s="174">
        <v>10.444444444444443</v>
      </c>
    </row>
    <row r="52" spans="1:14">
      <c r="A52" s="175">
        <v>20</v>
      </c>
      <c r="B52" s="175" t="s">
        <v>65</v>
      </c>
      <c r="C52" s="175" t="s">
        <v>223</v>
      </c>
      <c r="D52" s="175">
        <v>84</v>
      </c>
      <c r="E52" s="175">
        <v>75</v>
      </c>
      <c r="F52" s="175">
        <v>0</v>
      </c>
      <c r="G52" s="175">
        <v>0</v>
      </c>
      <c r="H52" s="175">
        <v>159</v>
      </c>
      <c r="I52" s="175"/>
      <c r="J52" s="174">
        <v>1.0555555555555571</v>
      </c>
      <c r="K52" s="174">
        <v>9.3888888888888857</v>
      </c>
      <c r="L52" s="174" t="s">
        <v>315</v>
      </c>
      <c r="M52" s="174" t="s">
        <v>315</v>
      </c>
      <c r="N52" s="174">
        <v>10.444444444444443</v>
      </c>
    </row>
    <row r="53" spans="1:14">
      <c r="A53" s="175">
        <v>12</v>
      </c>
      <c r="B53" s="175" t="s">
        <v>88</v>
      </c>
      <c r="C53" s="175" t="s">
        <v>237</v>
      </c>
      <c r="D53" s="175">
        <v>81</v>
      </c>
      <c r="E53" s="175">
        <v>81</v>
      </c>
      <c r="F53" s="175">
        <v>84</v>
      </c>
      <c r="G53" s="175">
        <v>86</v>
      </c>
      <c r="H53" s="175">
        <v>332</v>
      </c>
      <c r="I53" s="175"/>
      <c r="J53" s="174">
        <v>4.0555555555555571</v>
      </c>
      <c r="K53" s="174">
        <v>3.3888888888888857</v>
      </c>
      <c r="L53" s="174">
        <v>1.5897435897435912</v>
      </c>
      <c r="M53" s="174">
        <v>1.3589743589743648</v>
      </c>
      <c r="N53" s="174">
        <v>10.393162393162399</v>
      </c>
    </row>
    <row r="54" spans="1:14">
      <c r="A54" s="175">
        <v>20</v>
      </c>
      <c r="B54" s="175" t="s">
        <v>41</v>
      </c>
      <c r="C54" s="175" t="s">
        <v>63</v>
      </c>
      <c r="D54" s="175">
        <v>80</v>
      </c>
      <c r="E54" s="175">
        <v>80</v>
      </c>
      <c r="F54" s="175">
        <v>0</v>
      </c>
      <c r="G54" s="175">
        <v>0</v>
      </c>
      <c r="H54" s="175">
        <v>160</v>
      </c>
      <c r="I54" s="175"/>
      <c r="J54" s="174">
        <v>5.0555555555555571</v>
      </c>
      <c r="K54" s="174">
        <v>4.3888888888888857</v>
      </c>
      <c r="L54" s="174" t="s">
        <v>315</v>
      </c>
      <c r="M54" s="174" t="s">
        <v>315</v>
      </c>
      <c r="N54" s="174">
        <v>9.4444444444444429</v>
      </c>
    </row>
    <row r="55" spans="1:14">
      <c r="A55" s="175">
        <v>22</v>
      </c>
      <c r="B55" s="175" t="s">
        <v>41</v>
      </c>
      <c r="C55" s="175" t="s">
        <v>196</v>
      </c>
      <c r="D55" s="175">
        <v>76</v>
      </c>
      <c r="E55" s="175">
        <v>93</v>
      </c>
      <c r="F55" s="175">
        <v>0</v>
      </c>
      <c r="G55" s="175">
        <v>0</v>
      </c>
      <c r="H55" s="175">
        <v>169</v>
      </c>
      <c r="I55" s="175"/>
      <c r="J55" s="174">
        <v>9.0555555555555571</v>
      </c>
      <c r="K55" s="174">
        <v>0</v>
      </c>
      <c r="L55" s="174" t="s">
        <v>315</v>
      </c>
      <c r="M55" s="174" t="s">
        <v>315</v>
      </c>
      <c r="N55" s="174">
        <v>9.0555555555555571</v>
      </c>
    </row>
    <row r="56" spans="1:14">
      <c r="A56" s="175">
        <v>21</v>
      </c>
      <c r="B56" s="175" t="s">
        <v>65</v>
      </c>
      <c r="C56" s="175" t="s">
        <v>319</v>
      </c>
      <c r="D56" s="175">
        <v>82</v>
      </c>
      <c r="E56" s="175">
        <v>81</v>
      </c>
      <c r="F56" s="175">
        <v>0</v>
      </c>
      <c r="G56" s="175">
        <v>0</v>
      </c>
      <c r="H56" s="175">
        <v>163</v>
      </c>
      <c r="I56" s="175"/>
      <c r="J56" s="174">
        <v>3.0555555555555571</v>
      </c>
      <c r="K56" s="174">
        <v>3.3888888888888857</v>
      </c>
      <c r="L56" s="174" t="s">
        <v>315</v>
      </c>
      <c r="M56" s="174" t="s">
        <v>315</v>
      </c>
      <c r="N56" s="174">
        <v>6.4444444444444429</v>
      </c>
    </row>
    <row r="57" spans="1:14">
      <c r="A57" s="175">
        <v>13</v>
      </c>
      <c r="B57" s="175" t="s">
        <v>88</v>
      </c>
      <c r="C57" s="175" t="s">
        <v>99</v>
      </c>
      <c r="D57" s="175">
        <v>84</v>
      </c>
      <c r="E57" s="175">
        <v>79</v>
      </c>
      <c r="F57" s="175">
        <v>0</v>
      </c>
      <c r="G57" s="175">
        <v>0</v>
      </c>
      <c r="H57" s="175">
        <v>163</v>
      </c>
      <c r="I57" s="175"/>
      <c r="J57" s="174">
        <v>1.0555555555555571</v>
      </c>
      <c r="K57" s="174">
        <v>5.3888888888888857</v>
      </c>
      <c r="L57" s="174" t="s">
        <v>315</v>
      </c>
      <c r="M57" s="174" t="s">
        <v>315</v>
      </c>
      <c r="N57" s="174">
        <v>6.4444444444444429</v>
      </c>
    </row>
    <row r="58" spans="1:14">
      <c r="A58" s="175">
        <v>14</v>
      </c>
      <c r="B58" s="175" t="s">
        <v>88</v>
      </c>
      <c r="C58" s="175" t="s">
        <v>318</v>
      </c>
      <c r="D58" s="175">
        <v>82</v>
      </c>
      <c r="E58" s="175">
        <v>81</v>
      </c>
      <c r="F58" s="175">
        <v>0</v>
      </c>
      <c r="G58" s="175">
        <v>0</v>
      </c>
      <c r="H58" s="175">
        <v>163</v>
      </c>
      <c r="I58" s="175"/>
      <c r="J58" s="174">
        <v>3.0555555555555571</v>
      </c>
      <c r="K58" s="174">
        <v>3.3888888888888857</v>
      </c>
      <c r="L58" s="174" t="s">
        <v>315</v>
      </c>
      <c r="M58" s="174" t="s">
        <v>315</v>
      </c>
      <c r="N58" s="174">
        <v>6.4444444444444429</v>
      </c>
    </row>
    <row r="59" spans="1:14">
      <c r="A59" s="175">
        <v>22</v>
      </c>
      <c r="B59" s="175" t="s">
        <v>65</v>
      </c>
      <c r="C59" s="175" t="s">
        <v>87</v>
      </c>
      <c r="D59" s="175">
        <v>83</v>
      </c>
      <c r="E59" s="175">
        <v>81</v>
      </c>
      <c r="F59" s="175">
        <v>0</v>
      </c>
      <c r="G59" s="175">
        <v>0</v>
      </c>
      <c r="H59" s="175">
        <v>164</v>
      </c>
      <c r="I59" s="175"/>
      <c r="J59" s="174">
        <v>2.0555555555555571</v>
      </c>
      <c r="K59" s="174">
        <v>3.3888888888888857</v>
      </c>
      <c r="L59" s="174" t="s">
        <v>315</v>
      </c>
      <c r="M59" s="174" t="s">
        <v>315</v>
      </c>
      <c r="N59" s="174">
        <v>5.4444444444444429</v>
      </c>
    </row>
    <row r="60" spans="1:14">
      <c r="A60" s="175">
        <v>23</v>
      </c>
      <c r="B60" s="175" t="s">
        <v>65</v>
      </c>
      <c r="C60" s="175" t="s">
        <v>86</v>
      </c>
      <c r="D60" s="175">
        <v>85</v>
      </c>
      <c r="E60" s="175">
        <v>80</v>
      </c>
      <c r="F60" s="175">
        <v>0</v>
      </c>
      <c r="G60" s="175">
        <v>0</v>
      </c>
      <c r="H60" s="175">
        <v>165</v>
      </c>
      <c r="I60" s="175"/>
      <c r="J60" s="174">
        <v>5.5555555555557135E-2</v>
      </c>
      <c r="K60" s="174">
        <v>4.3888888888888857</v>
      </c>
      <c r="L60" s="174" t="s">
        <v>315</v>
      </c>
      <c r="M60" s="174" t="s">
        <v>315</v>
      </c>
      <c r="N60" s="174">
        <v>4.4444444444444429</v>
      </c>
    </row>
    <row r="61" spans="1:14">
      <c r="A61" s="175">
        <v>24</v>
      </c>
      <c r="B61" s="175" t="s">
        <v>65</v>
      </c>
      <c r="C61" s="175" t="s">
        <v>226</v>
      </c>
      <c r="D61" s="175">
        <v>84</v>
      </c>
      <c r="E61" s="175">
        <v>81</v>
      </c>
      <c r="F61" s="175">
        <v>0</v>
      </c>
      <c r="G61" s="175">
        <v>0</v>
      </c>
      <c r="H61" s="175">
        <v>165</v>
      </c>
      <c r="I61" s="175"/>
      <c r="J61" s="174">
        <v>1.0555555555555571</v>
      </c>
      <c r="K61" s="174">
        <v>3.3888888888888857</v>
      </c>
      <c r="L61" s="174" t="s">
        <v>315</v>
      </c>
      <c r="M61" s="174" t="s">
        <v>315</v>
      </c>
      <c r="N61" s="174">
        <v>4.4444444444444429</v>
      </c>
    </row>
    <row r="62" spans="1:14">
      <c r="A62" s="175">
        <v>15</v>
      </c>
      <c r="B62" s="175" t="s">
        <v>88</v>
      </c>
      <c r="C62" s="175" t="s">
        <v>228</v>
      </c>
      <c r="D62" s="175">
        <v>86</v>
      </c>
      <c r="E62" s="175">
        <v>80</v>
      </c>
      <c r="F62" s="175">
        <v>0</v>
      </c>
      <c r="G62" s="175">
        <v>0</v>
      </c>
      <c r="H62" s="175">
        <v>166</v>
      </c>
      <c r="I62" s="175"/>
      <c r="J62" s="174">
        <v>0</v>
      </c>
      <c r="K62" s="174">
        <v>4.3888888888888857</v>
      </c>
      <c r="L62" s="174" t="s">
        <v>315</v>
      </c>
      <c r="M62" s="174" t="s">
        <v>315</v>
      </c>
      <c r="N62" s="174">
        <v>4.3888888888888857</v>
      </c>
    </row>
    <row r="63" spans="1:14">
      <c r="A63" s="175">
        <v>16</v>
      </c>
      <c r="B63" s="175" t="s">
        <v>88</v>
      </c>
      <c r="C63" s="175" t="s">
        <v>101</v>
      </c>
      <c r="D63" s="175">
        <v>85</v>
      </c>
      <c r="E63" s="175">
        <v>82</v>
      </c>
      <c r="F63" s="175">
        <v>0</v>
      </c>
      <c r="G63" s="175">
        <v>0</v>
      </c>
      <c r="H63" s="175">
        <v>167</v>
      </c>
      <c r="I63" s="175"/>
      <c r="J63" s="174">
        <v>5.5555555555557135E-2</v>
      </c>
      <c r="K63" s="174">
        <v>2.3888888888888857</v>
      </c>
      <c r="L63" s="174" t="s">
        <v>315</v>
      </c>
      <c r="M63" s="174" t="s">
        <v>315</v>
      </c>
      <c r="N63" s="174">
        <v>2.4444444444444429</v>
      </c>
    </row>
    <row r="64" spans="1:14">
      <c r="A64" s="175">
        <v>21</v>
      </c>
      <c r="B64" s="175" t="s">
        <v>41</v>
      </c>
      <c r="C64" s="175" t="s">
        <v>208</v>
      </c>
      <c r="D64" s="175">
        <v>86</v>
      </c>
      <c r="E64" s="175">
        <v>82</v>
      </c>
      <c r="F64" s="175">
        <v>0</v>
      </c>
      <c r="G64" s="175">
        <v>0</v>
      </c>
      <c r="H64" s="175">
        <v>168</v>
      </c>
      <c r="I64" s="175"/>
      <c r="J64" s="174">
        <v>0</v>
      </c>
      <c r="K64" s="174">
        <v>2.3888888888888857</v>
      </c>
      <c r="L64" s="174" t="s">
        <v>315</v>
      </c>
      <c r="M64" s="174" t="s">
        <v>315</v>
      </c>
      <c r="N64" s="174">
        <v>2.3888888888888857</v>
      </c>
    </row>
    <row r="65" spans="1:14">
      <c r="A65" s="175">
        <v>17</v>
      </c>
      <c r="B65" s="175" t="s">
        <v>88</v>
      </c>
      <c r="C65" s="175" t="s">
        <v>317</v>
      </c>
      <c r="D65" s="175">
        <v>86</v>
      </c>
      <c r="E65" s="175">
        <v>82</v>
      </c>
      <c r="F65" s="175">
        <v>0</v>
      </c>
      <c r="G65" s="175">
        <v>0</v>
      </c>
      <c r="H65" s="175">
        <v>168</v>
      </c>
      <c r="I65" s="175"/>
      <c r="J65" s="174">
        <v>0</v>
      </c>
      <c r="K65" s="174">
        <v>2.3888888888888857</v>
      </c>
      <c r="L65" s="174" t="s">
        <v>315</v>
      </c>
      <c r="M65" s="174" t="s">
        <v>315</v>
      </c>
      <c r="N65" s="174">
        <v>2.3888888888888857</v>
      </c>
    </row>
    <row r="66" spans="1:14">
      <c r="A66" s="175">
        <v>24</v>
      </c>
      <c r="B66" s="175" t="s">
        <v>41</v>
      </c>
      <c r="C66" s="175" t="s">
        <v>53</v>
      </c>
      <c r="D66" s="175">
        <v>0</v>
      </c>
      <c r="E66" s="175">
        <v>0</v>
      </c>
      <c r="F66" s="175">
        <v>0</v>
      </c>
      <c r="G66" s="175">
        <v>0</v>
      </c>
      <c r="H66" s="175">
        <v>0</v>
      </c>
      <c r="I66" s="175"/>
      <c r="J66" s="174">
        <v>2.0555555555555571</v>
      </c>
      <c r="K66" s="174" t="s">
        <v>315</v>
      </c>
      <c r="L66" s="174" t="s">
        <v>315</v>
      </c>
      <c r="M66" s="174" t="s">
        <v>315</v>
      </c>
      <c r="N66" s="174">
        <v>2.0555555555555571</v>
      </c>
    </row>
    <row r="67" spans="1:14">
      <c r="A67" s="175">
        <v>18</v>
      </c>
      <c r="B67" s="175" t="s">
        <v>88</v>
      </c>
      <c r="C67" s="175" t="s">
        <v>98</v>
      </c>
      <c r="D67" s="175">
        <v>84</v>
      </c>
      <c r="E67" s="175">
        <v>84</v>
      </c>
      <c r="F67" s="175">
        <v>0</v>
      </c>
      <c r="G67" s="175">
        <v>0</v>
      </c>
      <c r="H67" s="175">
        <v>168</v>
      </c>
      <c r="I67" s="175"/>
      <c r="J67" s="174">
        <v>1.0555555555555571</v>
      </c>
      <c r="K67" s="174">
        <v>0.38888888888888573</v>
      </c>
      <c r="L67" s="174" t="s">
        <v>315</v>
      </c>
      <c r="M67" s="174" t="s">
        <v>315</v>
      </c>
      <c r="N67" s="174">
        <v>1.4444444444444429</v>
      </c>
    </row>
    <row r="68" spans="1:14">
      <c r="A68" s="175">
        <v>19</v>
      </c>
      <c r="B68" s="175" t="s">
        <v>88</v>
      </c>
      <c r="C68" s="175" t="s">
        <v>286</v>
      </c>
      <c r="D68" s="175">
        <v>87</v>
      </c>
      <c r="E68" s="175">
        <v>83</v>
      </c>
      <c r="F68" s="175">
        <v>0</v>
      </c>
      <c r="G68" s="175">
        <v>0</v>
      </c>
      <c r="H68" s="175">
        <v>170</v>
      </c>
      <c r="I68" s="175"/>
      <c r="J68" s="174">
        <v>0</v>
      </c>
      <c r="K68" s="174">
        <v>1.3888888888888857</v>
      </c>
      <c r="L68" s="174" t="s">
        <v>315</v>
      </c>
      <c r="M68" s="174" t="s">
        <v>315</v>
      </c>
      <c r="N68" s="174">
        <v>1.3888888888888857</v>
      </c>
    </row>
    <row r="69" spans="1:14">
      <c r="A69" s="175">
        <v>25</v>
      </c>
      <c r="B69" s="175" t="s">
        <v>65</v>
      </c>
      <c r="C69" s="175" t="s">
        <v>80</v>
      </c>
      <c r="D69" s="175">
        <v>85</v>
      </c>
      <c r="E69" s="175">
        <v>84</v>
      </c>
      <c r="F69" s="175">
        <v>0</v>
      </c>
      <c r="G69" s="175">
        <v>0</v>
      </c>
      <c r="H69" s="175">
        <v>169</v>
      </c>
      <c r="I69" s="175"/>
      <c r="J69" s="174">
        <v>5.5555555555557135E-2</v>
      </c>
      <c r="K69" s="174">
        <v>0.38888888888888573</v>
      </c>
      <c r="L69" s="174" t="s">
        <v>315</v>
      </c>
      <c r="M69" s="174" t="s">
        <v>315</v>
      </c>
      <c r="N69" s="174">
        <v>0.44444444444444287</v>
      </c>
    </row>
    <row r="70" spans="1:14">
      <c r="A70" s="175">
        <v>23</v>
      </c>
      <c r="B70" s="175" t="s">
        <v>41</v>
      </c>
      <c r="C70" s="175" t="s">
        <v>197</v>
      </c>
      <c r="D70" s="175">
        <v>87</v>
      </c>
      <c r="E70" s="175">
        <v>85</v>
      </c>
      <c r="F70" s="175">
        <v>0</v>
      </c>
      <c r="G70" s="175">
        <v>0</v>
      </c>
      <c r="H70" s="175">
        <v>172</v>
      </c>
      <c r="I70" s="175"/>
      <c r="J70" s="174">
        <v>0</v>
      </c>
      <c r="K70" s="174">
        <v>0</v>
      </c>
      <c r="L70" s="174" t="s">
        <v>315</v>
      </c>
      <c r="M70" s="174" t="s">
        <v>315</v>
      </c>
      <c r="N70" s="174">
        <v>0</v>
      </c>
    </row>
    <row r="71" spans="1:14">
      <c r="A71" s="175">
        <v>20</v>
      </c>
      <c r="B71" s="175" t="s">
        <v>88</v>
      </c>
      <c r="C71" s="175" t="s">
        <v>176</v>
      </c>
      <c r="D71" s="175">
        <v>86</v>
      </c>
      <c r="E71" s="175">
        <v>86</v>
      </c>
      <c r="F71" s="175">
        <v>0</v>
      </c>
      <c r="G71" s="175">
        <v>0</v>
      </c>
      <c r="H71" s="175">
        <v>172</v>
      </c>
      <c r="I71" s="175"/>
      <c r="J71" s="174">
        <v>0</v>
      </c>
      <c r="K71" s="174">
        <v>0</v>
      </c>
      <c r="L71" s="174" t="s">
        <v>315</v>
      </c>
      <c r="M71" s="174" t="s">
        <v>315</v>
      </c>
      <c r="N71" s="174">
        <v>0</v>
      </c>
    </row>
    <row r="72" spans="1:14">
      <c r="A72" s="175">
        <v>21</v>
      </c>
      <c r="B72" s="175" t="s">
        <v>88</v>
      </c>
      <c r="C72" s="175" t="s">
        <v>246</v>
      </c>
      <c r="D72" s="175">
        <v>86</v>
      </c>
      <c r="E72" s="175">
        <v>89</v>
      </c>
      <c r="F72" s="175">
        <v>0</v>
      </c>
      <c r="G72" s="175">
        <v>0</v>
      </c>
      <c r="H72" s="175">
        <v>175</v>
      </c>
      <c r="I72" s="175"/>
      <c r="J72" s="174">
        <v>0</v>
      </c>
      <c r="K72" s="174">
        <v>0</v>
      </c>
      <c r="L72" s="174" t="s">
        <v>315</v>
      </c>
      <c r="M72" s="174" t="s">
        <v>315</v>
      </c>
      <c r="N72" s="174">
        <v>0</v>
      </c>
    </row>
    <row r="73" spans="1:14">
      <c r="A73" s="175">
        <v>22</v>
      </c>
      <c r="B73" s="175" t="s">
        <v>88</v>
      </c>
      <c r="C73" s="175" t="s">
        <v>316</v>
      </c>
      <c r="D73" s="175">
        <v>89</v>
      </c>
      <c r="E73" s="175">
        <v>101</v>
      </c>
      <c r="F73" s="175">
        <v>0</v>
      </c>
      <c r="G73" s="175">
        <v>0</v>
      </c>
      <c r="H73" s="175">
        <v>190</v>
      </c>
      <c r="I73" s="175"/>
      <c r="J73" s="174">
        <v>0</v>
      </c>
      <c r="K73" s="174">
        <v>0</v>
      </c>
      <c r="L73" s="174" t="s">
        <v>315</v>
      </c>
      <c r="M73" s="174" t="s">
        <v>315</v>
      </c>
      <c r="N73" s="174">
        <v>0</v>
      </c>
    </row>
    <row r="74" spans="1:14">
      <c r="A74" s="175"/>
      <c r="B74" s="175"/>
      <c r="C74" s="175"/>
      <c r="D74" s="175"/>
      <c r="E74" s="175"/>
      <c r="F74" s="175"/>
      <c r="G74" s="175"/>
      <c r="H74" s="175"/>
      <c r="I74" s="175"/>
      <c r="J74" s="174"/>
      <c r="K74" s="174"/>
      <c r="L74" s="174"/>
      <c r="M74" s="174"/>
      <c r="N74" s="174"/>
    </row>
    <row r="75" spans="1:14">
      <c r="A75" s="175"/>
      <c r="B75" s="175"/>
      <c r="C75" s="175"/>
      <c r="D75" s="175"/>
      <c r="E75" s="175"/>
      <c r="F75" s="175"/>
      <c r="G75" s="175"/>
      <c r="H75" s="175"/>
      <c r="I75" s="175"/>
      <c r="J75" s="174"/>
      <c r="K75" s="174"/>
      <c r="L75" s="174"/>
      <c r="M75" s="174"/>
      <c r="N75" s="174"/>
    </row>
    <row r="76" spans="1:14">
      <c r="A76" s="175"/>
      <c r="B76" s="175"/>
      <c r="C76" s="175"/>
      <c r="D76" s="175"/>
      <c r="E76" s="175"/>
      <c r="F76" s="175"/>
      <c r="G76" s="175"/>
      <c r="H76" s="175"/>
      <c r="I76" s="175"/>
      <c r="J76" s="174"/>
      <c r="K76" s="174"/>
      <c r="L76" s="174"/>
      <c r="M76" s="174"/>
      <c r="N76" s="174"/>
    </row>
    <row r="77" spans="1:14">
      <c r="A77" s="175"/>
      <c r="B77" s="175"/>
      <c r="C77" s="175"/>
      <c r="D77" s="175"/>
      <c r="E77" s="175"/>
      <c r="F77" s="175"/>
      <c r="G77" s="175"/>
      <c r="H77" s="175"/>
      <c r="I77" s="175"/>
      <c r="J77" s="174"/>
      <c r="K77" s="174"/>
      <c r="L77" s="174"/>
      <c r="M77" s="174"/>
      <c r="N77" s="174"/>
    </row>
    <row r="78" spans="1:14">
      <c r="A78" s="175"/>
      <c r="B78" s="175"/>
      <c r="C78" s="175"/>
      <c r="D78" s="175"/>
      <c r="E78" s="175"/>
      <c r="F78" s="175"/>
      <c r="G78" s="175"/>
      <c r="H78" s="175"/>
      <c r="I78" s="175"/>
      <c r="J78" s="174"/>
      <c r="K78" s="174"/>
      <c r="L78" s="174"/>
      <c r="M78" s="174"/>
      <c r="N78" s="174"/>
    </row>
    <row r="79" spans="1:14">
      <c r="A79" s="175"/>
      <c r="B79" s="175"/>
      <c r="C79" s="175"/>
      <c r="D79" s="175"/>
      <c r="E79" s="175"/>
      <c r="F79" s="175"/>
      <c r="G79" s="175"/>
      <c r="H79" s="175"/>
      <c r="I79" s="175"/>
      <c r="J79" s="174"/>
      <c r="K79" s="174"/>
      <c r="L79" s="174"/>
      <c r="M79" s="174"/>
      <c r="N79" s="174"/>
    </row>
    <row r="80" spans="1:14">
      <c r="A80" s="175"/>
      <c r="B80" s="175"/>
      <c r="C80" s="175"/>
      <c r="D80" s="175"/>
      <c r="E80" s="175"/>
      <c r="F80" s="175"/>
      <c r="G80" s="175"/>
      <c r="H80" s="175"/>
      <c r="I80" s="175"/>
      <c r="J80" s="174"/>
      <c r="K80" s="174"/>
      <c r="L80" s="174"/>
      <c r="M80" s="174"/>
      <c r="N80" s="174"/>
    </row>
    <row r="81" spans="1:14">
      <c r="A81" s="175"/>
      <c r="B81" s="175"/>
      <c r="C81" s="175"/>
      <c r="D81" s="175"/>
      <c r="E81" s="175"/>
      <c r="F81" s="175"/>
      <c r="G81" s="175"/>
      <c r="H81" s="175"/>
      <c r="I81" s="175"/>
      <c r="J81" s="174"/>
      <c r="K81" s="174"/>
      <c r="L81" s="174"/>
      <c r="M81" s="174"/>
      <c r="N81" s="174"/>
    </row>
    <row r="82" spans="1:14">
      <c r="A82" s="175"/>
      <c r="B82" s="175"/>
      <c r="C82" s="175"/>
      <c r="D82" s="175"/>
      <c r="E82" s="175"/>
      <c r="F82" s="175"/>
      <c r="G82" s="175"/>
      <c r="H82" s="175"/>
      <c r="I82" s="175"/>
      <c r="J82" s="174"/>
      <c r="K82" s="174"/>
      <c r="L82" s="174"/>
      <c r="M82" s="174"/>
      <c r="N82" s="174"/>
    </row>
    <row r="83" spans="1:14">
      <c r="A83" s="175"/>
      <c r="B83" s="175"/>
      <c r="C83" s="175"/>
      <c r="D83" s="175"/>
      <c r="E83" s="175"/>
      <c r="F83" s="175"/>
      <c r="G83" s="175"/>
      <c r="H83" s="175"/>
      <c r="I83" s="175"/>
      <c r="J83" s="174"/>
      <c r="K83" s="174"/>
      <c r="L83" s="174"/>
      <c r="M83" s="174"/>
      <c r="N83" s="174"/>
    </row>
    <row r="84" spans="1:14">
      <c r="A84" s="175"/>
      <c r="B84" s="175"/>
      <c r="C84" s="175"/>
      <c r="D84" s="175"/>
      <c r="E84" s="175"/>
      <c r="F84" s="175"/>
      <c r="G84" s="175"/>
      <c r="H84" s="175"/>
      <c r="I84" s="175"/>
      <c r="J84" s="174"/>
      <c r="K84" s="174"/>
      <c r="L84" s="174"/>
      <c r="M84" s="174"/>
      <c r="N84" s="174"/>
    </row>
    <row r="85" spans="1:14">
      <c r="A85" s="175"/>
      <c r="B85" s="175"/>
      <c r="C85" s="175"/>
      <c r="D85" s="175"/>
      <c r="E85" s="175"/>
      <c r="F85" s="175"/>
      <c r="G85" s="175"/>
      <c r="H85" s="175"/>
      <c r="I85" s="175"/>
      <c r="J85" s="174"/>
      <c r="K85" s="174"/>
      <c r="L85" s="174"/>
      <c r="M85" s="174"/>
      <c r="N85" s="174"/>
    </row>
    <row r="86" spans="1:14">
      <c r="A86" s="175"/>
      <c r="B86" s="175"/>
      <c r="C86" s="175"/>
      <c r="D86" s="175"/>
      <c r="E86" s="175"/>
      <c r="F86" s="175"/>
      <c r="G86" s="175"/>
      <c r="H86" s="175"/>
      <c r="I86" s="175"/>
      <c r="J86" s="174"/>
      <c r="K86" s="174"/>
      <c r="L86" s="174"/>
      <c r="M86" s="174"/>
      <c r="N86" s="174"/>
    </row>
    <row r="87" spans="1:14">
      <c r="A87" s="175"/>
      <c r="B87" s="175"/>
      <c r="C87" s="175"/>
      <c r="D87" s="175"/>
      <c r="E87" s="175"/>
      <c r="F87" s="175"/>
      <c r="G87" s="175"/>
      <c r="H87" s="175"/>
      <c r="I87" s="175"/>
      <c r="J87" s="174"/>
      <c r="K87" s="174"/>
      <c r="L87" s="174"/>
      <c r="M87" s="174"/>
      <c r="N87" s="174"/>
    </row>
    <row r="88" spans="1:14">
      <c r="A88" s="175"/>
      <c r="B88" s="175"/>
      <c r="C88" s="175"/>
      <c r="D88" s="175"/>
      <c r="E88" s="175"/>
      <c r="F88" s="175"/>
      <c r="G88" s="175"/>
      <c r="H88" s="175"/>
      <c r="I88" s="175"/>
      <c r="J88" s="174"/>
      <c r="K88" s="174"/>
      <c r="L88" s="174"/>
      <c r="M88" s="174"/>
      <c r="N88" s="174"/>
    </row>
    <row r="89" spans="1:14">
      <c r="A89" s="175"/>
      <c r="B89" s="175"/>
      <c r="C89" s="175"/>
      <c r="D89" s="175"/>
      <c r="E89" s="175"/>
      <c r="F89" s="175"/>
      <c r="G89" s="175"/>
      <c r="H89" s="175"/>
      <c r="I89" s="175"/>
      <c r="J89" s="174"/>
      <c r="K89" s="174"/>
      <c r="L89" s="174"/>
      <c r="M89" s="174"/>
      <c r="N89" s="174"/>
    </row>
    <row r="90" spans="1:14">
      <c r="A90" s="175"/>
      <c r="B90" s="175"/>
      <c r="C90" s="175"/>
      <c r="D90" s="175"/>
      <c r="E90" s="175"/>
      <c r="F90" s="175"/>
      <c r="G90" s="175"/>
      <c r="H90" s="175"/>
      <c r="I90" s="175"/>
      <c r="J90" s="174"/>
      <c r="K90" s="174"/>
      <c r="L90" s="174"/>
      <c r="M90" s="174"/>
      <c r="N90" s="174"/>
    </row>
    <row r="91" spans="1:14">
      <c r="A91" s="175"/>
      <c r="B91" s="175"/>
      <c r="C91" s="175"/>
      <c r="D91" s="175"/>
      <c r="E91" s="175"/>
      <c r="F91" s="175"/>
      <c r="G91" s="175"/>
      <c r="H91" s="175"/>
      <c r="I91" s="175"/>
      <c r="J91" s="174"/>
      <c r="K91" s="174"/>
      <c r="L91" s="174"/>
      <c r="M91" s="174"/>
      <c r="N91" s="174"/>
    </row>
    <row r="92" spans="1:14">
      <c r="A92" s="175"/>
      <c r="B92" s="175"/>
      <c r="C92" s="175"/>
      <c r="D92" s="175"/>
      <c r="E92" s="175"/>
      <c r="F92" s="175"/>
      <c r="G92" s="175"/>
      <c r="H92" s="175"/>
      <c r="I92" s="175"/>
      <c r="J92" s="174"/>
      <c r="K92" s="174"/>
      <c r="L92" s="174"/>
      <c r="M92" s="174"/>
      <c r="N92" s="174"/>
    </row>
    <row r="93" spans="1:14">
      <c r="A93" s="175"/>
      <c r="B93" s="175"/>
      <c r="C93" s="175"/>
      <c r="D93" s="175"/>
      <c r="E93" s="175"/>
      <c r="F93" s="175"/>
      <c r="G93" s="175"/>
      <c r="H93" s="175"/>
      <c r="I93" s="175"/>
      <c r="J93" s="174"/>
      <c r="K93" s="174"/>
      <c r="L93" s="174"/>
      <c r="M93" s="174"/>
      <c r="N93" s="174"/>
    </row>
    <row r="94" spans="1:14">
      <c r="A94" s="175"/>
      <c r="B94" s="175"/>
      <c r="C94" s="175"/>
      <c r="D94" s="175"/>
      <c r="E94" s="175"/>
      <c r="F94" s="175"/>
      <c r="G94" s="175"/>
      <c r="H94" s="175"/>
      <c r="I94" s="175"/>
      <c r="J94" s="174"/>
      <c r="K94" s="174"/>
      <c r="L94" s="174"/>
      <c r="M94" s="174"/>
      <c r="N94" s="174"/>
    </row>
    <row r="95" spans="1:14">
      <c r="A95" s="175"/>
      <c r="B95" s="175"/>
      <c r="C95" s="175"/>
      <c r="D95" s="175"/>
      <c r="E95" s="175"/>
      <c r="F95" s="175"/>
      <c r="G95" s="175"/>
      <c r="H95" s="175"/>
      <c r="I95" s="175"/>
      <c r="J95" s="174"/>
      <c r="K95" s="174"/>
      <c r="L95" s="174"/>
      <c r="M95" s="174"/>
      <c r="N95" s="174"/>
    </row>
    <row r="96" spans="1:14">
      <c r="A96" s="175"/>
      <c r="B96" s="175"/>
      <c r="C96" s="175"/>
      <c r="D96" s="175"/>
      <c r="E96" s="175"/>
      <c r="F96" s="175"/>
      <c r="G96" s="175"/>
      <c r="H96" s="175"/>
      <c r="I96" s="175"/>
      <c r="J96" s="174"/>
      <c r="K96" s="174"/>
      <c r="L96" s="174"/>
      <c r="M96" s="174"/>
      <c r="N96" s="174"/>
    </row>
    <row r="97" spans="1:14">
      <c r="A97" s="175"/>
      <c r="B97" s="175"/>
      <c r="C97" s="175"/>
      <c r="D97" s="175"/>
      <c r="E97" s="175"/>
      <c r="F97" s="175"/>
      <c r="G97" s="175"/>
      <c r="H97" s="175"/>
      <c r="I97" s="175"/>
      <c r="J97" s="174"/>
      <c r="K97" s="174"/>
      <c r="L97" s="174"/>
      <c r="M97" s="174"/>
      <c r="N97" s="174"/>
    </row>
    <row r="98" spans="1:14">
      <c r="A98" s="175"/>
      <c r="B98" s="175"/>
      <c r="C98" s="175"/>
      <c r="D98" s="175"/>
      <c r="E98" s="175"/>
      <c r="F98" s="175"/>
      <c r="G98" s="175"/>
      <c r="H98" s="175"/>
      <c r="I98" s="175"/>
      <c r="J98" s="174"/>
      <c r="K98" s="174"/>
      <c r="L98" s="174"/>
      <c r="M98" s="174"/>
      <c r="N98" s="174"/>
    </row>
    <row r="99" spans="1:14">
      <c r="A99" s="175"/>
      <c r="B99" s="175"/>
      <c r="C99" s="175"/>
      <c r="D99" s="175"/>
      <c r="E99" s="175"/>
      <c r="F99" s="175"/>
      <c r="G99" s="175"/>
      <c r="H99" s="175"/>
      <c r="I99" s="175"/>
      <c r="J99" s="174"/>
      <c r="K99" s="174"/>
      <c r="L99" s="174"/>
      <c r="M99" s="174"/>
      <c r="N99" s="174"/>
    </row>
    <row r="100" spans="1:14">
      <c r="A100" s="175"/>
      <c r="B100" s="175"/>
      <c r="C100" s="175"/>
      <c r="D100" s="175"/>
      <c r="E100" s="175"/>
      <c r="F100" s="175"/>
      <c r="G100" s="175"/>
      <c r="H100" s="175"/>
      <c r="I100" s="175"/>
      <c r="J100" s="174"/>
      <c r="K100" s="174"/>
      <c r="L100" s="174"/>
      <c r="M100" s="174"/>
      <c r="N100" s="174"/>
    </row>
    <row r="101" spans="1:14">
      <c r="A101" s="175"/>
      <c r="B101" s="175"/>
      <c r="C101" s="175"/>
      <c r="D101" s="175"/>
      <c r="E101" s="175"/>
      <c r="F101" s="175"/>
      <c r="G101" s="175"/>
      <c r="H101" s="175"/>
      <c r="I101" s="175"/>
      <c r="J101" s="174"/>
      <c r="K101" s="174"/>
      <c r="L101" s="174"/>
      <c r="M101" s="174"/>
      <c r="N101" s="174"/>
    </row>
    <row r="102" spans="1:14">
      <c r="A102" s="175"/>
      <c r="B102" s="175"/>
      <c r="C102" s="175"/>
      <c r="D102" s="175"/>
      <c r="E102" s="175"/>
      <c r="F102" s="175"/>
      <c r="G102" s="175"/>
      <c r="H102" s="175"/>
      <c r="I102" s="175"/>
      <c r="J102" s="174"/>
      <c r="K102" s="174"/>
      <c r="L102" s="174"/>
      <c r="M102" s="174"/>
      <c r="N102" s="174"/>
    </row>
  </sheetData>
  <phoneticPr fontId="2" type="noConversion"/>
  <conditionalFormatting sqref="B2:B102">
    <cfRule type="expression" dxfId="283" priority="6">
      <formula>AND(XEG2=0,XEH2&lt;&gt;"")</formula>
    </cfRule>
  </conditionalFormatting>
  <conditionalFormatting sqref="A2:N102">
    <cfRule type="expression" dxfId="282" priority="5">
      <formula>AND(XEG2=0,XEH2&lt;&gt;"")</formula>
    </cfRule>
  </conditionalFormatting>
  <conditionalFormatting sqref="D2:G102">
    <cfRule type="cellIs" dxfId="281" priority="3" operator="lessThan">
      <formula>#REF!</formula>
    </cfRule>
    <cfRule type="cellIs" dxfId="280" priority="4" operator="equal">
      <formula>#REF!</formula>
    </cfRule>
  </conditionalFormatting>
  <conditionalFormatting sqref="H2:H102">
    <cfRule type="cellIs" dxfId="279" priority="1" operator="lessThan">
      <formula>#REF!*COUNTIF(D2:G2,"&gt;0")</formula>
    </cfRule>
    <cfRule type="cellIs" dxfId="278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124"/>
  <sheetViews>
    <sheetView workbookViewId="0">
      <pane ySplit="1" topLeftCell="A106" activePane="bottomLeft" state="frozen"/>
      <selection pane="bottomLeft" activeCell="A2" sqref="A2:J124"/>
    </sheetView>
  </sheetViews>
  <sheetFormatPr defaultRowHeight="16.5"/>
  <cols>
    <col min="1" max="1" width="6" bestFit="1" customWidth="1"/>
    <col min="2" max="2" width="7.5" style="181" bestFit="1" customWidth="1"/>
    <col min="3" max="3" width="12.5" style="181" customWidth="1"/>
    <col min="4" max="4" width="10.625" customWidth="1"/>
    <col min="5" max="7" width="10.625" style="131" customWidth="1"/>
    <col min="8" max="10" width="10.625" customWidth="1"/>
  </cols>
  <sheetData>
    <row r="1" spans="1:23" s="154" customFormat="1">
      <c r="A1" s="162" t="s">
        <v>7</v>
      </c>
      <c r="B1" s="178" t="s">
        <v>8</v>
      </c>
      <c r="C1" s="178" t="s">
        <v>0</v>
      </c>
      <c r="D1" s="164" t="s">
        <v>313</v>
      </c>
      <c r="E1" s="164" t="s">
        <v>312</v>
      </c>
      <c r="F1" s="164" t="s">
        <v>358</v>
      </c>
      <c r="G1" s="164" t="s">
        <v>355</v>
      </c>
      <c r="H1" s="164" t="s">
        <v>356</v>
      </c>
      <c r="I1" s="164" t="s">
        <v>357</v>
      </c>
      <c r="J1" s="165" t="s">
        <v>314</v>
      </c>
    </row>
    <row r="2" spans="1:23">
      <c r="A2" s="135">
        <v>1</v>
      </c>
      <c r="B2" s="179" t="s">
        <v>41</v>
      </c>
      <c r="C2" s="137" t="s">
        <v>42</v>
      </c>
      <c r="D2" s="166">
        <f>VLOOKUP($C2,'105冬男OAB'!$C$2:$M$82,11,FALSE)</f>
        <v>50.372911261027497</v>
      </c>
      <c r="E2" s="166">
        <f>VLOOKUP($C2,'106春男OAB'!$C$2:$N$71,12,FALSE)</f>
        <v>64.701831501831506</v>
      </c>
      <c r="F2" s="166">
        <f>VLOOKUP($C2,'106夏男OAB'!$C$2:$N$75,12,FALSE)</f>
        <v>51.393162393162399</v>
      </c>
      <c r="G2" s="166">
        <f t="shared" ref="G2:G33" si="0">D2*1.2</f>
        <v>60.447493513232992</v>
      </c>
      <c r="H2" s="166">
        <f t="shared" ref="H2:H33" si="1">E2*1.3</f>
        <v>84.11238095238096</v>
      </c>
      <c r="I2" s="166">
        <f t="shared" ref="I2:I33" si="2">F2*1.5</f>
        <v>77.089743589743591</v>
      </c>
      <c r="J2" s="166">
        <f t="shared" ref="J2:J33" si="3">SUM(G2:I2)</f>
        <v>221.64961805535754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1:23">
      <c r="A3" s="135">
        <v>2</v>
      </c>
      <c r="B3" s="179" t="s">
        <v>41</v>
      </c>
      <c r="C3" s="137" t="s">
        <v>48</v>
      </c>
      <c r="D3" s="166">
        <f>VLOOKUP($C3,'105冬男OAB'!$C$2:$M$82,11,FALSE)</f>
        <v>51.372911261027497</v>
      </c>
      <c r="E3" s="166">
        <f>VLOOKUP($C3,'106春男OAB'!$C$2:$N$71,12,FALSE)</f>
        <v>46.701831501831506</v>
      </c>
      <c r="F3" s="166">
        <f>VLOOKUP($C3,'106夏男OAB'!$C$2:$N$75,12,FALSE)</f>
        <v>58.393162393162399</v>
      </c>
      <c r="G3" s="166">
        <f t="shared" si="0"/>
        <v>61.647493513232995</v>
      </c>
      <c r="H3" s="166">
        <f t="shared" si="1"/>
        <v>60.712380952380961</v>
      </c>
      <c r="I3" s="166">
        <f t="shared" si="2"/>
        <v>87.589743589743591</v>
      </c>
      <c r="J3" s="166">
        <f t="shared" si="3"/>
        <v>209.94961805535755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>
      <c r="A4" s="135">
        <v>3</v>
      </c>
      <c r="B4" s="179" t="s">
        <v>41</v>
      </c>
      <c r="C4" s="137" t="s">
        <v>44</v>
      </c>
      <c r="D4" s="166">
        <f>VLOOKUP($C4,'105冬男OAB'!$C$2:$M$82,11,FALSE)</f>
        <v>55.372911261027497</v>
      </c>
      <c r="E4" s="166">
        <f>VLOOKUP($C4,'106春男OAB'!$C$2:$N$71,12,FALSE)</f>
        <v>54.701831501831506</v>
      </c>
      <c r="F4" s="166">
        <f>VLOOKUP($C4,'106夏男OAB'!$C$2:$N$75,12,FALSE)</f>
        <v>45.393162393162399</v>
      </c>
      <c r="G4" s="166">
        <f t="shared" si="0"/>
        <v>66.447493513232999</v>
      </c>
      <c r="H4" s="166">
        <f t="shared" si="1"/>
        <v>71.11238095238096</v>
      </c>
      <c r="I4" s="166">
        <f t="shared" si="2"/>
        <v>68.089743589743591</v>
      </c>
      <c r="J4" s="166">
        <f t="shared" si="3"/>
        <v>205.64961805535756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</row>
    <row r="5" spans="1:23">
      <c r="A5" s="135">
        <v>4</v>
      </c>
      <c r="B5" s="179" t="s">
        <v>41</v>
      </c>
      <c r="C5" s="137" t="s">
        <v>47</v>
      </c>
      <c r="D5" s="166">
        <f>VLOOKUP($C5,'105冬男OAB'!$C$2:$M$82,11,FALSE)</f>
        <v>54.372911261027497</v>
      </c>
      <c r="E5" s="166">
        <f>VLOOKUP($C5,'106春男OAB'!$C$2:$N$71,12,FALSE)</f>
        <v>46.701831501831506</v>
      </c>
      <c r="F5" s="166">
        <f>VLOOKUP($C5,'106夏男OAB'!$C$2:$N$75,12,FALSE)</f>
        <v>49.393162393162399</v>
      </c>
      <c r="G5" s="166">
        <f t="shared" si="0"/>
        <v>65.247493513232996</v>
      </c>
      <c r="H5" s="166">
        <f t="shared" si="1"/>
        <v>60.712380952380961</v>
      </c>
      <c r="I5" s="166">
        <f t="shared" si="2"/>
        <v>74.089743589743591</v>
      </c>
      <c r="J5" s="166">
        <f t="shared" si="3"/>
        <v>200.04961805535754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</row>
    <row r="6" spans="1:23">
      <c r="A6" s="135">
        <v>5</v>
      </c>
      <c r="B6" s="179" t="s">
        <v>65</v>
      </c>
      <c r="C6" s="137" t="s">
        <v>70</v>
      </c>
      <c r="D6" s="166">
        <f>VLOOKUP($C6,'105冬男OAB'!$C$2:$M$82,11,FALSE)</f>
        <v>50.372911261027497</v>
      </c>
      <c r="E6" s="166">
        <f>VLOOKUP($C6,'106春男OAB'!$C$2:$N$71,12,FALSE)</f>
        <v>47.701831501831506</v>
      </c>
      <c r="F6" s="166">
        <f>VLOOKUP($C6,'106夏男OAB'!$C$2:$N$75,12,FALSE)</f>
        <v>46.393162393162399</v>
      </c>
      <c r="G6" s="166">
        <f t="shared" si="0"/>
        <v>60.447493513232992</v>
      </c>
      <c r="H6" s="166">
        <f t="shared" si="1"/>
        <v>62.012380952380958</v>
      </c>
      <c r="I6" s="166">
        <f t="shared" si="2"/>
        <v>69.589743589743591</v>
      </c>
      <c r="J6" s="166">
        <f t="shared" si="3"/>
        <v>192.04961805535754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</row>
    <row r="7" spans="1:23">
      <c r="A7" s="135">
        <v>6</v>
      </c>
      <c r="B7" s="179" t="s">
        <v>65</v>
      </c>
      <c r="C7" s="137" t="s">
        <v>75</v>
      </c>
      <c r="D7" s="166">
        <f>VLOOKUP($C7,'105冬男OAB'!$C$2:$M$82,11,FALSE)</f>
        <v>54.372911261027497</v>
      </c>
      <c r="E7" s="166">
        <f>VLOOKUP($C7,'106春男OAB'!$C$2:$N$71,12,FALSE)</f>
        <v>47.701831501831506</v>
      </c>
      <c r="F7" s="166">
        <f>VLOOKUP($C7,'106夏男OAB'!$C$2:$N$75,12,FALSE)</f>
        <v>42.393162393162399</v>
      </c>
      <c r="G7" s="166">
        <f t="shared" si="0"/>
        <v>65.247493513232996</v>
      </c>
      <c r="H7" s="166">
        <f t="shared" si="1"/>
        <v>62.012380952380958</v>
      </c>
      <c r="I7" s="166">
        <f t="shared" si="2"/>
        <v>63.589743589743598</v>
      </c>
      <c r="J7" s="166">
        <f t="shared" si="3"/>
        <v>190.84961805535755</v>
      </c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</row>
    <row r="8" spans="1:23">
      <c r="A8" s="135">
        <v>7</v>
      </c>
      <c r="B8" s="179" t="s">
        <v>41</v>
      </c>
      <c r="C8" s="137" t="s">
        <v>46</v>
      </c>
      <c r="D8" s="166">
        <f>VLOOKUP($C8,'105冬男OAB'!$C$2:$M$82,11,FALSE)</f>
        <v>45.372911261027497</v>
      </c>
      <c r="E8" s="166">
        <f>VLOOKUP($C8,'106春男OAB'!$C$2:$N$71,12,FALSE)</f>
        <v>47.701831501831506</v>
      </c>
      <c r="F8" s="166">
        <f>VLOOKUP($C8,'106夏男OAB'!$C$2:$N$75,12,FALSE)</f>
        <v>46.393162393162399</v>
      </c>
      <c r="G8" s="166">
        <f t="shared" si="0"/>
        <v>54.447493513232992</v>
      </c>
      <c r="H8" s="166">
        <f t="shared" si="1"/>
        <v>62.012380952380958</v>
      </c>
      <c r="I8" s="166">
        <f t="shared" si="2"/>
        <v>69.589743589743591</v>
      </c>
      <c r="J8" s="166">
        <f t="shared" si="3"/>
        <v>186.04961805535754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</row>
    <row r="9" spans="1:23">
      <c r="A9" s="135">
        <v>8</v>
      </c>
      <c r="B9" s="179" t="s">
        <v>65</v>
      </c>
      <c r="C9" s="137" t="s">
        <v>82</v>
      </c>
      <c r="D9" s="166">
        <f>VLOOKUP($C9,'105冬男OAB'!$C$2:$M$82,11,FALSE)</f>
        <v>49.372911261027497</v>
      </c>
      <c r="E9" s="166">
        <f>VLOOKUP($C9,'106春男OAB'!$C$2:$N$71,12,FALSE)</f>
        <v>40.701831501831506</v>
      </c>
      <c r="F9" s="166">
        <f>VLOOKUP($C9,'106夏男OAB'!$C$2:$N$75,12,FALSE)</f>
        <v>46.393162393162399</v>
      </c>
      <c r="G9" s="166">
        <f t="shared" si="0"/>
        <v>59.247493513232996</v>
      </c>
      <c r="H9" s="166">
        <f t="shared" si="1"/>
        <v>52.912380952380957</v>
      </c>
      <c r="I9" s="166">
        <f t="shared" si="2"/>
        <v>69.589743589743591</v>
      </c>
      <c r="J9" s="166">
        <f t="shared" si="3"/>
        <v>181.74961805535753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</row>
    <row r="10" spans="1:23">
      <c r="A10" s="135">
        <v>9</v>
      </c>
      <c r="B10" s="179" t="s">
        <v>88</v>
      </c>
      <c r="C10" s="137" t="s">
        <v>90</v>
      </c>
      <c r="D10" s="166">
        <f>VLOOKUP($C10,'105冬男OAB'!$C$2:$M$82,11,FALSE)</f>
        <v>47.372911261027497</v>
      </c>
      <c r="E10" s="166">
        <f>VLOOKUP($C10,'106春男OAB'!$C$2:$N$71,12,FALSE)</f>
        <v>45.701831501831506</v>
      </c>
      <c r="F10" s="166">
        <f>VLOOKUP($C10,'106夏男OAB'!$C$2:$N$75,12,FALSE)</f>
        <v>43.393162393162399</v>
      </c>
      <c r="G10" s="166">
        <f t="shared" si="0"/>
        <v>56.847493513232997</v>
      </c>
      <c r="H10" s="166">
        <f t="shared" si="1"/>
        <v>59.412380952380957</v>
      </c>
      <c r="I10" s="166">
        <f t="shared" si="2"/>
        <v>65.089743589743591</v>
      </c>
      <c r="J10" s="166">
        <f t="shared" si="3"/>
        <v>181.34961805535755</v>
      </c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</row>
    <row r="11" spans="1:23">
      <c r="A11" s="135">
        <v>10</v>
      </c>
      <c r="B11" s="179" t="s">
        <v>41</v>
      </c>
      <c r="C11" s="137" t="s">
        <v>59</v>
      </c>
      <c r="D11" s="166">
        <f>VLOOKUP($C11,'105冬男OAB'!$C$2:$M$82,11,FALSE)</f>
        <v>54.372911261027497</v>
      </c>
      <c r="E11" s="166">
        <f>VLOOKUP($C11,'106春男OAB'!$C$2:$N$71,12,FALSE)</f>
        <v>45.701831501831506</v>
      </c>
      <c r="F11" s="166">
        <f>VLOOKUP($C11,'106夏男OAB'!$C$2:$N$75,12,FALSE)</f>
        <v>37.393162393162399</v>
      </c>
      <c r="G11" s="166">
        <f t="shared" si="0"/>
        <v>65.247493513232996</v>
      </c>
      <c r="H11" s="166">
        <f t="shared" si="1"/>
        <v>59.412380952380957</v>
      </c>
      <c r="I11" s="166">
        <f t="shared" si="2"/>
        <v>56.089743589743598</v>
      </c>
      <c r="J11" s="166">
        <f t="shared" si="3"/>
        <v>180.74961805535756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</row>
    <row r="12" spans="1:23">
      <c r="A12" s="135">
        <v>11</v>
      </c>
      <c r="B12" s="179" t="s">
        <v>65</v>
      </c>
      <c r="C12" s="137" t="s">
        <v>359</v>
      </c>
      <c r="D12" s="166">
        <f>VLOOKUP($C12,'105冬男OAB'!$C$2:$M$82,11,FALSE)</f>
        <v>42.372911261027497</v>
      </c>
      <c r="E12" s="166">
        <f>VLOOKUP($C12,'106春男OAB'!$C$2:$N$71,12,FALSE)</f>
        <v>44.701831501831506</v>
      </c>
      <c r="F12" s="166">
        <f>VLOOKUP($C12,'106夏男OAB'!$C$2:$N$75,12,FALSE)</f>
        <v>46.393162393162399</v>
      </c>
      <c r="G12" s="166">
        <f t="shared" si="0"/>
        <v>50.847493513232997</v>
      </c>
      <c r="H12" s="166">
        <f t="shared" si="1"/>
        <v>58.11238095238096</v>
      </c>
      <c r="I12" s="166">
        <f t="shared" si="2"/>
        <v>69.589743589743591</v>
      </c>
      <c r="J12" s="166">
        <f t="shared" si="3"/>
        <v>178.54961805535754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</row>
    <row r="13" spans="1:23">
      <c r="A13" s="135">
        <v>12</v>
      </c>
      <c r="B13" s="179" t="s">
        <v>65</v>
      </c>
      <c r="C13" s="137" t="s">
        <v>67</v>
      </c>
      <c r="D13" s="166">
        <f>VLOOKUP($C13,'105冬男OAB'!$C$2:$M$82,11,FALSE)</f>
        <v>40.372911261027497</v>
      </c>
      <c r="E13" s="166">
        <f>VLOOKUP($C13,'106春男OAB'!$C$2:$N$71,12,FALSE)</f>
        <v>50.701831501831506</v>
      </c>
      <c r="F13" s="166">
        <f>VLOOKUP($C13,'106夏男OAB'!$C$2:$N$75,12,FALSE)</f>
        <v>38.393162393162399</v>
      </c>
      <c r="G13" s="166">
        <f t="shared" si="0"/>
        <v>48.447493513232992</v>
      </c>
      <c r="H13" s="166">
        <f t="shared" si="1"/>
        <v>65.912380952380957</v>
      </c>
      <c r="I13" s="166">
        <f t="shared" si="2"/>
        <v>57.589743589743598</v>
      </c>
      <c r="J13" s="166">
        <f t="shared" si="3"/>
        <v>171.94961805535755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</row>
    <row r="14" spans="1:23">
      <c r="A14" s="135">
        <v>13</v>
      </c>
      <c r="B14" s="179" t="s">
        <v>41</v>
      </c>
      <c r="C14" s="137" t="s">
        <v>76</v>
      </c>
      <c r="D14" s="166">
        <f>VLOOKUP($C14,'105冬男OAB'!$C$2:$M$82,11,FALSE)</f>
        <v>47.372911261027497</v>
      </c>
      <c r="E14" s="166">
        <f>VLOOKUP($C14,'106春男OAB'!$C$2:$N$71,12,FALSE)</f>
        <v>42.701831501831506</v>
      </c>
      <c r="F14" s="166">
        <f>VLOOKUP($C14,'106夏男OAB'!$C$2:$N$75,12,FALSE)</f>
        <v>39.393162393162399</v>
      </c>
      <c r="G14" s="166">
        <f t="shared" si="0"/>
        <v>56.847493513232997</v>
      </c>
      <c r="H14" s="166">
        <f t="shared" si="1"/>
        <v>55.512380952380958</v>
      </c>
      <c r="I14" s="166">
        <f t="shared" si="2"/>
        <v>59.089743589743598</v>
      </c>
      <c r="J14" s="166">
        <f t="shared" si="3"/>
        <v>171.44961805535755</v>
      </c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</row>
    <row r="15" spans="1:23">
      <c r="A15" s="135">
        <v>14</v>
      </c>
      <c r="B15" s="179" t="s">
        <v>41</v>
      </c>
      <c r="C15" s="137" t="s">
        <v>50</v>
      </c>
      <c r="D15" s="166">
        <f>VLOOKUP($C15,'105冬男OAB'!$C$2:$M$82,11,FALSE)</f>
        <v>42.372911261027497</v>
      </c>
      <c r="E15" s="166">
        <f>VLOOKUP($C15,'106春男OAB'!$C$2:$N$71,12,FALSE)</f>
        <v>37.701831501831506</v>
      </c>
      <c r="F15" s="166">
        <f>VLOOKUP($C15,'106夏男OAB'!$C$2:$N$75,12,FALSE)</f>
        <v>44.393162393162399</v>
      </c>
      <c r="G15" s="166">
        <f t="shared" si="0"/>
        <v>50.847493513232997</v>
      </c>
      <c r="H15" s="166">
        <f t="shared" si="1"/>
        <v>49.012380952380958</v>
      </c>
      <c r="I15" s="166">
        <f t="shared" si="2"/>
        <v>66.589743589743591</v>
      </c>
      <c r="J15" s="166">
        <f t="shared" si="3"/>
        <v>166.44961805535755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</row>
    <row r="16" spans="1:23">
      <c r="A16" s="135">
        <v>15</v>
      </c>
      <c r="B16" s="179" t="s">
        <v>65</v>
      </c>
      <c r="C16" s="137" t="s">
        <v>89</v>
      </c>
      <c r="D16" s="166">
        <f>VLOOKUP($C16,'105冬男OAB'!$C$2:$M$82,11,FALSE)</f>
        <v>35.372911261027497</v>
      </c>
      <c r="E16" s="166">
        <f>VLOOKUP($C16,'106春男OAB'!$C$2:$N$71,12,FALSE)</f>
        <v>58.701831501831506</v>
      </c>
      <c r="F16" s="166">
        <f>VLOOKUP($C16,'106夏男OAB'!$C$2:$N$75,12,FALSE)</f>
        <v>29.393162393162399</v>
      </c>
      <c r="G16" s="166">
        <f t="shared" si="0"/>
        <v>42.447493513232992</v>
      </c>
      <c r="H16" s="166">
        <f t="shared" si="1"/>
        <v>76.312380952380963</v>
      </c>
      <c r="I16" s="166">
        <f t="shared" si="2"/>
        <v>44.089743589743598</v>
      </c>
      <c r="J16" s="166">
        <f t="shared" si="3"/>
        <v>162.84961805535755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</row>
    <row r="17" spans="1:23">
      <c r="A17" s="135">
        <v>16</v>
      </c>
      <c r="B17" s="179" t="s">
        <v>65</v>
      </c>
      <c r="C17" s="137" t="s">
        <v>66</v>
      </c>
      <c r="D17" s="166">
        <f>VLOOKUP($C17,'105冬男OAB'!$C$2:$M$82,11,FALSE)</f>
        <v>37.885106382978719</v>
      </c>
      <c r="E17" s="166">
        <f>VLOOKUP($C17,'106春男OAB'!$C$2:$N$71,12,FALSE)</f>
        <v>35.701831501831506</v>
      </c>
      <c r="F17" s="166">
        <f>VLOOKUP($C17,'106夏男OAB'!$C$2:$N$75,12,FALSE)</f>
        <v>42.393162393162399</v>
      </c>
      <c r="G17" s="166">
        <f t="shared" si="0"/>
        <v>45.462127659574463</v>
      </c>
      <c r="H17" s="166">
        <f t="shared" si="1"/>
        <v>46.412380952380957</v>
      </c>
      <c r="I17" s="166">
        <f t="shared" si="2"/>
        <v>63.589743589743598</v>
      </c>
      <c r="J17" s="166">
        <f t="shared" si="3"/>
        <v>155.46425220169903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</row>
    <row r="18" spans="1:23">
      <c r="A18" s="135">
        <v>17</v>
      </c>
      <c r="B18" s="179" t="s">
        <v>41</v>
      </c>
      <c r="C18" s="137" t="s">
        <v>49</v>
      </c>
      <c r="D18" s="166">
        <f>VLOOKUP($C18,'105冬男OAB'!$C$2:$M$82,11,FALSE)</f>
        <v>45.372911261027497</v>
      </c>
      <c r="E18" s="166">
        <f>VLOOKUP($C18,'106春男OAB'!$C$2:$N$71,12,FALSE)</f>
        <v>13.342857142857142</v>
      </c>
      <c r="F18" s="166">
        <f>VLOOKUP($C18,'106夏男OAB'!$C$2:$N$75,12,FALSE)</f>
        <v>47.393162393162399</v>
      </c>
      <c r="G18" s="166">
        <f t="shared" si="0"/>
        <v>54.447493513232992</v>
      </c>
      <c r="H18" s="166">
        <f t="shared" si="1"/>
        <v>17.345714285714283</v>
      </c>
      <c r="I18" s="166">
        <f t="shared" si="2"/>
        <v>71.089743589743591</v>
      </c>
      <c r="J18" s="166">
        <f t="shared" si="3"/>
        <v>142.88295138869086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</row>
    <row r="19" spans="1:23">
      <c r="A19" s="135">
        <v>18</v>
      </c>
      <c r="B19" s="179" t="s">
        <v>65</v>
      </c>
      <c r="C19" s="137" t="s">
        <v>72</v>
      </c>
      <c r="D19" s="166">
        <f>VLOOKUP($C19,'105冬男OAB'!$C$2:$M$82,11,FALSE)</f>
        <v>11.287804878048775</v>
      </c>
      <c r="E19" s="166">
        <f>VLOOKUP($C19,'106春男OAB'!$C$2:$N$71,12,FALSE)</f>
        <v>41.701831501831506</v>
      </c>
      <c r="F19" s="166">
        <f>VLOOKUP($C19,'106夏男OAB'!$C$2:$N$75,12,FALSE)</f>
        <v>48.393162393162399</v>
      </c>
      <c r="G19" s="166">
        <f t="shared" si="0"/>
        <v>13.545365853658529</v>
      </c>
      <c r="H19" s="166">
        <f t="shared" si="1"/>
        <v>54.212380952380961</v>
      </c>
      <c r="I19" s="166">
        <f t="shared" si="2"/>
        <v>72.589743589743591</v>
      </c>
      <c r="J19" s="166">
        <f t="shared" si="3"/>
        <v>140.3474903957831</v>
      </c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</row>
    <row r="20" spans="1:23">
      <c r="A20" s="135">
        <v>19</v>
      </c>
      <c r="B20" s="179" t="s">
        <v>41</v>
      </c>
      <c r="C20" s="137" t="s">
        <v>52</v>
      </c>
      <c r="D20" s="166">
        <f>VLOOKUP($C20,'105冬男OAB'!$C$2:$M$82,11,FALSE)</f>
        <v>48.372911261027497</v>
      </c>
      <c r="E20" s="166">
        <f>VLOOKUP($C20,'106春男OAB'!$C$2:$N$71,12,FALSE)</f>
        <v>44.701831501831506</v>
      </c>
      <c r="F20" s="166">
        <f>VLOOKUP($C20,'106夏男OAB'!$C$2:$N$75,12,FALSE)</f>
        <v>14.444444444444443</v>
      </c>
      <c r="G20" s="166">
        <f t="shared" si="0"/>
        <v>58.047493513232993</v>
      </c>
      <c r="H20" s="166">
        <f t="shared" si="1"/>
        <v>58.11238095238096</v>
      </c>
      <c r="I20" s="166">
        <f t="shared" si="2"/>
        <v>21.666666666666664</v>
      </c>
      <c r="J20" s="166">
        <f t="shared" si="3"/>
        <v>137.82654113228062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</row>
    <row r="21" spans="1:23">
      <c r="A21" s="135">
        <v>20</v>
      </c>
      <c r="B21" s="179" t="s">
        <v>41</v>
      </c>
      <c r="C21" s="137" t="s">
        <v>57</v>
      </c>
      <c r="D21" s="166">
        <f>VLOOKUP($C21,'105冬男OAB'!$C$2:$M$82,11,FALSE)</f>
        <v>14.287804878048775</v>
      </c>
      <c r="E21" s="166">
        <f>VLOOKUP($C21,'106春男OAB'!$C$2:$N$71,12,FALSE)</f>
        <v>38.701831501831506</v>
      </c>
      <c r="F21" s="166">
        <f>VLOOKUP($C21,'106夏男OAB'!$C$2:$N$75,12,FALSE)</f>
        <v>42.393162393162399</v>
      </c>
      <c r="G21" s="166">
        <f t="shared" si="0"/>
        <v>17.145365853658529</v>
      </c>
      <c r="H21" s="166">
        <f t="shared" si="1"/>
        <v>50.312380952380963</v>
      </c>
      <c r="I21" s="166">
        <f t="shared" si="2"/>
        <v>63.589743589743598</v>
      </c>
      <c r="J21" s="166">
        <f t="shared" si="3"/>
        <v>131.04749039578309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</row>
    <row r="22" spans="1:23">
      <c r="A22" s="135">
        <v>21</v>
      </c>
      <c r="B22" s="179" t="s">
        <v>88</v>
      </c>
      <c r="C22" s="137" t="s">
        <v>95</v>
      </c>
      <c r="D22" s="166">
        <f>VLOOKUP($C22,'105冬男OAB'!$C$2:$M$82,11,FALSE)</f>
        <v>39.372911261027497</v>
      </c>
      <c r="E22" s="166">
        <f>VLOOKUP($C22,'106春男OAB'!$C$2:$N$71,12,FALSE)</f>
        <v>36.701831501831506</v>
      </c>
      <c r="F22" s="166">
        <f>VLOOKUP($C22,'106夏男OAB'!$C$2:$N$75,12,FALSE)</f>
        <v>23.393162393162399</v>
      </c>
      <c r="G22" s="166">
        <f t="shared" si="0"/>
        <v>47.247493513232996</v>
      </c>
      <c r="H22" s="166">
        <f t="shared" si="1"/>
        <v>47.712380952380961</v>
      </c>
      <c r="I22" s="166">
        <f t="shared" si="2"/>
        <v>35.089743589743598</v>
      </c>
      <c r="J22" s="166">
        <f t="shared" si="3"/>
        <v>130.04961805535754</v>
      </c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</row>
    <row r="23" spans="1:23">
      <c r="A23" s="135">
        <v>22</v>
      </c>
      <c r="B23" s="179" t="s">
        <v>65</v>
      </c>
      <c r="C23" s="137" t="s">
        <v>71</v>
      </c>
      <c r="D23" s="166">
        <f>VLOOKUP($C23,'105冬男OAB'!$C$2:$M$82,11,FALSE)</f>
        <v>47.372911261027497</v>
      </c>
      <c r="E23" s="166">
        <f>VLOOKUP($C23,'106春男OAB'!$C$2:$N$71,12,FALSE)</f>
        <v>36.445421245421244</v>
      </c>
      <c r="F23" s="166">
        <f>VLOOKUP($C23,'106夏男OAB'!$C$2:$N$75,12,FALSE)</f>
        <v>13.444444444444443</v>
      </c>
      <c r="G23" s="166">
        <f t="shared" si="0"/>
        <v>56.847493513232997</v>
      </c>
      <c r="H23" s="166">
        <f t="shared" si="1"/>
        <v>47.379047619047618</v>
      </c>
      <c r="I23" s="166">
        <f t="shared" si="2"/>
        <v>20.166666666666664</v>
      </c>
      <c r="J23" s="166">
        <f t="shared" si="3"/>
        <v>124.39320779894729</v>
      </c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</row>
    <row r="24" spans="1:23">
      <c r="A24" s="135">
        <v>23</v>
      </c>
      <c r="B24" s="179" t="s">
        <v>41</v>
      </c>
      <c r="C24" s="137" t="s">
        <v>198</v>
      </c>
      <c r="D24" s="166">
        <f>VLOOKUP($C24,'105冬男OAB'!$C$2:$M$82,11,FALSE)</f>
        <v>36.372911261027497</v>
      </c>
      <c r="E24" s="166"/>
      <c r="F24" s="166">
        <f>VLOOKUP($C24,'106夏男OAB'!$C$2:$N$75,12,FALSE)</f>
        <v>49.393162393162399</v>
      </c>
      <c r="G24" s="166">
        <f t="shared" si="0"/>
        <v>43.647493513232995</v>
      </c>
      <c r="H24" s="166">
        <f t="shared" si="1"/>
        <v>0</v>
      </c>
      <c r="I24" s="166">
        <f t="shared" si="2"/>
        <v>74.089743589743591</v>
      </c>
      <c r="J24" s="166">
        <f t="shared" si="3"/>
        <v>117.73723710297659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</row>
    <row r="25" spans="1:23">
      <c r="A25" s="135">
        <v>24</v>
      </c>
      <c r="B25" s="179" t="s">
        <v>88</v>
      </c>
      <c r="C25" s="137" t="s">
        <v>92</v>
      </c>
      <c r="D25" s="166">
        <f>VLOOKUP($C25,'105冬男OAB'!$C$2:$M$82,11,FALSE)</f>
        <v>33.372911261027497</v>
      </c>
      <c r="E25" s="166">
        <f>VLOOKUP($C25,'106春男OAB'!$C$2:$N$71,12,FALSE)</f>
        <v>24.701831501831506</v>
      </c>
      <c r="F25" s="166">
        <f>VLOOKUP($C25,'106夏男OAB'!$C$2:$N$75,12,FALSE)</f>
        <v>28.393162393162399</v>
      </c>
      <c r="G25" s="166">
        <f t="shared" si="0"/>
        <v>40.047493513232993</v>
      </c>
      <c r="H25" s="166">
        <f t="shared" si="1"/>
        <v>32.11238095238096</v>
      </c>
      <c r="I25" s="166">
        <f t="shared" si="2"/>
        <v>42.589743589743598</v>
      </c>
      <c r="J25" s="166">
        <f t="shared" si="3"/>
        <v>114.74961805535756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</row>
    <row r="26" spans="1:23">
      <c r="A26" s="135">
        <v>25</v>
      </c>
      <c r="B26" s="179" t="s">
        <v>65</v>
      </c>
      <c r="C26" s="167" t="s">
        <v>85</v>
      </c>
      <c r="D26" s="166">
        <f>VLOOKUP($C26,'105冬男OAB'!$C$2:$M$82,11,FALSE)</f>
        <v>38.372911261027497</v>
      </c>
      <c r="E26" s="166">
        <f>VLOOKUP($C26,'106春男OAB'!$C$2:$N$71,12,FALSE)</f>
        <v>11.342857142857142</v>
      </c>
      <c r="F26" s="166">
        <f>VLOOKUP($C26,'106夏男OAB'!$C$2:$N$75,12,FALSE)</f>
        <v>35.393162393162399</v>
      </c>
      <c r="G26" s="166">
        <f t="shared" si="0"/>
        <v>46.047493513232993</v>
      </c>
      <c r="H26" s="166">
        <f t="shared" si="1"/>
        <v>14.745714285714284</v>
      </c>
      <c r="I26" s="166">
        <f t="shared" si="2"/>
        <v>53.089743589743598</v>
      </c>
      <c r="J26" s="166">
        <f t="shared" si="3"/>
        <v>113.88295138869088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</row>
    <row r="27" spans="1:23">
      <c r="A27" s="135">
        <v>26</v>
      </c>
      <c r="B27" s="179" t="s">
        <v>65</v>
      </c>
      <c r="C27" s="137" t="s">
        <v>69</v>
      </c>
      <c r="D27" s="166"/>
      <c r="E27" s="166">
        <f>VLOOKUP($C27,'106春男OAB'!$C$2:$N$71,12,FALSE)</f>
        <v>33.701831501831506</v>
      </c>
      <c r="F27" s="166">
        <f>VLOOKUP($C27,'106夏男OAB'!$C$2:$N$75,12,FALSE)</f>
        <v>46.393162393162399</v>
      </c>
      <c r="G27" s="166">
        <f t="shared" si="0"/>
        <v>0</v>
      </c>
      <c r="H27" s="166">
        <f t="shared" si="1"/>
        <v>43.812380952380963</v>
      </c>
      <c r="I27" s="166">
        <f t="shared" si="2"/>
        <v>69.589743589743591</v>
      </c>
      <c r="J27" s="166">
        <f t="shared" si="3"/>
        <v>113.40212454212455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</row>
    <row r="28" spans="1:23">
      <c r="A28" s="135">
        <v>27</v>
      </c>
      <c r="B28" s="179" t="s">
        <v>41</v>
      </c>
      <c r="C28" s="137" t="s">
        <v>43</v>
      </c>
      <c r="D28" s="166">
        <f>VLOOKUP($C28,'105冬男OAB'!$C$2:$M$82,11,FALSE)</f>
        <v>37.372911261027497</v>
      </c>
      <c r="E28" s="166">
        <f>VLOOKUP($C28,'106春男OAB'!$C$2:$N$71,12,FALSE)</f>
        <v>49.701831501831506</v>
      </c>
      <c r="F28" s="166"/>
      <c r="G28" s="166">
        <f t="shared" si="0"/>
        <v>44.847493513232997</v>
      </c>
      <c r="H28" s="166">
        <f t="shared" si="1"/>
        <v>64.61238095238096</v>
      </c>
      <c r="I28" s="166">
        <f t="shared" si="2"/>
        <v>0</v>
      </c>
      <c r="J28" s="166">
        <f t="shared" si="3"/>
        <v>109.45987446561395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</row>
    <row r="29" spans="1:23">
      <c r="A29" s="135">
        <v>28</v>
      </c>
      <c r="B29" s="179" t="s">
        <v>88</v>
      </c>
      <c r="C29" s="137" t="s">
        <v>97</v>
      </c>
      <c r="D29" s="166">
        <f>VLOOKUP($C29,'105冬男OAB'!$C$2:$M$82,11,FALSE)</f>
        <v>19.372911261027497</v>
      </c>
      <c r="E29" s="166">
        <f>VLOOKUP($C29,'106春男OAB'!$C$2:$N$71,12,FALSE)</f>
        <v>29.701831501831506</v>
      </c>
      <c r="F29" s="166">
        <f>VLOOKUP($C29,'106夏男OAB'!$C$2:$N$75,12,FALSE)</f>
        <v>26.393162393162399</v>
      </c>
      <c r="G29" s="166">
        <f t="shared" si="0"/>
        <v>23.247493513232996</v>
      </c>
      <c r="H29" s="166">
        <f t="shared" si="1"/>
        <v>38.61238095238096</v>
      </c>
      <c r="I29" s="166">
        <f t="shared" si="2"/>
        <v>39.589743589743598</v>
      </c>
      <c r="J29" s="166">
        <f t="shared" si="3"/>
        <v>101.44961805535755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</row>
    <row r="30" spans="1:23">
      <c r="A30" s="135">
        <v>29</v>
      </c>
      <c r="B30" s="179" t="s">
        <v>88</v>
      </c>
      <c r="C30" s="137" t="s">
        <v>104</v>
      </c>
      <c r="D30" s="166">
        <f>VLOOKUP($C30,'105冬男OAB'!$C$2:$M$82,11,FALSE)</f>
        <v>42.372911261027497</v>
      </c>
      <c r="E30" s="166">
        <f>VLOOKUP($C30,'106春男OAB'!$C$2:$N$71,12,FALSE)</f>
        <v>1.3428571428571416</v>
      </c>
      <c r="F30" s="166">
        <f>VLOOKUP($C30,'106夏男OAB'!$C$2:$N$75,12,FALSE)</f>
        <v>28.393162393162399</v>
      </c>
      <c r="G30" s="166">
        <f t="shared" si="0"/>
        <v>50.847493513232997</v>
      </c>
      <c r="H30" s="166">
        <f t="shared" si="1"/>
        <v>1.7457142857142842</v>
      </c>
      <c r="I30" s="166">
        <f t="shared" si="2"/>
        <v>42.589743589743598</v>
      </c>
      <c r="J30" s="166">
        <f t="shared" si="3"/>
        <v>95.182951388690881</v>
      </c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</row>
    <row r="31" spans="1:23">
      <c r="A31" s="135">
        <v>30</v>
      </c>
      <c r="B31" s="179" t="s">
        <v>88</v>
      </c>
      <c r="C31" s="137" t="s">
        <v>103</v>
      </c>
      <c r="D31" s="166">
        <f>VLOOKUP($C31,'105冬男OAB'!$C$2:$M$82,11,FALSE)</f>
        <v>18.372911261027497</v>
      </c>
      <c r="E31" s="166">
        <f>VLOOKUP($C31,'106春男OAB'!$C$2:$N$71,12,FALSE)</f>
        <v>16.701831501831506</v>
      </c>
      <c r="F31" s="166">
        <f>VLOOKUP($C31,'106夏男OAB'!$C$2:$N$75,12,FALSE)</f>
        <v>30.393162393162399</v>
      </c>
      <c r="G31" s="166">
        <f t="shared" si="0"/>
        <v>22.047493513232997</v>
      </c>
      <c r="H31" s="166">
        <f t="shared" si="1"/>
        <v>21.712380952380958</v>
      </c>
      <c r="I31" s="166">
        <f t="shared" si="2"/>
        <v>45.589743589743598</v>
      </c>
      <c r="J31" s="166">
        <f t="shared" si="3"/>
        <v>89.349618055357553</v>
      </c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</row>
    <row r="32" spans="1:23">
      <c r="A32" s="135">
        <v>31</v>
      </c>
      <c r="B32" s="179" t="s">
        <v>65</v>
      </c>
      <c r="C32" s="137" t="s">
        <v>78</v>
      </c>
      <c r="D32" s="166">
        <f>VLOOKUP($C32,'105冬男OAB'!$C$2:$M$82,11,FALSE)</f>
        <v>10.287804878048775</v>
      </c>
      <c r="E32" s="166">
        <f>VLOOKUP($C32,'106春男OAB'!$C$2:$N$71,12,FALSE)</f>
        <v>13.342857142857142</v>
      </c>
      <c r="F32" s="166">
        <f>VLOOKUP($C32,'106夏男OAB'!$C$2:$N$75,12,FALSE)</f>
        <v>39.393162393162399</v>
      </c>
      <c r="G32" s="166">
        <f t="shared" si="0"/>
        <v>12.34536585365853</v>
      </c>
      <c r="H32" s="166">
        <f t="shared" si="1"/>
        <v>17.345714285714283</v>
      </c>
      <c r="I32" s="166">
        <f t="shared" si="2"/>
        <v>59.089743589743598</v>
      </c>
      <c r="J32" s="166">
        <f t="shared" si="3"/>
        <v>88.780823729116406</v>
      </c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</row>
    <row r="33" spans="1:23">
      <c r="A33" s="135">
        <v>32</v>
      </c>
      <c r="B33" s="179" t="s">
        <v>41</v>
      </c>
      <c r="C33" s="137" t="s">
        <v>56</v>
      </c>
      <c r="D33" s="166"/>
      <c r="E33" s="166">
        <f>VLOOKUP($C33,'106春男OAB'!$C$2:$N$71,12,FALSE)</f>
        <v>14.342857142857142</v>
      </c>
      <c r="F33" s="166">
        <f>VLOOKUP($C33,'106夏男OAB'!$C$2:$N$75,12,FALSE)</f>
        <v>44.393162393162399</v>
      </c>
      <c r="G33" s="166">
        <f t="shared" si="0"/>
        <v>0</v>
      </c>
      <c r="H33" s="166">
        <f t="shared" si="1"/>
        <v>18.645714285714284</v>
      </c>
      <c r="I33" s="166">
        <f t="shared" si="2"/>
        <v>66.589743589743591</v>
      </c>
      <c r="J33" s="166">
        <f t="shared" si="3"/>
        <v>85.235457875457882</v>
      </c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</row>
    <row r="34" spans="1:23">
      <c r="A34" s="135">
        <v>33</v>
      </c>
      <c r="B34" s="179" t="s">
        <v>41</v>
      </c>
      <c r="C34" s="137" t="s">
        <v>45</v>
      </c>
      <c r="D34" s="166"/>
      <c r="E34" s="166">
        <f>VLOOKUP($C34,'106春男OAB'!$C$2:$N$71,12,FALSE)</f>
        <v>51.701831501831506</v>
      </c>
      <c r="F34" s="166">
        <f>VLOOKUP($C34,'106夏男OAB'!$C$2:$N$75,12,FALSE)</f>
        <v>11.444444444444443</v>
      </c>
      <c r="G34" s="166">
        <f t="shared" ref="G34:G65" si="4">D34*1.2</f>
        <v>0</v>
      </c>
      <c r="H34" s="166">
        <f t="shared" ref="H34:H65" si="5">E34*1.3</f>
        <v>67.212380952380954</v>
      </c>
      <c r="I34" s="166">
        <f t="shared" ref="I34:I65" si="6">F34*1.5</f>
        <v>17.166666666666664</v>
      </c>
      <c r="J34" s="166">
        <f t="shared" ref="J34:J65" si="7">SUM(G34:I34)</f>
        <v>84.379047619047611</v>
      </c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</row>
    <row r="35" spans="1:23">
      <c r="A35" s="135">
        <v>34</v>
      </c>
      <c r="B35" s="179" t="s">
        <v>65</v>
      </c>
      <c r="C35" s="137" t="s">
        <v>79</v>
      </c>
      <c r="D35" s="166">
        <f>VLOOKUP($C35,'105冬男OAB'!$C$2:$M$82,11,FALSE)</f>
        <v>42.372911261027497</v>
      </c>
      <c r="E35" s="166">
        <f>VLOOKUP($C35,'106春男OAB'!$C$2:$N$71,12,FALSE)</f>
        <v>11.342857142857142</v>
      </c>
      <c r="F35" s="166">
        <f>VLOOKUP($C35,'106夏男OAB'!$C$2:$N$75,12,FALSE)</f>
        <v>12.444444444444443</v>
      </c>
      <c r="G35" s="166">
        <f t="shared" si="4"/>
        <v>50.847493513232997</v>
      </c>
      <c r="H35" s="166">
        <f t="shared" si="5"/>
        <v>14.745714285714284</v>
      </c>
      <c r="I35" s="166">
        <f t="shared" si="6"/>
        <v>18.666666666666664</v>
      </c>
      <c r="J35" s="166">
        <f t="shared" si="7"/>
        <v>84.259874465613933</v>
      </c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</row>
    <row r="36" spans="1:23" ht="16.899999999999999" customHeight="1">
      <c r="A36" s="135">
        <v>35</v>
      </c>
      <c r="B36" s="179" t="s">
        <v>88</v>
      </c>
      <c r="C36" s="137" t="s">
        <v>93</v>
      </c>
      <c r="D36" s="166">
        <f>VLOOKUP($C36,'105冬男OAB'!$C$2:$M$82,11,FALSE)</f>
        <v>11.372911261027497</v>
      </c>
      <c r="E36" s="166">
        <f>VLOOKUP($C36,'106春男OAB'!$C$2:$N$71,12,FALSE)</f>
        <v>20.701831501831506</v>
      </c>
      <c r="F36" s="166">
        <f>VLOOKUP($C36,'106夏男OAB'!$C$2:$N$75,12,FALSE)</f>
        <v>28.393162393162399</v>
      </c>
      <c r="G36" s="166">
        <f t="shared" si="4"/>
        <v>13.647493513232996</v>
      </c>
      <c r="H36" s="166">
        <f t="shared" si="5"/>
        <v>26.912380952380961</v>
      </c>
      <c r="I36" s="166">
        <f t="shared" si="6"/>
        <v>42.589743589743598</v>
      </c>
      <c r="J36" s="166">
        <f t="shared" si="7"/>
        <v>83.149618055357564</v>
      </c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</row>
    <row r="37" spans="1:23">
      <c r="A37" s="135">
        <v>36</v>
      </c>
      <c r="B37" s="179" t="s">
        <v>65</v>
      </c>
      <c r="C37" s="137" t="s">
        <v>68</v>
      </c>
      <c r="D37" s="166">
        <f>VLOOKUP($C37,'105冬男OAB'!$C$2:$M$82,11,FALSE)</f>
        <v>7.2878048780487745</v>
      </c>
      <c r="E37" s="166">
        <f>VLOOKUP($C37,'106春男OAB'!$C$2:$N$71,12,FALSE)</f>
        <v>11.342857142857142</v>
      </c>
      <c r="F37" s="166">
        <f>VLOOKUP($C37,'106夏男OAB'!$C$2:$N$75,12,FALSE)</f>
        <v>37.393162393162399</v>
      </c>
      <c r="G37" s="166">
        <f t="shared" si="4"/>
        <v>8.7453658536585284</v>
      </c>
      <c r="H37" s="166">
        <f t="shared" si="5"/>
        <v>14.745714285714284</v>
      </c>
      <c r="I37" s="166">
        <f t="shared" si="6"/>
        <v>56.089743589743598</v>
      </c>
      <c r="J37" s="166">
        <f t="shared" si="7"/>
        <v>79.580823729116418</v>
      </c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</row>
    <row r="38" spans="1:23">
      <c r="A38" s="135">
        <v>37</v>
      </c>
      <c r="B38" s="179" t="s">
        <v>65</v>
      </c>
      <c r="C38" s="137" t="s">
        <v>279</v>
      </c>
      <c r="D38" s="166">
        <f>VLOOKUP($C38,'105冬男OAB'!$C$2:$M$82,11,FALSE)</f>
        <v>22.372911261027497</v>
      </c>
      <c r="E38" s="166"/>
      <c r="F38" s="166">
        <f>VLOOKUP($C38,'106夏男OAB'!$C$2:$N$75,12,FALSE)</f>
        <v>34.393162393162399</v>
      </c>
      <c r="G38" s="166">
        <f t="shared" si="4"/>
        <v>26.847493513232994</v>
      </c>
      <c r="H38" s="166">
        <f t="shared" si="5"/>
        <v>0</v>
      </c>
      <c r="I38" s="166">
        <f t="shared" si="6"/>
        <v>51.589743589743598</v>
      </c>
      <c r="J38" s="166">
        <f t="shared" si="7"/>
        <v>78.437237102976596</v>
      </c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</row>
    <row r="39" spans="1:23">
      <c r="A39" s="135">
        <v>38</v>
      </c>
      <c r="B39" s="180" t="s">
        <v>41</v>
      </c>
      <c r="C39" s="180" t="s">
        <v>168</v>
      </c>
      <c r="D39" s="166"/>
      <c r="E39" s="166"/>
      <c r="F39" s="166">
        <f>VLOOKUP($C39,'106夏男OAB'!$C$2:$N$75,12,FALSE)</f>
        <v>50.393162393162399</v>
      </c>
      <c r="G39" s="166">
        <f t="shared" si="4"/>
        <v>0</v>
      </c>
      <c r="H39" s="166">
        <f t="shared" si="5"/>
        <v>0</v>
      </c>
      <c r="I39" s="166">
        <f t="shared" si="6"/>
        <v>75.589743589743591</v>
      </c>
      <c r="J39" s="166">
        <f t="shared" si="7"/>
        <v>75.589743589743591</v>
      </c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</row>
    <row r="40" spans="1:23">
      <c r="A40" s="135">
        <v>39</v>
      </c>
      <c r="B40" s="179" t="s">
        <v>65</v>
      </c>
      <c r="C40" s="137" t="s">
        <v>360</v>
      </c>
      <c r="D40" s="166">
        <f>VLOOKUP($C40,'105冬男OAB'!$C$2:$M$82,11,FALSE)</f>
        <v>27.372911261027497</v>
      </c>
      <c r="E40" s="166">
        <f>VLOOKUP($C40,'106春男OAB'!$C$2:$N$71,12,FALSE)</f>
        <v>31.701831501831506</v>
      </c>
      <c r="F40" s="166"/>
      <c r="G40" s="166">
        <f t="shared" si="4"/>
        <v>32.847493513232997</v>
      </c>
      <c r="H40" s="166">
        <f t="shared" si="5"/>
        <v>41.212380952380961</v>
      </c>
      <c r="I40" s="166">
        <f t="shared" si="6"/>
        <v>0</v>
      </c>
      <c r="J40" s="166">
        <f t="shared" si="7"/>
        <v>74.059874465613959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</row>
    <row r="41" spans="1:23">
      <c r="A41" s="135">
        <v>40</v>
      </c>
      <c r="B41" s="179" t="s">
        <v>88</v>
      </c>
      <c r="C41" s="137" t="s">
        <v>96</v>
      </c>
      <c r="D41" s="166">
        <f>VLOOKUP($C41,'105冬男OAB'!$C$2:$M$82,11,FALSE)</f>
        <v>24.372911261027497</v>
      </c>
      <c r="E41" s="166">
        <f>VLOOKUP($C41,'106春男OAB'!$C$2:$N$71,12,FALSE)</f>
        <v>33.701831501831506</v>
      </c>
      <c r="F41" s="166"/>
      <c r="G41" s="166">
        <f t="shared" si="4"/>
        <v>29.247493513232996</v>
      </c>
      <c r="H41" s="166">
        <f t="shared" si="5"/>
        <v>43.812380952380963</v>
      </c>
      <c r="I41" s="166">
        <f t="shared" si="6"/>
        <v>0</v>
      </c>
      <c r="J41" s="166">
        <f t="shared" si="7"/>
        <v>73.059874465613959</v>
      </c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</row>
    <row r="42" spans="1:23">
      <c r="A42" s="135">
        <v>41</v>
      </c>
      <c r="B42" s="179" t="s">
        <v>65</v>
      </c>
      <c r="C42" s="137" t="s">
        <v>77</v>
      </c>
      <c r="D42" s="166">
        <f>VLOOKUP($C42,'105冬男OAB'!$C$2:$M$82,11,FALSE)</f>
        <v>28.372911261027497</v>
      </c>
      <c r="E42" s="166">
        <f>VLOOKUP($C42,'106春男OAB'!$C$2:$N$71,12,FALSE)</f>
        <v>26.445421245421244</v>
      </c>
      <c r="F42" s="166"/>
      <c r="G42" s="166">
        <f t="shared" si="4"/>
        <v>34.047493513232993</v>
      </c>
      <c r="H42" s="166">
        <f t="shared" si="5"/>
        <v>34.379047619047618</v>
      </c>
      <c r="I42" s="166">
        <f t="shared" si="6"/>
        <v>0</v>
      </c>
      <c r="J42" s="166">
        <f t="shared" si="7"/>
        <v>68.426541132280619</v>
      </c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</row>
    <row r="43" spans="1:23">
      <c r="A43" s="135">
        <v>42</v>
      </c>
      <c r="B43" s="179" t="s">
        <v>65</v>
      </c>
      <c r="C43" s="137" t="s">
        <v>271</v>
      </c>
      <c r="D43" s="166">
        <f>VLOOKUP($C43,'105冬男OAB'!$C$2:$M$82,11,FALSE)</f>
        <v>53.372911261027497</v>
      </c>
      <c r="E43" s="166"/>
      <c r="F43" s="166"/>
      <c r="G43" s="166">
        <f t="shared" si="4"/>
        <v>64.047493513232993</v>
      </c>
      <c r="H43" s="166">
        <f t="shared" si="5"/>
        <v>0</v>
      </c>
      <c r="I43" s="166">
        <f t="shared" si="6"/>
        <v>0</v>
      </c>
      <c r="J43" s="166">
        <f t="shared" si="7"/>
        <v>64.047493513232993</v>
      </c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</row>
    <row r="44" spans="1:23">
      <c r="A44" s="135">
        <v>43</v>
      </c>
      <c r="B44" s="179" t="s">
        <v>65</v>
      </c>
      <c r="C44" s="137" t="s">
        <v>278</v>
      </c>
      <c r="D44" s="166">
        <f>VLOOKUP($C44,'105冬男OAB'!$C$2:$M$82,11,FALSE)</f>
        <v>36.372911261027497</v>
      </c>
      <c r="E44" s="166"/>
      <c r="F44" s="166">
        <f>VLOOKUP($C44,'106夏男OAB'!$C$2:$N$75,12,FALSE)</f>
        <v>13.444444444444443</v>
      </c>
      <c r="G44" s="166">
        <f t="shared" si="4"/>
        <v>43.647493513232995</v>
      </c>
      <c r="H44" s="166">
        <f t="shared" si="5"/>
        <v>0</v>
      </c>
      <c r="I44" s="166">
        <f t="shared" si="6"/>
        <v>20.166666666666664</v>
      </c>
      <c r="J44" s="166">
        <f t="shared" si="7"/>
        <v>63.814160179899659</v>
      </c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</row>
    <row r="45" spans="1:23">
      <c r="A45" s="135">
        <v>44</v>
      </c>
      <c r="B45" s="180" t="s">
        <v>41</v>
      </c>
      <c r="C45" s="180" t="s">
        <v>323</v>
      </c>
      <c r="D45" s="166"/>
      <c r="E45" s="166"/>
      <c r="F45" s="166">
        <f>VLOOKUP($C45,'106夏男OAB'!$C$2:$N$75,12,FALSE)</f>
        <v>41.393162393162399</v>
      </c>
      <c r="G45" s="166">
        <f t="shared" si="4"/>
        <v>0</v>
      </c>
      <c r="H45" s="166">
        <f t="shared" si="5"/>
        <v>0</v>
      </c>
      <c r="I45" s="166">
        <f t="shared" si="6"/>
        <v>62.089743589743598</v>
      </c>
      <c r="J45" s="166">
        <f t="shared" si="7"/>
        <v>62.089743589743598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</row>
    <row r="46" spans="1:23">
      <c r="A46" s="135">
        <v>45</v>
      </c>
      <c r="B46" s="179" t="s">
        <v>65</v>
      </c>
      <c r="C46" s="137" t="s">
        <v>272</v>
      </c>
      <c r="D46" s="166">
        <f>VLOOKUP($C46,'105冬男OAB'!$C$2:$M$82,11,FALSE)</f>
        <v>51.372911261027497</v>
      </c>
      <c r="E46" s="166"/>
      <c r="F46" s="166"/>
      <c r="G46" s="166">
        <f t="shared" si="4"/>
        <v>61.647493513232995</v>
      </c>
      <c r="H46" s="166">
        <f t="shared" si="5"/>
        <v>0</v>
      </c>
      <c r="I46" s="166">
        <f t="shared" si="6"/>
        <v>0</v>
      </c>
      <c r="J46" s="166">
        <f t="shared" si="7"/>
        <v>61.647493513232995</v>
      </c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</row>
    <row r="47" spans="1:23">
      <c r="A47" s="135">
        <v>46</v>
      </c>
      <c r="B47" s="179" t="s">
        <v>41</v>
      </c>
      <c r="C47" s="137" t="s">
        <v>53</v>
      </c>
      <c r="D47" s="166"/>
      <c r="E47" s="166">
        <f>VLOOKUP($C47,'106春男OAB'!$C$2:$N$71,12,FALSE)</f>
        <v>42.701831501831506</v>
      </c>
      <c r="F47" s="166">
        <f>VLOOKUP($C47,'106夏男OAB'!$C$2:$N$75,12,FALSE)</f>
        <v>2.0555555555555571</v>
      </c>
      <c r="G47" s="166">
        <f t="shared" si="4"/>
        <v>0</v>
      </c>
      <c r="H47" s="166">
        <f t="shared" si="5"/>
        <v>55.512380952380958</v>
      </c>
      <c r="I47" s="166">
        <f t="shared" si="6"/>
        <v>3.0833333333333357</v>
      </c>
      <c r="J47" s="166">
        <f t="shared" si="7"/>
        <v>58.595714285714294</v>
      </c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</row>
    <row r="48" spans="1:23">
      <c r="A48" s="135">
        <v>47</v>
      </c>
      <c r="B48" s="179" t="s">
        <v>41</v>
      </c>
      <c r="C48" s="137" t="s">
        <v>60</v>
      </c>
      <c r="D48" s="166">
        <f>VLOOKUP($C48,'105冬男OAB'!$C$2:$M$82,11,FALSE)</f>
        <v>15.287804878048775</v>
      </c>
      <c r="E48" s="166">
        <f>VLOOKUP($C48,'106春男OAB'!$C$2:$N$71,12,FALSE)</f>
        <v>10.342857142857142</v>
      </c>
      <c r="F48" s="166">
        <f>VLOOKUP($C48,'106夏男OAB'!$C$2:$N$75,12,FALSE)</f>
        <v>17.444444444444443</v>
      </c>
      <c r="G48" s="166">
        <f t="shared" si="4"/>
        <v>18.345365853658528</v>
      </c>
      <c r="H48" s="166">
        <f t="shared" si="5"/>
        <v>13.445714285714285</v>
      </c>
      <c r="I48" s="166">
        <f t="shared" si="6"/>
        <v>26.166666666666664</v>
      </c>
      <c r="J48" s="166">
        <f t="shared" si="7"/>
        <v>57.957746806039481</v>
      </c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</row>
    <row r="49" spans="1:23">
      <c r="A49" s="135">
        <v>48</v>
      </c>
      <c r="B49" s="179" t="s">
        <v>88</v>
      </c>
      <c r="C49" s="137" t="s">
        <v>99</v>
      </c>
      <c r="D49" s="166">
        <f>VLOOKUP($C49,'105冬男OAB'!$C$2:$M$82,11,FALSE)</f>
        <v>22.372911261027497</v>
      </c>
      <c r="E49" s="166">
        <f>VLOOKUP($C49,'106春男OAB'!$C$2:$N$71,12,FALSE)</f>
        <v>15.701831501831506</v>
      </c>
      <c r="F49" s="166">
        <f>VLOOKUP($C49,'106夏男OAB'!$C$2:$N$75,12,FALSE)</f>
        <v>6.4444444444444429</v>
      </c>
      <c r="G49" s="166">
        <f t="shared" si="4"/>
        <v>26.847493513232994</v>
      </c>
      <c r="H49" s="166">
        <f t="shared" si="5"/>
        <v>20.412380952380961</v>
      </c>
      <c r="I49" s="166">
        <f t="shared" si="6"/>
        <v>9.6666666666666643</v>
      </c>
      <c r="J49" s="166">
        <f t="shared" si="7"/>
        <v>56.926541132280619</v>
      </c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</row>
    <row r="50" spans="1:23">
      <c r="A50" s="135">
        <v>49</v>
      </c>
      <c r="B50" s="179" t="s">
        <v>41</v>
      </c>
      <c r="C50" s="137" t="s">
        <v>277</v>
      </c>
      <c r="D50" s="166">
        <f>VLOOKUP($C50,'105冬男OAB'!$C$2:$M$82,11,FALSE)</f>
        <v>41.372911261027497</v>
      </c>
      <c r="E50" s="166"/>
      <c r="F50" s="166"/>
      <c r="G50" s="166">
        <f t="shared" si="4"/>
        <v>49.647493513232995</v>
      </c>
      <c r="H50" s="166">
        <f t="shared" si="5"/>
        <v>0</v>
      </c>
      <c r="I50" s="166">
        <f t="shared" si="6"/>
        <v>0</v>
      </c>
      <c r="J50" s="166">
        <f t="shared" si="7"/>
        <v>49.647493513232995</v>
      </c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</row>
    <row r="51" spans="1:23">
      <c r="A51" s="135">
        <v>50</v>
      </c>
      <c r="B51" s="179" t="s">
        <v>65</v>
      </c>
      <c r="C51" s="137" t="s">
        <v>80</v>
      </c>
      <c r="D51" s="166"/>
      <c r="E51" s="166">
        <f>VLOOKUP($C51,'106春男OAB'!$C$2:$N$71,12,FALSE)</f>
        <v>36.701831501831506</v>
      </c>
      <c r="F51" s="166">
        <f>VLOOKUP($C51,'106夏男OAB'!$C$2:$N$75,12,FALSE)</f>
        <v>0.44444444444444287</v>
      </c>
      <c r="G51" s="166">
        <f t="shared" si="4"/>
        <v>0</v>
      </c>
      <c r="H51" s="166">
        <f t="shared" si="5"/>
        <v>47.712380952380961</v>
      </c>
      <c r="I51" s="166">
        <f t="shared" si="6"/>
        <v>0.6666666666666643</v>
      </c>
      <c r="J51" s="166">
        <f t="shared" si="7"/>
        <v>48.379047619047626</v>
      </c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</row>
    <row r="52" spans="1:23">
      <c r="A52" s="135">
        <v>51</v>
      </c>
      <c r="B52" s="179" t="s">
        <v>88</v>
      </c>
      <c r="C52" s="137" t="s">
        <v>243</v>
      </c>
      <c r="D52" s="166">
        <f>VLOOKUP($C52,'105冬男OAB'!$C$2:$M$82,11,FALSE)</f>
        <v>18.372911261027497</v>
      </c>
      <c r="E52" s="166"/>
      <c r="F52" s="166">
        <f>VLOOKUP($C52,'106夏男OAB'!$C$2:$N$75,12,FALSE)</f>
        <v>16.393162393162399</v>
      </c>
      <c r="G52" s="166">
        <f t="shared" si="4"/>
        <v>22.047493513232997</v>
      </c>
      <c r="H52" s="166">
        <f t="shared" si="5"/>
        <v>0</v>
      </c>
      <c r="I52" s="166">
        <f t="shared" si="6"/>
        <v>24.589743589743598</v>
      </c>
      <c r="J52" s="166">
        <f t="shared" si="7"/>
        <v>46.637237102976599</v>
      </c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</row>
    <row r="53" spans="1:23">
      <c r="A53" s="135">
        <v>52</v>
      </c>
      <c r="B53" s="179" t="s">
        <v>65</v>
      </c>
      <c r="C53" s="137" t="s">
        <v>222</v>
      </c>
      <c r="D53" s="166">
        <f>VLOOKUP($C53,'105冬男OAB'!$C$2:$M$82,11,FALSE)</f>
        <v>38.372911261027497</v>
      </c>
      <c r="E53" s="166"/>
      <c r="F53" s="166"/>
      <c r="G53" s="166">
        <f t="shared" si="4"/>
        <v>46.047493513232993</v>
      </c>
      <c r="H53" s="166">
        <f t="shared" si="5"/>
        <v>0</v>
      </c>
      <c r="I53" s="166">
        <f t="shared" si="6"/>
        <v>0</v>
      </c>
      <c r="J53" s="166">
        <f t="shared" si="7"/>
        <v>46.047493513232993</v>
      </c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</row>
    <row r="54" spans="1:23">
      <c r="A54" s="135">
        <v>53</v>
      </c>
      <c r="B54" s="179" t="s">
        <v>41</v>
      </c>
      <c r="C54" s="137" t="s">
        <v>170</v>
      </c>
      <c r="D54" s="166">
        <f>VLOOKUP($C54,'105冬男OAB'!$C$2:$M$82,11,FALSE)</f>
        <v>16.287804878048775</v>
      </c>
      <c r="E54" s="166"/>
      <c r="F54" s="166">
        <f>VLOOKUP($C54,'106夏男OAB'!$C$2:$N$75,12,FALSE)</f>
        <v>16.444444444444443</v>
      </c>
      <c r="G54" s="166">
        <f t="shared" si="4"/>
        <v>19.545365853658527</v>
      </c>
      <c r="H54" s="166">
        <f t="shared" si="5"/>
        <v>0</v>
      </c>
      <c r="I54" s="166">
        <f t="shared" si="6"/>
        <v>24.666666666666664</v>
      </c>
      <c r="J54" s="166">
        <f t="shared" si="7"/>
        <v>44.212032520325195</v>
      </c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</row>
    <row r="55" spans="1:23">
      <c r="A55" s="135">
        <v>54</v>
      </c>
      <c r="B55" s="179" t="s">
        <v>88</v>
      </c>
      <c r="C55" s="137" t="s">
        <v>100</v>
      </c>
      <c r="D55" s="166">
        <f>VLOOKUP($C55,'105冬男OAB'!$C$2:$M$82,11,FALSE)</f>
        <v>1.7999999999999972</v>
      </c>
      <c r="E55" s="166">
        <f>VLOOKUP($C55,'106春男OAB'!$C$2:$N$71,12,FALSE)</f>
        <v>12.701831501831506</v>
      </c>
      <c r="F55" s="166">
        <f>VLOOKUP($C55,'106夏男OAB'!$C$2:$N$75,12,FALSE)</f>
        <v>16.803418803418808</v>
      </c>
      <c r="G55" s="166">
        <f t="shared" si="4"/>
        <v>2.1599999999999966</v>
      </c>
      <c r="H55" s="166">
        <f t="shared" si="5"/>
        <v>16.512380952380958</v>
      </c>
      <c r="I55" s="166">
        <f t="shared" si="6"/>
        <v>25.205128205128212</v>
      </c>
      <c r="J55" s="166">
        <f t="shared" si="7"/>
        <v>43.877509157509166</v>
      </c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</row>
    <row r="56" spans="1:23">
      <c r="A56" s="135">
        <v>55</v>
      </c>
      <c r="B56" s="179" t="s">
        <v>88</v>
      </c>
      <c r="C56" s="137" t="s">
        <v>105</v>
      </c>
      <c r="D56" s="166">
        <f>VLOOKUP($C56,'105冬男OAB'!$C$2:$M$82,11,FALSE)</f>
        <v>0</v>
      </c>
      <c r="E56" s="166">
        <f>VLOOKUP($C56,'106春男OAB'!$C$2:$N$71,12,FALSE)</f>
        <v>0</v>
      </c>
      <c r="F56" s="166">
        <f>VLOOKUP($C56,'106夏男OAB'!$C$2:$N$75,12,FALSE)</f>
        <v>26.393162393162399</v>
      </c>
      <c r="G56" s="166">
        <f t="shared" si="4"/>
        <v>0</v>
      </c>
      <c r="H56" s="166">
        <f t="shared" si="5"/>
        <v>0</v>
      </c>
      <c r="I56" s="166">
        <f t="shared" si="6"/>
        <v>39.589743589743598</v>
      </c>
      <c r="J56" s="166">
        <f t="shared" si="7"/>
        <v>39.589743589743598</v>
      </c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</row>
    <row r="57" spans="1:23">
      <c r="A57" s="135">
        <v>56</v>
      </c>
      <c r="B57" s="179" t="s">
        <v>88</v>
      </c>
      <c r="C57" s="137" t="s">
        <v>94</v>
      </c>
      <c r="D57" s="166">
        <f>VLOOKUP($C57,'105冬男OAB'!$C$2:$M$82,11,FALSE)</f>
        <v>10.487804878048777</v>
      </c>
      <c r="E57" s="166">
        <f>VLOOKUP($C57,'106春男OAB'!$C$2:$N$71,12,FALSE)</f>
        <v>18.958974358974359</v>
      </c>
      <c r="F57" s="166"/>
      <c r="G57" s="166">
        <f t="shared" si="4"/>
        <v>12.585365853658532</v>
      </c>
      <c r="H57" s="166">
        <f t="shared" si="5"/>
        <v>24.646666666666668</v>
      </c>
      <c r="I57" s="166">
        <f t="shared" si="6"/>
        <v>0</v>
      </c>
      <c r="J57" s="166">
        <f t="shared" si="7"/>
        <v>37.232032520325198</v>
      </c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</row>
    <row r="58" spans="1:23">
      <c r="A58" s="135">
        <v>57</v>
      </c>
      <c r="B58" s="179" t="s">
        <v>88</v>
      </c>
      <c r="C58" s="137" t="s">
        <v>98</v>
      </c>
      <c r="D58" s="166">
        <f>VLOOKUP($C58,'105冬男OAB'!$C$2:$M$82,11,FALSE)</f>
        <v>11.543124026984941</v>
      </c>
      <c r="E58" s="166">
        <f>VLOOKUP($C58,'106春男OAB'!$C$2:$N$71,12,FALSE)</f>
        <v>14.958974358974359</v>
      </c>
      <c r="F58" s="166">
        <f>VLOOKUP($C58,'106夏男OAB'!$C$2:$N$75,12,FALSE)</f>
        <v>1.4444444444444429</v>
      </c>
      <c r="G58" s="166">
        <f t="shared" si="4"/>
        <v>13.851748832381929</v>
      </c>
      <c r="H58" s="166">
        <f t="shared" si="5"/>
        <v>19.446666666666669</v>
      </c>
      <c r="I58" s="166">
        <f t="shared" si="6"/>
        <v>2.1666666666666643</v>
      </c>
      <c r="J58" s="166">
        <f t="shared" si="7"/>
        <v>35.465082165715266</v>
      </c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</row>
    <row r="59" spans="1:23">
      <c r="A59" s="135">
        <v>58</v>
      </c>
      <c r="B59" s="179" t="s">
        <v>65</v>
      </c>
      <c r="C59" s="137" t="s">
        <v>193</v>
      </c>
      <c r="D59" s="166">
        <f>VLOOKUP($C59,'105冬男OAB'!$C$2:$M$82,11,FALSE)</f>
        <v>29.372911261027497</v>
      </c>
      <c r="E59" s="166"/>
      <c r="F59" s="166"/>
      <c r="G59" s="166">
        <f t="shared" si="4"/>
        <v>35.247493513232996</v>
      </c>
      <c r="H59" s="166">
        <f t="shared" si="5"/>
        <v>0</v>
      </c>
      <c r="I59" s="166">
        <f t="shared" si="6"/>
        <v>0</v>
      </c>
      <c r="J59" s="166">
        <f t="shared" si="7"/>
        <v>35.247493513232996</v>
      </c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</row>
    <row r="60" spans="1:23">
      <c r="A60" s="135">
        <v>59</v>
      </c>
      <c r="B60" s="179" t="s">
        <v>88</v>
      </c>
      <c r="C60" s="137" t="s">
        <v>106</v>
      </c>
      <c r="D60" s="166">
        <f>VLOOKUP($C60,'105冬男OAB'!$C$2:$M$82,11,FALSE)</f>
        <v>28.372911261027497</v>
      </c>
      <c r="E60" s="166">
        <f>VLOOKUP($C60,'106春男OAB'!$C$2:$N$71,12,FALSE)</f>
        <v>0</v>
      </c>
      <c r="F60" s="166"/>
      <c r="G60" s="166">
        <f t="shared" si="4"/>
        <v>34.047493513232993</v>
      </c>
      <c r="H60" s="166">
        <f t="shared" si="5"/>
        <v>0</v>
      </c>
      <c r="I60" s="166">
        <f t="shared" si="6"/>
        <v>0</v>
      </c>
      <c r="J60" s="166">
        <f t="shared" si="7"/>
        <v>34.047493513232993</v>
      </c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</row>
    <row r="61" spans="1:23">
      <c r="A61" s="135">
        <v>60</v>
      </c>
      <c r="B61" s="179" t="s">
        <v>88</v>
      </c>
      <c r="C61" s="137" t="s">
        <v>237</v>
      </c>
      <c r="D61" s="166">
        <f>VLOOKUP($C61,'105冬男OAB'!$C$2:$M$82,11,FALSE)</f>
        <v>15.372911261027497</v>
      </c>
      <c r="E61" s="166"/>
      <c r="F61" s="166">
        <f>VLOOKUP($C61,'106夏男OAB'!$C$2:$N$75,12,FALSE)</f>
        <v>10.393162393162399</v>
      </c>
      <c r="G61" s="166">
        <f t="shared" si="4"/>
        <v>18.447493513232995</v>
      </c>
      <c r="H61" s="166">
        <f t="shared" si="5"/>
        <v>0</v>
      </c>
      <c r="I61" s="166">
        <f t="shared" si="6"/>
        <v>15.589743589743598</v>
      </c>
      <c r="J61" s="166">
        <f t="shared" si="7"/>
        <v>34.03723710297659</v>
      </c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</row>
    <row r="62" spans="1:23">
      <c r="A62" s="135">
        <v>61</v>
      </c>
      <c r="B62" s="179" t="s">
        <v>88</v>
      </c>
      <c r="C62" s="137" t="s">
        <v>91</v>
      </c>
      <c r="D62" s="166"/>
      <c r="E62" s="166">
        <f>VLOOKUP($C62,'106春男OAB'!$C$2:$N$71,12,FALSE)</f>
        <v>25.701831501831506</v>
      </c>
      <c r="F62" s="166"/>
      <c r="G62" s="166">
        <f t="shared" si="4"/>
        <v>0</v>
      </c>
      <c r="H62" s="166">
        <f t="shared" si="5"/>
        <v>33.412380952380957</v>
      </c>
      <c r="I62" s="166">
        <f t="shared" si="6"/>
        <v>0</v>
      </c>
      <c r="J62" s="166">
        <f t="shared" si="7"/>
        <v>33.412380952380957</v>
      </c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</row>
    <row r="63" spans="1:23">
      <c r="A63" s="135">
        <v>62</v>
      </c>
      <c r="B63" s="179" t="s">
        <v>41</v>
      </c>
      <c r="C63" s="137" t="s">
        <v>63</v>
      </c>
      <c r="D63" s="166"/>
      <c r="E63" s="166">
        <f>VLOOKUP($C63,'106春男OAB'!$C$2:$N$71,12,FALSE)</f>
        <v>12.342857142857142</v>
      </c>
      <c r="F63" s="166">
        <f>VLOOKUP($C63,'106夏男OAB'!$C$2:$N$75,12,FALSE)</f>
        <v>9.4444444444444429</v>
      </c>
      <c r="G63" s="166">
        <f t="shared" si="4"/>
        <v>0</v>
      </c>
      <c r="H63" s="166">
        <f t="shared" si="5"/>
        <v>16.045714285714286</v>
      </c>
      <c r="I63" s="166">
        <f t="shared" si="6"/>
        <v>14.166666666666664</v>
      </c>
      <c r="J63" s="166">
        <f t="shared" si="7"/>
        <v>30.212380952380951</v>
      </c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</row>
    <row r="64" spans="1:23">
      <c r="A64" s="135">
        <v>63</v>
      </c>
      <c r="B64" s="179" t="s">
        <v>41</v>
      </c>
      <c r="C64" s="137" t="s">
        <v>200</v>
      </c>
      <c r="D64" s="166">
        <f>VLOOKUP($C64,'105冬男OAB'!$C$2:$M$82,11,FALSE)</f>
        <v>11.487804878048777</v>
      </c>
      <c r="E64" s="166"/>
      <c r="F64" s="166">
        <f>VLOOKUP($C64,'106夏男OAB'!$C$2:$N$75,12,FALSE)</f>
        <v>10.444444444444443</v>
      </c>
      <c r="G64" s="166">
        <f t="shared" si="4"/>
        <v>13.785365853658533</v>
      </c>
      <c r="H64" s="166">
        <f t="shared" si="5"/>
        <v>0</v>
      </c>
      <c r="I64" s="166">
        <f t="shared" si="6"/>
        <v>15.666666666666664</v>
      </c>
      <c r="J64" s="166">
        <f t="shared" si="7"/>
        <v>29.452032520325197</v>
      </c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</row>
    <row r="65" spans="1:23">
      <c r="A65" s="135">
        <v>64</v>
      </c>
      <c r="B65" s="179" t="s">
        <v>88</v>
      </c>
      <c r="C65" s="137" t="s">
        <v>107</v>
      </c>
      <c r="D65" s="166">
        <f>VLOOKUP($C65,'105冬男OAB'!$C$2:$M$82,11,FALSE)</f>
        <v>20.543124026984941</v>
      </c>
      <c r="E65" s="166">
        <f>VLOOKUP($C65,'106春男OAB'!$C$2:$N$71,12,FALSE)</f>
        <v>0</v>
      </c>
      <c r="F65" s="166"/>
      <c r="G65" s="166">
        <f t="shared" si="4"/>
        <v>24.65174883238193</v>
      </c>
      <c r="H65" s="166">
        <f t="shared" si="5"/>
        <v>0</v>
      </c>
      <c r="I65" s="166">
        <f t="shared" si="6"/>
        <v>0</v>
      </c>
      <c r="J65" s="166">
        <f t="shared" si="7"/>
        <v>24.65174883238193</v>
      </c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</row>
    <row r="66" spans="1:23">
      <c r="A66" s="135">
        <v>65</v>
      </c>
      <c r="B66" s="179" t="s">
        <v>65</v>
      </c>
      <c r="C66" s="137" t="s">
        <v>223</v>
      </c>
      <c r="D66" s="166">
        <f>VLOOKUP($C66,'105冬男OAB'!$C$2:$M$82,11,FALSE)</f>
        <v>7.2878048780487745</v>
      </c>
      <c r="E66" s="166"/>
      <c r="F66" s="166">
        <f>VLOOKUP($C66,'106夏男OAB'!$C$2:$N$75,12,FALSE)</f>
        <v>10.444444444444443</v>
      </c>
      <c r="G66" s="166">
        <f t="shared" ref="G66:G97" si="8">D66*1.2</f>
        <v>8.7453658536585284</v>
      </c>
      <c r="H66" s="166">
        <f t="shared" ref="H66:H97" si="9">E66*1.3</f>
        <v>0</v>
      </c>
      <c r="I66" s="166">
        <f t="shared" ref="I66:I97" si="10">F66*1.5</f>
        <v>15.666666666666664</v>
      </c>
      <c r="J66" s="166">
        <f t="shared" ref="J66:J97" si="11">SUM(G66:I66)</f>
        <v>24.412032520325191</v>
      </c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</row>
    <row r="67" spans="1:23">
      <c r="A67" s="135">
        <v>66</v>
      </c>
      <c r="B67" s="179" t="s">
        <v>88</v>
      </c>
      <c r="C67" s="137" t="s">
        <v>101</v>
      </c>
      <c r="D67" s="166"/>
      <c r="E67" s="166">
        <f>VLOOKUP($C67,'106春男OAB'!$C$2:$N$71,12,FALSE)</f>
        <v>14.701831501831506</v>
      </c>
      <c r="F67" s="166">
        <f>VLOOKUP($C67,'106夏男OAB'!$C$2:$N$75,12,FALSE)</f>
        <v>2.4444444444444429</v>
      </c>
      <c r="G67" s="166">
        <f t="shared" si="8"/>
        <v>0</v>
      </c>
      <c r="H67" s="166">
        <f t="shared" si="9"/>
        <v>19.11238095238096</v>
      </c>
      <c r="I67" s="166">
        <f t="shared" si="10"/>
        <v>3.6666666666666643</v>
      </c>
      <c r="J67" s="166">
        <f t="shared" si="11"/>
        <v>22.779047619047624</v>
      </c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</row>
    <row r="68" spans="1:23">
      <c r="A68" s="135">
        <v>67</v>
      </c>
      <c r="B68" s="179" t="s">
        <v>65</v>
      </c>
      <c r="C68" s="137" t="s">
        <v>84</v>
      </c>
      <c r="D68" s="166">
        <f>VLOOKUP($C68,'105冬男OAB'!$C$2:$M$82,11,FALSE)</f>
        <v>7.2878048780487745</v>
      </c>
      <c r="E68" s="166">
        <f>VLOOKUP($C68,'106春男OAB'!$C$2:$N$71,12,FALSE)</f>
        <v>10.342857142857142</v>
      </c>
      <c r="F68" s="166"/>
      <c r="G68" s="166">
        <f t="shared" si="8"/>
        <v>8.7453658536585284</v>
      </c>
      <c r="H68" s="166">
        <f t="shared" si="9"/>
        <v>13.445714285714285</v>
      </c>
      <c r="I68" s="166">
        <f t="shared" si="10"/>
        <v>0</v>
      </c>
      <c r="J68" s="166">
        <f t="shared" si="11"/>
        <v>22.191080139372815</v>
      </c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</row>
    <row r="69" spans="1:23">
      <c r="A69" s="135">
        <v>68</v>
      </c>
      <c r="B69" s="180" t="s">
        <v>41</v>
      </c>
      <c r="C69" s="180" t="s">
        <v>201</v>
      </c>
      <c r="D69" s="166"/>
      <c r="E69" s="166"/>
      <c r="F69" s="166">
        <f>VLOOKUP($C69,'106夏男OAB'!$C$2:$N$75,12,FALSE)</f>
        <v>14.444444444444443</v>
      </c>
      <c r="G69" s="166">
        <f t="shared" si="8"/>
        <v>0</v>
      </c>
      <c r="H69" s="166">
        <f t="shared" si="9"/>
        <v>0</v>
      </c>
      <c r="I69" s="166">
        <f t="shared" si="10"/>
        <v>21.666666666666664</v>
      </c>
      <c r="J69" s="166">
        <f t="shared" si="11"/>
        <v>21.666666666666664</v>
      </c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</row>
    <row r="70" spans="1:23">
      <c r="A70" s="135">
        <v>69</v>
      </c>
      <c r="B70" s="180" t="s">
        <v>88</v>
      </c>
      <c r="C70" s="180" t="s">
        <v>232</v>
      </c>
      <c r="D70" s="166"/>
      <c r="E70" s="166"/>
      <c r="F70" s="166">
        <f>VLOOKUP($C70,'106夏男OAB'!$C$2:$N$75,12,FALSE)</f>
        <v>14.393162393162399</v>
      </c>
      <c r="G70" s="166">
        <f t="shared" si="8"/>
        <v>0</v>
      </c>
      <c r="H70" s="166">
        <f t="shared" si="9"/>
        <v>0</v>
      </c>
      <c r="I70" s="166">
        <f t="shared" si="10"/>
        <v>21.589743589743598</v>
      </c>
      <c r="J70" s="166">
        <f t="shared" si="11"/>
        <v>21.589743589743598</v>
      </c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</row>
    <row r="71" spans="1:23">
      <c r="A71" s="135">
        <v>70</v>
      </c>
      <c r="B71" s="180" t="s">
        <v>65</v>
      </c>
      <c r="C71" s="180" t="s">
        <v>320</v>
      </c>
      <c r="D71" s="166"/>
      <c r="E71" s="166"/>
      <c r="F71" s="166">
        <f>VLOOKUP($C71,'106夏男OAB'!$C$2:$N$75,12,FALSE)</f>
        <v>12.444444444444443</v>
      </c>
      <c r="G71" s="166">
        <f t="shared" si="8"/>
        <v>0</v>
      </c>
      <c r="H71" s="166">
        <f t="shared" si="9"/>
        <v>0</v>
      </c>
      <c r="I71" s="166">
        <f t="shared" si="10"/>
        <v>18.666666666666664</v>
      </c>
      <c r="J71" s="166">
        <f t="shared" si="11"/>
        <v>18.666666666666664</v>
      </c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</row>
    <row r="72" spans="1:23">
      <c r="A72" s="135">
        <v>71</v>
      </c>
      <c r="B72" s="180" t="s">
        <v>65</v>
      </c>
      <c r="C72" s="180" t="s">
        <v>322</v>
      </c>
      <c r="D72" s="166"/>
      <c r="E72" s="166"/>
      <c r="F72" s="166">
        <f>VLOOKUP($C72,'106夏男OAB'!$C$2:$N$75,12,FALSE)</f>
        <v>12.444444444444443</v>
      </c>
      <c r="G72" s="166">
        <f t="shared" si="8"/>
        <v>0</v>
      </c>
      <c r="H72" s="166">
        <f t="shared" si="9"/>
        <v>0</v>
      </c>
      <c r="I72" s="166">
        <f t="shared" si="10"/>
        <v>18.666666666666664</v>
      </c>
      <c r="J72" s="166">
        <f t="shared" si="11"/>
        <v>18.666666666666664</v>
      </c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</row>
    <row r="73" spans="1:23">
      <c r="A73" s="135">
        <v>72</v>
      </c>
      <c r="B73" s="180" t="s">
        <v>65</v>
      </c>
      <c r="C73" s="180" t="s">
        <v>321</v>
      </c>
      <c r="D73" s="166"/>
      <c r="E73" s="166"/>
      <c r="F73" s="166">
        <f>VLOOKUP($C73,'106夏男OAB'!$C$2:$N$75,12,FALSE)</f>
        <v>12.444444444444443</v>
      </c>
      <c r="G73" s="166">
        <f t="shared" si="8"/>
        <v>0</v>
      </c>
      <c r="H73" s="166">
        <f t="shared" si="9"/>
        <v>0</v>
      </c>
      <c r="I73" s="166">
        <f t="shared" si="10"/>
        <v>18.666666666666664</v>
      </c>
      <c r="J73" s="166">
        <f t="shared" si="11"/>
        <v>18.666666666666664</v>
      </c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</row>
    <row r="74" spans="1:23">
      <c r="A74" s="135">
        <v>73</v>
      </c>
      <c r="B74" s="179" t="s">
        <v>65</v>
      </c>
      <c r="C74" s="137" t="s">
        <v>86</v>
      </c>
      <c r="D74" s="166"/>
      <c r="E74" s="166">
        <f>VLOOKUP($C74,'106春男OAB'!$C$2:$N$71,12,FALSE)</f>
        <v>7.3428571428571416</v>
      </c>
      <c r="F74" s="166">
        <f>VLOOKUP($C74,'106夏男OAB'!$C$2:$N$75,12,FALSE)</f>
        <v>4.4444444444444429</v>
      </c>
      <c r="G74" s="166">
        <f t="shared" si="8"/>
        <v>0</v>
      </c>
      <c r="H74" s="166">
        <f t="shared" si="9"/>
        <v>9.5457142857142845</v>
      </c>
      <c r="I74" s="166">
        <f t="shared" si="10"/>
        <v>6.6666666666666643</v>
      </c>
      <c r="J74" s="166">
        <f t="shared" si="11"/>
        <v>16.212380952380947</v>
      </c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</row>
    <row r="75" spans="1:23">
      <c r="A75" s="135">
        <v>74</v>
      </c>
      <c r="B75" s="179" t="s">
        <v>41</v>
      </c>
      <c r="C75" s="137" t="s">
        <v>54</v>
      </c>
      <c r="D75" s="166"/>
      <c r="E75" s="166">
        <f>VLOOKUP($C75,'106春男OAB'!$C$2:$N$71,12,FALSE)</f>
        <v>12.342857142857142</v>
      </c>
      <c r="F75" s="166"/>
      <c r="G75" s="166">
        <f t="shared" si="8"/>
        <v>0</v>
      </c>
      <c r="H75" s="166">
        <f t="shared" si="9"/>
        <v>16.045714285714286</v>
      </c>
      <c r="I75" s="166">
        <f t="shared" si="10"/>
        <v>0</v>
      </c>
      <c r="J75" s="166">
        <f t="shared" si="11"/>
        <v>16.045714285714286</v>
      </c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</row>
    <row r="76" spans="1:23">
      <c r="A76" s="135">
        <v>75</v>
      </c>
      <c r="B76" s="179" t="s">
        <v>65</v>
      </c>
      <c r="C76" s="137" t="s">
        <v>216</v>
      </c>
      <c r="D76" s="166">
        <f>VLOOKUP($C76,'105冬男OAB'!$C$2:$M$82,11,FALSE)</f>
        <v>13.287804878048775</v>
      </c>
      <c r="E76" s="166"/>
      <c r="F76" s="166"/>
      <c r="G76" s="166">
        <f t="shared" si="8"/>
        <v>15.945365853658529</v>
      </c>
      <c r="H76" s="166">
        <f t="shared" si="9"/>
        <v>0</v>
      </c>
      <c r="I76" s="166">
        <f t="shared" si="10"/>
        <v>0</v>
      </c>
      <c r="J76" s="166">
        <f t="shared" si="11"/>
        <v>15.945365853658529</v>
      </c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</row>
    <row r="77" spans="1:23">
      <c r="A77" s="135">
        <v>76</v>
      </c>
      <c r="B77" s="179" t="s">
        <v>41</v>
      </c>
      <c r="C77" s="137" t="s">
        <v>211</v>
      </c>
      <c r="D77" s="166">
        <f>VLOOKUP($C77,'105冬男OAB'!$C$2:$M$82,11,FALSE)</f>
        <v>13.287804878048775</v>
      </c>
      <c r="E77" s="166"/>
      <c r="F77" s="166"/>
      <c r="G77" s="166">
        <f t="shared" si="8"/>
        <v>15.945365853658529</v>
      </c>
      <c r="H77" s="166">
        <f t="shared" si="9"/>
        <v>0</v>
      </c>
      <c r="I77" s="166">
        <f t="shared" si="10"/>
        <v>0</v>
      </c>
      <c r="J77" s="166">
        <f t="shared" si="11"/>
        <v>15.945365853658529</v>
      </c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</row>
    <row r="78" spans="1:23">
      <c r="A78" s="135">
        <v>77</v>
      </c>
      <c r="B78" s="179" t="s">
        <v>65</v>
      </c>
      <c r="C78" s="137" t="s">
        <v>81</v>
      </c>
      <c r="D78" s="166"/>
      <c r="E78" s="166">
        <f>VLOOKUP($C78,'106春男OAB'!$C$2:$N$71,12,FALSE)</f>
        <v>11.342857142857142</v>
      </c>
      <c r="F78" s="166"/>
      <c r="G78" s="166">
        <f t="shared" si="8"/>
        <v>0</v>
      </c>
      <c r="H78" s="166">
        <f t="shared" si="9"/>
        <v>14.745714285714284</v>
      </c>
      <c r="I78" s="166">
        <f t="shared" si="10"/>
        <v>0</v>
      </c>
      <c r="J78" s="166">
        <f t="shared" si="11"/>
        <v>14.745714285714284</v>
      </c>
      <c r="K78" s="142"/>
      <c r="L78" s="161"/>
      <c r="M78" s="161"/>
      <c r="N78" s="161"/>
      <c r="O78" s="161"/>
      <c r="P78" s="161"/>
      <c r="Q78" s="127"/>
      <c r="R78" s="127"/>
      <c r="S78" s="127"/>
      <c r="T78" s="127"/>
      <c r="U78" s="127"/>
      <c r="V78" s="127"/>
      <c r="W78" s="127"/>
    </row>
    <row r="79" spans="1:23">
      <c r="A79" s="135">
        <v>78</v>
      </c>
      <c r="B79" s="179" t="s">
        <v>65</v>
      </c>
      <c r="C79" s="137" t="s">
        <v>87</v>
      </c>
      <c r="D79" s="166"/>
      <c r="E79" s="166">
        <f>VLOOKUP($C79,'106春男OAB'!$C$2:$N$71,12,FALSE)</f>
        <v>4.3428571428571416</v>
      </c>
      <c r="F79" s="166">
        <f>VLOOKUP($C79,'106夏男OAB'!$C$2:$N$75,12,FALSE)</f>
        <v>5.4444444444444429</v>
      </c>
      <c r="G79" s="166">
        <f t="shared" si="8"/>
        <v>0</v>
      </c>
      <c r="H79" s="166">
        <f t="shared" si="9"/>
        <v>5.6457142857142841</v>
      </c>
      <c r="I79" s="166">
        <f t="shared" si="10"/>
        <v>8.1666666666666643</v>
      </c>
      <c r="J79" s="166">
        <f t="shared" si="11"/>
        <v>13.812380952380948</v>
      </c>
      <c r="K79" s="142"/>
      <c r="L79" s="161"/>
      <c r="M79" s="161"/>
      <c r="N79" s="161"/>
      <c r="O79" s="161"/>
      <c r="P79" s="161"/>
      <c r="Q79" s="127"/>
      <c r="R79" s="127"/>
      <c r="S79" s="127"/>
      <c r="T79" s="127"/>
      <c r="U79" s="127"/>
      <c r="V79" s="127"/>
      <c r="W79" s="127"/>
    </row>
    <row r="80" spans="1:23">
      <c r="A80" s="135">
        <v>79</v>
      </c>
      <c r="B80" s="180" t="s">
        <v>41</v>
      </c>
      <c r="C80" s="180" t="s">
        <v>196</v>
      </c>
      <c r="D80" s="166"/>
      <c r="E80" s="166"/>
      <c r="F80" s="166">
        <f>VLOOKUP($C80,'106夏男OAB'!$C$2:$N$75,12,FALSE)</f>
        <v>9.0555555555555571</v>
      </c>
      <c r="G80" s="166">
        <f t="shared" si="8"/>
        <v>0</v>
      </c>
      <c r="H80" s="166">
        <f t="shared" si="9"/>
        <v>0</v>
      </c>
      <c r="I80" s="166">
        <f t="shared" si="10"/>
        <v>13.583333333333336</v>
      </c>
      <c r="J80" s="166">
        <f t="shared" si="11"/>
        <v>13.583333333333336</v>
      </c>
      <c r="K80" s="142"/>
      <c r="L80" s="161"/>
      <c r="M80" s="161"/>
      <c r="N80" s="161"/>
      <c r="O80" s="161"/>
      <c r="P80" s="161"/>
      <c r="Q80" s="127"/>
      <c r="R80" s="127"/>
      <c r="S80" s="127"/>
      <c r="T80" s="127"/>
      <c r="U80" s="127"/>
      <c r="V80" s="127"/>
      <c r="W80" s="127"/>
    </row>
    <row r="81" spans="1:23">
      <c r="A81" s="135">
        <v>80</v>
      </c>
      <c r="B81" s="179" t="s">
        <v>41</v>
      </c>
      <c r="C81" s="137" t="s">
        <v>51</v>
      </c>
      <c r="D81" s="166"/>
      <c r="E81" s="166">
        <f>VLOOKUP($C81,'106春男OAB'!$C$2:$N$71,12,FALSE)</f>
        <v>9.5999999999999943</v>
      </c>
      <c r="F81" s="166"/>
      <c r="G81" s="166">
        <f t="shared" si="8"/>
        <v>0</v>
      </c>
      <c r="H81" s="166">
        <f t="shared" si="9"/>
        <v>12.479999999999993</v>
      </c>
      <c r="I81" s="166">
        <f t="shared" si="10"/>
        <v>0</v>
      </c>
      <c r="J81" s="166">
        <f t="shared" si="11"/>
        <v>12.479999999999993</v>
      </c>
      <c r="K81" s="142"/>
      <c r="L81" s="161"/>
      <c r="M81" s="161"/>
      <c r="N81" s="161"/>
      <c r="O81" s="161"/>
      <c r="P81" s="161"/>
      <c r="Q81" s="127"/>
      <c r="R81" s="127"/>
      <c r="S81" s="127"/>
      <c r="T81" s="127"/>
      <c r="U81" s="127"/>
      <c r="V81" s="127"/>
      <c r="W81" s="127"/>
    </row>
    <row r="82" spans="1:23">
      <c r="A82" s="135">
        <v>81</v>
      </c>
      <c r="B82" s="179" t="s">
        <v>41</v>
      </c>
      <c r="C82" s="137" t="s">
        <v>55</v>
      </c>
      <c r="D82" s="166"/>
      <c r="E82" s="166">
        <f>VLOOKUP($C82,'106春男OAB'!$C$2:$N$71,12,FALSE)</f>
        <v>8.5999999999999943</v>
      </c>
      <c r="F82" s="166"/>
      <c r="G82" s="166">
        <f t="shared" si="8"/>
        <v>0</v>
      </c>
      <c r="H82" s="166">
        <f t="shared" si="9"/>
        <v>11.179999999999993</v>
      </c>
      <c r="I82" s="166">
        <f t="shared" si="10"/>
        <v>0</v>
      </c>
      <c r="J82" s="166">
        <f t="shared" si="11"/>
        <v>11.179999999999993</v>
      </c>
      <c r="K82" s="142"/>
      <c r="L82" s="161"/>
      <c r="M82" s="161"/>
      <c r="N82" s="161"/>
      <c r="O82" s="161"/>
      <c r="P82" s="161"/>
      <c r="Q82" s="127"/>
      <c r="R82" s="127"/>
      <c r="S82" s="127"/>
      <c r="T82" s="127"/>
      <c r="U82" s="127"/>
      <c r="V82" s="127"/>
      <c r="W82" s="127"/>
    </row>
    <row r="83" spans="1:23">
      <c r="A83" s="135">
        <v>82</v>
      </c>
      <c r="B83" s="179" t="s">
        <v>65</v>
      </c>
      <c r="C83" s="137" t="s">
        <v>83</v>
      </c>
      <c r="D83" s="166"/>
      <c r="E83" s="166">
        <f>VLOOKUP($C83,'106春男OAB'!$C$2:$N$71,12,FALSE)</f>
        <v>8.3428571428571416</v>
      </c>
      <c r="F83" s="166"/>
      <c r="G83" s="166">
        <f t="shared" si="8"/>
        <v>0</v>
      </c>
      <c r="H83" s="166">
        <f t="shared" si="9"/>
        <v>10.845714285714285</v>
      </c>
      <c r="I83" s="166">
        <f t="shared" si="10"/>
        <v>0</v>
      </c>
      <c r="J83" s="166">
        <f t="shared" si="11"/>
        <v>10.845714285714285</v>
      </c>
      <c r="K83" s="142"/>
      <c r="L83" s="161"/>
      <c r="M83" s="161"/>
      <c r="N83" s="161"/>
      <c r="O83" s="161"/>
      <c r="P83" s="161"/>
      <c r="Q83" s="127"/>
      <c r="R83" s="127"/>
      <c r="S83" s="127"/>
      <c r="T83" s="127"/>
      <c r="U83" s="127"/>
      <c r="V83" s="127"/>
      <c r="W83" s="127"/>
    </row>
    <row r="84" spans="1:23">
      <c r="A84" s="135">
        <v>83</v>
      </c>
      <c r="B84" s="179" t="s">
        <v>65</v>
      </c>
      <c r="C84" s="137" t="s">
        <v>214</v>
      </c>
      <c r="D84" s="166">
        <f>VLOOKUP($C84,'105冬男OAB'!$C$2:$M$82,11,FALSE)</f>
        <v>8.7999999999999972</v>
      </c>
      <c r="E84" s="166"/>
      <c r="F84" s="166"/>
      <c r="G84" s="166">
        <f t="shared" si="8"/>
        <v>10.559999999999997</v>
      </c>
      <c r="H84" s="166">
        <f t="shared" si="9"/>
        <v>0</v>
      </c>
      <c r="I84" s="166">
        <f t="shared" si="10"/>
        <v>0</v>
      </c>
      <c r="J84" s="166">
        <f t="shared" si="11"/>
        <v>10.559999999999997</v>
      </c>
      <c r="K84" s="142"/>
      <c r="L84" s="161"/>
      <c r="M84" s="161"/>
      <c r="N84" s="161"/>
      <c r="O84" s="161"/>
      <c r="P84" s="161"/>
      <c r="Q84" s="127"/>
      <c r="R84" s="127"/>
      <c r="S84" s="127"/>
      <c r="T84" s="127"/>
      <c r="U84" s="127"/>
      <c r="V84" s="127"/>
      <c r="W84" s="127"/>
    </row>
    <row r="85" spans="1:23">
      <c r="A85" s="135">
        <v>84</v>
      </c>
      <c r="B85" s="179" t="s">
        <v>65</v>
      </c>
      <c r="C85" s="137" t="s">
        <v>281</v>
      </c>
      <c r="D85" s="166">
        <f>VLOOKUP($C85,'105冬男OAB'!$C$2:$M$82,11,FALSE)</f>
        <v>8.2878048780487745</v>
      </c>
      <c r="E85" s="166"/>
      <c r="F85" s="166"/>
      <c r="G85" s="166">
        <f t="shared" si="8"/>
        <v>9.9453658536585294</v>
      </c>
      <c r="H85" s="166">
        <f t="shared" si="9"/>
        <v>0</v>
      </c>
      <c r="I85" s="166">
        <f t="shared" si="10"/>
        <v>0</v>
      </c>
      <c r="J85" s="166">
        <f t="shared" si="11"/>
        <v>9.9453658536585294</v>
      </c>
      <c r="K85" s="142"/>
      <c r="L85" s="161"/>
      <c r="M85" s="161"/>
      <c r="N85" s="161"/>
      <c r="O85" s="161"/>
      <c r="P85" s="161"/>
      <c r="Q85" s="127"/>
      <c r="R85" s="127"/>
      <c r="S85" s="127"/>
      <c r="T85" s="127"/>
      <c r="U85" s="127"/>
      <c r="V85" s="127"/>
      <c r="W85" s="127"/>
    </row>
    <row r="86" spans="1:23">
      <c r="A86" s="135">
        <v>85</v>
      </c>
      <c r="B86" s="180" t="s">
        <v>88</v>
      </c>
      <c r="C86" s="180" t="s">
        <v>318</v>
      </c>
      <c r="D86" s="166"/>
      <c r="E86" s="166"/>
      <c r="F86" s="166">
        <f>VLOOKUP($C86,'106夏男OAB'!$C$2:$N$75,12,FALSE)</f>
        <v>6.4444444444444429</v>
      </c>
      <c r="G86" s="166">
        <f t="shared" si="8"/>
        <v>0</v>
      </c>
      <c r="H86" s="166">
        <f t="shared" si="9"/>
        <v>0</v>
      </c>
      <c r="I86" s="166">
        <f t="shared" si="10"/>
        <v>9.6666666666666643</v>
      </c>
      <c r="J86" s="166">
        <f t="shared" si="11"/>
        <v>9.6666666666666643</v>
      </c>
      <c r="K86" s="142"/>
      <c r="L86" s="161"/>
      <c r="M86" s="161"/>
      <c r="N86" s="161"/>
      <c r="O86" s="161"/>
      <c r="P86" s="161"/>
      <c r="Q86" s="127"/>
      <c r="R86" s="127"/>
      <c r="S86" s="127"/>
      <c r="T86" s="127"/>
      <c r="U86" s="127"/>
      <c r="V86" s="127"/>
      <c r="W86" s="127"/>
    </row>
    <row r="87" spans="1:23">
      <c r="A87" s="135">
        <v>86</v>
      </c>
      <c r="B87" s="180" t="s">
        <v>65</v>
      </c>
      <c r="C87" s="180" t="s">
        <v>319</v>
      </c>
      <c r="D87" s="166"/>
      <c r="E87" s="166"/>
      <c r="F87" s="166">
        <f>VLOOKUP($C87,'106夏男OAB'!$C$2:$N$75,12,FALSE)</f>
        <v>6.4444444444444429</v>
      </c>
      <c r="G87" s="166">
        <f t="shared" si="8"/>
        <v>0</v>
      </c>
      <c r="H87" s="166">
        <f t="shared" si="9"/>
        <v>0</v>
      </c>
      <c r="I87" s="166">
        <f t="shared" si="10"/>
        <v>9.6666666666666643</v>
      </c>
      <c r="J87" s="166">
        <f t="shared" si="11"/>
        <v>9.6666666666666643</v>
      </c>
      <c r="K87" s="142"/>
      <c r="L87" s="161"/>
      <c r="M87" s="161"/>
      <c r="N87" s="161"/>
      <c r="O87" s="161"/>
      <c r="P87" s="161"/>
      <c r="Q87" s="127"/>
      <c r="R87" s="127"/>
      <c r="S87" s="127"/>
      <c r="T87" s="127"/>
      <c r="U87" s="127"/>
      <c r="V87" s="127"/>
      <c r="W87" s="127"/>
    </row>
    <row r="88" spans="1:23">
      <c r="A88" s="135">
        <v>87</v>
      </c>
      <c r="B88" s="179" t="s">
        <v>41</v>
      </c>
      <c r="C88" s="137" t="s">
        <v>58</v>
      </c>
      <c r="D88" s="166"/>
      <c r="E88" s="166">
        <f>VLOOKUP($C88,'106春男OAB'!$C$2:$N$71,12,FALSE)</f>
        <v>7.3428571428571416</v>
      </c>
      <c r="F88" s="166"/>
      <c r="G88" s="166">
        <f t="shared" si="8"/>
        <v>0</v>
      </c>
      <c r="H88" s="166">
        <f t="shared" si="9"/>
        <v>9.5457142857142845</v>
      </c>
      <c r="I88" s="166">
        <f t="shared" si="10"/>
        <v>0</v>
      </c>
      <c r="J88" s="166">
        <f t="shared" si="11"/>
        <v>9.5457142857142845</v>
      </c>
      <c r="K88" s="142"/>
      <c r="L88" s="161"/>
      <c r="M88" s="161"/>
      <c r="N88" s="161"/>
      <c r="O88" s="161"/>
      <c r="P88" s="161"/>
      <c r="Q88" s="127"/>
      <c r="R88" s="127"/>
      <c r="S88" s="127"/>
      <c r="T88" s="127"/>
      <c r="U88" s="127"/>
      <c r="V88" s="127"/>
      <c r="W88" s="127"/>
    </row>
    <row r="89" spans="1:23">
      <c r="A89" s="135">
        <v>88</v>
      </c>
      <c r="B89" s="179" t="s">
        <v>41</v>
      </c>
      <c r="C89" s="137" t="s">
        <v>64</v>
      </c>
      <c r="D89" s="166"/>
      <c r="E89" s="166">
        <f>VLOOKUP($C89,'106春男OAB'!$C$2:$N$71,12,FALSE)</f>
        <v>6.3428571428571416</v>
      </c>
      <c r="F89" s="166"/>
      <c r="G89" s="166">
        <f t="shared" si="8"/>
        <v>0</v>
      </c>
      <c r="H89" s="166">
        <f t="shared" si="9"/>
        <v>8.2457142857142838</v>
      </c>
      <c r="I89" s="166">
        <f t="shared" si="10"/>
        <v>0</v>
      </c>
      <c r="J89" s="166">
        <f t="shared" si="11"/>
        <v>8.2457142857142838</v>
      </c>
      <c r="K89" s="142"/>
      <c r="L89" s="161"/>
      <c r="M89" s="161"/>
      <c r="N89" s="161"/>
      <c r="O89" s="161"/>
      <c r="P89" s="161"/>
      <c r="Q89" s="127"/>
      <c r="R89" s="127"/>
      <c r="S89" s="127"/>
      <c r="T89" s="127"/>
      <c r="U89" s="127"/>
      <c r="V89" s="127"/>
      <c r="W89" s="127"/>
    </row>
    <row r="90" spans="1:23">
      <c r="A90" s="135">
        <v>89</v>
      </c>
      <c r="B90" s="179" t="s">
        <v>88</v>
      </c>
      <c r="C90" s="137" t="s">
        <v>235</v>
      </c>
      <c r="D90" s="166">
        <f>VLOOKUP($C90,'105冬男OAB'!$C$2:$M$82,11,FALSE)</f>
        <v>6.6297872340425528</v>
      </c>
      <c r="E90" s="166"/>
      <c r="F90" s="166"/>
      <c r="G90" s="166">
        <f t="shared" si="8"/>
        <v>7.9557446808510628</v>
      </c>
      <c r="H90" s="166">
        <f t="shared" si="9"/>
        <v>0</v>
      </c>
      <c r="I90" s="166">
        <f t="shared" si="10"/>
        <v>0</v>
      </c>
      <c r="J90" s="166">
        <f t="shared" si="11"/>
        <v>7.9557446808510628</v>
      </c>
      <c r="K90" s="142"/>
      <c r="L90" s="161"/>
      <c r="M90" s="161"/>
      <c r="N90" s="161"/>
      <c r="O90" s="161"/>
      <c r="P90" s="161"/>
      <c r="Q90" s="127"/>
      <c r="R90" s="127"/>
      <c r="S90" s="127"/>
      <c r="T90" s="127"/>
      <c r="U90" s="127"/>
      <c r="V90" s="127"/>
      <c r="W90" s="127"/>
    </row>
    <row r="91" spans="1:23">
      <c r="A91" s="135">
        <v>90</v>
      </c>
      <c r="B91" s="180" t="s">
        <v>65</v>
      </c>
      <c r="C91" s="180" t="s">
        <v>226</v>
      </c>
      <c r="D91" s="166"/>
      <c r="E91" s="166"/>
      <c r="F91" s="166">
        <f>VLOOKUP($C91,'106夏男OAB'!$C$2:$N$75,12,FALSE)</f>
        <v>4.4444444444444429</v>
      </c>
      <c r="G91" s="166">
        <f t="shared" si="8"/>
        <v>0</v>
      </c>
      <c r="H91" s="166">
        <f t="shared" si="9"/>
        <v>0</v>
      </c>
      <c r="I91" s="166">
        <f t="shared" si="10"/>
        <v>6.6666666666666643</v>
      </c>
      <c r="J91" s="166">
        <f t="shared" si="11"/>
        <v>6.6666666666666643</v>
      </c>
      <c r="K91" s="142"/>
      <c r="L91" s="161"/>
      <c r="M91" s="161"/>
      <c r="N91" s="161"/>
      <c r="O91" s="161"/>
      <c r="P91" s="161"/>
      <c r="Q91" s="127"/>
      <c r="R91" s="127"/>
      <c r="S91" s="127"/>
      <c r="T91" s="127"/>
      <c r="U91" s="127"/>
      <c r="V91" s="127"/>
      <c r="W91" s="127"/>
    </row>
    <row r="92" spans="1:23">
      <c r="A92" s="135">
        <v>91</v>
      </c>
      <c r="B92" s="180" t="s">
        <v>88</v>
      </c>
      <c r="C92" s="180" t="s">
        <v>228</v>
      </c>
      <c r="D92" s="166"/>
      <c r="E92" s="166"/>
      <c r="F92" s="166">
        <f>VLOOKUP($C92,'106夏男OAB'!$C$2:$N$75,12,FALSE)</f>
        <v>4.3888888888888857</v>
      </c>
      <c r="G92" s="166">
        <f t="shared" si="8"/>
        <v>0</v>
      </c>
      <c r="H92" s="166">
        <f t="shared" si="9"/>
        <v>0</v>
      </c>
      <c r="I92" s="166">
        <f t="shared" si="10"/>
        <v>6.5833333333333286</v>
      </c>
      <c r="J92" s="166">
        <f t="shared" si="11"/>
        <v>6.5833333333333286</v>
      </c>
      <c r="K92" s="142"/>
      <c r="L92" s="161"/>
      <c r="M92" s="161"/>
      <c r="N92" s="161"/>
      <c r="O92" s="161"/>
      <c r="P92" s="161"/>
      <c r="Q92" s="127"/>
      <c r="R92" s="127"/>
      <c r="S92" s="127"/>
      <c r="T92" s="127"/>
      <c r="U92" s="127"/>
      <c r="V92" s="127"/>
      <c r="W92" s="127"/>
    </row>
    <row r="93" spans="1:23">
      <c r="A93" s="135">
        <v>92</v>
      </c>
      <c r="B93" s="179" t="s">
        <v>88</v>
      </c>
      <c r="C93" s="137" t="s">
        <v>110</v>
      </c>
      <c r="D93" s="166"/>
      <c r="E93" s="166">
        <f>VLOOKUP($C93,'106春男OAB'!$C$2:$N$71,12,FALSE)</f>
        <v>4.7428571428571473</v>
      </c>
      <c r="F93" s="166"/>
      <c r="G93" s="166">
        <f t="shared" si="8"/>
        <v>0</v>
      </c>
      <c r="H93" s="166">
        <f t="shared" si="9"/>
        <v>6.1657142857142917</v>
      </c>
      <c r="I93" s="166">
        <f t="shared" si="10"/>
        <v>0</v>
      </c>
      <c r="J93" s="166">
        <f t="shared" si="11"/>
        <v>6.1657142857142917</v>
      </c>
      <c r="K93" s="142"/>
      <c r="L93" s="161"/>
      <c r="M93" s="161"/>
      <c r="N93" s="161"/>
      <c r="O93" s="161"/>
      <c r="P93" s="161"/>
      <c r="Q93" s="127"/>
      <c r="R93" s="127"/>
      <c r="S93" s="127"/>
      <c r="T93" s="127"/>
      <c r="U93" s="127"/>
      <c r="V93" s="127"/>
      <c r="W93" s="127"/>
    </row>
    <row r="94" spans="1:23">
      <c r="A94" s="135">
        <v>93</v>
      </c>
      <c r="B94" s="179" t="s">
        <v>41</v>
      </c>
      <c r="C94" s="137" t="s">
        <v>61</v>
      </c>
      <c r="D94" s="166"/>
      <c r="E94" s="166">
        <f>VLOOKUP($C94,'106春男OAB'!$C$2:$N$71,12,FALSE)</f>
        <v>3.5999999999999943</v>
      </c>
      <c r="F94" s="166"/>
      <c r="G94" s="166">
        <f t="shared" si="8"/>
        <v>0</v>
      </c>
      <c r="H94" s="166">
        <f t="shared" si="9"/>
        <v>4.6799999999999926</v>
      </c>
      <c r="I94" s="166">
        <f t="shared" si="10"/>
        <v>0</v>
      </c>
      <c r="J94" s="166">
        <f t="shared" si="11"/>
        <v>4.6799999999999926</v>
      </c>
      <c r="K94" s="142"/>
      <c r="L94" s="161"/>
      <c r="M94" s="161"/>
      <c r="N94" s="161"/>
      <c r="O94" s="161"/>
      <c r="P94" s="161"/>
      <c r="Q94" s="127"/>
      <c r="R94" s="127"/>
      <c r="S94" s="127"/>
      <c r="T94" s="127"/>
      <c r="U94" s="127"/>
      <c r="V94" s="127"/>
      <c r="W94" s="127"/>
    </row>
    <row r="95" spans="1:23">
      <c r="A95" s="135">
        <v>94</v>
      </c>
      <c r="B95" s="179" t="s">
        <v>88</v>
      </c>
      <c r="C95" s="137" t="s">
        <v>282</v>
      </c>
      <c r="D95" s="166">
        <f>VLOOKUP($C95,'105冬男OAB'!$C$2:$M$82,11,FALSE)</f>
        <v>3.7999999999999972</v>
      </c>
      <c r="E95" s="166"/>
      <c r="F95" s="166"/>
      <c r="G95" s="166">
        <f t="shared" si="8"/>
        <v>4.5599999999999961</v>
      </c>
      <c r="H95" s="166">
        <f t="shared" si="9"/>
        <v>0</v>
      </c>
      <c r="I95" s="166">
        <f t="shared" si="10"/>
        <v>0</v>
      </c>
      <c r="J95" s="166">
        <f t="shared" si="11"/>
        <v>4.5599999999999961</v>
      </c>
      <c r="K95" s="142"/>
      <c r="L95" s="161"/>
      <c r="M95" s="161"/>
      <c r="N95" s="161"/>
      <c r="O95" s="161"/>
      <c r="P95" s="161"/>
      <c r="Q95" s="127"/>
      <c r="R95" s="127"/>
      <c r="S95" s="127"/>
      <c r="T95" s="127"/>
      <c r="U95" s="127"/>
      <c r="V95" s="127"/>
      <c r="W95" s="127"/>
    </row>
    <row r="96" spans="1:23">
      <c r="A96" s="135">
        <v>95</v>
      </c>
      <c r="B96" s="180" t="s">
        <v>41</v>
      </c>
      <c r="C96" s="180" t="s">
        <v>208</v>
      </c>
      <c r="D96" s="166"/>
      <c r="E96" s="166"/>
      <c r="F96" s="166">
        <f>VLOOKUP($C96,'106夏男OAB'!$C$2:$N$75,12,FALSE)</f>
        <v>2.3888888888888857</v>
      </c>
      <c r="G96" s="166">
        <f t="shared" si="8"/>
        <v>0</v>
      </c>
      <c r="H96" s="166">
        <f t="shared" si="9"/>
        <v>0</v>
      </c>
      <c r="I96" s="166">
        <f t="shared" si="10"/>
        <v>3.5833333333333286</v>
      </c>
      <c r="J96" s="166">
        <f t="shared" si="11"/>
        <v>3.5833333333333286</v>
      </c>
      <c r="K96" s="142"/>
      <c r="L96" s="161"/>
      <c r="M96" s="161"/>
      <c r="N96" s="161"/>
      <c r="O96" s="161"/>
      <c r="P96" s="161"/>
      <c r="Q96" s="127"/>
      <c r="R96" s="127"/>
      <c r="S96" s="127"/>
      <c r="T96" s="127"/>
      <c r="U96" s="127"/>
      <c r="V96" s="127"/>
      <c r="W96" s="127"/>
    </row>
    <row r="97" spans="1:10">
      <c r="A97" s="135">
        <v>96</v>
      </c>
      <c r="B97" s="180" t="s">
        <v>88</v>
      </c>
      <c r="C97" s="180" t="s">
        <v>317</v>
      </c>
      <c r="D97" s="166"/>
      <c r="E97" s="166"/>
      <c r="F97" s="166">
        <f>VLOOKUP($C97,'106夏男OAB'!$C$2:$N$75,12,FALSE)</f>
        <v>2.3888888888888857</v>
      </c>
      <c r="G97" s="166">
        <f t="shared" si="8"/>
        <v>0</v>
      </c>
      <c r="H97" s="166">
        <f t="shared" si="9"/>
        <v>0</v>
      </c>
      <c r="I97" s="166">
        <f t="shared" si="10"/>
        <v>3.5833333333333286</v>
      </c>
      <c r="J97" s="166">
        <f t="shared" si="11"/>
        <v>3.5833333333333286</v>
      </c>
    </row>
    <row r="98" spans="1:10">
      <c r="A98" s="135">
        <v>97</v>
      </c>
      <c r="B98" s="179" t="s">
        <v>88</v>
      </c>
      <c r="C98" s="137" t="s">
        <v>102</v>
      </c>
      <c r="D98" s="166"/>
      <c r="E98" s="166">
        <f>VLOOKUP($C98,'106春男OAB'!$C$2:$N$71,12,FALSE)</f>
        <v>2.5999999999999943</v>
      </c>
      <c r="F98" s="166"/>
      <c r="G98" s="166">
        <f t="shared" ref="G98:G124" si="12">D98*1.2</f>
        <v>0</v>
      </c>
      <c r="H98" s="166">
        <f t="shared" ref="H98:H124" si="13">E98*1.3</f>
        <v>3.3799999999999928</v>
      </c>
      <c r="I98" s="166">
        <f t="shared" ref="I98:I124" si="14">F98*1.5</f>
        <v>0</v>
      </c>
      <c r="J98" s="166">
        <f t="shared" ref="J98:J124" si="15">SUM(G98:I98)</f>
        <v>3.3799999999999928</v>
      </c>
    </row>
    <row r="99" spans="1:10">
      <c r="A99" s="135">
        <v>98</v>
      </c>
      <c r="B99" s="179" t="s">
        <v>88</v>
      </c>
      <c r="C99" s="137" t="s">
        <v>286</v>
      </c>
      <c r="D99" s="166">
        <f>VLOOKUP($C99,'105冬男OAB'!$C$2:$M$82,11,FALSE)</f>
        <v>0.79999999999999716</v>
      </c>
      <c r="E99" s="166"/>
      <c r="F99" s="166">
        <f>VLOOKUP($C99,'106夏男OAB'!$C$2:$N$75,12,FALSE)</f>
        <v>1.3888888888888857</v>
      </c>
      <c r="G99" s="166">
        <f t="shared" si="12"/>
        <v>0.95999999999999652</v>
      </c>
      <c r="H99" s="166">
        <f t="shared" si="13"/>
        <v>0</v>
      </c>
      <c r="I99" s="166">
        <f t="shared" si="14"/>
        <v>2.0833333333333286</v>
      </c>
      <c r="J99" s="166">
        <f t="shared" si="15"/>
        <v>3.043333333333325</v>
      </c>
    </row>
    <row r="100" spans="1:10">
      <c r="A100" s="135">
        <v>99</v>
      </c>
      <c r="B100" s="179" t="s">
        <v>41</v>
      </c>
      <c r="C100" s="137" t="s">
        <v>283</v>
      </c>
      <c r="D100" s="166">
        <f>VLOOKUP($C100,'105冬男OAB'!$C$2:$M$82,11,FALSE)</f>
        <v>2.4878048780487774</v>
      </c>
      <c r="E100" s="166"/>
      <c r="F100" s="166"/>
      <c r="G100" s="166">
        <f t="shared" si="12"/>
        <v>2.9853658536585326</v>
      </c>
      <c r="H100" s="166">
        <f t="shared" si="13"/>
        <v>0</v>
      </c>
      <c r="I100" s="166">
        <f t="shared" si="14"/>
        <v>0</v>
      </c>
      <c r="J100" s="166">
        <f t="shared" si="15"/>
        <v>2.9853658536585326</v>
      </c>
    </row>
    <row r="101" spans="1:10">
      <c r="A101" s="135">
        <v>100</v>
      </c>
      <c r="B101" s="179" t="s">
        <v>41</v>
      </c>
      <c r="C101" s="137" t="s">
        <v>62</v>
      </c>
      <c r="D101" s="166"/>
      <c r="E101" s="166">
        <f>VLOOKUP($C101,'106春男OAB'!$C$2:$N$71,12,FALSE)</f>
        <v>1.5999999999999943</v>
      </c>
      <c r="F101" s="166"/>
      <c r="G101" s="166">
        <f t="shared" si="12"/>
        <v>0</v>
      </c>
      <c r="H101" s="166">
        <f t="shared" si="13"/>
        <v>2.0799999999999925</v>
      </c>
      <c r="I101" s="166">
        <f t="shared" si="14"/>
        <v>0</v>
      </c>
      <c r="J101" s="166">
        <f t="shared" si="15"/>
        <v>2.0799999999999925</v>
      </c>
    </row>
    <row r="102" spans="1:10">
      <c r="A102" s="135">
        <v>101</v>
      </c>
      <c r="B102" s="179" t="s">
        <v>65</v>
      </c>
      <c r="C102" s="137" t="s">
        <v>284</v>
      </c>
      <c r="D102" s="166">
        <f>VLOOKUP($C102,'105冬男OAB'!$C$2:$M$82,11,FALSE)</f>
        <v>1.4878048780487774</v>
      </c>
      <c r="E102" s="166"/>
      <c r="F102" s="166"/>
      <c r="G102" s="166">
        <f t="shared" si="12"/>
        <v>1.7853658536585328</v>
      </c>
      <c r="H102" s="166">
        <f t="shared" si="13"/>
        <v>0</v>
      </c>
      <c r="I102" s="166">
        <f t="shared" si="14"/>
        <v>0</v>
      </c>
      <c r="J102" s="166">
        <f t="shared" si="15"/>
        <v>1.7853658536585328</v>
      </c>
    </row>
    <row r="103" spans="1:10">
      <c r="A103" s="135">
        <v>102</v>
      </c>
      <c r="B103" s="179" t="s">
        <v>65</v>
      </c>
      <c r="C103" s="137" t="s">
        <v>215</v>
      </c>
      <c r="D103" s="166">
        <f>VLOOKUP($C103,'105冬男OAB'!$C$2:$M$82,11,FALSE)</f>
        <v>1.4878048780487774</v>
      </c>
      <c r="E103" s="166"/>
      <c r="F103" s="166"/>
      <c r="G103" s="166">
        <f t="shared" si="12"/>
        <v>1.7853658536585328</v>
      </c>
      <c r="H103" s="166">
        <f t="shared" si="13"/>
        <v>0</v>
      </c>
      <c r="I103" s="166">
        <f t="shared" si="14"/>
        <v>0</v>
      </c>
      <c r="J103" s="166">
        <f t="shared" si="15"/>
        <v>1.7853658536585328</v>
      </c>
    </row>
    <row r="104" spans="1:10">
      <c r="A104" s="135">
        <v>103</v>
      </c>
      <c r="B104" s="179" t="s">
        <v>65</v>
      </c>
      <c r="C104" s="137" t="s">
        <v>285</v>
      </c>
      <c r="D104" s="166">
        <f>VLOOKUP($C104,'105冬男OAB'!$C$2:$M$82,11,FALSE)</f>
        <v>0.79999999999999716</v>
      </c>
      <c r="E104" s="166"/>
      <c r="F104" s="166"/>
      <c r="G104" s="166">
        <f t="shared" si="12"/>
        <v>0.95999999999999652</v>
      </c>
      <c r="H104" s="166">
        <f t="shared" si="13"/>
        <v>0</v>
      </c>
      <c r="I104" s="166">
        <f t="shared" si="14"/>
        <v>0</v>
      </c>
      <c r="J104" s="166">
        <f t="shared" si="15"/>
        <v>0.95999999999999652</v>
      </c>
    </row>
    <row r="105" spans="1:10">
      <c r="A105" s="135">
        <v>104</v>
      </c>
      <c r="B105" s="179" t="s">
        <v>88</v>
      </c>
      <c r="C105" s="137" t="s">
        <v>233</v>
      </c>
      <c r="D105" s="166">
        <f>VLOOKUP($C105,'105冬男OAB'!$C$2:$M$82,11,FALSE)</f>
        <v>0.48780487804877737</v>
      </c>
      <c r="E105" s="166"/>
      <c r="F105" s="166"/>
      <c r="G105" s="166">
        <f t="shared" si="12"/>
        <v>0.58536585365853278</v>
      </c>
      <c r="H105" s="166">
        <f t="shared" si="13"/>
        <v>0</v>
      </c>
      <c r="I105" s="166">
        <f t="shared" si="14"/>
        <v>0</v>
      </c>
      <c r="J105" s="166">
        <f t="shared" si="15"/>
        <v>0.58536585365853278</v>
      </c>
    </row>
    <row r="106" spans="1:10">
      <c r="A106" s="135"/>
      <c r="B106" s="179" t="s">
        <v>88</v>
      </c>
      <c r="C106" s="137" t="s">
        <v>111</v>
      </c>
      <c r="D106" s="166"/>
      <c r="E106" s="166">
        <f>VLOOKUP($C106,'106春男OAB'!$C$2:$N$71,12,FALSE)</f>
        <v>0</v>
      </c>
      <c r="F106" s="166"/>
      <c r="G106" s="166">
        <f t="shared" si="12"/>
        <v>0</v>
      </c>
      <c r="H106" s="166">
        <f t="shared" si="13"/>
        <v>0</v>
      </c>
      <c r="I106" s="166">
        <f t="shared" si="14"/>
        <v>0</v>
      </c>
      <c r="J106" s="166">
        <f t="shared" si="15"/>
        <v>0</v>
      </c>
    </row>
    <row r="107" spans="1:10">
      <c r="A107" s="146"/>
      <c r="B107" s="180" t="s">
        <v>88</v>
      </c>
      <c r="C107" s="180" t="s">
        <v>246</v>
      </c>
      <c r="D107" s="166"/>
      <c r="E107" s="166"/>
      <c r="F107" s="166">
        <f>VLOOKUP($C107,'106夏男OAB'!$C$2:$N$75,12,FALSE)</f>
        <v>0</v>
      </c>
      <c r="G107" s="166">
        <f t="shared" si="12"/>
        <v>0</v>
      </c>
      <c r="H107" s="166">
        <f t="shared" si="13"/>
        <v>0</v>
      </c>
      <c r="I107" s="166">
        <f t="shared" si="14"/>
        <v>0</v>
      </c>
      <c r="J107" s="166">
        <f t="shared" si="15"/>
        <v>0</v>
      </c>
    </row>
    <row r="108" spans="1:10">
      <c r="A108" s="135"/>
      <c r="B108" s="179" t="s">
        <v>88</v>
      </c>
      <c r="C108" s="137" t="s">
        <v>113</v>
      </c>
      <c r="D108" s="166"/>
      <c r="E108" s="166">
        <f>VLOOKUP($C108,'106春男OAB'!$C$2:$N$71,12,FALSE)</f>
        <v>0</v>
      </c>
      <c r="F108" s="166"/>
      <c r="G108" s="166">
        <f t="shared" si="12"/>
        <v>0</v>
      </c>
      <c r="H108" s="166">
        <f t="shared" si="13"/>
        <v>0</v>
      </c>
      <c r="I108" s="166">
        <f t="shared" si="14"/>
        <v>0</v>
      </c>
      <c r="J108" s="166">
        <f t="shared" si="15"/>
        <v>0</v>
      </c>
    </row>
    <row r="109" spans="1:10">
      <c r="A109" s="135"/>
      <c r="B109" s="179" t="s">
        <v>88</v>
      </c>
      <c r="C109" s="137" t="s">
        <v>240</v>
      </c>
      <c r="D109" s="166">
        <f>VLOOKUP($C109,'105冬男OAB'!$C$2:$M$82,11,FALSE)</f>
        <v>0</v>
      </c>
      <c r="E109" s="166"/>
      <c r="F109" s="166"/>
      <c r="G109" s="166">
        <f t="shared" si="12"/>
        <v>0</v>
      </c>
      <c r="H109" s="166">
        <f t="shared" si="13"/>
        <v>0</v>
      </c>
      <c r="I109" s="166">
        <f t="shared" si="14"/>
        <v>0</v>
      </c>
      <c r="J109" s="166">
        <f t="shared" si="15"/>
        <v>0</v>
      </c>
    </row>
    <row r="110" spans="1:10">
      <c r="A110" s="135"/>
      <c r="B110" s="179" t="s">
        <v>88</v>
      </c>
      <c r="C110" s="137" t="s">
        <v>239</v>
      </c>
      <c r="D110" s="166">
        <f>VLOOKUP($C110,'105冬男OAB'!$C$2:$M$82,11,FALSE)</f>
        <v>0</v>
      </c>
      <c r="E110" s="166"/>
      <c r="F110" s="166"/>
      <c r="G110" s="166">
        <f t="shared" si="12"/>
        <v>0</v>
      </c>
      <c r="H110" s="166">
        <f t="shared" si="13"/>
        <v>0</v>
      </c>
      <c r="I110" s="166">
        <f t="shared" si="14"/>
        <v>0</v>
      </c>
      <c r="J110" s="166">
        <f t="shared" si="15"/>
        <v>0</v>
      </c>
    </row>
    <row r="111" spans="1:10">
      <c r="A111" s="135"/>
      <c r="B111" s="179" t="s">
        <v>88</v>
      </c>
      <c r="C111" s="137" t="s">
        <v>112</v>
      </c>
      <c r="D111" s="166"/>
      <c r="E111" s="166">
        <f>VLOOKUP($C111,'106春男OAB'!$C$2:$N$71,12,FALSE)</f>
        <v>0</v>
      </c>
      <c r="F111" s="166"/>
      <c r="G111" s="166">
        <f t="shared" si="12"/>
        <v>0</v>
      </c>
      <c r="H111" s="166">
        <f t="shared" si="13"/>
        <v>0</v>
      </c>
      <c r="I111" s="166">
        <f t="shared" si="14"/>
        <v>0</v>
      </c>
      <c r="J111" s="166">
        <f t="shared" si="15"/>
        <v>0</v>
      </c>
    </row>
    <row r="112" spans="1:10">
      <c r="A112" s="135"/>
      <c r="B112" s="179" t="s">
        <v>88</v>
      </c>
      <c r="C112" s="137" t="s">
        <v>291</v>
      </c>
      <c r="D112" s="166">
        <f>VLOOKUP($C112,'105冬男OAB'!$C$2:$M$82,11,FALSE)</f>
        <v>0</v>
      </c>
      <c r="E112" s="166"/>
      <c r="F112" s="166"/>
      <c r="G112" s="166">
        <f t="shared" si="12"/>
        <v>0</v>
      </c>
      <c r="H112" s="166">
        <f t="shared" si="13"/>
        <v>0</v>
      </c>
      <c r="I112" s="166">
        <f t="shared" si="14"/>
        <v>0</v>
      </c>
      <c r="J112" s="166">
        <f t="shared" si="15"/>
        <v>0</v>
      </c>
    </row>
    <row r="113" spans="1:10">
      <c r="A113" s="135"/>
      <c r="B113" s="179" t="s">
        <v>65</v>
      </c>
      <c r="C113" s="137" t="s">
        <v>287</v>
      </c>
      <c r="D113" s="166">
        <f>VLOOKUP($C113,'105冬男OAB'!$C$2:$M$82,11,FALSE)</f>
        <v>0</v>
      </c>
      <c r="E113" s="166"/>
      <c r="F113" s="166"/>
      <c r="G113" s="166">
        <f t="shared" si="12"/>
        <v>0</v>
      </c>
      <c r="H113" s="166">
        <f t="shared" si="13"/>
        <v>0</v>
      </c>
      <c r="I113" s="166">
        <f t="shared" si="14"/>
        <v>0</v>
      </c>
      <c r="J113" s="166">
        <f t="shared" si="15"/>
        <v>0</v>
      </c>
    </row>
    <row r="114" spans="1:10">
      <c r="A114" s="135"/>
      <c r="B114" s="179" t="s">
        <v>88</v>
      </c>
      <c r="C114" s="137" t="s">
        <v>289</v>
      </c>
      <c r="D114" s="166">
        <f>VLOOKUP($C114,'105冬男OAB'!$C$2:$M$82,11,FALSE)</f>
        <v>0</v>
      </c>
      <c r="E114" s="166"/>
      <c r="F114" s="166"/>
      <c r="G114" s="166">
        <f t="shared" si="12"/>
        <v>0</v>
      </c>
      <c r="H114" s="166">
        <f t="shared" si="13"/>
        <v>0</v>
      </c>
      <c r="I114" s="166">
        <f t="shared" si="14"/>
        <v>0</v>
      </c>
      <c r="J114" s="166">
        <f t="shared" si="15"/>
        <v>0</v>
      </c>
    </row>
    <row r="115" spans="1:10">
      <c r="A115" s="135"/>
      <c r="B115" s="179" t="s">
        <v>88</v>
      </c>
      <c r="C115" s="137" t="s">
        <v>290</v>
      </c>
      <c r="D115" s="166">
        <f>VLOOKUP($C115,'105冬男OAB'!$C$2:$M$82,11,FALSE)</f>
        <v>0</v>
      </c>
      <c r="E115" s="166"/>
      <c r="F115" s="166"/>
      <c r="G115" s="166">
        <f t="shared" si="12"/>
        <v>0</v>
      </c>
      <c r="H115" s="166">
        <f t="shared" si="13"/>
        <v>0</v>
      </c>
      <c r="I115" s="166">
        <f t="shared" si="14"/>
        <v>0</v>
      </c>
      <c r="J115" s="166">
        <f t="shared" si="15"/>
        <v>0</v>
      </c>
    </row>
    <row r="116" spans="1:10">
      <c r="A116" s="135"/>
      <c r="B116" s="179" t="s">
        <v>88</v>
      </c>
      <c r="C116" s="137" t="s">
        <v>109</v>
      </c>
      <c r="D116" s="166"/>
      <c r="E116" s="166">
        <f>VLOOKUP($C116,'106春男OAB'!$C$2:$N$71,12,FALSE)</f>
        <v>0</v>
      </c>
      <c r="F116" s="166"/>
      <c r="G116" s="166">
        <f t="shared" si="12"/>
        <v>0</v>
      </c>
      <c r="H116" s="166">
        <f t="shared" si="13"/>
        <v>0</v>
      </c>
      <c r="I116" s="166">
        <f t="shared" si="14"/>
        <v>0</v>
      </c>
      <c r="J116" s="166">
        <f t="shared" si="15"/>
        <v>0</v>
      </c>
    </row>
    <row r="117" spans="1:10">
      <c r="A117" s="135"/>
      <c r="B117" s="179" t="s">
        <v>88</v>
      </c>
      <c r="C117" s="137" t="s">
        <v>236</v>
      </c>
      <c r="D117" s="166">
        <f>VLOOKUP($C117,'105冬男OAB'!$C$2:$M$82,11,FALSE)</f>
        <v>0</v>
      </c>
      <c r="E117" s="166"/>
      <c r="F117" s="166"/>
      <c r="G117" s="166">
        <f t="shared" si="12"/>
        <v>0</v>
      </c>
      <c r="H117" s="166">
        <f t="shared" si="13"/>
        <v>0</v>
      </c>
      <c r="I117" s="166">
        <f t="shared" si="14"/>
        <v>0</v>
      </c>
      <c r="J117" s="166">
        <f t="shared" si="15"/>
        <v>0</v>
      </c>
    </row>
    <row r="118" spans="1:10">
      <c r="A118" s="135"/>
      <c r="B118" s="179" t="s">
        <v>88</v>
      </c>
      <c r="C118" s="137" t="s">
        <v>234</v>
      </c>
      <c r="D118" s="166">
        <f>VLOOKUP($C118,'105冬男OAB'!$C$2:$M$82,11,FALSE)</f>
        <v>0</v>
      </c>
      <c r="E118" s="166"/>
      <c r="F118" s="166"/>
      <c r="G118" s="166">
        <f t="shared" si="12"/>
        <v>0</v>
      </c>
      <c r="H118" s="166">
        <f t="shared" si="13"/>
        <v>0</v>
      </c>
      <c r="I118" s="166">
        <f t="shared" si="14"/>
        <v>0</v>
      </c>
      <c r="J118" s="166">
        <f t="shared" si="15"/>
        <v>0</v>
      </c>
    </row>
    <row r="119" spans="1:10">
      <c r="A119" s="135"/>
      <c r="B119" s="179" t="s">
        <v>88</v>
      </c>
      <c r="C119" s="137" t="s">
        <v>108</v>
      </c>
      <c r="D119" s="166">
        <f>VLOOKUP($C119,'105冬男OAB'!$C$2:$M$82,11,FALSE)</f>
        <v>0</v>
      </c>
      <c r="E119" s="166">
        <f>VLOOKUP($C119,'106春男OAB'!$C$2:$N$71,12,FALSE)</f>
        <v>0</v>
      </c>
      <c r="F119" s="166"/>
      <c r="G119" s="166">
        <f t="shared" si="12"/>
        <v>0</v>
      </c>
      <c r="H119" s="166">
        <f t="shared" si="13"/>
        <v>0</v>
      </c>
      <c r="I119" s="166">
        <f t="shared" si="14"/>
        <v>0</v>
      </c>
      <c r="J119" s="166">
        <f t="shared" si="15"/>
        <v>0</v>
      </c>
    </row>
    <row r="120" spans="1:10">
      <c r="A120" s="146"/>
      <c r="B120" s="180" t="s">
        <v>88</v>
      </c>
      <c r="C120" s="180" t="s">
        <v>316</v>
      </c>
      <c r="D120" s="166"/>
      <c r="E120" s="166"/>
      <c r="F120" s="166">
        <f>VLOOKUP($C120,'106夏男OAB'!$C$2:$N$75,12,FALSE)</f>
        <v>0</v>
      </c>
      <c r="G120" s="166">
        <f t="shared" si="12"/>
        <v>0</v>
      </c>
      <c r="H120" s="166">
        <f t="shared" si="13"/>
        <v>0</v>
      </c>
      <c r="I120" s="166">
        <f t="shared" si="14"/>
        <v>0</v>
      </c>
      <c r="J120" s="166">
        <f t="shared" si="15"/>
        <v>0</v>
      </c>
    </row>
    <row r="121" spans="1:10">
      <c r="A121" s="135"/>
      <c r="B121" s="179" t="s">
        <v>88</v>
      </c>
      <c r="C121" s="137" t="s">
        <v>292</v>
      </c>
      <c r="D121" s="166">
        <f>VLOOKUP($C121,'105冬男OAB'!$C$2:$M$82,11,FALSE)</f>
        <v>0</v>
      </c>
      <c r="E121" s="166"/>
      <c r="F121" s="166"/>
      <c r="G121" s="166">
        <f t="shared" si="12"/>
        <v>0</v>
      </c>
      <c r="H121" s="166">
        <f t="shared" si="13"/>
        <v>0</v>
      </c>
      <c r="I121" s="166">
        <f t="shared" si="14"/>
        <v>0</v>
      </c>
      <c r="J121" s="166">
        <f t="shared" si="15"/>
        <v>0</v>
      </c>
    </row>
    <row r="122" spans="1:10">
      <c r="A122" s="146"/>
      <c r="B122" s="180" t="s">
        <v>41</v>
      </c>
      <c r="C122" s="180" t="s">
        <v>197</v>
      </c>
      <c r="D122" s="166"/>
      <c r="E122" s="166"/>
      <c r="F122" s="166">
        <f>VLOOKUP($C122,'106夏男OAB'!$C$2:$N$75,12,FALSE)</f>
        <v>0</v>
      </c>
      <c r="G122" s="166">
        <f t="shared" si="12"/>
        <v>0</v>
      </c>
      <c r="H122" s="166">
        <f t="shared" si="13"/>
        <v>0</v>
      </c>
      <c r="I122" s="166">
        <f t="shared" si="14"/>
        <v>0</v>
      </c>
      <c r="J122" s="166">
        <f t="shared" si="15"/>
        <v>0</v>
      </c>
    </row>
    <row r="123" spans="1:10">
      <c r="A123" s="146"/>
      <c r="B123" s="180" t="s">
        <v>88</v>
      </c>
      <c r="C123" s="180" t="s">
        <v>176</v>
      </c>
      <c r="D123" s="166"/>
      <c r="E123" s="166"/>
      <c r="F123" s="166">
        <f>VLOOKUP($C123,'106夏男OAB'!$C$2:$N$75,12,FALSE)</f>
        <v>0</v>
      </c>
      <c r="G123" s="166">
        <f t="shared" si="12"/>
        <v>0</v>
      </c>
      <c r="H123" s="166">
        <f t="shared" si="13"/>
        <v>0</v>
      </c>
      <c r="I123" s="166">
        <f t="shared" si="14"/>
        <v>0</v>
      </c>
      <c r="J123" s="166">
        <f t="shared" si="15"/>
        <v>0</v>
      </c>
    </row>
    <row r="124" spans="1:10">
      <c r="A124" s="135"/>
      <c r="B124" s="179" t="s">
        <v>65</v>
      </c>
      <c r="C124" s="137" t="s">
        <v>288</v>
      </c>
      <c r="D124" s="166">
        <f>VLOOKUP($C124,'105冬男OAB'!$C$2:$M$82,11,FALSE)</f>
        <v>0</v>
      </c>
      <c r="E124" s="166"/>
      <c r="F124" s="166"/>
      <c r="G124" s="166">
        <f t="shared" si="12"/>
        <v>0</v>
      </c>
      <c r="H124" s="166">
        <f t="shared" si="13"/>
        <v>0</v>
      </c>
      <c r="I124" s="166">
        <f t="shared" si="14"/>
        <v>0</v>
      </c>
      <c r="J124" s="166">
        <f t="shared" si="15"/>
        <v>0</v>
      </c>
    </row>
  </sheetData>
  <sortState ref="A2:J124">
    <sortCondition descending="1" ref="J1"/>
  </sortState>
  <phoneticPr fontId="2" type="noConversion"/>
  <conditionalFormatting sqref="A2:A105">
    <cfRule type="expression" dxfId="277" priority="16">
      <formula>AND(XEA2=0,XEB2&lt;&gt;"")</formula>
    </cfRule>
  </conditionalFormatting>
  <conditionalFormatting sqref="D2:J124">
    <cfRule type="cellIs" dxfId="276" priority="12" operator="lessThan">
      <formula>#REF!*COUNTIF(#REF!,"&gt;0")</formula>
    </cfRule>
    <cfRule type="cellIs" dxfId="275" priority="13" operator="equal">
      <formula>#REF!*COUNTIF(#REF!,"&gt;0")</formula>
    </cfRule>
  </conditionalFormatting>
  <conditionalFormatting sqref="A78:A96">
    <cfRule type="expression" dxfId="274" priority="10">
      <formula>AND(XEI78=0,XEJ78&lt;&gt;"")</formula>
    </cfRule>
  </conditionalFormatting>
  <conditionalFormatting sqref="D78:I96">
    <cfRule type="cellIs" dxfId="273" priority="8" operator="lessThan">
      <formula>#REF!</formula>
    </cfRule>
    <cfRule type="cellIs" dxfId="272" priority="9" operator="equal">
      <formula>#REF!</formula>
    </cfRule>
  </conditionalFormatting>
  <conditionalFormatting sqref="J78:J96">
    <cfRule type="cellIs" dxfId="271" priority="6" operator="lessThan">
      <formula>#REF!*COUNTIF(D78:H78,"&gt;0")</formula>
    </cfRule>
    <cfRule type="cellIs" dxfId="270" priority="7" operator="equal">
      <formula>#REF!*COUNTIF(D78:H78,"&gt;0")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2" fitToHeight="0" orientation="portrait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16"/>
  <sheetViews>
    <sheetView workbookViewId="0">
      <pane ySplit="1" topLeftCell="A2" activePane="bottomLeft" state="frozen"/>
      <selection activeCell="C18" sqref="C18"/>
      <selection pane="bottomLeft" activeCell="B2" sqref="B2:M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172</v>
      </c>
      <c r="C2" s="12" t="s">
        <v>176</v>
      </c>
      <c r="D2" s="13">
        <v>0</v>
      </c>
      <c r="E2" s="13">
        <v>0</v>
      </c>
      <c r="F2" s="13">
        <v>83</v>
      </c>
      <c r="G2" s="13">
        <v>80</v>
      </c>
      <c r="H2" s="13">
        <v>163</v>
      </c>
      <c r="K2">
        <v>17.200000000000003</v>
      </c>
      <c r="L2">
        <v>18.200000000000003</v>
      </c>
      <c r="M2">
        <v>35.400000000000006</v>
      </c>
    </row>
    <row r="3" spans="1:13">
      <c r="A3" s="28">
        <v>2</v>
      </c>
      <c r="B3" s="29" t="s">
        <v>172</v>
      </c>
      <c r="C3" s="12" t="s">
        <v>179</v>
      </c>
      <c r="D3" s="13">
        <v>0</v>
      </c>
      <c r="E3" s="13">
        <v>0</v>
      </c>
      <c r="F3" s="13">
        <v>85</v>
      </c>
      <c r="G3" s="13">
        <v>82</v>
      </c>
      <c r="H3" s="13">
        <v>167</v>
      </c>
      <c r="K3">
        <v>15.200000000000003</v>
      </c>
      <c r="L3">
        <v>16.200000000000003</v>
      </c>
      <c r="M3">
        <v>31.400000000000006</v>
      </c>
    </row>
    <row r="4" spans="1:13">
      <c r="A4" s="28">
        <v>3</v>
      </c>
      <c r="B4" s="29" t="s">
        <v>172</v>
      </c>
      <c r="C4" s="12" t="s">
        <v>174</v>
      </c>
      <c r="D4" s="13">
        <v>0</v>
      </c>
      <c r="E4" s="13">
        <v>0</v>
      </c>
      <c r="F4" s="13">
        <v>82</v>
      </c>
      <c r="G4" s="13">
        <v>86</v>
      </c>
      <c r="H4" s="13">
        <v>168</v>
      </c>
      <c r="K4">
        <v>18.200000000000003</v>
      </c>
      <c r="L4">
        <v>12.200000000000003</v>
      </c>
      <c r="M4">
        <v>30.400000000000006</v>
      </c>
    </row>
    <row r="5" spans="1:13">
      <c r="A5" s="28">
        <v>4</v>
      </c>
      <c r="B5" s="29" t="s">
        <v>172</v>
      </c>
      <c r="C5" s="12" t="s">
        <v>111</v>
      </c>
      <c r="D5" s="13">
        <v>0</v>
      </c>
      <c r="E5" s="13">
        <v>0</v>
      </c>
      <c r="F5" s="13">
        <v>81</v>
      </c>
      <c r="G5" s="13">
        <v>88</v>
      </c>
      <c r="H5" s="13">
        <v>169</v>
      </c>
      <c r="K5">
        <v>19.200000000000003</v>
      </c>
      <c r="L5">
        <v>10.200000000000003</v>
      </c>
      <c r="M5">
        <v>29.400000000000006</v>
      </c>
    </row>
    <row r="6" spans="1:13">
      <c r="A6" s="28">
        <v>5</v>
      </c>
      <c r="B6" s="29" t="s">
        <v>172</v>
      </c>
      <c r="C6" s="12" t="s">
        <v>109</v>
      </c>
      <c r="D6" s="13">
        <v>0</v>
      </c>
      <c r="E6" s="13">
        <v>0</v>
      </c>
      <c r="F6" s="13">
        <v>89</v>
      </c>
      <c r="G6" s="13">
        <v>82</v>
      </c>
      <c r="H6" s="13">
        <v>171</v>
      </c>
      <c r="K6">
        <v>11.200000000000003</v>
      </c>
      <c r="L6">
        <v>16.200000000000003</v>
      </c>
      <c r="M6">
        <v>27.400000000000006</v>
      </c>
    </row>
    <row r="7" spans="1:13">
      <c r="A7" s="28">
        <v>6</v>
      </c>
      <c r="B7" s="29" t="s">
        <v>172</v>
      </c>
      <c r="C7" s="12" t="s">
        <v>178</v>
      </c>
      <c r="D7" s="13">
        <v>0</v>
      </c>
      <c r="E7" s="13">
        <v>0</v>
      </c>
      <c r="F7" s="13">
        <v>86</v>
      </c>
      <c r="G7" s="13">
        <v>86</v>
      </c>
      <c r="H7" s="13">
        <v>172</v>
      </c>
      <c r="J7" s="156"/>
      <c r="K7">
        <v>14.200000000000003</v>
      </c>
      <c r="L7">
        <v>12.200000000000003</v>
      </c>
      <c r="M7">
        <v>26.400000000000006</v>
      </c>
    </row>
    <row r="8" spans="1:13">
      <c r="A8" s="28">
        <v>7</v>
      </c>
      <c r="B8" s="29" t="s">
        <v>172</v>
      </c>
      <c r="C8" s="12" t="s">
        <v>173</v>
      </c>
      <c r="D8" s="13">
        <v>0</v>
      </c>
      <c r="E8" s="13">
        <v>0</v>
      </c>
      <c r="F8" s="13">
        <v>86</v>
      </c>
      <c r="G8" s="13">
        <v>86</v>
      </c>
      <c r="H8" s="13">
        <v>172</v>
      </c>
      <c r="J8" s="156"/>
      <c r="K8">
        <v>14.200000000000003</v>
      </c>
      <c r="L8">
        <v>12.200000000000003</v>
      </c>
      <c r="M8">
        <v>26.400000000000006</v>
      </c>
    </row>
    <row r="9" spans="1:13">
      <c r="A9" s="28">
        <v>8</v>
      </c>
      <c r="B9" s="29" t="s">
        <v>172</v>
      </c>
      <c r="C9" s="12" t="s">
        <v>293</v>
      </c>
      <c r="D9" s="13">
        <v>0</v>
      </c>
      <c r="E9" s="13">
        <v>0</v>
      </c>
      <c r="F9" s="13">
        <v>88</v>
      </c>
      <c r="G9" s="13">
        <v>87</v>
      </c>
      <c r="H9" s="13">
        <v>175</v>
      </c>
      <c r="K9">
        <v>12.200000000000003</v>
      </c>
      <c r="L9">
        <v>11.200000000000003</v>
      </c>
      <c r="M9">
        <v>23.400000000000006</v>
      </c>
    </row>
    <row r="10" spans="1:13">
      <c r="A10" s="28">
        <v>9</v>
      </c>
      <c r="B10" s="29" t="s">
        <v>172</v>
      </c>
      <c r="C10" s="12" t="s">
        <v>294</v>
      </c>
      <c r="D10" s="13">
        <v>0</v>
      </c>
      <c r="E10" s="13">
        <v>0</v>
      </c>
      <c r="F10" s="13">
        <v>94</v>
      </c>
      <c r="G10" s="13">
        <v>86</v>
      </c>
      <c r="H10" s="13">
        <v>180</v>
      </c>
      <c r="K10">
        <v>6.2000000000000028</v>
      </c>
      <c r="L10">
        <v>12.200000000000003</v>
      </c>
      <c r="M10">
        <v>18.400000000000006</v>
      </c>
    </row>
    <row r="11" spans="1:13">
      <c r="A11" s="28">
        <v>10</v>
      </c>
      <c r="B11" s="29" t="s">
        <v>172</v>
      </c>
      <c r="C11" s="12" t="s">
        <v>295</v>
      </c>
      <c r="D11" s="13">
        <v>0</v>
      </c>
      <c r="E11" s="13">
        <v>0</v>
      </c>
      <c r="F11" s="13">
        <v>95</v>
      </c>
      <c r="G11" s="13">
        <v>91</v>
      </c>
      <c r="H11" s="13">
        <v>186</v>
      </c>
      <c r="K11">
        <v>5.2000000000000028</v>
      </c>
      <c r="L11">
        <v>7.2000000000000028</v>
      </c>
      <c r="M11">
        <v>12.400000000000006</v>
      </c>
    </row>
    <row r="12" spans="1:13">
      <c r="A12" s="28">
        <v>11</v>
      </c>
      <c r="B12" s="29" t="s">
        <v>172</v>
      </c>
      <c r="C12" s="12" t="s">
        <v>175</v>
      </c>
      <c r="D12" s="13">
        <v>0</v>
      </c>
      <c r="E12" s="13">
        <v>0</v>
      </c>
      <c r="F12" s="13">
        <v>95</v>
      </c>
      <c r="G12" s="13">
        <v>91</v>
      </c>
      <c r="H12" s="13">
        <v>186</v>
      </c>
      <c r="K12">
        <v>5.2000000000000028</v>
      </c>
      <c r="L12">
        <v>7.2000000000000028</v>
      </c>
      <c r="M12">
        <v>12.400000000000006</v>
      </c>
    </row>
    <row r="13" spans="1:13" s="154" customFormat="1">
      <c r="A13" s="72">
        <v>14</v>
      </c>
      <c r="B13" s="157" t="s">
        <v>172</v>
      </c>
      <c r="C13" s="158" t="s">
        <v>296</v>
      </c>
      <c r="D13" s="76">
        <v>0</v>
      </c>
      <c r="E13" s="76">
        <v>0</v>
      </c>
      <c r="F13" s="76">
        <v>96</v>
      </c>
      <c r="G13" s="76">
        <v>93</v>
      </c>
      <c r="H13" s="76">
        <v>189</v>
      </c>
      <c r="K13" s="154">
        <v>4.2000000000000028</v>
      </c>
      <c r="L13" s="154">
        <v>5.2000000000000028</v>
      </c>
      <c r="M13" s="154">
        <v>9.4000000000000057</v>
      </c>
    </row>
    <row r="14" spans="1:13" s="154" customFormat="1">
      <c r="A14" s="72">
        <v>12</v>
      </c>
      <c r="B14" s="157" t="s">
        <v>172</v>
      </c>
      <c r="C14" s="158" t="s">
        <v>181</v>
      </c>
      <c r="D14" s="76">
        <v>0</v>
      </c>
      <c r="E14" s="76">
        <v>0</v>
      </c>
      <c r="F14" s="76">
        <v>92</v>
      </c>
      <c r="G14" s="76">
        <v>100</v>
      </c>
      <c r="H14" s="76">
        <v>192</v>
      </c>
      <c r="K14" s="154">
        <v>8.2000000000000028</v>
      </c>
      <c r="L14" s="154">
        <v>0</v>
      </c>
      <c r="M14" s="154">
        <v>8.2000000000000028</v>
      </c>
    </row>
    <row r="15" spans="1:13" s="154" customFormat="1">
      <c r="A15" s="72">
        <v>13</v>
      </c>
      <c r="B15" s="157" t="s">
        <v>172</v>
      </c>
      <c r="C15" s="158" t="s">
        <v>113</v>
      </c>
      <c r="D15" s="76">
        <v>0</v>
      </c>
      <c r="E15" s="76">
        <v>0</v>
      </c>
      <c r="F15" s="76">
        <v>106</v>
      </c>
      <c r="G15" s="76">
        <v>87</v>
      </c>
      <c r="H15" s="76">
        <v>193</v>
      </c>
      <c r="K15" s="154">
        <v>0</v>
      </c>
      <c r="L15" s="154">
        <v>11.200000000000003</v>
      </c>
      <c r="M15" s="154">
        <v>11.200000000000003</v>
      </c>
    </row>
    <row r="16" spans="1:13">
      <c r="A16" s="28">
        <v>15</v>
      </c>
      <c r="B16" s="29" t="s">
        <v>172</v>
      </c>
      <c r="C16" s="12" t="s">
        <v>297</v>
      </c>
      <c r="D16" s="13">
        <v>0</v>
      </c>
      <c r="E16" s="13">
        <v>0</v>
      </c>
      <c r="F16" s="13">
        <v>95</v>
      </c>
      <c r="G16" s="13">
        <v>98</v>
      </c>
      <c r="H16" s="13">
        <v>193</v>
      </c>
      <c r="K16">
        <v>5.2000000000000028</v>
      </c>
      <c r="L16">
        <v>0.20000000000000284</v>
      </c>
      <c r="M16">
        <v>5.4000000000000057</v>
      </c>
    </row>
  </sheetData>
  <phoneticPr fontId="2" type="noConversion"/>
  <conditionalFormatting sqref="B2:B16">
    <cfRule type="expression" dxfId="269" priority="6">
      <formula>AND(XEF2=0,XEG2&lt;&gt;"")</formula>
    </cfRule>
  </conditionalFormatting>
  <conditionalFormatting sqref="A2:A16">
    <cfRule type="expression" dxfId="268" priority="5">
      <formula>AND(XEF2=0,XEG2&lt;&gt;"")</formula>
    </cfRule>
  </conditionalFormatting>
  <conditionalFormatting sqref="D2:G16">
    <cfRule type="cellIs" dxfId="267" priority="3" operator="lessThan">
      <formula>#REF!</formula>
    </cfRule>
    <cfRule type="cellIs" dxfId="266" priority="4" operator="equal">
      <formula>#REF!</formula>
    </cfRule>
  </conditionalFormatting>
  <conditionalFormatting sqref="H2:H16">
    <cfRule type="cellIs" dxfId="265" priority="1" operator="lessThan">
      <formula>#REF!*COUNTIF(D2:G2,"&gt;0")</formula>
    </cfRule>
    <cfRule type="cellIs" dxfId="264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4"/>
  <sheetViews>
    <sheetView workbookViewId="0">
      <selection activeCell="A4" sqref="A4:XFD1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7" t="str">
        <f>LEFT(資格賽成績!A1,22)</f>
        <v>中華民國106年渣打全國業餘高爾夫春季排名賽</v>
      </c>
      <c r="B1" s="247"/>
      <c r="C1" s="247"/>
      <c r="D1" s="247"/>
      <c r="E1" s="247"/>
      <c r="F1" s="247"/>
      <c r="G1" s="247"/>
      <c r="H1" s="247"/>
      <c r="I1" s="247"/>
    </row>
    <row r="2" spans="1:14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 s="126" customFormat="1">
      <c r="A4" s="135">
        <v>1</v>
      </c>
      <c r="B4" s="136" t="s">
        <v>172</v>
      </c>
      <c r="C4" s="137" t="s">
        <v>175</v>
      </c>
      <c r="D4" s="138">
        <v>0</v>
      </c>
      <c r="E4" s="138">
        <v>0</v>
      </c>
      <c r="F4" s="138">
        <v>86</v>
      </c>
      <c r="G4" s="138">
        <v>78</v>
      </c>
      <c r="H4" s="138">
        <v>164</v>
      </c>
      <c r="I4" s="139">
        <v>0</v>
      </c>
      <c r="J4" s="146"/>
      <c r="K4" s="146"/>
      <c r="L4" s="145">
        <v>17.272727272727266</v>
      </c>
      <c r="M4" s="145">
        <v>22.63636363636364</v>
      </c>
      <c r="N4" s="147">
        <v>39.909090909090907</v>
      </c>
    </row>
    <row r="5" spans="1:14">
      <c r="A5" s="135">
        <v>2</v>
      </c>
      <c r="B5" s="136" t="s">
        <v>172</v>
      </c>
      <c r="C5" s="137" t="s">
        <v>173</v>
      </c>
      <c r="D5" s="138">
        <v>0</v>
      </c>
      <c r="E5" s="138">
        <v>0</v>
      </c>
      <c r="F5" s="138">
        <v>84</v>
      </c>
      <c r="G5" s="138">
        <v>81</v>
      </c>
      <c r="H5" s="138">
        <v>165</v>
      </c>
      <c r="I5" s="139">
        <v>0</v>
      </c>
      <c r="J5" s="146"/>
      <c r="K5" s="146"/>
      <c r="L5" s="145">
        <v>19.272727272727266</v>
      </c>
      <c r="M5" s="145">
        <v>19.63636363636364</v>
      </c>
      <c r="N5" s="147">
        <v>38.909090909090907</v>
      </c>
    </row>
    <row r="6" spans="1:14">
      <c r="A6" s="135">
        <v>3</v>
      </c>
      <c r="B6" s="136" t="s">
        <v>172</v>
      </c>
      <c r="C6" s="137" t="s">
        <v>174</v>
      </c>
      <c r="D6" s="138">
        <v>0</v>
      </c>
      <c r="E6" s="138">
        <v>0</v>
      </c>
      <c r="F6" s="138">
        <v>85</v>
      </c>
      <c r="G6" s="138">
        <v>83</v>
      </c>
      <c r="H6" s="138">
        <v>168</v>
      </c>
      <c r="I6" s="139">
        <v>0</v>
      </c>
      <c r="J6" s="146"/>
      <c r="K6" s="146"/>
      <c r="L6" s="145">
        <v>18.272727272727266</v>
      </c>
      <c r="M6" s="145">
        <v>17.63636363636364</v>
      </c>
      <c r="N6" s="147">
        <v>35.909090909090907</v>
      </c>
    </row>
    <row r="7" spans="1:14">
      <c r="A7" s="135">
        <v>4</v>
      </c>
      <c r="B7" s="136" t="s">
        <v>172</v>
      </c>
      <c r="C7" s="137" t="s">
        <v>176</v>
      </c>
      <c r="D7" s="138">
        <v>0</v>
      </c>
      <c r="E7" s="138">
        <v>0</v>
      </c>
      <c r="F7" s="138">
        <v>89</v>
      </c>
      <c r="G7" s="138">
        <v>86</v>
      </c>
      <c r="H7" s="138">
        <v>175</v>
      </c>
      <c r="I7" s="139">
        <v>0</v>
      </c>
      <c r="J7" s="146"/>
      <c r="K7" s="146"/>
      <c r="L7" s="145">
        <v>14.272727272727266</v>
      </c>
      <c r="M7" s="145">
        <v>14.63636363636364</v>
      </c>
      <c r="N7" s="147">
        <v>28.909090909090907</v>
      </c>
    </row>
    <row r="8" spans="1:14">
      <c r="A8" s="135">
        <v>5</v>
      </c>
      <c r="B8" s="136" t="s">
        <v>172</v>
      </c>
      <c r="C8" s="137" t="s">
        <v>181</v>
      </c>
      <c r="D8" s="138">
        <v>0</v>
      </c>
      <c r="E8" s="138">
        <v>0</v>
      </c>
      <c r="F8" s="138">
        <v>99</v>
      </c>
      <c r="G8" s="138">
        <v>81</v>
      </c>
      <c r="H8" s="138">
        <v>180</v>
      </c>
      <c r="I8" s="139">
        <v>0</v>
      </c>
      <c r="J8" s="146"/>
      <c r="K8" s="146"/>
      <c r="L8" s="145">
        <v>4.2727272727272663</v>
      </c>
      <c r="M8" s="145">
        <v>19.63636363636364</v>
      </c>
      <c r="N8" s="147">
        <v>23.909090909090907</v>
      </c>
    </row>
    <row r="9" spans="1:14">
      <c r="A9" s="135">
        <v>6</v>
      </c>
      <c r="B9" s="136" t="s">
        <v>172</v>
      </c>
      <c r="C9" s="137" t="s">
        <v>177</v>
      </c>
      <c r="D9" s="138">
        <v>0</v>
      </c>
      <c r="E9" s="138">
        <v>0</v>
      </c>
      <c r="F9" s="138">
        <v>92</v>
      </c>
      <c r="G9" s="138">
        <v>89</v>
      </c>
      <c r="H9" s="138">
        <v>181</v>
      </c>
      <c r="I9" s="139">
        <v>0</v>
      </c>
      <c r="J9" s="146"/>
      <c r="K9" s="146"/>
      <c r="L9" s="145">
        <v>11.272727272727266</v>
      </c>
      <c r="M9" s="145">
        <v>11.63636363636364</v>
      </c>
      <c r="N9" s="147">
        <v>22.909090909090907</v>
      </c>
    </row>
    <row r="10" spans="1:14">
      <c r="A10" s="135">
        <v>7</v>
      </c>
      <c r="B10" s="136" t="s">
        <v>172</v>
      </c>
      <c r="C10" s="137" t="s">
        <v>179</v>
      </c>
      <c r="D10" s="138">
        <v>0</v>
      </c>
      <c r="E10" s="138">
        <v>0</v>
      </c>
      <c r="F10" s="138">
        <v>93</v>
      </c>
      <c r="G10" s="138">
        <v>95</v>
      </c>
      <c r="H10" s="138">
        <v>188</v>
      </c>
      <c r="I10" s="139">
        <v>0</v>
      </c>
      <c r="J10" s="146"/>
      <c r="K10" s="146"/>
      <c r="L10" s="145">
        <v>10.272727272727266</v>
      </c>
      <c r="M10" s="145">
        <v>5.6363636363636402</v>
      </c>
      <c r="N10" s="147">
        <v>15.909090909090907</v>
      </c>
    </row>
    <row r="11" spans="1:14">
      <c r="A11" s="135">
        <v>8</v>
      </c>
      <c r="B11" s="136" t="s">
        <v>172</v>
      </c>
      <c r="C11" s="137" t="s">
        <v>178</v>
      </c>
      <c r="D11" s="138">
        <v>0</v>
      </c>
      <c r="E11" s="138">
        <v>0</v>
      </c>
      <c r="F11" s="138">
        <v>92</v>
      </c>
      <c r="G11" s="138">
        <v>96</v>
      </c>
      <c r="H11" s="138">
        <v>188</v>
      </c>
      <c r="I11" s="139">
        <v>0</v>
      </c>
      <c r="J11" s="146"/>
      <c r="K11" s="146"/>
      <c r="L11" s="145">
        <v>11.272727272727266</v>
      </c>
      <c r="M11" s="145">
        <v>4.6363636363636402</v>
      </c>
      <c r="N11" s="147">
        <v>15.909090909090907</v>
      </c>
    </row>
    <row r="12" spans="1:14">
      <c r="A12" s="135">
        <v>9</v>
      </c>
      <c r="B12" s="136" t="s">
        <v>172</v>
      </c>
      <c r="C12" s="137" t="s">
        <v>180</v>
      </c>
      <c r="D12" s="138">
        <v>0</v>
      </c>
      <c r="E12" s="138">
        <v>0</v>
      </c>
      <c r="F12" s="138">
        <v>97</v>
      </c>
      <c r="G12" s="138">
        <v>100</v>
      </c>
      <c r="H12" s="138">
        <v>197</v>
      </c>
      <c r="I12" s="139">
        <v>0</v>
      </c>
      <c r="J12" s="146"/>
      <c r="K12" s="146"/>
      <c r="L12" s="145">
        <v>6.2727272727272663</v>
      </c>
      <c r="M12" s="145">
        <v>0.63636363636364024</v>
      </c>
      <c r="N12" s="147">
        <v>6.9090909090909065</v>
      </c>
    </row>
    <row r="13" spans="1:14">
      <c r="A13" s="135">
        <v>10</v>
      </c>
      <c r="B13" s="136" t="s">
        <v>172</v>
      </c>
      <c r="C13" s="137" t="s">
        <v>182</v>
      </c>
      <c r="D13" s="138">
        <v>0</v>
      </c>
      <c r="E13" s="138">
        <v>0</v>
      </c>
      <c r="F13" s="138">
        <v>100</v>
      </c>
      <c r="G13" s="138">
        <v>104</v>
      </c>
      <c r="H13" s="138">
        <v>204</v>
      </c>
      <c r="I13" s="139">
        <v>0</v>
      </c>
      <c r="J13" s="146"/>
      <c r="K13" s="146"/>
      <c r="L13" s="145">
        <v>3.2727272727272663</v>
      </c>
      <c r="M13" s="145">
        <v>0</v>
      </c>
      <c r="N13" s="147">
        <v>3.2727272727272663</v>
      </c>
    </row>
    <row r="14" spans="1:14">
      <c r="A14" s="135">
        <v>11</v>
      </c>
      <c r="B14" s="136" t="s">
        <v>172</v>
      </c>
      <c r="C14" s="137" t="s">
        <v>183</v>
      </c>
      <c r="D14" s="138">
        <v>0</v>
      </c>
      <c r="E14" s="138">
        <v>0</v>
      </c>
      <c r="F14" s="138">
        <v>109</v>
      </c>
      <c r="G14" s="138">
        <v>104</v>
      </c>
      <c r="H14" s="138">
        <v>213</v>
      </c>
      <c r="I14" s="139">
        <v>0</v>
      </c>
      <c r="J14" s="146"/>
      <c r="K14" s="146"/>
      <c r="L14" s="146">
        <v>0</v>
      </c>
      <c r="M14" s="147">
        <v>0</v>
      </c>
      <c r="N14" s="147">
        <v>0</v>
      </c>
    </row>
  </sheetData>
  <mergeCells count="2">
    <mergeCell ref="A1:I1"/>
    <mergeCell ref="A2:G2"/>
  </mergeCells>
  <phoneticPr fontId="2" type="noConversion"/>
  <conditionalFormatting sqref="B4:B14">
    <cfRule type="expression" dxfId="263" priority="6">
      <formula>AND(XEG4=0,XEH4&lt;&gt;"")</formula>
    </cfRule>
  </conditionalFormatting>
  <conditionalFormatting sqref="A4:A14">
    <cfRule type="expression" dxfId="262" priority="5">
      <formula>AND(XEG4=0,XEH4&lt;&gt;"")</formula>
    </cfRule>
  </conditionalFormatting>
  <conditionalFormatting sqref="D4:G14">
    <cfRule type="cellIs" dxfId="261" priority="3" operator="lessThan">
      <formula>#REF!</formula>
    </cfRule>
    <cfRule type="cellIs" dxfId="260" priority="4" operator="equal">
      <formula>#REF!</formula>
    </cfRule>
  </conditionalFormatting>
  <conditionalFormatting sqref="H4:H14">
    <cfRule type="cellIs" dxfId="259" priority="1" operator="lessThan">
      <formula>#REF!*COUNTIF(D4:G4,"&gt;0")</formula>
    </cfRule>
    <cfRule type="cellIs" dxfId="258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C2" sqref="C2:C16"/>
    </sheetView>
  </sheetViews>
  <sheetFormatPr defaultColWidth="9" defaultRowHeight="15"/>
  <cols>
    <col min="1" max="1" width="6" style="173" bestFit="1" customWidth="1"/>
    <col min="2" max="2" width="7.5" style="173" bestFit="1" customWidth="1"/>
    <col min="3" max="3" width="12.5" style="173" customWidth="1"/>
    <col min="4" max="4" width="5.375" style="173" customWidth="1"/>
    <col min="5" max="5" width="4.625" style="173" customWidth="1"/>
    <col min="6" max="6" width="6.125" style="173" customWidth="1"/>
    <col min="7" max="7" width="4.625" style="173" customWidth="1"/>
    <col min="8" max="8" width="7.75" style="173" customWidth="1"/>
    <col min="9" max="9" width="6" style="173" customWidth="1"/>
    <col min="10" max="16384" width="9" style="173"/>
  </cols>
  <sheetData>
    <row r="1" spans="1:14" ht="16.5">
      <c r="A1" s="177" t="s">
        <v>330</v>
      </c>
      <c r="B1" s="176" t="s">
        <v>329</v>
      </c>
      <c r="C1" s="176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5">
        <v>1</v>
      </c>
      <c r="B2" s="175" t="s">
        <v>172</v>
      </c>
      <c r="C2" s="175" t="s">
        <v>173</v>
      </c>
      <c r="D2" s="175">
        <v>0</v>
      </c>
      <c r="E2" s="175">
        <v>0</v>
      </c>
      <c r="F2" s="175">
        <v>85</v>
      </c>
      <c r="G2" s="175">
        <v>77</v>
      </c>
      <c r="H2" s="175">
        <v>162</v>
      </c>
      <c r="I2" s="175"/>
      <c r="J2" s="174"/>
      <c r="K2" s="174"/>
      <c r="L2" s="174">
        <v>15.333333333333329</v>
      </c>
      <c r="M2" s="174">
        <v>22</v>
      </c>
      <c r="N2" s="174">
        <v>37.333333333333329</v>
      </c>
    </row>
    <row r="3" spans="1:14">
      <c r="A3" s="175">
        <v>2</v>
      </c>
      <c r="B3" s="175" t="s">
        <v>172</v>
      </c>
      <c r="C3" s="175" t="s">
        <v>293</v>
      </c>
      <c r="D3" s="175">
        <v>0</v>
      </c>
      <c r="E3" s="175">
        <v>0</v>
      </c>
      <c r="F3" s="175">
        <v>80</v>
      </c>
      <c r="G3" s="175">
        <v>85</v>
      </c>
      <c r="H3" s="175">
        <v>165</v>
      </c>
      <c r="I3" s="175"/>
      <c r="J3" s="174"/>
      <c r="K3" s="174"/>
      <c r="L3" s="174">
        <v>20.333333333333329</v>
      </c>
      <c r="M3" s="174">
        <v>14</v>
      </c>
      <c r="N3" s="174">
        <v>34.333333333333329</v>
      </c>
    </row>
    <row r="4" spans="1:14">
      <c r="A4" s="175">
        <v>3</v>
      </c>
      <c r="B4" s="175" t="s">
        <v>172</v>
      </c>
      <c r="C4" s="175" t="s">
        <v>177</v>
      </c>
      <c r="D4" s="175">
        <v>0</v>
      </c>
      <c r="E4" s="175">
        <v>0</v>
      </c>
      <c r="F4" s="175">
        <v>89</v>
      </c>
      <c r="G4" s="175">
        <v>80</v>
      </c>
      <c r="H4" s="175">
        <v>169</v>
      </c>
      <c r="I4" s="175"/>
      <c r="J4" s="174"/>
      <c r="K4" s="174"/>
      <c r="L4" s="174">
        <v>11.333333333333329</v>
      </c>
      <c r="M4" s="174">
        <v>19</v>
      </c>
      <c r="N4" s="174">
        <v>30.333333333333329</v>
      </c>
    </row>
    <row r="5" spans="1:14">
      <c r="A5" s="175">
        <v>4</v>
      </c>
      <c r="B5" s="175" t="s">
        <v>172</v>
      </c>
      <c r="C5" s="175" t="s">
        <v>296</v>
      </c>
      <c r="D5" s="175">
        <v>0</v>
      </c>
      <c r="E5" s="175">
        <v>0</v>
      </c>
      <c r="F5" s="175">
        <v>80</v>
      </c>
      <c r="G5" s="175">
        <v>90</v>
      </c>
      <c r="H5" s="175">
        <v>170</v>
      </c>
      <c r="I5" s="175"/>
      <c r="J5" s="174"/>
      <c r="K5" s="174"/>
      <c r="L5" s="174">
        <v>20.333333333333329</v>
      </c>
      <c r="M5" s="174">
        <v>9</v>
      </c>
      <c r="N5" s="174">
        <v>29.333333333333329</v>
      </c>
    </row>
    <row r="6" spans="1:14">
      <c r="A6" s="175">
        <v>5</v>
      </c>
      <c r="B6" s="175" t="s">
        <v>172</v>
      </c>
      <c r="C6" s="175" t="s">
        <v>181</v>
      </c>
      <c r="D6" s="175">
        <v>0</v>
      </c>
      <c r="E6" s="175">
        <v>0</v>
      </c>
      <c r="F6" s="175">
        <v>85</v>
      </c>
      <c r="G6" s="175">
        <v>89</v>
      </c>
      <c r="H6" s="175">
        <v>174</v>
      </c>
      <c r="I6" s="175"/>
      <c r="J6" s="174"/>
      <c r="K6" s="174"/>
      <c r="L6" s="174">
        <v>15.333333333333329</v>
      </c>
      <c r="M6" s="174">
        <v>10</v>
      </c>
      <c r="N6" s="174">
        <v>25.333333333333329</v>
      </c>
    </row>
    <row r="7" spans="1:14">
      <c r="A7" s="175">
        <v>6</v>
      </c>
      <c r="B7" s="175" t="s">
        <v>172</v>
      </c>
      <c r="C7" s="175" t="s">
        <v>174</v>
      </c>
      <c r="D7" s="175">
        <v>0</v>
      </c>
      <c r="E7" s="175">
        <v>0</v>
      </c>
      <c r="F7" s="175">
        <v>91</v>
      </c>
      <c r="G7" s="175">
        <v>85</v>
      </c>
      <c r="H7" s="175">
        <v>176</v>
      </c>
      <c r="I7" s="175"/>
      <c r="J7" s="174"/>
      <c r="K7" s="174"/>
      <c r="L7" s="174">
        <v>9.3333333333333286</v>
      </c>
      <c r="M7" s="174">
        <v>14</v>
      </c>
      <c r="N7" s="174">
        <v>23.333333333333329</v>
      </c>
    </row>
    <row r="8" spans="1:14">
      <c r="A8" s="175">
        <v>7</v>
      </c>
      <c r="B8" s="175" t="s">
        <v>172</v>
      </c>
      <c r="C8" s="175" t="s">
        <v>297</v>
      </c>
      <c r="D8" s="175">
        <v>0</v>
      </c>
      <c r="E8" s="175">
        <v>0</v>
      </c>
      <c r="F8" s="175">
        <v>92</v>
      </c>
      <c r="G8" s="175">
        <v>86</v>
      </c>
      <c r="H8" s="175">
        <v>178</v>
      </c>
      <c r="I8" s="175"/>
      <c r="J8" s="174"/>
      <c r="K8" s="174"/>
      <c r="L8" s="174">
        <v>8.3333333333333286</v>
      </c>
      <c r="M8" s="174">
        <v>13</v>
      </c>
      <c r="N8" s="174">
        <v>21.333333333333329</v>
      </c>
    </row>
    <row r="9" spans="1:14">
      <c r="A9" s="175">
        <v>8</v>
      </c>
      <c r="B9" s="175" t="s">
        <v>172</v>
      </c>
      <c r="C9" s="175" t="s">
        <v>175</v>
      </c>
      <c r="D9" s="175">
        <v>0</v>
      </c>
      <c r="E9" s="175">
        <v>0</v>
      </c>
      <c r="F9" s="175">
        <v>86</v>
      </c>
      <c r="G9" s="175">
        <v>92</v>
      </c>
      <c r="H9" s="175">
        <v>178</v>
      </c>
      <c r="I9" s="175"/>
      <c r="J9" s="174"/>
      <c r="K9" s="174"/>
      <c r="L9" s="174">
        <v>14.333333333333329</v>
      </c>
      <c r="M9" s="174">
        <v>7</v>
      </c>
      <c r="N9" s="174">
        <v>21.333333333333329</v>
      </c>
    </row>
    <row r="10" spans="1:14">
      <c r="A10" s="175">
        <v>9</v>
      </c>
      <c r="B10" s="175" t="s">
        <v>172</v>
      </c>
      <c r="C10" s="175" t="s">
        <v>178</v>
      </c>
      <c r="D10" s="175">
        <v>0</v>
      </c>
      <c r="E10" s="175">
        <v>0</v>
      </c>
      <c r="F10" s="175">
        <v>88</v>
      </c>
      <c r="G10" s="175">
        <v>91</v>
      </c>
      <c r="H10" s="175">
        <v>179</v>
      </c>
      <c r="I10" s="175"/>
      <c r="J10" s="174"/>
      <c r="K10" s="174"/>
      <c r="L10" s="174">
        <v>12.333333333333329</v>
      </c>
      <c r="M10" s="174">
        <v>8</v>
      </c>
      <c r="N10" s="174">
        <v>20.333333333333329</v>
      </c>
    </row>
    <row r="11" spans="1:14">
      <c r="A11" s="175">
        <v>10</v>
      </c>
      <c r="B11" s="175" t="s">
        <v>172</v>
      </c>
      <c r="C11" s="175" t="s">
        <v>341</v>
      </c>
      <c r="D11" s="175">
        <v>0</v>
      </c>
      <c r="E11" s="175">
        <v>0</v>
      </c>
      <c r="F11" s="175">
        <v>98</v>
      </c>
      <c r="G11" s="175">
        <v>85</v>
      </c>
      <c r="H11" s="175">
        <v>183</v>
      </c>
      <c r="I11" s="175"/>
      <c r="J11" s="174"/>
      <c r="K11" s="174"/>
      <c r="L11" s="174">
        <v>2.3333333333333286</v>
      </c>
      <c r="M11" s="174">
        <v>14</v>
      </c>
      <c r="N11" s="174">
        <v>16.333333333333329</v>
      </c>
    </row>
    <row r="12" spans="1:14">
      <c r="A12" s="175">
        <v>11</v>
      </c>
      <c r="B12" s="175" t="s">
        <v>172</v>
      </c>
      <c r="C12" s="175" t="s">
        <v>182</v>
      </c>
      <c r="D12" s="175">
        <v>0</v>
      </c>
      <c r="E12" s="175">
        <v>0</v>
      </c>
      <c r="F12" s="175">
        <v>89</v>
      </c>
      <c r="G12" s="175">
        <v>95</v>
      </c>
      <c r="H12" s="175">
        <v>184</v>
      </c>
      <c r="I12" s="175"/>
      <c r="J12" s="174"/>
      <c r="K12" s="174"/>
      <c r="L12" s="174">
        <v>11.333333333333329</v>
      </c>
      <c r="M12" s="174">
        <v>4</v>
      </c>
      <c r="N12" s="174">
        <v>15.333333333333329</v>
      </c>
    </row>
    <row r="13" spans="1:14">
      <c r="A13" s="175">
        <v>12</v>
      </c>
      <c r="B13" s="175" t="s">
        <v>172</v>
      </c>
      <c r="C13" s="175" t="s">
        <v>184</v>
      </c>
      <c r="D13" s="175">
        <v>0</v>
      </c>
      <c r="E13" s="175">
        <v>0</v>
      </c>
      <c r="F13" s="175">
        <v>88</v>
      </c>
      <c r="G13" s="175">
        <v>97</v>
      </c>
      <c r="H13" s="175">
        <v>185</v>
      </c>
      <c r="I13" s="175"/>
      <c r="J13" s="174"/>
      <c r="K13" s="174"/>
      <c r="L13" s="174">
        <v>12.333333333333329</v>
      </c>
      <c r="M13" s="174">
        <v>2</v>
      </c>
      <c r="N13" s="174">
        <v>14.333333333333329</v>
      </c>
    </row>
    <row r="14" spans="1:14">
      <c r="A14" s="175">
        <v>13</v>
      </c>
      <c r="B14" s="175" t="s">
        <v>172</v>
      </c>
      <c r="C14" s="175" t="s">
        <v>342</v>
      </c>
      <c r="D14" s="175">
        <v>0</v>
      </c>
      <c r="E14" s="175">
        <v>0</v>
      </c>
      <c r="F14" s="175">
        <v>93</v>
      </c>
      <c r="G14" s="175">
        <v>93</v>
      </c>
      <c r="H14" s="175">
        <v>186</v>
      </c>
      <c r="I14" s="175"/>
      <c r="J14" s="174"/>
      <c r="K14" s="174"/>
      <c r="L14" s="174">
        <v>7.3333333333333286</v>
      </c>
      <c r="M14" s="174">
        <v>6</v>
      </c>
      <c r="N14" s="174">
        <v>13.333333333333329</v>
      </c>
    </row>
    <row r="15" spans="1:14">
      <c r="A15" s="175">
        <v>14</v>
      </c>
      <c r="B15" s="175" t="s">
        <v>172</v>
      </c>
      <c r="C15" s="175" t="s">
        <v>343</v>
      </c>
      <c r="D15" s="175">
        <v>0</v>
      </c>
      <c r="E15" s="175">
        <v>0</v>
      </c>
      <c r="F15" s="175">
        <v>96</v>
      </c>
      <c r="G15" s="175">
        <v>91</v>
      </c>
      <c r="H15" s="175">
        <v>187</v>
      </c>
      <c r="I15" s="175"/>
      <c r="J15" s="174"/>
      <c r="K15" s="174"/>
      <c r="L15" s="174">
        <v>4.3333333333333286</v>
      </c>
      <c r="M15" s="174">
        <v>8</v>
      </c>
      <c r="N15" s="174">
        <v>12.333333333333329</v>
      </c>
    </row>
    <row r="16" spans="1:14">
      <c r="A16" s="175">
        <v>15</v>
      </c>
      <c r="B16" s="175" t="s">
        <v>172</v>
      </c>
      <c r="C16" s="175" t="s">
        <v>344</v>
      </c>
      <c r="D16" s="175">
        <v>0</v>
      </c>
      <c r="E16" s="175">
        <v>0</v>
      </c>
      <c r="F16" s="175">
        <v>115</v>
      </c>
      <c r="G16" s="175">
        <v>99</v>
      </c>
      <c r="H16" s="175">
        <v>214</v>
      </c>
      <c r="I16" s="175"/>
      <c r="J16" s="174"/>
      <c r="K16" s="174"/>
      <c r="L16" s="174">
        <v>0</v>
      </c>
      <c r="M16" s="174">
        <v>0</v>
      </c>
      <c r="N16" s="174">
        <v>0</v>
      </c>
    </row>
    <row r="17" spans="1:14">
      <c r="A17" s="175"/>
      <c r="B17" s="175"/>
      <c r="C17" s="175"/>
      <c r="D17" s="175"/>
      <c r="E17" s="175"/>
      <c r="F17" s="175"/>
      <c r="G17" s="175"/>
      <c r="H17" s="175"/>
      <c r="I17" s="175"/>
      <c r="J17" s="174"/>
      <c r="K17" s="174"/>
      <c r="L17" s="174"/>
      <c r="M17" s="174"/>
      <c r="N17" s="174"/>
    </row>
    <row r="18" spans="1:14">
      <c r="A18" s="175"/>
      <c r="B18" s="175"/>
      <c r="C18" s="175"/>
      <c r="D18" s="175"/>
      <c r="E18" s="175"/>
      <c r="F18" s="175"/>
      <c r="G18" s="175"/>
      <c r="H18" s="175"/>
      <c r="I18" s="175"/>
      <c r="J18" s="174"/>
      <c r="K18" s="174"/>
      <c r="L18" s="174"/>
      <c r="M18" s="174"/>
      <c r="N18" s="174"/>
    </row>
    <row r="19" spans="1:14">
      <c r="A19" s="175"/>
      <c r="B19" s="175"/>
      <c r="C19" s="175"/>
      <c r="D19" s="175"/>
      <c r="E19" s="175"/>
      <c r="F19" s="175"/>
      <c r="G19" s="175"/>
      <c r="H19" s="175"/>
      <c r="I19" s="175"/>
      <c r="J19" s="174"/>
      <c r="K19" s="174"/>
      <c r="L19" s="174"/>
      <c r="M19" s="174"/>
      <c r="N19" s="174"/>
    </row>
    <row r="20" spans="1:14">
      <c r="A20" s="175"/>
      <c r="B20" s="175"/>
      <c r="C20" s="175"/>
      <c r="D20" s="175"/>
      <c r="E20" s="175"/>
      <c r="F20" s="175"/>
      <c r="G20" s="175"/>
      <c r="H20" s="175"/>
      <c r="I20" s="175"/>
      <c r="J20" s="174"/>
      <c r="K20" s="174"/>
      <c r="L20" s="174"/>
      <c r="M20" s="174"/>
      <c r="N20" s="174"/>
    </row>
    <row r="21" spans="1:14">
      <c r="A21" s="175"/>
      <c r="B21" s="175"/>
      <c r="C21" s="175"/>
      <c r="D21" s="175"/>
      <c r="E21" s="175"/>
      <c r="F21" s="175"/>
      <c r="G21" s="175"/>
      <c r="H21" s="175"/>
      <c r="I21" s="175"/>
      <c r="J21" s="174"/>
      <c r="K21" s="174"/>
      <c r="L21" s="174"/>
      <c r="M21" s="174"/>
      <c r="N21" s="174"/>
    </row>
    <row r="22" spans="1:14">
      <c r="A22" s="175"/>
      <c r="B22" s="175"/>
      <c r="C22" s="175"/>
      <c r="D22" s="175"/>
      <c r="E22" s="175"/>
      <c r="F22" s="175"/>
      <c r="G22" s="175"/>
      <c r="H22" s="175"/>
      <c r="I22" s="175"/>
      <c r="J22" s="174"/>
      <c r="K22" s="174"/>
      <c r="L22" s="174"/>
      <c r="M22" s="174"/>
      <c r="N22" s="174"/>
    </row>
    <row r="23" spans="1:14">
      <c r="A23" s="175"/>
      <c r="B23" s="175"/>
      <c r="C23" s="175"/>
      <c r="D23" s="175"/>
      <c r="E23" s="175"/>
      <c r="F23" s="175"/>
      <c r="G23" s="175"/>
      <c r="H23" s="175"/>
      <c r="I23" s="175"/>
      <c r="J23" s="174"/>
      <c r="K23" s="174"/>
      <c r="L23" s="174"/>
      <c r="M23" s="174"/>
      <c r="N23" s="174"/>
    </row>
    <row r="24" spans="1:14">
      <c r="A24" s="175"/>
      <c r="B24" s="175"/>
      <c r="C24" s="175"/>
      <c r="D24" s="175"/>
      <c r="E24" s="175"/>
      <c r="F24" s="175"/>
      <c r="G24" s="175"/>
      <c r="H24" s="175"/>
      <c r="I24" s="175"/>
      <c r="J24" s="174"/>
      <c r="K24" s="174"/>
      <c r="L24" s="174"/>
      <c r="M24" s="174"/>
      <c r="N24" s="174"/>
    </row>
    <row r="25" spans="1:14">
      <c r="A25" s="175"/>
      <c r="B25" s="175"/>
      <c r="C25" s="175"/>
      <c r="D25" s="175"/>
      <c r="E25" s="175"/>
      <c r="F25" s="175"/>
      <c r="G25" s="175"/>
      <c r="H25" s="175"/>
      <c r="I25" s="175"/>
      <c r="J25" s="174"/>
      <c r="K25" s="174"/>
      <c r="L25" s="174"/>
      <c r="M25" s="174"/>
      <c r="N25" s="174"/>
    </row>
    <row r="26" spans="1:14">
      <c r="A26" s="175"/>
      <c r="B26" s="175"/>
      <c r="C26" s="175"/>
      <c r="D26" s="175"/>
      <c r="E26" s="175"/>
      <c r="F26" s="175"/>
      <c r="G26" s="175"/>
      <c r="H26" s="175"/>
      <c r="I26" s="175"/>
      <c r="J26" s="174"/>
      <c r="K26" s="174"/>
      <c r="L26" s="174"/>
      <c r="M26" s="174"/>
      <c r="N26" s="174"/>
    </row>
    <row r="27" spans="1:14">
      <c r="A27" s="175"/>
      <c r="B27" s="175"/>
      <c r="C27" s="175"/>
      <c r="D27" s="175"/>
      <c r="E27" s="175"/>
      <c r="F27" s="175"/>
      <c r="G27" s="175"/>
      <c r="H27" s="175"/>
      <c r="I27" s="175"/>
      <c r="J27" s="174"/>
      <c r="K27" s="174"/>
      <c r="L27" s="174"/>
      <c r="M27" s="174"/>
      <c r="N27" s="174"/>
    </row>
    <row r="28" spans="1:14">
      <c r="A28" s="175"/>
      <c r="B28" s="175"/>
      <c r="C28" s="175"/>
      <c r="D28" s="175"/>
      <c r="E28" s="175"/>
      <c r="F28" s="175"/>
      <c r="G28" s="175"/>
      <c r="H28" s="175"/>
      <c r="I28" s="175"/>
      <c r="J28" s="174"/>
      <c r="K28" s="174"/>
      <c r="L28" s="174"/>
      <c r="M28" s="174"/>
      <c r="N28" s="174"/>
    </row>
    <row r="29" spans="1:14">
      <c r="A29" s="175"/>
      <c r="B29" s="175"/>
      <c r="C29" s="175"/>
      <c r="D29" s="175"/>
      <c r="E29" s="175"/>
      <c r="F29" s="175"/>
      <c r="G29" s="175"/>
      <c r="H29" s="175"/>
      <c r="I29" s="175"/>
      <c r="J29" s="174"/>
      <c r="K29" s="174"/>
      <c r="L29" s="174"/>
      <c r="M29" s="174"/>
      <c r="N29" s="174"/>
    </row>
    <row r="30" spans="1:14">
      <c r="A30" s="175"/>
      <c r="B30" s="175"/>
      <c r="C30" s="175"/>
      <c r="D30" s="175"/>
      <c r="E30" s="175"/>
      <c r="F30" s="175"/>
      <c r="G30" s="175"/>
      <c r="H30" s="175"/>
      <c r="I30" s="175"/>
      <c r="J30" s="174"/>
      <c r="K30" s="174"/>
      <c r="L30" s="174"/>
      <c r="M30" s="174"/>
      <c r="N30" s="174"/>
    </row>
    <row r="31" spans="1:14">
      <c r="A31" s="175"/>
      <c r="B31" s="175"/>
      <c r="C31" s="175"/>
      <c r="D31" s="175"/>
      <c r="E31" s="175"/>
      <c r="F31" s="175"/>
      <c r="G31" s="175"/>
      <c r="H31" s="175"/>
      <c r="I31" s="175"/>
      <c r="J31" s="174"/>
      <c r="K31" s="174"/>
      <c r="L31" s="174"/>
      <c r="M31" s="174"/>
      <c r="N31" s="174"/>
    </row>
    <row r="32" spans="1:14">
      <c r="A32" s="175"/>
      <c r="B32" s="175"/>
      <c r="C32" s="175"/>
      <c r="D32" s="175"/>
      <c r="E32" s="175"/>
      <c r="F32" s="175"/>
      <c r="G32" s="175"/>
      <c r="H32" s="175"/>
      <c r="I32" s="175"/>
      <c r="J32" s="174"/>
      <c r="K32" s="174"/>
      <c r="L32" s="174"/>
      <c r="M32" s="174"/>
      <c r="N32" s="174"/>
    </row>
    <row r="33" spans="1:14">
      <c r="A33" s="175"/>
      <c r="B33" s="175"/>
      <c r="C33" s="175"/>
      <c r="D33" s="175"/>
      <c r="E33" s="175"/>
      <c r="F33" s="175"/>
      <c r="G33" s="175"/>
      <c r="H33" s="175"/>
      <c r="I33" s="175"/>
      <c r="J33" s="174"/>
      <c r="K33" s="174"/>
      <c r="L33" s="174"/>
      <c r="M33" s="174"/>
      <c r="N33" s="174"/>
    </row>
    <row r="34" spans="1:14">
      <c r="A34" s="175"/>
      <c r="B34" s="175"/>
      <c r="C34" s="175"/>
      <c r="D34" s="175"/>
      <c r="E34" s="175"/>
      <c r="F34" s="175"/>
      <c r="G34" s="175"/>
      <c r="H34" s="175"/>
      <c r="I34" s="175"/>
      <c r="J34" s="174"/>
      <c r="K34" s="174"/>
      <c r="L34" s="174"/>
      <c r="M34" s="174"/>
      <c r="N34" s="174"/>
    </row>
    <row r="35" spans="1:14">
      <c r="A35" s="175"/>
      <c r="B35" s="175"/>
      <c r="C35" s="175"/>
      <c r="D35" s="175"/>
      <c r="E35" s="175"/>
      <c r="F35" s="175"/>
      <c r="G35" s="175"/>
      <c r="H35" s="175"/>
      <c r="I35" s="175"/>
      <c r="J35" s="174"/>
      <c r="K35" s="174"/>
      <c r="L35" s="174"/>
      <c r="M35" s="174"/>
      <c r="N35" s="174"/>
    </row>
    <row r="36" spans="1:14">
      <c r="A36" s="175"/>
      <c r="B36" s="175"/>
      <c r="C36" s="175"/>
      <c r="D36" s="175"/>
      <c r="E36" s="175"/>
      <c r="F36" s="175"/>
      <c r="G36" s="175"/>
      <c r="H36" s="175"/>
      <c r="I36" s="175"/>
      <c r="J36" s="174"/>
      <c r="K36" s="174"/>
      <c r="L36" s="174"/>
      <c r="M36" s="174"/>
      <c r="N36" s="174"/>
    </row>
    <row r="37" spans="1:14">
      <c r="A37" s="175"/>
      <c r="B37" s="175"/>
      <c r="C37" s="175"/>
      <c r="D37" s="175"/>
      <c r="E37" s="175"/>
      <c r="F37" s="175"/>
      <c r="G37" s="175"/>
      <c r="H37" s="175"/>
      <c r="I37" s="175"/>
      <c r="J37" s="174"/>
      <c r="K37" s="174"/>
      <c r="L37" s="174"/>
      <c r="M37" s="174"/>
      <c r="N37" s="174"/>
    </row>
    <row r="38" spans="1:14">
      <c r="A38" s="175"/>
      <c r="B38" s="175"/>
      <c r="C38" s="175"/>
      <c r="D38" s="175"/>
      <c r="E38" s="175"/>
      <c r="F38" s="175"/>
      <c r="G38" s="175"/>
      <c r="H38" s="175"/>
      <c r="I38" s="175"/>
      <c r="J38" s="174"/>
      <c r="K38" s="174"/>
      <c r="L38" s="174"/>
      <c r="M38" s="174"/>
      <c r="N38" s="174"/>
    </row>
    <row r="39" spans="1:14">
      <c r="A39" s="175"/>
      <c r="B39" s="175"/>
      <c r="C39" s="175"/>
      <c r="D39" s="175"/>
      <c r="E39" s="175"/>
      <c r="F39" s="175"/>
      <c r="G39" s="175"/>
      <c r="H39" s="175"/>
      <c r="I39" s="175"/>
      <c r="J39" s="174"/>
      <c r="K39" s="174"/>
      <c r="L39" s="174"/>
      <c r="M39" s="174"/>
      <c r="N39" s="174"/>
    </row>
    <row r="40" spans="1:14">
      <c r="A40" s="175"/>
      <c r="B40" s="175"/>
      <c r="C40" s="175"/>
      <c r="D40" s="175"/>
      <c r="E40" s="175"/>
      <c r="F40" s="175"/>
      <c r="G40" s="175"/>
      <c r="H40" s="175"/>
      <c r="I40" s="175"/>
      <c r="J40" s="174"/>
      <c r="K40" s="174"/>
      <c r="L40" s="174"/>
      <c r="M40" s="174"/>
      <c r="N40" s="174"/>
    </row>
    <row r="41" spans="1:14">
      <c r="A41" s="175"/>
      <c r="B41" s="175"/>
      <c r="C41" s="175"/>
      <c r="D41" s="175"/>
      <c r="E41" s="175"/>
      <c r="F41" s="175"/>
      <c r="G41" s="175"/>
      <c r="H41" s="175"/>
      <c r="I41" s="175"/>
      <c r="J41" s="174"/>
      <c r="K41" s="174"/>
      <c r="L41" s="174"/>
      <c r="M41" s="174"/>
      <c r="N41" s="174"/>
    </row>
    <row r="42" spans="1:14">
      <c r="A42" s="175"/>
      <c r="B42" s="175"/>
      <c r="C42" s="175"/>
      <c r="D42" s="175"/>
      <c r="E42" s="175"/>
      <c r="F42" s="175"/>
      <c r="G42" s="175"/>
      <c r="H42" s="175"/>
      <c r="I42" s="175"/>
      <c r="J42" s="174"/>
      <c r="K42" s="174"/>
      <c r="L42" s="174"/>
      <c r="M42" s="174"/>
      <c r="N42" s="174"/>
    </row>
    <row r="43" spans="1:14">
      <c r="A43" s="175"/>
      <c r="B43" s="175"/>
      <c r="C43" s="175"/>
      <c r="D43" s="175"/>
      <c r="E43" s="175"/>
      <c r="F43" s="175"/>
      <c r="G43" s="175"/>
      <c r="H43" s="175"/>
      <c r="I43" s="175"/>
      <c r="J43" s="174"/>
      <c r="K43" s="174"/>
      <c r="L43" s="174"/>
      <c r="M43" s="174"/>
      <c r="N43" s="174"/>
    </row>
    <row r="44" spans="1:14">
      <c r="A44" s="175"/>
      <c r="B44" s="175"/>
      <c r="C44" s="175"/>
      <c r="D44" s="175"/>
      <c r="E44" s="175"/>
      <c r="F44" s="175"/>
      <c r="G44" s="175"/>
      <c r="H44" s="175"/>
      <c r="I44" s="175"/>
      <c r="J44" s="174"/>
      <c r="K44" s="174"/>
      <c r="L44" s="174"/>
      <c r="M44" s="174"/>
      <c r="N44" s="174"/>
    </row>
    <row r="45" spans="1:14">
      <c r="A45" s="175"/>
      <c r="B45" s="175"/>
      <c r="C45" s="175"/>
      <c r="D45" s="175"/>
      <c r="E45" s="175"/>
      <c r="F45" s="175"/>
      <c r="G45" s="175"/>
      <c r="H45" s="175"/>
      <c r="I45" s="175"/>
      <c r="J45" s="174"/>
      <c r="K45" s="174"/>
      <c r="L45" s="174"/>
      <c r="M45" s="174"/>
      <c r="N45" s="174"/>
    </row>
    <row r="46" spans="1:14">
      <c r="A46" s="175"/>
      <c r="B46" s="175"/>
      <c r="C46" s="175"/>
      <c r="D46" s="175"/>
      <c r="E46" s="175"/>
      <c r="F46" s="175"/>
      <c r="G46" s="175"/>
      <c r="H46" s="175"/>
      <c r="I46" s="175"/>
      <c r="J46" s="174"/>
      <c r="K46" s="174"/>
      <c r="L46" s="174"/>
      <c r="M46" s="174"/>
      <c r="N46" s="174"/>
    </row>
    <row r="47" spans="1:14">
      <c r="A47" s="175"/>
      <c r="B47" s="175"/>
      <c r="C47" s="175"/>
      <c r="D47" s="175"/>
      <c r="E47" s="175"/>
      <c r="F47" s="175"/>
      <c r="G47" s="175"/>
      <c r="H47" s="175"/>
      <c r="I47" s="175"/>
      <c r="J47" s="174"/>
      <c r="K47" s="174"/>
      <c r="L47" s="174"/>
      <c r="M47" s="174"/>
      <c r="N47" s="174"/>
    </row>
    <row r="48" spans="1:14">
      <c r="A48" s="175"/>
      <c r="B48" s="175"/>
      <c r="C48" s="175"/>
      <c r="D48" s="175"/>
      <c r="E48" s="175"/>
      <c r="F48" s="175"/>
      <c r="G48" s="175"/>
      <c r="H48" s="175"/>
      <c r="I48" s="175"/>
      <c r="J48" s="174"/>
      <c r="K48" s="174"/>
      <c r="L48" s="174"/>
      <c r="M48" s="174"/>
      <c r="N48" s="174"/>
    </row>
    <row r="49" spans="1:14">
      <c r="A49" s="175"/>
      <c r="B49" s="175"/>
      <c r="C49" s="175"/>
      <c r="D49" s="175"/>
      <c r="E49" s="175"/>
      <c r="F49" s="175"/>
      <c r="G49" s="175"/>
      <c r="H49" s="175"/>
      <c r="I49" s="175"/>
      <c r="J49" s="174"/>
      <c r="K49" s="174"/>
      <c r="L49" s="174"/>
      <c r="M49" s="174"/>
      <c r="N49" s="174"/>
    </row>
    <row r="50" spans="1:14">
      <c r="A50" s="175"/>
      <c r="B50" s="175"/>
      <c r="C50" s="175"/>
      <c r="D50" s="175"/>
      <c r="E50" s="175"/>
      <c r="F50" s="175"/>
      <c r="G50" s="175"/>
      <c r="H50" s="175"/>
      <c r="I50" s="175"/>
      <c r="J50" s="174"/>
      <c r="K50" s="174"/>
      <c r="L50" s="174"/>
      <c r="M50" s="174"/>
      <c r="N50" s="174"/>
    </row>
    <row r="51" spans="1:14">
      <c r="A51" s="175"/>
      <c r="B51" s="175"/>
      <c r="C51" s="175"/>
      <c r="D51" s="175"/>
      <c r="E51" s="175"/>
      <c r="F51" s="175"/>
      <c r="G51" s="175"/>
      <c r="H51" s="175"/>
      <c r="I51" s="175"/>
      <c r="J51" s="174"/>
      <c r="K51" s="174"/>
      <c r="L51" s="174"/>
      <c r="M51" s="174"/>
      <c r="N51" s="174"/>
    </row>
    <row r="52" spans="1:14">
      <c r="A52" s="175"/>
      <c r="B52" s="175"/>
      <c r="C52" s="175"/>
      <c r="D52" s="175"/>
      <c r="E52" s="175"/>
      <c r="F52" s="175"/>
      <c r="G52" s="175"/>
      <c r="H52" s="175"/>
      <c r="I52" s="175"/>
      <c r="J52" s="174"/>
      <c r="K52" s="174"/>
      <c r="L52" s="174"/>
      <c r="M52" s="174"/>
      <c r="N52" s="174"/>
    </row>
    <row r="53" spans="1:14">
      <c r="A53" s="175"/>
      <c r="B53" s="175"/>
      <c r="C53" s="175"/>
      <c r="D53" s="175"/>
      <c r="E53" s="175"/>
      <c r="F53" s="175"/>
      <c r="G53" s="175"/>
      <c r="H53" s="175"/>
      <c r="I53" s="175"/>
      <c r="J53" s="174"/>
      <c r="K53" s="174"/>
      <c r="L53" s="174"/>
      <c r="M53" s="174"/>
      <c r="N53" s="174"/>
    </row>
    <row r="54" spans="1:14">
      <c r="A54" s="175"/>
      <c r="B54" s="175"/>
      <c r="C54" s="175"/>
      <c r="D54" s="175"/>
      <c r="E54" s="175"/>
      <c r="F54" s="175"/>
      <c r="G54" s="175"/>
      <c r="H54" s="175"/>
      <c r="I54" s="175"/>
      <c r="J54" s="174"/>
      <c r="K54" s="174"/>
      <c r="L54" s="174"/>
      <c r="M54" s="174"/>
      <c r="N54" s="174"/>
    </row>
    <row r="55" spans="1:14">
      <c r="A55" s="175"/>
      <c r="B55" s="175"/>
      <c r="C55" s="175"/>
      <c r="D55" s="175"/>
      <c r="E55" s="175"/>
      <c r="F55" s="175"/>
      <c r="G55" s="175"/>
      <c r="H55" s="175"/>
      <c r="I55" s="175"/>
      <c r="J55" s="174"/>
      <c r="K55" s="174"/>
      <c r="L55" s="174"/>
      <c r="M55" s="174"/>
      <c r="N55" s="174"/>
    </row>
    <row r="56" spans="1:14">
      <c r="A56" s="175"/>
      <c r="B56" s="175"/>
      <c r="C56" s="175"/>
      <c r="D56" s="175"/>
      <c r="E56" s="175"/>
      <c r="F56" s="175"/>
      <c r="G56" s="175"/>
      <c r="H56" s="175"/>
      <c r="I56" s="175"/>
      <c r="J56" s="174"/>
      <c r="K56" s="174"/>
      <c r="L56" s="174"/>
      <c r="M56" s="174"/>
      <c r="N56" s="174"/>
    </row>
    <row r="57" spans="1:14">
      <c r="A57" s="175"/>
      <c r="B57" s="175"/>
      <c r="C57" s="175"/>
      <c r="D57" s="175"/>
      <c r="E57" s="175"/>
      <c r="F57" s="175"/>
      <c r="G57" s="175"/>
      <c r="H57" s="175"/>
      <c r="I57" s="175"/>
      <c r="J57" s="174"/>
      <c r="K57" s="174"/>
      <c r="L57" s="174"/>
      <c r="M57" s="174"/>
      <c r="N57" s="174"/>
    </row>
    <row r="58" spans="1:14">
      <c r="A58" s="175"/>
      <c r="B58" s="175"/>
      <c r="C58" s="175"/>
      <c r="D58" s="175"/>
      <c r="E58" s="175"/>
      <c r="F58" s="175"/>
      <c r="G58" s="175"/>
      <c r="H58" s="175"/>
      <c r="I58" s="175"/>
      <c r="J58" s="174"/>
      <c r="K58" s="174"/>
      <c r="L58" s="174"/>
      <c r="M58" s="174"/>
      <c r="N58" s="174"/>
    </row>
    <row r="59" spans="1:14">
      <c r="A59" s="175"/>
      <c r="B59" s="175"/>
      <c r="C59" s="175"/>
      <c r="D59" s="175"/>
      <c r="E59" s="175"/>
      <c r="F59" s="175"/>
      <c r="G59" s="175"/>
      <c r="H59" s="175"/>
      <c r="I59" s="175"/>
      <c r="J59" s="174"/>
      <c r="K59" s="174"/>
      <c r="L59" s="174"/>
      <c r="M59" s="174"/>
      <c r="N59" s="174"/>
    </row>
    <row r="60" spans="1:14">
      <c r="A60" s="175"/>
      <c r="B60" s="175"/>
      <c r="C60" s="175"/>
      <c r="D60" s="175"/>
      <c r="E60" s="175"/>
      <c r="F60" s="175"/>
      <c r="G60" s="175"/>
      <c r="H60" s="175"/>
      <c r="I60" s="175"/>
      <c r="J60" s="174"/>
      <c r="K60" s="174"/>
      <c r="L60" s="174"/>
      <c r="M60" s="174"/>
      <c r="N60" s="174"/>
    </row>
    <row r="61" spans="1:14">
      <c r="A61" s="175"/>
      <c r="B61" s="175"/>
      <c r="C61" s="175"/>
      <c r="D61" s="175"/>
      <c r="E61" s="175"/>
      <c r="F61" s="175"/>
      <c r="G61" s="175"/>
      <c r="H61" s="175"/>
      <c r="I61" s="175"/>
      <c r="J61" s="174"/>
      <c r="K61" s="174"/>
      <c r="L61" s="174"/>
      <c r="M61" s="174"/>
      <c r="N61" s="174"/>
    </row>
    <row r="62" spans="1:14">
      <c r="A62" s="175"/>
      <c r="B62" s="175"/>
      <c r="C62" s="175"/>
      <c r="D62" s="175"/>
      <c r="E62" s="175"/>
      <c r="F62" s="175"/>
      <c r="G62" s="175"/>
      <c r="H62" s="175"/>
      <c r="I62" s="175"/>
      <c r="J62" s="174"/>
      <c r="K62" s="174"/>
      <c r="L62" s="174"/>
      <c r="M62" s="174"/>
      <c r="N62" s="174"/>
    </row>
    <row r="63" spans="1:14">
      <c r="A63" s="175"/>
      <c r="B63" s="175"/>
      <c r="C63" s="175"/>
      <c r="D63" s="175"/>
      <c r="E63" s="175"/>
      <c r="F63" s="175"/>
      <c r="G63" s="175"/>
      <c r="H63" s="175"/>
      <c r="I63" s="175"/>
      <c r="J63" s="174"/>
      <c r="K63" s="174"/>
      <c r="L63" s="174"/>
      <c r="M63" s="174"/>
      <c r="N63" s="174"/>
    </row>
    <row r="64" spans="1:14">
      <c r="A64" s="175"/>
      <c r="B64" s="175"/>
      <c r="C64" s="175"/>
      <c r="D64" s="175"/>
      <c r="E64" s="175"/>
      <c r="F64" s="175"/>
      <c r="G64" s="175"/>
      <c r="H64" s="175"/>
      <c r="I64" s="175"/>
      <c r="J64" s="174"/>
      <c r="K64" s="174"/>
      <c r="L64" s="174"/>
      <c r="M64" s="174"/>
      <c r="N64" s="174"/>
    </row>
    <row r="65" spans="1:14">
      <c r="A65" s="175"/>
      <c r="B65" s="175"/>
      <c r="C65" s="175"/>
      <c r="D65" s="175"/>
      <c r="E65" s="175"/>
      <c r="F65" s="175"/>
      <c r="G65" s="175"/>
      <c r="H65" s="175"/>
      <c r="I65" s="175"/>
      <c r="J65" s="174"/>
      <c r="K65" s="174"/>
      <c r="L65" s="174"/>
      <c r="M65" s="174"/>
      <c r="N65" s="174"/>
    </row>
    <row r="66" spans="1:14">
      <c r="A66" s="175"/>
      <c r="B66" s="175"/>
      <c r="C66" s="175"/>
      <c r="D66" s="175"/>
      <c r="E66" s="175"/>
      <c r="F66" s="175"/>
      <c r="G66" s="175"/>
      <c r="H66" s="175"/>
      <c r="I66" s="175"/>
      <c r="J66" s="174"/>
      <c r="K66" s="174"/>
      <c r="L66" s="174"/>
      <c r="M66" s="174"/>
      <c r="N66" s="174"/>
    </row>
    <row r="67" spans="1:14">
      <c r="A67" s="175"/>
      <c r="B67" s="175"/>
      <c r="C67" s="175"/>
      <c r="D67" s="175"/>
      <c r="E67" s="175"/>
      <c r="F67" s="175"/>
      <c r="G67" s="175"/>
      <c r="H67" s="175"/>
      <c r="I67" s="175"/>
      <c r="J67" s="174"/>
      <c r="K67" s="174"/>
      <c r="L67" s="174"/>
      <c r="M67" s="174"/>
      <c r="N67" s="174"/>
    </row>
    <row r="68" spans="1:14">
      <c r="A68" s="175"/>
      <c r="B68" s="175"/>
      <c r="C68" s="175"/>
      <c r="D68" s="175"/>
      <c r="E68" s="175"/>
      <c r="F68" s="175"/>
      <c r="G68" s="175"/>
      <c r="H68" s="175"/>
      <c r="I68" s="175"/>
      <c r="J68" s="174"/>
      <c r="K68" s="174"/>
      <c r="L68" s="174"/>
      <c r="M68" s="174"/>
      <c r="N68" s="174"/>
    </row>
    <row r="69" spans="1:14">
      <c r="A69" s="175"/>
      <c r="B69" s="175"/>
      <c r="C69" s="175"/>
      <c r="D69" s="175"/>
      <c r="E69" s="175"/>
      <c r="F69" s="175"/>
      <c r="G69" s="175"/>
      <c r="H69" s="175"/>
      <c r="I69" s="175"/>
      <c r="J69" s="174"/>
      <c r="K69" s="174"/>
      <c r="L69" s="174"/>
      <c r="M69" s="174"/>
      <c r="N69" s="174"/>
    </row>
    <row r="70" spans="1:14">
      <c r="A70" s="175"/>
      <c r="B70" s="175"/>
      <c r="C70" s="175"/>
      <c r="D70" s="175"/>
      <c r="E70" s="175"/>
      <c r="F70" s="175"/>
      <c r="G70" s="175"/>
      <c r="H70" s="175"/>
      <c r="I70" s="175"/>
      <c r="J70" s="174"/>
      <c r="K70" s="174"/>
      <c r="L70" s="174"/>
      <c r="M70" s="174"/>
      <c r="N70" s="174"/>
    </row>
    <row r="71" spans="1:14">
      <c r="A71" s="175"/>
      <c r="B71" s="175"/>
      <c r="C71" s="175"/>
      <c r="D71" s="175"/>
      <c r="E71" s="175"/>
      <c r="F71" s="175"/>
      <c r="G71" s="175"/>
      <c r="H71" s="175"/>
      <c r="I71" s="175"/>
      <c r="J71" s="174"/>
      <c r="K71" s="174"/>
      <c r="L71" s="174"/>
      <c r="M71" s="174"/>
      <c r="N71" s="174"/>
    </row>
    <row r="72" spans="1:14">
      <c r="A72" s="175"/>
      <c r="B72" s="175"/>
      <c r="C72" s="175"/>
      <c r="D72" s="175"/>
      <c r="E72" s="175"/>
      <c r="F72" s="175"/>
      <c r="G72" s="175"/>
      <c r="H72" s="175"/>
      <c r="I72" s="175"/>
      <c r="J72" s="174"/>
      <c r="K72" s="174"/>
      <c r="L72" s="174"/>
      <c r="M72" s="174"/>
      <c r="N72" s="174"/>
    </row>
    <row r="73" spans="1:14">
      <c r="A73" s="175"/>
      <c r="B73" s="175"/>
      <c r="C73" s="175"/>
      <c r="D73" s="175"/>
      <c r="E73" s="175"/>
      <c r="F73" s="175"/>
      <c r="G73" s="175"/>
      <c r="H73" s="175"/>
      <c r="I73" s="175"/>
      <c r="J73" s="174"/>
      <c r="K73" s="174"/>
      <c r="L73" s="174"/>
      <c r="M73" s="174"/>
      <c r="N73" s="174"/>
    </row>
    <row r="74" spans="1:14">
      <c r="A74" s="175"/>
      <c r="B74" s="175"/>
      <c r="C74" s="175"/>
      <c r="D74" s="175"/>
      <c r="E74" s="175"/>
      <c r="F74" s="175"/>
      <c r="G74" s="175"/>
      <c r="H74" s="175"/>
      <c r="I74" s="175"/>
      <c r="J74" s="174"/>
      <c r="K74" s="174"/>
      <c r="L74" s="174"/>
      <c r="M74" s="174"/>
      <c r="N74" s="174"/>
    </row>
    <row r="75" spans="1:14">
      <c r="A75" s="175"/>
      <c r="B75" s="175"/>
      <c r="C75" s="175"/>
      <c r="D75" s="175"/>
      <c r="E75" s="175"/>
      <c r="F75" s="175"/>
      <c r="G75" s="175"/>
      <c r="H75" s="175"/>
      <c r="I75" s="175"/>
      <c r="J75" s="174"/>
      <c r="K75" s="174"/>
      <c r="L75" s="174"/>
      <c r="M75" s="174"/>
      <c r="N75" s="174"/>
    </row>
    <row r="76" spans="1:14">
      <c r="A76" s="175"/>
      <c r="B76" s="175"/>
      <c r="C76" s="175"/>
      <c r="D76" s="175"/>
      <c r="E76" s="175"/>
      <c r="F76" s="175"/>
      <c r="G76" s="175"/>
      <c r="H76" s="175"/>
      <c r="I76" s="175"/>
      <c r="J76" s="174"/>
      <c r="K76" s="174"/>
      <c r="L76" s="174"/>
      <c r="M76" s="174"/>
      <c r="N76" s="174"/>
    </row>
    <row r="77" spans="1:14">
      <c r="A77" s="175"/>
      <c r="B77" s="175"/>
      <c r="C77" s="175"/>
      <c r="D77" s="175"/>
      <c r="E77" s="175"/>
      <c r="F77" s="175"/>
      <c r="G77" s="175"/>
      <c r="H77" s="175"/>
      <c r="I77" s="175"/>
      <c r="J77" s="174"/>
      <c r="K77" s="174"/>
      <c r="L77" s="174"/>
      <c r="M77" s="174"/>
      <c r="N77" s="174"/>
    </row>
    <row r="78" spans="1:14">
      <c r="A78" s="175"/>
      <c r="B78" s="175"/>
      <c r="C78" s="175"/>
      <c r="D78" s="175"/>
      <c r="E78" s="175"/>
      <c r="F78" s="175"/>
      <c r="G78" s="175"/>
      <c r="H78" s="175"/>
      <c r="I78" s="175"/>
      <c r="J78" s="174"/>
      <c r="K78" s="174"/>
      <c r="L78" s="174"/>
      <c r="M78" s="174"/>
      <c r="N78" s="174"/>
    </row>
    <row r="79" spans="1:14">
      <c r="A79" s="175"/>
      <c r="B79" s="175"/>
      <c r="C79" s="175"/>
      <c r="D79" s="175"/>
      <c r="E79" s="175"/>
      <c r="F79" s="175"/>
      <c r="G79" s="175"/>
      <c r="H79" s="175"/>
      <c r="I79" s="175"/>
      <c r="J79" s="174"/>
      <c r="K79" s="174"/>
      <c r="L79" s="174"/>
      <c r="M79" s="174"/>
      <c r="N79" s="174"/>
    </row>
    <row r="80" spans="1:14">
      <c r="A80" s="175"/>
      <c r="B80" s="175"/>
      <c r="C80" s="175"/>
      <c r="D80" s="175"/>
      <c r="E80" s="175"/>
      <c r="F80" s="175"/>
      <c r="G80" s="175"/>
      <c r="H80" s="175"/>
      <c r="I80" s="175"/>
      <c r="J80" s="174"/>
      <c r="K80" s="174"/>
      <c r="L80" s="174"/>
      <c r="M80" s="174"/>
      <c r="N80" s="174"/>
    </row>
    <row r="81" spans="1:14">
      <c r="A81" s="175"/>
      <c r="B81" s="175"/>
      <c r="C81" s="175"/>
      <c r="D81" s="175"/>
      <c r="E81" s="175"/>
      <c r="F81" s="175"/>
      <c r="G81" s="175"/>
      <c r="H81" s="175"/>
      <c r="I81" s="175"/>
      <c r="J81" s="174"/>
      <c r="K81" s="174"/>
      <c r="L81" s="174"/>
      <c r="M81" s="174"/>
      <c r="N81" s="174"/>
    </row>
    <row r="82" spans="1:14">
      <c r="A82" s="175"/>
      <c r="B82" s="175"/>
      <c r="C82" s="175"/>
      <c r="D82" s="175"/>
      <c r="E82" s="175"/>
      <c r="F82" s="175"/>
      <c r="G82" s="175"/>
      <c r="H82" s="175"/>
      <c r="I82" s="175"/>
      <c r="J82" s="174"/>
      <c r="K82" s="174"/>
      <c r="L82" s="174"/>
      <c r="M82" s="174"/>
      <c r="N82" s="174"/>
    </row>
    <row r="83" spans="1:14">
      <c r="A83" s="175"/>
      <c r="B83" s="175"/>
      <c r="C83" s="175"/>
      <c r="D83" s="175"/>
      <c r="E83" s="175"/>
      <c r="F83" s="175"/>
      <c r="G83" s="175"/>
      <c r="H83" s="175"/>
      <c r="I83" s="175"/>
      <c r="J83" s="174"/>
      <c r="K83" s="174"/>
      <c r="L83" s="174"/>
      <c r="M83" s="174"/>
      <c r="N83" s="174"/>
    </row>
    <row r="84" spans="1:14">
      <c r="A84" s="175"/>
      <c r="B84" s="175"/>
      <c r="C84" s="175"/>
      <c r="D84" s="175"/>
      <c r="E84" s="175"/>
      <c r="F84" s="175"/>
      <c r="G84" s="175"/>
      <c r="H84" s="175"/>
      <c r="I84" s="175"/>
      <c r="J84" s="174"/>
      <c r="K84" s="174"/>
      <c r="L84" s="174"/>
      <c r="M84" s="174"/>
      <c r="N84" s="174"/>
    </row>
    <row r="85" spans="1:14">
      <c r="A85" s="175"/>
      <c r="B85" s="175"/>
      <c r="C85" s="175"/>
      <c r="D85" s="175"/>
      <c r="E85" s="175"/>
      <c r="F85" s="175"/>
      <c r="G85" s="175"/>
      <c r="H85" s="175"/>
      <c r="I85" s="175"/>
      <c r="J85" s="174"/>
      <c r="K85" s="174"/>
      <c r="L85" s="174"/>
      <c r="M85" s="174"/>
      <c r="N85" s="174"/>
    </row>
    <row r="86" spans="1:14">
      <c r="A86" s="175"/>
      <c r="B86" s="175"/>
      <c r="C86" s="175"/>
      <c r="D86" s="175"/>
      <c r="E86" s="175"/>
      <c r="F86" s="175"/>
      <c r="G86" s="175"/>
      <c r="H86" s="175"/>
      <c r="I86" s="175"/>
      <c r="J86" s="174"/>
      <c r="K86" s="174"/>
      <c r="L86" s="174"/>
      <c r="M86" s="174"/>
      <c r="N86" s="174"/>
    </row>
    <row r="87" spans="1:14">
      <c r="A87" s="175"/>
      <c r="B87" s="175"/>
      <c r="C87" s="175"/>
      <c r="D87" s="175"/>
      <c r="E87" s="175"/>
      <c r="F87" s="175"/>
      <c r="G87" s="175"/>
      <c r="H87" s="175"/>
      <c r="I87" s="175"/>
      <c r="J87" s="174"/>
      <c r="K87" s="174"/>
      <c r="L87" s="174"/>
      <c r="M87" s="174"/>
      <c r="N87" s="174"/>
    </row>
    <row r="88" spans="1:14">
      <c r="A88" s="175"/>
      <c r="B88" s="175"/>
      <c r="C88" s="175"/>
      <c r="D88" s="175"/>
      <c r="E88" s="175"/>
      <c r="F88" s="175"/>
      <c r="G88" s="175"/>
      <c r="H88" s="175"/>
      <c r="I88" s="175"/>
      <c r="J88" s="174"/>
      <c r="K88" s="174"/>
      <c r="L88" s="174"/>
      <c r="M88" s="174"/>
      <c r="N88" s="174"/>
    </row>
    <row r="89" spans="1:14">
      <c r="A89" s="175"/>
      <c r="B89" s="175"/>
      <c r="C89" s="175"/>
      <c r="D89" s="175"/>
      <c r="E89" s="175"/>
      <c r="F89" s="175"/>
      <c r="G89" s="175"/>
      <c r="H89" s="175"/>
      <c r="I89" s="175"/>
      <c r="J89" s="174"/>
      <c r="K89" s="174"/>
      <c r="L89" s="174"/>
      <c r="M89" s="174"/>
      <c r="N89" s="174"/>
    </row>
    <row r="90" spans="1:14">
      <c r="A90" s="175"/>
      <c r="B90" s="175"/>
      <c r="C90" s="175"/>
      <c r="D90" s="175"/>
      <c r="E90" s="175"/>
      <c r="F90" s="175"/>
      <c r="G90" s="175"/>
      <c r="H90" s="175"/>
      <c r="I90" s="175"/>
      <c r="J90" s="174"/>
      <c r="K90" s="174"/>
      <c r="L90" s="174"/>
      <c r="M90" s="174"/>
      <c r="N90" s="174"/>
    </row>
    <row r="91" spans="1:14">
      <c r="A91" s="175"/>
      <c r="B91" s="175"/>
      <c r="C91" s="175"/>
      <c r="D91" s="175"/>
      <c r="E91" s="175"/>
      <c r="F91" s="175"/>
      <c r="G91" s="175"/>
      <c r="H91" s="175"/>
      <c r="I91" s="175"/>
      <c r="J91" s="174"/>
      <c r="K91" s="174"/>
      <c r="L91" s="174"/>
      <c r="M91" s="174"/>
      <c r="N91" s="174"/>
    </row>
    <row r="92" spans="1:14">
      <c r="A92" s="175"/>
      <c r="B92" s="175"/>
      <c r="C92" s="175"/>
      <c r="D92" s="175"/>
      <c r="E92" s="175"/>
      <c r="F92" s="175"/>
      <c r="G92" s="175"/>
      <c r="H92" s="175"/>
      <c r="I92" s="175"/>
      <c r="J92" s="174"/>
      <c r="K92" s="174"/>
      <c r="L92" s="174"/>
      <c r="M92" s="174"/>
      <c r="N92" s="174"/>
    </row>
    <row r="93" spans="1:14">
      <c r="A93" s="175"/>
      <c r="B93" s="175"/>
      <c r="C93" s="175"/>
      <c r="D93" s="175"/>
      <c r="E93" s="175"/>
      <c r="F93" s="175"/>
      <c r="G93" s="175"/>
      <c r="H93" s="175"/>
      <c r="I93" s="175"/>
      <c r="J93" s="174"/>
      <c r="K93" s="174"/>
      <c r="L93" s="174"/>
      <c r="M93" s="174"/>
      <c r="N93" s="174"/>
    </row>
    <row r="94" spans="1:14">
      <c r="A94" s="175"/>
      <c r="B94" s="175"/>
      <c r="C94" s="175"/>
      <c r="D94" s="175"/>
      <c r="E94" s="175"/>
      <c r="F94" s="175"/>
      <c r="G94" s="175"/>
      <c r="H94" s="175"/>
      <c r="I94" s="175"/>
      <c r="J94" s="174"/>
      <c r="K94" s="174"/>
      <c r="L94" s="174"/>
      <c r="M94" s="174"/>
      <c r="N94" s="174"/>
    </row>
    <row r="95" spans="1:14">
      <c r="A95" s="175"/>
      <c r="B95" s="175"/>
      <c r="C95" s="175"/>
      <c r="D95" s="175"/>
      <c r="E95" s="175"/>
      <c r="F95" s="175"/>
      <c r="G95" s="175"/>
      <c r="H95" s="175"/>
      <c r="I95" s="175"/>
      <c r="J95" s="174"/>
      <c r="K95" s="174"/>
      <c r="L95" s="174"/>
      <c r="M95" s="174"/>
      <c r="N95" s="174"/>
    </row>
    <row r="96" spans="1:14">
      <c r="A96" s="175"/>
      <c r="B96" s="175"/>
      <c r="C96" s="175"/>
      <c r="D96" s="175"/>
      <c r="E96" s="175"/>
      <c r="F96" s="175"/>
      <c r="G96" s="175"/>
      <c r="H96" s="175"/>
      <c r="I96" s="175"/>
      <c r="J96" s="174"/>
      <c r="K96" s="174"/>
      <c r="L96" s="174"/>
      <c r="M96" s="174"/>
      <c r="N96" s="174"/>
    </row>
    <row r="97" spans="1:14">
      <c r="A97" s="175"/>
      <c r="B97" s="175"/>
      <c r="C97" s="175"/>
      <c r="D97" s="175"/>
      <c r="E97" s="175"/>
      <c r="F97" s="175"/>
      <c r="G97" s="175"/>
      <c r="H97" s="175"/>
      <c r="I97" s="175"/>
      <c r="J97" s="174"/>
      <c r="K97" s="174"/>
      <c r="L97" s="174"/>
      <c r="M97" s="174"/>
      <c r="N97" s="174"/>
    </row>
    <row r="98" spans="1:14">
      <c r="A98" s="175"/>
      <c r="B98" s="175"/>
      <c r="C98" s="175"/>
      <c r="D98" s="175"/>
      <c r="E98" s="175"/>
      <c r="F98" s="175"/>
      <c r="G98" s="175"/>
      <c r="H98" s="175"/>
      <c r="I98" s="175"/>
      <c r="J98" s="174"/>
      <c r="K98" s="174"/>
      <c r="L98" s="174"/>
      <c r="M98" s="174"/>
      <c r="N98" s="174"/>
    </row>
    <row r="99" spans="1:14">
      <c r="A99" s="175"/>
      <c r="B99" s="175"/>
      <c r="C99" s="175"/>
      <c r="D99" s="175"/>
      <c r="E99" s="175"/>
      <c r="F99" s="175"/>
      <c r="G99" s="175"/>
      <c r="H99" s="175"/>
      <c r="I99" s="175"/>
      <c r="J99" s="174"/>
      <c r="K99" s="174"/>
      <c r="L99" s="174"/>
      <c r="M99" s="174"/>
      <c r="N99" s="174"/>
    </row>
    <row r="100" spans="1:14">
      <c r="A100" s="175"/>
      <c r="B100" s="175"/>
      <c r="C100" s="175"/>
      <c r="D100" s="175"/>
      <c r="E100" s="175"/>
      <c r="F100" s="175"/>
      <c r="G100" s="175"/>
      <c r="H100" s="175"/>
      <c r="I100" s="175"/>
      <c r="J100" s="174"/>
      <c r="K100" s="174"/>
      <c r="L100" s="174"/>
      <c r="M100" s="174"/>
      <c r="N100" s="174"/>
    </row>
    <row r="101" spans="1:14">
      <c r="A101" s="175"/>
      <c r="B101" s="175"/>
      <c r="C101" s="175"/>
      <c r="D101" s="175"/>
      <c r="E101" s="175"/>
      <c r="F101" s="175"/>
      <c r="G101" s="175"/>
      <c r="H101" s="175"/>
      <c r="I101" s="175"/>
      <c r="J101" s="174"/>
      <c r="K101" s="174"/>
      <c r="L101" s="174"/>
      <c r="M101" s="174"/>
      <c r="N101" s="174"/>
    </row>
    <row r="102" spans="1:14">
      <c r="A102" s="175"/>
      <c r="B102" s="175"/>
      <c r="C102" s="175"/>
      <c r="D102" s="175"/>
      <c r="E102" s="175"/>
      <c r="F102" s="175"/>
      <c r="G102" s="175"/>
      <c r="H102" s="175"/>
      <c r="I102" s="175"/>
      <c r="J102" s="174"/>
      <c r="K102" s="174"/>
      <c r="L102" s="174"/>
      <c r="M102" s="174"/>
      <c r="N102" s="174"/>
    </row>
  </sheetData>
  <phoneticPr fontId="2" type="noConversion"/>
  <conditionalFormatting sqref="B2:B102">
    <cfRule type="expression" dxfId="257" priority="6">
      <formula>AND(XEG2=0,XEH2&lt;&gt;"")</formula>
    </cfRule>
  </conditionalFormatting>
  <conditionalFormatting sqref="A2:N102">
    <cfRule type="expression" dxfId="256" priority="5">
      <formula>AND(XEG2=0,XEH2&lt;&gt;"")</formula>
    </cfRule>
  </conditionalFormatting>
  <conditionalFormatting sqref="D2:G102">
    <cfRule type="cellIs" dxfId="255" priority="3" operator="lessThan">
      <formula>#REF!</formula>
    </cfRule>
    <cfRule type="cellIs" dxfId="254" priority="4" operator="equal">
      <formula>#REF!</formula>
    </cfRule>
  </conditionalFormatting>
  <conditionalFormatting sqref="H2:H102">
    <cfRule type="cellIs" dxfId="253" priority="1" operator="lessThan">
      <formula>#REF!*COUNTIF(D2:G2,"&gt;0")</formula>
    </cfRule>
    <cfRule type="cellIs" dxfId="252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25"/>
  <sheetViews>
    <sheetView workbookViewId="0">
      <pane ySplit="1" topLeftCell="A14" activePane="bottomLeft" state="frozen"/>
      <selection activeCell="C18" sqref="C18"/>
      <selection pane="bottomLeft" sqref="A1:J3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10" width="10.625" customWidth="1"/>
  </cols>
  <sheetData>
    <row r="1" spans="1:10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358</v>
      </c>
      <c r="G1" s="164" t="s">
        <v>355</v>
      </c>
      <c r="H1" s="164" t="s">
        <v>356</v>
      </c>
      <c r="I1" s="164" t="s">
        <v>357</v>
      </c>
      <c r="J1" s="165" t="s">
        <v>314</v>
      </c>
    </row>
    <row r="2" spans="1:10">
      <c r="A2" s="135">
        <v>1</v>
      </c>
      <c r="B2" s="136" t="s">
        <v>172</v>
      </c>
      <c r="C2" s="137" t="s">
        <v>173</v>
      </c>
      <c r="D2" s="169">
        <f>VLOOKUP($C2,'105冬男C'!$C$2:$M$16,11,FALSE)</f>
        <v>26.400000000000006</v>
      </c>
      <c r="E2" s="169">
        <f>VLOOKUP($C2,'106春男C'!$C$2:$N$14,12,FALSE)</f>
        <v>38.909090909090907</v>
      </c>
      <c r="F2" s="169">
        <f>VLOOKUP($C2,'106夏男C'!$C$2:$N$20,12,FALSE)</f>
        <v>37.333333333333329</v>
      </c>
      <c r="G2" s="169">
        <f t="shared" ref="G2:G25" si="0">D2*1.2</f>
        <v>31.680000000000007</v>
      </c>
      <c r="H2" s="169">
        <f t="shared" ref="H2:H25" si="1">E2*1.3</f>
        <v>50.581818181818178</v>
      </c>
      <c r="I2" s="169">
        <f t="shared" ref="I2:I25" si="2">F2*1.5</f>
        <v>55.999999999999993</v>
      </c>
      <c r="J2" s="169">
        <f t="shared" ref="J2:J25" si="3">SUM(G2:I2)</f>
        <v>138.26181818181817</v>
      </c>
    </row>
    <row r="3" spans="1:10">
      <c r="A3" s="135">
        <v>2</v>
      </c>
      <c r="B3" s="136" t="s">
        <v>172</v>
      </c>
      <c r="C3" s="137" t="s">
        <v>174</v>
      </c>
      <c r="D3" s="169">
        <f>VLOOKUP($C3,'105冬男C'!$C$2:$M$16,11,FALSE)</f>
        <v>30.400000000000006</v>
      </c>
      <c r="E3" s="169">
        <f>VLOOKUP($C3,'106春男C'!$C$2:$N$14,12,FALSE)</f>
        <v>35.909090909090907</v>
      </c>
      <c r="F3" s="169">
        <f>VLOOKUP($C3,'106夏男C'!$C$2:$N$20,12,FALSE)</f>
        <v>23.333333333333329</v>
      </c>
      <c r="G3" s="169">
        <f t="shared" si="0"/>
        <v>36.480000000000004</v>
      </c>
      <c r="H3" s="169">
        <f t="shared" si="1"/>
        <v>46.68181818181818</v>
      </c>
      <c r="I3" s="169">
        <f t="shared" si="2"/>
        <v>34.999999999999993</v>
      </c>
      <c r="J3" s="169">
        <f t="shared" si="3"/>
        <v>118.16181818181818</v>
      </c>
    </row>
    <row r="4" spans="1:10">
      <c r="A4" s="135">
        <v>3</v>
      </c>
      <c r="B4" s="136" t="s">
        <v>172</v>
      </c>
      <c r="C4" s="137" t="s">
        <v>175</v>
      </c>
      <c r="D4" s="169">
        <f>VLOOKUP($C4,'105冬男C'!$C$2:$M$16,11,FALSE)</f>
        <v>12.400000000000006</v>
      </c>
      <c r="E4" s="169">
        <f>VLOOKUP($C4,'106春男C'!$C$2:$N$14,12,FALSE)</f>
        <v>39.909090909090907</v>
      </c>
      <c r="F4" s="169">
        <f>VLOOKUP($C4,'106夏男C'!$C$2:$N$20,12,FALSE)</f>
        <v>21.333333333333329</v>
      </c>
      <c r="G4" s="169">
        <f t="shared" si="0"/>
        <v>14.880000000000006</v>
      </c>
      <c r="H4" s="169">
        <f t="shared" si="1"/>
        <v>51.881818181818183</v>
      </c>
      <c r="I4" s="169">
        <f t="shared" si="2"/>
        <v>31.999999999999993</v>
      </c>
      <c r="J4" s="169">
        <f t="shared" si="3"/>
        <v>98.761818181818171</v>
      </c>
    </row>
    <row r="5" spans="1:10">
      <c r="A5" s="135">
        <v>4</v>
      </c>
      <c r="B5" s="136" t="s">
        <v>172</v>
      </c>
      <c r="C5" s="137" t="s">
        <v>178</v>
      </c>
      <c r="D5" s="169">
        <f>VLOOKUP($C5,'105冬男C'!$C$2:$M$16,11,FALSE)</f>
        <v>26.400000000000006</v>
      </c>
      <c r="E5" s="169">
        <f>VLOOKUP($C5,'106春男C'!$C$2:$N$14,12,FALSE)</f>
        <v>15.909090909090907</v>
      </c>
      <c r="F5" s="169">
        <f>VLOOKUP($C5,'106夏男C'!$C$2:$N$20,12,FALSE)</f>
        <v>20.333333333333329</v>
      </c>
      <c r="G5" s="169">
        <f t="shared" si="0"/>
        <v>31.680000000000007</v>
      </c>
      <c r="H5" s="169">
        <f t="shared" si="1"/>
        <v>20.68181818181818</v>
      </c>
      <c r="I5" s="169">
        <f t="shared" si="2"/>
        <v>30.499999999999993</v>
      </c>
      <c r="J5" s="169">
        <f t="shared" si="3"/>
        <v>82.86181818181818</v>
      </c>
    </row>
    <row r="6" spans="1:10">
      <c r="A6" s="135">
        <v>5</v>
      </c>
      <c r="B6" s="136" t="s">
        <v>172</v>
      </c>
      <c r="C6" s="137" t="s">
        <v>176</v>
      </c>
      <c r="D6" s="169">
        <f>VLOOKUP($C6,'105冬男C'!$C$2:$M$16,11,FALSE)</f>
        <v>35.400000000000006</v>
      </c>
      <c r="E6" s="169">
        <f>VLOOKUP($C6,'106春男C'!$C$2:$N$14,12,FALSE)</f>
        <v>28.909090909090907</v>
      </c>
      <c r="F6" s="169"/>
      <c r="G6" s="169">
        <f t="shared" si="0"/>
        <v>42.480000000000004</v>
      </c>
      <c r="H6" s="169">
        <f t="shared" si="1"/>
        <v>37.581818181818178</v>
      </c>
      <c r="I6" s="169">
        <f t="shared" si="2"/>
        <v>0</v>
      </c>
      <c r="J6" s="169">
        <f t="shared" si="3"/>
        <v>80.061818181818182</v>
      </c>
    </row>
    <row r="7" spans="1:10">
      <c r="A7" s="135">
        <v>6</v>
      </c>
      <c r="B7" s="136" t="s">
        <v>172</v>
      </c>
      <c r="C7" s="137" t="s">
        <v>293</v>
      </c>
      <c r="D7" s="169">
        <f>VLOOKUP($C7,'105冬男C'!$C$2:$M$16,11,FALSE)</f>
        <v>23.400000000000006</v>
      </c>
      <c r="E7" s="169"/>
      <c r="F7" s="169">
        <f>VLOOKUP($C7,'106夏男C'!$C$2:$N$20,12,FALSE)</f>
        <v>34.333333333333329</v>
      </c>
      <c r="G7" s="169">
        <f t="shared" si="0"/>
        <v>28.080000000000005</v>
      </c>
      <c r="H7" s="169">
        <f t="shared" si="1"/>
        <v>0</v>
      </c>
      <c r="I7" s="169">
        <f t="shared" si="2"/>
        <v>51.499999999999993</v>
      </c>
      <c r="J7" s="169">
        <f t="shared" si="3"/>
        <v>79.58</v>
      </c>
    </row>
    <row r="8" spans="1:10">
      <c r="A8" s="135">
        <v>7</v>
      </c>
      <c r="B8" s="170" t="s">
        <v>172</v>
      </c>
      <c r="C8" s="171" t="s">
        <v>181</v>
      </c>
      <c r="D8" s="169">
        <f>VLOOKUP($C8,'105冬男C'!$C$2:$M$16,11,FALSE)</f>
        <v>8.2000000000000028</v>
      </c>
      <c r="E8" s="169">
        <f>VLOOKUP($C8,'106春男C'!$C$2:$N$14,12,FALSE)</f>
        <v>23.909090909090907</v>
      </c>
      <c r="F8" s="169">
        <f>VLOOKUP($C8,'106夏男C'!$C$2:$N$20,12,FALSE)</f>
        <v>25.333333333333329</v>
      </c>
      <c r="G8" s="169">
        <f t="shared" si="0"/>
        <v>9.8400000000000034</v>
      </c>
      <c r="H8" s="169">
        <f t="shared" si="1"/>
        <v>31.081818181818178</v>
      </c>
      <c r="I8" s="169">
        <f t="shared" si="2"/>
        <v>37.999999999999993</v>
      </c>
      <c r="J8" s="169">
        <f t="shared" si="3"/>
        <v>78.921818181818168</v>
      </c>
    </row>
    <row r="9" spans="1:10">
      <c r="A9" s="135">
        <v>8</v>
      </c>
      <c r="B9" s="136" t="s">
        <v>172</v>
      </c>
      <c r="C9" s="137" t="s">
        <v>177</v>
      </c>
      <c r="D9" s="169"/>
      <c r="E9" s="169">
        <f>VLOOKUP($C9,'106春男C'!$C$2:$N$14,12,FALSE)</f>
        <v>22.909090909090907</v>
      </c>
      <c r="F9" s="169">
        <f>VLOOKUP($C9,'106夏男C'!$C$2:$N$20,12,FALSE)</f>
        <v>30.333333333333329</v>
      </c>
      <c r="G9" s="169">
        <f t="shared" si="0"/>
        <v>0</v>
      </c>
      <c r="H9" s="169">
        <f t="shared" si="1"/>
        <v>29.781818181818178</v>
      </c>
      <c r="I9" s="169">
        <f t="shared" si="2"/>
        <v>45.499999999999993</v>
      </c>
      <c r="J9" s="169">
        <f t="shared" si="3"/>
        <v>75.281818181818167</v>
      </c>
    </row>
    <row r="10" spans="1:10">
      <c r="A10" s="135">
        <v>9</v>
      </c>
      <c r="B10" s="136" t="s">
        <v>172</v>
      </c>
      <c r="C10" s="137" t="s">
        <v>179</v>
      </c>
      <c r="D10" s="169">
        <f>VLOOKUP($C10,'105冬男C'!$C$2:$M$16,11,FALSE)</f>
        <v>31.400000000000006</v>
      </c>
      <c r="E10" s="169">
        <f>VLOOKUP($C10,'106春男C'!$C$2:$N$14,12,FALSE)</f>
        <v>15.909090909090907</v>
      </c>
      <c r="F10" s="169"/>
      <c r="G10" s="169">
        <f t="shared" si="0"/>
        <v>37.680000000000007</v>
      </c>
      <c r="H10" s="169">
        <f t="shared" si="1"/>
        <v>20.68181818181818</v>
      </c>
      <c r="I10" s="169">
        <f t="shared" si="2"/>
        <v>0</v>
      </c>
      <c r="J10" s="169">
        <f t="shared" si="3"/>
        <v>58.361818181818187</v>
      </c>
    </row>
    <row r="11" spans="1:10">
      <c r="A11" s="135">
        <v>10</v>
      </c>
      <c r="B11" s="170" t="s">
        <v>172</v>
      </c>
      <c r="C11" s="171" t="s">
        <v>296</v>
      </c>
      <c r="D11" s="169">
        <f>VLOOKUP($C11,'105冬男C'!$C$2:$M$16,11,FALSE)</f>
        <v>9.4000000000000057</v>
      </c>
      <c r="E11" s="169"/>
      <c r="F11" s="169">
        <f>VLOOKUP($C11,'106夏男C'!$C$2:$N$20,12,FALSE)</f>
        <v>29.333333333333329</v>
      </c>
      <c r="G11" s="169">
        <f t="shared" si="0"/>
        <v>11.280000000000006</v>
      </c>
      <c r="H11" s="169">
        <f t="shared" si="1"/>
        <v>0</v>
      </c>
      <c r="I11" s="169">
        <f t="shared" si="2"/>
        <v>43.999999999999993</v>
      </c>
      <c r="J11" s="169">
        <f t="shared" si="3"/>
        <v>55.28</v>
      </c>
    </row>
    <row r="12" spans="1:10">
      <c r="A12" s="135">
        <v>11</v>
      </c>
      <c r="B12" s="136" t="s">
        <v>172</v>
      </c>
      <c r="C12" s="137" t="s">
        <v>297</v>
      </c>
      <c r="D12" s="169">
        <f>VLOOKUP($C12,'105冬男C'!$C$2:$M$16,11,FALSE)</f>
        <v>5.4000000000000057</v>
      </c>
      <c r="E12" s="169"/>
      <c r="F12" s="169">
        <f>VLOOKUP($C12,'106夏男C'!$C$2:$N$20,12,FALSE)</f>
        <v>21.333333333333329</v>
      </c>
      <c r="G12" s="169">
        <f t="shared" si="0"/>
        <v>6.4800000000000066</v>
      </c>
      <c r="H12" s="169">
        <f t="shared" si="1"/>
        <v>0</v>
      </c>
      <c r="I12" s="169">
        <f t="shared" si="2"/>
        <v>31.999999999999993</v>
      </c>
      <c r="J12" s="169">
        <f t="shared" si="3"/>
        <v>38.479999999999997</v>
      </c>
    </row>
    <row r="13" spans="1:10" s="154" customFormat="1">
      <c r="A13" s="135">
        <v>12</v>
      </c>
      <c r="B13" s="136" t="s">
        <v>172</v>
      </c>
      <c r="C13" s="137" t="s">
        <v>111</v>
      </c>
      <c r="D13" s="169">
        <f>VLOOKUP($C13,'105冬男C'!$C$2:$M$16,11,FALSE)</f>
        <v>29.400000000000006</v>
      </c>
      <c r="E13" s="169"/>
      <c r="F13" s="169"/>
      <c r="G13" s="169">
        <f t="shared" si="0"/>
        <v>35.280000000000008</v>
      </c>
      <c r="H13" s="169">
        <f t="shared" si="1"/>
        <v>0</v>
      </c>
      <c r="I13" s="169">
        <f t="shared" si="2"/>
        <v>0</v>
      </c>
      <c r="J13" s="169">
        <f t="shared" si="3"/>
        <v>35.280000000000008</v>
      </c>
    </row>
    <row r="14" spans="1:10" s="154" customFormat="1">
      <c r="A14" s="135">
        <v>13</v>
      </c>
      <c r="B14" s="136" t="s">
        <v>172</v>
      </c>
      <c r="C14" s="137" t="s">
        <v>109</v>
      </c>
      <c r="D14" s="169">
        <f>VLOOKUP($C14,'105冬男C'!$C$2:$M$16,11,FALSE)</f>
        <v>27.400000000000006</v>
      </c>
      <c r="E14" s="169"/>
      <c r="F14" s="169"/>
      <c r="G14" s="169">
        <f t="shared" si="0"/>
        <v>32.880000000000003</v>
      </c>
      <c r="H14" s="169">
        <f t="shared" si="1"/>
        <v>0</v>
      </c>
      <c r="I14" s="169">
        <f t="shared" si="2"/>
        <v>0</v>
      </c>
      <c r="J14" s="169">
        <f t="shared" si="3"/>
        <v>32.880000000000003</v>
      </c>
    </row>
    <row r="15" spans="1:10" s="154" customFormat="1">
      <c r="A15" s="135">
        <v>14</v>
      </c>
      <c r="B15" s="136" t="s">
        <v>172</v>
      </c>
      <c r="C15" s="137" t="s">
        <v>182</v>
      </c>
      <c r="D15" s="169"/>
      <c r="E15" s="169">
        <f>VLOOKUP($C15,'106春男C'!$C$2:$N$14,12,FALSE)</f>
        <v>3.2727272727272663</v>
      </c>
      <c r="F15" s="169">
        <f>VLOOKUP($C15,'106夏男C'!$C$2:$N$20,12,FALSE)</f>
        <v>15.333333333333329</v>
      </c>
      <c r="G15" s="169">
        <f t="shared" si="0"/>
        <v>0</v>
      </c>
      <c r="H15" s="169">
        <f t="shared" si="1"/>
        <v>4.254545454545446</v>
      </c>
      <c r="I15" s="169">
        <f t="shared" si="2"/>
        <v>22.999999999999993</v>
      </c>
      <c r="J15" s="169">
        <f t="shared" si="3"/>
        <v>27.25454545454544</v>
      </c>
    </row>
    <row r="16" spans="1:10">
      <c r="A16" s="135">
        <v>15</v>
      </c>
      <c r="B16" s="136" t="s">
        <v>172</v>
      </c>
      <c r="C16" s="137" t="s">
        <v>341</v>
      </c>
      <c r="D16" s="169"/>
      <c r="E16" s="169"/>
      <c r="F16" s="169">
        <f>VLOOKUP($C16,'106夏男C'!$C$2:$N$20,12,FALSE)</f>
        <v>16.333333333333329</v>
      </c>
      <c r="G16" s="169">
        <f t="shared" si="0"/>
        <v>0</v>
      </c>
      <c r="H16" s="169">
        <f t="shared" si="1"/>
        <v>0</v>
      </c>
      <c r="I16" s="169">
        <f t="shared" si="2"/>
        <v>24.499999999999993</v>
      </c>
      <c r="J16" s="169">
        <f t="shared" si="3"/>
        <v>24.499999999999993</v>
      </c>
    </row>
    <row r="17" spans="1:10" s="126" customFormat="1">
      <c r="A17" s="135">
        <v>16</v>
      </c>
      <c r="B17" s="136" t="s">
        <v>172</v>
      </c>
      <c r="C17" s="137" t="s">
        <v>294</v>
      </c>
      <c r="D17" s="169">
        <f>VLOOKUP($C17,'105冬男C'!$C$2:$M$16,11,FALSE)</f>
        <v>18.400000000000006</v>
      </c>
      <c r="E17" s="169"/>
      <c r="F17" s="169"/>
      <c r="G17" s="169">
        <f t="shared" si="0"/>
        <v>22.080000000000005</v>
      </c>
      <c r="H17" s="169">
        <f t="shared" si="1"/>
        <v>0</v>
      </c>
      <c r="I17" s="169">
        <f t="shared" si="2"/>
        <v>0</v>
      </c>
      <c r="J17" s="169">
        <f t="shared" si="3"/>
        <v>22.080000000000005</v>
      </c>
    </row>
    <row r="18" spans="1:10">
      <c r="A18" s="135">
        <v>17</v>
      </c>
      <c r="B18" s="136" t="s">
        <v>172</v>
      </c>
      <c r="C18" s="137" t="s">
        <v>184</v>
      </c>
      <c r="D18" s="169"/>
      <c r="E18" s="169"/>
      <c r="F18" s="169">
        <f>VLOOKUP($C18,'106夏男C'!$C$2:$N$20,12,FALSE)</f>
        <v>14.333333333333329</v>
      </c>
      <c r="G18" s="169">
        <f t="shared" si="0"/>
        <v>0</v>
      </c>
      <c r="H18" s="169">
        <f t="shared" si="1"/>
        <v>0</v>
      </c>
      <c r="I18" s="169">
        <f t="shared" si="2"/>
        <v>21.499999999999993</v>
      </c>
      <c r="J18" s="169">
        <f t="shared" si="3"/>
        <v>21.499999999999993</v>
      </c>
    </row>
    <row r="19" spans="1:10">
      <c r="A19" s="135">
        <v>18</v>
      </c>
      <c r="B19" s="136" t="s">
        <v>172</v>
      </c>
      <c r="C19" s="137" t="s">
        <v>342</v>
      </c>
      <c r="D19" s="169"/>
      <c r="E19" s="169"/>
      <c r="F19" s="169">
        <f>VLOOKUP($C19,'106夏男C'!$C$2:$N$20,12,FALSE)</f>
        <v>13.333333333333329</v>
      </c>
      <c r="G19" s="169">
        <f t="shared" si="0"/>
        <v>0</v>
      </c>
      <c r="H19" s="169">
        <f t="shared" si="1"/>
        <v>0</v>
      </c>
      <c r="I19" s="169">
        <f t="shared" si="2"/>
        <v>19.999999999999993</v>
      </c>
      <c r="J19" s="169">
        <f t="shared" si="3"/>
        <v>19.999999999999993</v>
      </c>
    </row>
    <row r="20" spans="1:10">
      <c r="A20" s="135">
        <v>19</v>
      </c>
      <c r="B20" s="136" t="s">
        <v>172</v>
      </c>
      <c r="C20" s="137" t="s">
        <v>343</v>
      </c>
      <c r="D20" s="169"/>
      <c r="E20" s="169"/>
      <c r="F20" s="169">
        <f>VLOOKUP($C20,'106夏男C'!$C$2:$N$20,12,FALSE)</f>
        <v>12.333333333333329</v>
      </c>
      <c r="G20" s="169">
        <f t="shared" si="0"/>
        <v>0</v>
      </c>
      <c r="H20" s="169">
        <f t="shared" si="1"/>
        <v>0</v>
      </c>
      <c r="I20" s="169">
        <f t="shared" si="2"/>
        <v>18.499999999999993</v>
      </c>
      <c r="J20" s="169">
        <f t="shared" si="3"/>
        <v>18.499999999999993</v>
      </c>
    </row>
    <row r="21" spans="1:10">
      <c r="A21" s="135">
        <v>20</v>
      </c>
      <c r="B21" s="136" t="s">
        <v>172</v>
      </c>
      <c r="C21" s="137" t="s">
        <v>295</v>
      </c>
      <c r="D21" s="169">
        <f>VLOOKUP($C21,'105冬男C'!$C$2:$M$16,11,FALSE)</f>
        <v>12.400000000000006</v>
      </c>
      <c r="E21" s="169"/>
      <c r="F21" s="169"/>
      <c r="G21" s="169">
        <f t="shared" si="0"/>
        <v>14.880000000000006</v>
      </c>
      <c r="H21" s="169">
        <f t="shared" si="1"/>
        <v>0</v>
      </c>
      <c r="I21" s="169">
        <f t="shared" si="2"/>
        <v>0</v>
      </c>
      <c r="J21" s="169">
        <f t="shared" si="3"/>
        <v>14.880000000000006</v>
      </c>
    </row>
    <row r="22" spans="1:10">
      <c r="A22" s="135">
        <v>21</v>
      </c>
      <c r="B22" s="170" t="s">
        <v>172</v>
      </c>
      <c r="C22" s="171" t="s">
        <v>113</v>
      </c>
      <c r="D22" s="169">
        <f>VLOOKUP($C22,'105冬男C'!$C$2:$M$16,11,FALSE)</f>
        <v>11.200000000000003</v>
      </c>
      <c r="E22" s="169"/>
      <c r="F22" s="169"/>
      <c r="G22" s="169">
        <f t="shared" si="0"/>
        <v>13.440000000000003</v>
      </c>
      <c r="H22" s="169">
        <f t="shared" si="1"/>
        <v>0</v>
      </c>
      <c r="I22" s="169">
        <f t="shared" si="2"/>
        <v>0</v>
      </c>
      <c r="J22" s="169">
        <f t="shared" si="3"/>
        <v>13.440000000000003</v>
      </c>
    </row>
    <row r="23" spans="1:10">
      <c r="A23" s="135">
        <v>22</v>
      </c>
      <c r="B23" s="136" t="s">
        <v>172</v>
      </c>
      <c r="C23" s="137" t="s">
        <v>180</v>
      </c>
      <c r="D23" s="169"/>
      <c r="E23" s="169">
        <f>VLOOKUP($C23,'106春男C'!$C$2:$N$14,12,FALSE)</f>
        <v>6.9090909090909065</v>
      </c>
      <c r="F23" s="169"/>
      <c r="G23" s="169">
        <f t="shared" si="0"/>
        <v>0</v>
      </c>
      <c r="H23" s="169">
        <f t="shared" si="1"/>
        <v>8.9818181818181788</v>
      </c>
      <c r="I23" s="169">
        <f t="shared" si="2"/>
        <v>0</v>
      </c>
      <c r="J23" s="169">
        <f t="shared" si="3"/>
        <v>8.9818181818181788</v>
      </c>
    </row>
    <row r="24" spans="1:10">
      <c r="A24" s="135"/>
      <c r="B24" s="136" t="s">
        <v>172</v>
      </c>
      <c r="C24" s="137" t="s">
        <v>183</v>
      </c>
      <c r="D24" s="169"/>
      <c r="E24" s="169">
        <f>VLOOKUP($C24,'106春男C'!$C$2:$N$14,12,FALSE)</f>
        <v>0</v>
      </c>
      <c r="F24" s="169"/>
      <c r="G24" s="169">
        <f t="shared" si="0"/>
        <v>0</v>
      </c>
      <c r="H24" s="169">
        <f t="shared" si="1"/>
        <v>0</v>
      </c>
      <c r="I24" s="169">
        <f t="shared" si="2"/>
        <v>0</v>
      </c>
      <c r="J24" s="169">
        <f t="shared" si="3"/>
        <v>0</v>
      </c>
    </row>
    <row r="25" spans="1:10">
      <c r="A25" s="146"/>
      <c r="B25" s="136" t="s">
        <v>172</v>
      </c>
      <c r="C25" s="137" t="s">
        <v>344</v>
      </c>
      <c r="D25" s="169"/>
      <c r="E25" s="169"/>
      <c r="F25" s="169">
        <f>VLOOKUP($C25,'106夏男C'!$C$2:$N$20,12,FALSE)</f>
        <v>0</v>
      </c>
      <c r="G25" s="169">
        <f t="shared" si="0"/>
        <v>0</v>
      </c>
      <c r="H25" s="169">
        <f t="shared" si="1"/>
        <v>0</v>
      </c>
      <c r="I25" s="169">
        <f t="shared" si="2"/>
        <v>0</v>
      </c>
      <c r="J25" s="169">
        <f t="shared" si="3"/>
        <v>0</v>
      </c>
    </row>
  </sheetData>
  <sortState ref="A2:J35">
    <sortCondition descending="1" ref="J1"/>
  </sortState>
  <phoneticPr fontId="2" type="noConversion"/>
  <conditionalFormatting sqref="B2:B16">
    <cfRule type="expression" dxfId="251" priority="15">
      <formula>AND(XEA2=0,XEB2&lt;&gt;"")</formula>
    </cfRule>
  </conditionalFormatting>
  <conditionalFormatting sqref="B17:B25 A2:A23">
    <cfRule type="expression" dxfId="250" priority="14">
      <formula>AND(XEA2=0,XEB2&lt;&gt;"")</formula>
    </cfRule>
  </conditionalFormatting>
  <conditionalFormatting sqref="D2:I25">
    <cfRule type="cellIs" dxfId="249" priority="12" operator="lessThan">
      <formula>#REF!</formula>
    </cfRule>
    <cfRule type="cellIs" dxfId="248" priority="13" operator="equal">
      <formula>#REF!</formula>
    </cfRule>
  </conditionalFormatting>
  <conditionalFormatting sqref="J2:J25">
    <cfRule type="cellIs" dxfId="247" priority="10" operator="lessThan">
      <formula>#REF!*COUNTIF(D2:H2,"&gt;0")</formula>
    </cfRule>
    <cfRule type="cellIs" dxfId="246" priority="11" operator="equal">
      <formula>#REF!*COUNTIF(D2:H2,"&gt;0")</formula>
    </cfRule>
  </conditionalFormatting>
  <conditionalFormatting sqref="A17:A20">
    <cfRule type="expression" dxfId="245" priority="8">
      <formula>AND(XEB17=0,XEC17&lt;&gt;"")</formula>
    </cfRule>
  </conditionalFormatting>
  <conditionalFormatting sqref="D17:I20">
    <cfRule type="cellIs" dxfId="244" priority="6" operator="lessThan">
      <formula>#REF!</formula>
    </cfRule>
    <cfRule type="cellIs" dxfId="243" priority="7" operator="equal">
      <formula>#REF!</formula>
    </cfRule>
  </conditionalFormatting>
  <conditionalFormatting sqref="J17:J20">
    <cfRule type="cellIs" dxfId="242" priority="4" operator="lessThan">
      <formula>#REF!*COUNTIF(D17:H17,"&gt;0")</formula>
    </cfRule>
    <cfRule type="cellIs" dxfId="241" priority="5" operator="equal">
      <formula>#REF!*COUNTIF(D17:H17,"&gt;0")</formula>
    </cfRule>
  </conditionalFormatting>
  <conditionalFormatting sqref="C1:C1048576">
    <cfRule type="duplicateValues" dxfId="240" priority="2"/>
  </conditionalFormatting>
  <conditionalFormatting sqref="C21:C25">
    <cfRule type="expression" dxfId="239" priority="1">
      <formula>AND(XEI21=0,XEJ21&lt;&gt;"")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portrait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6"/>
  <sheetViews>
    <sheetView workbookViewId="0">
      <pane ySplit="1" topLeftCell="A2" activePane="bottomLeft" state="frozen"/>
      <selection activeCell="C18" sqref="C18"/>
      <selection pane="bottomLeft" activeCell="L13" sqref="L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23</v>
      </c>
      <c r="C2" s="12" t="s">
        <v>24</v>
      </c>
      <c r="D2" s="13">
        <v>0</v>
      </c>
      <c r="E2" s="13">
        <v>0</v>
      </c>
      <c r="F2" s="13">
        <v>78</v>
      </c>
      <c r="G2" s="13">
        <v>81</v>
      </c>
      <c r="H2" s="13">
        <v>159</v>
      </c>
      <c r="K2">
        <v>18.200000000000003</v>
      </c>
      <c r="L2">
        <v>21.400000000000006</v>
      </c>
      <c r="M2">
        <v>39.600000000000009</v>
      </c>
    </row>
    <row r="3" spans="1:13">
      <c r="A3" s="28">
        <v>2</v>
      </c>
      <c r="B3" s="29" t="s">
        <v>23</v>
      </c>
      <c r="C3" s="12" t="s">
        <v>34</v>
      </c>
      <c r="D3" s="13">
        <v>0</v>
      </c>
      <c r="E3" s="13">
        <v>0</v>
      </c>
      <c r="F3" s="13">
        <v>84</v>
      </c>
      <c r="G3" s="13">
        <v>90</v>
      </c>
      <c r="H3" s="13">
        <v>174</v>
      </c>
      <c r="K3">
        <v>12.200000000000003</v>
      </c>
      <c r="L3">
        <v>12.400000000000006</v>
      </c>
      <c r="M3">
        <v>24.600000000000009</v>
      </c>
    </row>
    <row r="4" spans="1:13">
      <c r="A4" s="28">
        <v>3</v>
      </c>
      <c r="B4" s="29" t="s">
        <v>23</v>
      </c>
      <c r="C4" s="12" t="s">
        <v>298</v>
      </c>
      <c r="D4" s="13">
        <v>0</v>
      </c>
      <c r="E4" s="13">
        <v>0</v>
      </c>
      <c r="F4" s="13">
        <v>84</v>
      </c>
      <c r="G4" s="13">
        <v>99</v>
      </c>
      <c r="H4" s="13">
        <v>183</v>
      </c>
      <c r="K4">
        <v>12.200000000000003</v>
      </c>
      <c r="L4">
        <v>3.4000000000000057</v>
      </c>
      <c r="M4">
        <v>15.600000000000009</v>
      </c>
    </row>
    <row r="5" spans="1:13">
      <c r="A5" s="28">
        <v>4</v>
      </c>
      <c r="B5" s="29" t="s">
        <v>23</v>
      </c>
      <c r="C5" s="12" t="s">
        <v>36</v>
      </c>
      <c r="D5" s="13">
        <v>0</v>
      </c>
      <c r="E5" s="13">
        <v>0</v>
      </c>
      <c r="F5" s="13">
        <v>93</v>
      </c>
      <c r="G5" s="13">
        <v>93</v>
      </c>
      <c r="H5" s="13">
        <v>186</v>
      </c>
      <c r="K5">
        <v>3.2000000000000028</v>
      </c>
      <c r="L5">
        <v>9.4000000000000057</v>
      </c>
      <c r="M5">
        <v>12.600000000000009</v>
      </c>
    </row>
    <row r="6" spans="1:13">
      <c r="A6" s="28">
        <v>5</v>
      </c>
      <c r="B6" s="29" t="s">
        <v>23</v>
      </c>
      <c r="C6" s="12" t="s">
        <v>35</v>
      </c>
      <c r="D6" s="13">
        <v>0</v>
      </c>
      <c r="E6" s="13">
        <v>0</v>
      </c>
      <c r="F6" s="13">
        <v>92</v>
      </c>
      <c r="G6" s="13">
        <v>99</v>
      </c>
      <c r="H6" s="13">
        <v>191</v>
      </c>
      <c r="K6">
        <v>4.2000000000000028</v>
      </c>
      <c r="L6">
        <v>3.4000000000000057</v>
      </c>
      <c r="M6">
        <v>7.6000000000000085</v>
      </c>
    </row>
  </sheetData>
  <phoneticPr fontId="2" type="noConversion"/>
  <conditionalFormatting sqref="B2:B6">
    <cfRule type="expression" dxfId="238" priority="6">
      <formula>AND(XEF2=0,XEG2&lt;&gt;"")</formula>
    </cfRule>
  </conditionalFormatting>
  <conditionalFormatting sqref="A2:A6">
    <cfRule type="expression" dxfId="237" priority="5">
      <formula>AND(XEF2=0,XEG2&lt;&gt;"")</formula>
    </cfRule>
  </conditionalFormatting>
  <conditionalFormatting sqref="D2:G6">
    <cfRule type="cellIs" dxfId="236" priority="3" operator="lessThan">
      <formula>#REF!</formula>
    </cfRule>
    <cfRule type="cellIs" dxfId="235" priority="4" operator="equal">
      <formula>#REF!</formula>
    </cfRule>
  </conditionalFormatting>
  <conditionalFormatting sqref="H2:H6">
    <cfRule type="cellIs" dxfId="234" priority="1" operator="lessThan">
      <formula>#REF!*COUNTIF(D2:G2,"&gt;0")</formula>
    </cfRule>
    <cfRule type="cellIs" dxfId="233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"/>
  <sheetViews>
    <sheetView workbookViewId="0">
      <selection activeCell="B4" sqref="B4:C1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7" t="str">
        <f>LEFT(資格賽成績!A1,22)</f>
        <v>中華民國106年渣打全國業餘高爾夫春季排名賽</v>
      </c>
      <c r="B1" s="247"/>
      <c r="C1" s="247"/>
      <c r="D1" s="247"/>
      <c r="E1" s="247"/>
      <c r="F1" s="247"/>
      <c r="G1" s="247"/>
      <c r="H1" s="247"/>
      <c r="I1" s="247"/>
    </row>
    <row r="2" spans="1:14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>
        <v>1</v>
      </c>
      <c r="B4" s="136" t="s">
        <v>23</v>
      </c>
      <c r="C4" s="137" t="s">
        <v>24</v>
      </c>
      <c r="D4" s="138">
        <v>0</v>
      </c>
      <c r="E4" s="138">
        <v>0</v>
      </c>
      <c r="F4" s="138">
        <v>89</v>
      </c>
      <c r="G4" s="138">
        <v>84</v>
      </c>
      <c r="H4" s="138">
        <v>173</v>
      </c>
      <c r="I4" s="139">
        <v>0</v>
      </c>
      <c r="J4" s="146"/>
      <c r="K4" s="146"/>
      <c r="L4" s="145">
        <v>16.142857142857139</v>
      </c>
      <c r="M4" s="145">
        <v>19.714285714285708</v>
      </c>
      <c r="N4" s="145">
        <v>35.857142857142847</v>
      </c>
    </row>
    <row r="5" spans="1:14">
      <c r="A5" s="135">
        <v>2</v>
      </c>
      <c r="B5" s="136" t="s">
        <v>23</v>
      </c>
      <c r="C5" s="137" t="s">
        <v>34</v>
      </c>
      <c r="D5" s="138">
        <v>0</v>
      </c>
      <c r="E5" s="138">
        <v>0</v>
      </c>
      <c r="F5" s="138">
        <v>90</v>
      </c>
      <c r="G5" s="138">
        <v>87</v>
      </c>
      <c r="H5" s="138">
        <v>177</v>
      </c>
      <c r="I5" s="139">
        <v>0</v>
      </c>
      <c r="J5" s="146"/>
      <c r="K5" s="146"/>
      <c r="L5" s="145">
        <v>15.142857142857139</v>
      </c>
      <c r="M5" s="145">
        <v>16.714285714285708</v>
      </c>
      <c r="N5" s="145">
        <v>31.857142857142847</v>
      </c>
    </row>
    <row r="6" spans="1:14">
      <c r="A6" s="135">
        <v>3</v>
      </c>
      <c r="B6" s="136" t="s">
        <v>23</v>
      </c>
      <c r="C6" s="137" t="s">
        <v>184</v>
      </c>
      <c r="D6" s="138">
        <v>0</v>
      </c>
      <c r="E6" s="138">
        <v>0</v>
      </c>
      <c r="F6" s="138">
        <v>87</v>
      </c>
      <c r="G6" s="138">
        <v>96</v>
      </c>
      <c r="H6" s="138">
        <v>183</v>
      </c>
      <c r="I6" s="139">
        <v>0</v>
      </c>
      <c r="J6" s="146"/>
      <c r="K6" s="146"/>
      <c r="L6" s="145">
        <v>18.142857142857139</v>
      </c>
      <c r="M6" s="145">
        <v>7.7142857142857082</v>
      </c>
      <c r="N6" s="145">
        <v>25.857142857142847</v>
      </c>
    </row>
    <row r="7" spans="1:14">
      <c r="A7" s="135">
        <v>4</v>
      </c>
      <c r="B7" s="136" t="s">
        <v>23</v>
      </c>
      <c r="C7" s="137" t="s">
        <v>35</v>
      </c>
      <c r="D7" s="138">
        <v>0</v>
      </c>
      <c r="E7" s="138">
        <v>0</v>
      </c>
      <c r="F7" s="138">
        <v>98</v>
      </c>
      <c r="G7" s="138">
        <v>86</v>
      </c>
      <c r="H7" s="138">
        <v>184</v>
      </c>
      <c r="I7" s="139">
        <v>0</v>
      </c>
      <c r="J7" s="146"/>
      <c r="K7" s="146"/>
      <c r="L7" s="145">
        <v>7.1428571428571388</v>
      </c>
      <c r="M7" s="145">
        <v>17.714285714285708</v>
      </c>
      <c r="N7" s="145">
        <v>24.857142857142847</v>
      </c>
    </row>
    <row r="8" spans="1:14">
      <c r="A8" s="135">
        <v>5</v>
      </c>
      <c r="B8" s="136" t="s">
        <v>23</v>
      </c>
      <c r="C8" s="137" t="s">
        <v>36</v>
      </c>
      <c r="D8" s="138">
        <v>0</v>
      </c>
      <c r="E8" s="138">
        <v>0</v>
      </c>
      <c r="F8" s="138">
        <v>94</v>
      </c>
      <c r="G8" s="138">
        <v>94</v>
      </c>
      <c r="H8" s="138">
        <v>188</v>
      </c>
      <c r="I8" s="139">
        <v>0</v>
      </c>
      <c r="J8" s="146"/>
      <c r="K8" s="146"/>
      <c r="L8" s="145">
        <v>11.142857142857139</v>
      </c>
      <c r="M8" s="145">
        <v>9.7142857142857082</v>
      </c>
      <c r="N8" s="145">
        <v>20.857142857142847</v>
      </c>
    </row>
    <row r="9" spans="1:14">
      <c r="A9" s="135">
        <v>6</v>
      </c>
      <c r="B9" s="136" t="s">
        <v>23</v>
      </c>
      <c r="C9" s="137" t="s">
        <v>185</v>
      </c>
      <c r="D9" s="138">
        <v>0</v>
      </c>
      <c r="E9" s="138">
        <v>0</v>
      </c>
      <c r="F9" s="138">
        <v>100</v>
      </c>
      <c r="G9" s="138">
        <v>92</v>
      </c>
      <c r="H9" s="138">
        <v>192</v>
      </c>
      <c r="I9" s="139">
        <v>0</v>
      </c>
      <c r="J9" s="146"/>
      <c r="K9" s="146"/>
      <c r="L9" s="145">
        <v>5.1428571428571388</v>
      </c>
      <c r="M9" s="145">
        <v>11.714285714285708</v>
      </c>
      <c r="N9" s="145">
        <v>16.857142857142847</v>
      </c>
    </row>
    <row r="10" spans="1:14">
      <c r="A10" s="135">
        <v>7</v>
      </c>
      <c r="B10" s="136" t="s">
        <v>23</v>
      </c>
      <c r="C10" s="137" t="s">
        <v>186</v>
      </c>
      <c r="D10" s="138">
        <v>0</v>
      </c>
      <c r="E10" s="138">
        <v>0</v>
      </c>
      <c r="F10" s="138">
        <v>108</v>
      </c>
      <c r="G10" s="138">
        <v>117</v>
      </c>
      <c r="H10" s="138">
        <v>225</v>
      </c>
      <c r="I10" s="139">
        <v>0</v>
      </c>
      <c r="J10" s="146"/>
      <c r="K10" s="146"/>
      <c r="L10" s="145">
        <v>0</v>
      </c>
      <c r="M10" s="145">
        <v>0</v>
      </c>
      <c r="N10" s="145">
        <v>0</v>
      </c>
    </row>
  </sheetData>
  <mergeCells count="2">
    <mergeCell ref="A1:I1"/>
    <mergeCell ref="A2:G2"/>
  </mergeCells>
  <phoneticPr fontId="2" type="noConversion"/>
  <conditionalFormatting sqref="B4:B10">
    <cfRule type="expression" dxfId="232" priority="6">
      <formula>AND(XEG4=0,XEH4&lt;&gt;"")</formula>
    </cfRule>
  </conditionalFormatting>
  <conditionalFormatting sqref="A4:A10">
    <cfRule type="expression" dxfId="231" priority="5">
      <formula>AND(XEG4=0,XEH4&lt;&gt;"")</formula>
    </cfRule>
  </conditionalFormatting>
  <conditionalFormatting sqref="D4:G10">
    <cfRule type="cellIs" dxfId="230" priority="3" operator="lessThan">
      <formula>#REF!</formula>
    </cfRule>
    <cfRule type="cellIs" dxfId="229" priority="4" operator="equal">
      <formula>#REF!</formula>
    </cfRule>
  </conditionalFormatting>
  <conditionalFormatting sqref="H4:H10">
    <cfRule type="cellIs" dxfId="228" priority="1" operator="lessThan">
      <formula>#REF!*COUNTIF(D4:G4,"&gt;0")</formula>
    </cfRule>
    <cfRule type="cellIs" dxfId="227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C2" sqref="C2:C8"/>
    </sheetView>
  </sheetViews>
  <sheetFormatPr defaultColWidth="9" defaultRowHeight="15"/>
  <cols>
    <col min="1" max="1" width="6" style="173" bestFit="1" customWidth="1"/>
    <col min="2" max="2" width="7.5" style="173" bestFit="1" customWidth="1"/>
    <col min="3" max="3" width="12.5" style="173" customWidth="1"/>
    <col min="4" max="4" width="5.375" style="173" customWidth="1"/>
    <col min="5" max="5" width="4.625" style="173" customWidth="1"/>
    <col min="6" max="7" width="5.5" style="173" customWidth="1"/>
    <col min="8" max="8" width="7.75" style="173" customWidth="1"/>
    <col min="9" max="9" width="6" style="173" customWidth="1"/>
    <col min="10" max="16384" width="9" style="173"/>
  </cols>
  <sheetData>
    <row r="1" spans="1:14" ht="16.5">
      <c r="A1" s="177" t="s">
        <v>330</v>
      </c>
      <c r="B1" s="176" t="s">
        <v>329</v>
      </c>
      <c r="C1" s="176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5">
        <v>1</v>
      </c>
      <c r="B2" s="175" t="s">
        <v>23</v>
      </c>
      <c r="C2" s="175" t="s">
        <v>24</v>
      </c>
      <c r="D2" s="175">
        <v>0</v>
      </c>
      <c r="E2" s="175">
        <v>0</v>
      </c>
      <c r="F2" s="175">
        <v>87</v>
      </c>
      <c r="G2" s="175">
        <v>81</v>
      </c>
      <c r="H2" s="175">
        <v>168</v>
      </c>
      <c r="I2" s="175"/>
      <c r="J2" s="174"/>
      <c r="K2" s="174"/>
      <c r="L2" s="174">
        <v>18</v>
      </c>
      <c r="M2" s="174">
        <v>31.857142857142861</v>
      </c>
      <c r="N2" s="174">
        <v>49.857142857142861</v>
      </c>
    </row>
    <row r="3" spans="1:14">
      <c r="A3" s="175">
        <v>2</v>
      </c>
      <c r="B3" s="175" t="s">
        <v>23</v>
      </c>
      <c r="C3" s="175" t="s">
        <v>35</v>
      </c>
      <c r="D3" s="175">
        <v>0</v>
      </c>
      <c r="E3" s="175">
        <v>0</v>
      </c>
      <c r="F3" s="175">
        <v>91</v>
      </c>
      <c r="G3" s="175">
        <v>95</v>
      </c>
      <c r="H3" s="175">
        <v>186</v>
      </c>
      <c r="I3" s="175"/>
      <c r="J3" s="174"/>
      <c r="K3" s="174"/>
      <c r="L3" s="174">
        <v>14</v>
      </c>
      <c r="M3" s="174">
        <v>17.857142857142861</v>
      </c>
      <c r="N3" s="174">
        <v>31.857142857142861</v>
      </c>
    </row>
    <row r="4" spans="1:14">
      <c r="A4" s="175">
        <v>3</v>
      </c>
      <c r="B4" s="175" t="s">
        <v>23</v>
      </c>
      <c r="C4" s="175" t="s">
        <v>34</v>
      </c>
      <c r="D4" s="175">
        <v>0</v>
      </c>
      <c r="E4" s="175">
        <v>0</v>
      </c>
      <c r="F4" s="175">
        <v>92</v>
      </c>
      <c r="G4" s="175">
        <v>97</v>
      </c>
      <c r="H4" s="175">
        <v>189</v>
      </c>
      <c r="I4" s="175"/>
      <c r="J4" s="174"/>
      <c r="K4" s="174"/>
      <c r="L4" s="174">
        <v>13</v>
      </c>
      <c r="M4" s="174">
        <v>15.857142857142861</v>
      </c>
      <c r="N4" s="174">
        <v>28.857142857142861</v>
      </c>
    </row>
    <row r="5" spans="1:14">
      <c r="A5" s="175">
        <v>4</v>
      </c>
      <c r="B5" s="175" t="s">
        <v>23</v>
      </c>
      <c r="C5" s="175" t="s">
        <v>185</v>
      </c>
      <c r="D5" s="175">
        <v>0</v>
      </c>
      <c r="E5" s="175">
        <v>0</v>
      </c>
      <c r="F5" s="175">
        <v>98</v>
      </c>
      <c r="G5" s="175">
        <v>97</v>
      </c>
      <c r="H5" s="175">
        <v>195</v>
      </c>
      <c r="I5" s="175"/>
      <c r="J5" s="174"/>
      <c r="K5" s="174"/>
      <c r="L5" s="174">
        <v>7</v>
      </c>
      <c r="M5" s="174">
        <v>15.857142857142861</v>
      </c>
      <c r="N5" s="174">
        <v>22.857142857142861</v>
      </c>
    </row>
    <row r="6" spans="1:14">
      <c r="A6" s="175">
        <v>5</v>
      </c>
      <c r="B6" s="175" t="s">
        <v>23</v>
      </c>
      <c r="C6" s="175" t="s">
        <v>345</v>
      </c>
      <c r="D6" s="175">
        <v>0</v>
      </c>
      <c r="E6" s="175">
        <v>0</v>
      </c>
      <c r="F6" s="175">
        <v>92</v>
      </c>
      <c r="G6" s="175">
        <v>108</v>
      </c>
      <c r="H6" s="175">
        <v>200</v>
      </c>
      <c r="I6" s="175"/>
      <c r="J6" s="174"/>
      <c r="K6" s="174"/>
      <c r="L6" s="174">
        <v>13</v>
      </c>
      <c r="M6" s="174">
        <v>4.8571428571428612</v>
      </c>
      <c r="N6" s="174">
        <v>17.857142857142861</v>
      </c>
    </row>
    <row r="7" spans="1:14">
      <c r="A7" s="175">
        <v>6</v>
      </c>
      <c r="B7" s="175" t="s">
        <v>23</v>
      </c>
      <c r="C7" s="175" t="s">
        <v>346</v>
      </c>
      <c r="D7" s="175">
        <v>0</v>
      </c>
      <c r="E7" s="175">
        <v>0</v>
      </c>
      <c r="F7" s="175">
        <v>106</v>
      </c>
      <c r="G7" s="175">
        <v>117</v>
      </c>
      <c r="H7" s="175">
        <v>223</v>
      </c>
      <c r="I7" s="175"/>
      <c r="J7" s="174"/>
      <c r="K7" s="174"/>
      <c r="L7" s="174">
        <v>0</v>
      </c>
      <c r="M7" s="174">
        <v>0</v>
      </c>
      <c r="N7" s="174">
        <v>0</v>
      </c>
    </row>
    <row r="8" spans="1:14">
      <c r="A8" s="175">
        <v>7</v>
      </c>
      <c r="B8" s="175" t="s">
        <v>23</v>
      </c>
      <c r="C8" s="175" t="s">
        <v>347</v>
      </c>
      <c r="D8" s="175">
        <v>0</v>
      </c>
      <c r="E8" s="175">
        <v>0</v>
      </c>
      <c r="F8" s="175">
        <v>99</v>
      </c>
      <c r="G8" s="175">
        <v>125</v>
      </c>
      <c r="H8" s="175">
        <v>224</v>
      </c>
      <c r="I8" s="175"/>
      <c r="J8" s="174"/>
      <c r="K8" s="174"/>
      <c r="L8" s="174">
        <v>6</v>
      </c>
      <c r="M8" s="174">
        <v>0</v>
      </c>
      <c r="N8" s="174">
        <v>6</v>
      </c>
    </row>
    <row r="9" spans="1:14">
      <c r="A9" s="175"/>
      <c r="B9" s="175"/>
      <c r="C9" s="175"/>
      <c r="D9" s="175"/>
      <c r="E9" s="175"/>
      <c r="F9" s="175"/>
      <c r="G9" s="175"/>
      <c r="H9" s="175"/>
      <c r="I9" s="175"/>
      <c r="J9" s="174"/>
      <c r="K9" s="174"/>
      <c r="L9" s="174"/>
      <c r="M9" s="174"/>
      <c r="N9" s="174"/>
    </row>
    <row r="10" spans="1:14">
      <c r="A10" s="175"/>
      <c r="B10" s="175"/>
      <c r="C10" s="175"/>
      <c r="D10" s="175"/>
      <c r="E10" s="175"/>
      <c r="F10" s="175"/>
      <c r="G10" s="175"/>
      <c r="H10" s="175"/>
      <c r="I10" s="175"/>
      <c r="J10" s="174"/>
      <c r="K10" s="174"/>
      <c r="L10" s="174"/>
      <c r="M10" s="174"/>
      <c r="N10" s="174"/>
    </row>
    <row r="11" spans="1:14">
      <c r="A11" s="175"/>
      <c r="B11" s="175"/>
      <c r="C11" s="175"/>
      <c r="D11" s="175"/>
      <c r="E11" s="175"/>
      <c r="F11" s="175"/>
      <c r="G11" s="175"/>
      <c r="H11" s="175"/>
      <c r="I11" s="175"/>
      <c r="J11" s="174"/>
      <c r="K11" s="174"/>
      <c r="L11" s="174"/>
      <c r="M11" s="174"/>
      <c r="N11" s="174"/>
    </row>
    <row r="12" spans="1:14">
      <c r="A12" s="175"/>
      <c r="B12" s="175"/>
      <c r="C12" s="175"/>
      <c r="D12" s="175"/>
      <c r="E12" s="175"/>
      <c r="F12" s="175"/>
      <c r="G12" s="175"/>
      <c r="H12" s="175"/>
      <c r="I12" s="175"/>
      <c r="J12" s="174"/>
      <c r="K12" s="174"/>
      <c r="L12" s="174"/>
      <c r="M12" s="174"/>
      <c r="N12" s="174"/>
    </row>
    <row r="13" spans="1:14">
      <c r="A13" s="175"/>
      <c r="B13" s="175"/>
      <c r="C13" s="175"/>
      <c r="D13" s="175"/>
      <c r="E13" s="175"/>
      <c r="F13" s="175"/>
      <c r="G13" s="175"/>
      <c r="H13" s="175"/>
      <c r="I13" s="175"/>
      <c r="J13" s="174"/>
      <c r="K13" s="174"/>
      <c r="L13" s="174"/>
      <c r="M13" s="174"/>
      <c r="N13" s="174"/>
    </row>
    <row r="14" spans="1:14">
      <c r="A14" s="175"/>
      <c r="B14" s="175"/>
      <c r="C14" s="175"/>
      <c r="D14" s="175"/>
      <c r="E14" s="175"/>
      <c r="F14" s="175"/>
      <c r="G14" s="175"/>
      <c r="H14" s="175"/>
      <c r="I14" s="175"/>
      <c r="J14" s="174"/>
      <c r="K14" s="174"/>
      <c r="L14" s="174"/>
      <c r="M14" s="174"/>
      <c r="N14" s="174"/>
    </row>
    <row r="15" spans="1:14">
      <c r="A15" s="175"/>
      <c r="B15" s="175"/>
      <c r="C15" s="175"/>
      <c r="D15" s="175"/>
      <c r="E15" s="175"/>
      <c r="F15" s="175"/>
      <c r="G15" s="175"/>
      <c r="H15" s="175"/>
      <c r="I15" s="175"/>
      <c r="J15" s="174"/>
      <c r="K15" s="174"/>
      <c r="L15" s="174"/>
      <c r="M15" s="174"/>
      <c r="N15" s="174"/>
    </row>
    <row r="16" spans="1:14">
      <c r="A16" s="175"/>
      <c r="B16" s="175"/>
      <c r="C16" s="175"/>
      <c r="D16" s="175"/>
      <c r="E16" s="175"/>
      <c r="F16" s="175"/>
      <c r="G16" s="175"/>
      <c r="H16" s="175"/>
      <c r="I16" s="175"/>
      <c r="J16" s="174"/>
      <c r="K16" s="174"/>
      <c r="L16" s="174"/>
      <c r="M16" s="174"/>
      <c r="N16" s="174"/>
    </row>
    <row r="17" spans="1:14">
      <c r="A17" s="175"/>
      <c r="B17" s="175"/>
      <c r="C17" s="175"/>
      <c r="D17" s="175"/>
      <c r="E17" s="175"/>
      <c r="F17" s="175"/>
      <c r="G17" s="175"/>
      <c r="H17" s="175"/>
      <c r="I17" s="175"/>
      <c r="J17" s="174"/>
      <c r="K17" s="174"/>
      <c r="L17" s="174"/>
      <c r="M17" s="174"/>
      <c r="N17" s="174"/>
    </row>
    <row r="18" spans="1:14">
      <c r="A18" s="175"/>
      <c r="B18" s="175"/>
      <c r="C18" s="175"/>
      <c r="D18" s="175"/>
      <c r="E18" s="175"/>
      <c r="F18" s="175"/>
      <c r="G18" s="175"/>
      <c r="H18" s="175"/>
      <c r="I18" s="175"/>
      <c r="J18" s="174"/>
      <c r="K18" s="174"/>
      <c r="L18" s="174"/>
      <c r="M18" s="174"/>
      <c r="N18" s="174"/>
    </row>
    <row r="19" spans="1:14">
      <c r="A19" s="175"/>
      <c r="B19" s="175"/>
      <c r="C19" s="175"/>
      <c r="D19" s="175"/>
      <c r="E19" s="175"/>
      <c r="F19" s="175"/>
      <c r="G19" s="175"/>
      <c r="H19" s="175"/>
      <c r="I19" s="175"/>
      <c r="J19" s="174"/>
      <c r="K19" s="174"/>
      <c r="L19" s="174"/>
      <c r="M19" s="174"/>
      <c r="N19" s="174"/>
    </row>
    <row r="20" spans="1:14">
      <c r="A20" s="175"/>
      <c r="B20" s="175"/>
      <c r="C20" s="175"/>
      <c r="D20" s="175"/>
      <c r="E20" s="175"/>
      <c r="F20" s="175"/>
      <c r="G20" s="175"/>
      <c r="H20" s="175"/>
      <c r="I20" s="175"/>
      <c r="J20" s="174"/>
      <c r="K20" s="174"/>
      <c r="L20" s="174"/>
      <c r="M20" s="174"/>
      <c r="N20" s="174"/>
    </row>
    <row r="21" spans="1:14">
      <c r="A21" s="175"/>
      <c r="B21" s="175"/>
      <c r="C21" s="175"/>
      <c r="D21" s="175"/>
      <c r="E21" s="175"/>
      <c r="F21" s="175"/>
      <c r="G21" s="175"/>
      <c r="H21" s="175"/>
      <c r="I21" s="175"/>
      <c r="J21" s="174"/>
      <c r="K21" s="174"/>
      <c r="L21" s="174"/>
      <c r="M21" s="174"/>
      <c r="N21" s="174"/>
    </row>
    <row r="22" spans="1:14">
      <c r="A22" s="175"/>
      <c r="B22" s="175"/>
      <c r="C22" s="175"/>
      <c r="D22" s="175"/>
      <c r="E22" s="175"/>
      <c r="F22" s="175"/>
      <c r="G22" s="175"/>
      <c r="H22" s="175"/>
      <c r="I22" s="175"/>
      <c r="J22" s="174"/>
      <c r="K22" s="174"/>
      <c r="L22" s="174"/>
      <c r="M22" s="174"/>
      <c r="N22" s="174"/>
    </row>
    <row r="23" spans="1:14">
      <c r="A23" s="175"/>
      <c r="B23" s="175"/>
      <c r="C23" s="175"/>
      <c r="D23" s="175"/>
      <c r="E23" s="175"/>
      <c r="F23" s="175"/>
      <c r="G23" s="175"/>
      <c r="H23" s="175"/>
      <c r="I23" s="175"/>
      <c r="J23" s="174"/>
      <c r="K23" s="174"/>
      <c r="L23" s="174"/>
      <c r="M23" s="174"/>
      <c r="N23" s="174"/>
    </row>
    <row r="24" spans="1:14">
      <c r="A24" s="175"/>
      <c r="B24" s="175"/>
      <c r="C24" s="175"/>
      <c r="D24" s="175"/>
      <c r="E24" s="175"/>
      <c r="F24" s="175"/>
      <c r="G24" s="175"/>
      <c r="H24" s="175"/>
      <c r="I24" s="175"/>
      <c r="J24" s="174"/>
      <c r="K24" s="174"/>
      <c r="L24" s="174"/>
      <c r="M24" s="174"/>
      <c r="N24" s="174"/>
    </row>
    <row r="25" spans="1:14">
      <c r="A25" s="175"/>
      <c r="B25" s="175"/>
      <c r="C25" s="175"/>
      <c r="D25" s="175"/>
      <c r="E25" s="175"/>
      <c r="F25" s="175"/>
      <c r="G25" s="175"/>
      <c r="H25" s="175"/>
      <c r="I25" s="175"/>
      <c r="J25" s="174"/>
      <c r="K25" s="174"/>
      <c r="L25" s="174"/>
      <c r="M25" s="174"/>
      <c r="N25" s="174"/>
    </row>
    <row r="26" spans="1:14">
      <c r="A26" s="175"/>
      <c r="B26" s="175"/>
      <c r="C26" s="175"/>
      <c r="D26" s="175"/>
      <c r="E26" s="175"/>
      <c r="F26" s="175"/>
      <c r="G26" s="175"/>
      <c r="H26" s="175"/>
      <c r="I26" s="175"/>
      <c r="J26" s="174"/>
      <c r="K26" s="174"/>
      <c r="L26" s="174"/>
      <c r="M26" s="174"/>
      <c r="N26" s="174"/>
    </row>
    <row r="27" spans="1:14">
      <c r="A27" s="175"/>
      <c r="B27" s="175"/>
      <c r="C27" s="175"/>
      <c r="D27" s="175"/>
      <c r="E27" s="175"/>
      <c r="F27" s="175"/>
      <c r="G27" s="175"/>
      <c r="H27" s="175"/>
      <c r="I27" s="175"/>
      <c r="J27" s="174"/>
      <c r="K27" s="174"/>
      <c r="L27" s="174"/>
      <c r="M27" s="174"/>
      <c r="N27" s="174"/>
    </row>
    <row r="28" spans="1:14">
      <c r="A28" s="175"/>
      <c r="B28" s="175"/>
      <c r="C28" s="175"/>
      <c r="D28" s="175"/>
      <c r="E28" s="175"/>
      <c r="F28" s="175"/>
      <c r="G28" s="175"/>
      <c r="H28" s="175"/>
      <c r="I28" s="175"/>
      <c r="J28" s="174"/>
      <c r="K28" s="174"/>
      <c r="L28" s="174"/>
      <c r="M28" s="174"/>
      <c r="N28" s="174"/>
    </row>
    <row r="29" spans="1:14">
      <c r="A29" s="175"/>
      <c r="B29" s="175"/>
      <c r="C29" s="175"/>
      <c r="D29" s="175"/>
      <c r="E29" s="175"/>
      <c r="F29" s="175"/>
      <c r="G29" s="175"/>
      <c r="H29" s="175"/>
      <c r="I29" s="175"/>
      <c r="J29" s="174"/>
      <c r="K29" s="174"/>
      <c r="L29" s="174"/>
      <c r="M29" s="174"/>
      <c r="N29" s="174"/>
    </row>
    <row r="30" spans="1:14">
      <c r="A30" s="175"/>
      <c r="B30" s="175"/>
      <c r="C30" s="175"/>
      <c r="D30" s="175"/>
      <c r="E30" s="175"/>
      <c r="F30" s="175"/>
      <c r="G30" s="175"/>
      <c r="H30" s="175"/>
      <c r="I30" s="175"/>
      <c r="J30" s="174"/>
      <c r="K30" s="174"/>
      <c r="L30" s="174"/>
      <c r="M30" s="174"/>
      <c r="N30" s="174"/>
    </row>
    <row r="31" spans="1:14">
      <c r="A31" s="175"/>
      <c r="B31" s="175"/>
      <c r="C31" s="175"/>
      <c r="D31" s="175"/>
      <c r="E31" s="175"/>
      <c r="F31" s="175"/>
      <c r="G31" s="175"/>
      <c r="H31" s="175"/>
      <c r="I31" s="175"/>
      <c r="J31" s="174"/>
      <c r="K31" s="174"/>
      <c r="L31" s="174"/>
      <c r="M31" s="174"/>
      <c r="N31" s="174"/>
    </row>
    <row r="32" spans="1:14">
      <c r="A32" s="175"/>
      <c r="B32" s="175"/>
      <c r="C32" s="175"/>
      <c r="D32" s="175"/>
      <c r="E32" s="175"/>
      <c r="F32" s="175"/>
      <c r="G32" s="175"/>
      <c r="H32" s="175"/>
      <c r="I32" s="175"/>
      <c r="J32" s="174"/>
      <c r="K32" s="174"/>
      <c r="L32" s="174"/>
      <c r="M32" s="174"/>
      <c r="N32" s="174"/>
    </row>
    <row r="33" spans="1:14">
      <c r="A33" s="175"/>
      <c r="B33" s="175"/>
      <c r="C33" s="175"/>
      <c r="D33" s="175"/>
      <c r="E33" s="175"/>
      <c r="F33" s="175"/>
      <c r="G33" s="175"/>
      <c r="H33" s="175"/>
      <c r="I33" s="175"/>
      <c r="J33" s="174"/>
      <c r="K33" s="174"/>
      <c r="L33" s="174"/>
      <c r="M33" s="174"/>
      <c r="N33" s="174"/>
    </row>
    <row r="34" spans="1:14">
      <c r="A34" s="175"/>
      <c r="B34" s="175"/>
      <c r="C34" s="175"/>
      <c r="D34" s="175"/>
      <c r="E34" s="175"/>
      <c r="F34" s="175"/>
      <c r="G34" s="175"/>
      <c r="H34" s="175"/>
      <c r="I34" s="175"/>
      <c r="J34" s="174"/>
      <c r="K34" s="174"/>
      <c r="L34" s="174"/>
      <c r="M34" s="174"/>
      <c r="N34" s="174"/>
    </row>
    <row r="35" spans="1:14">
      <c r="A35" s="175"/>
      <c r="B35" s="175"/>
      <c r="C35" s="175"/>
      <c r="D35" s="175"/>
      <c r="E35" s="175"/>
      <c r="F35" s="175"/>
      <c r="G35" s="175"/>
      <c r="H35" s="175"/>
      <c r="I35" s="175"/>
      <c r="J35" s="174"/>
      <c r="K35" s="174"/>
      <c r="L35" s="174"/>
      <c r="M35" s="174"/>
      <c r="N35" s="174"/>
    </row>
    <row r="36" spans="1:14">
      <c r="A36" s="175"/>
      <c r="B36" s="175"/>
      <c r="C36" s="175"/>
      <c r="D36" s="175"/>
      <c r="E36" s="175"/>
      <c r="F36" s="175"/>
      <c r="G36" s="175"/>
      <c r="H36" s="175"/>
      <c r="I36" s="175"/>
      <c r="J36" s="174"/>
      <c r="K36" s="174"/>
      <c r="L36" s="174"/>
      <c r="M36" s="174"/>
      <c r="N36" s="174"/>
    </row>
    <row r="37" spans="1:14">
      <c r="A37" s="175"/>
      <c r="B37" s="175"/>
      <c r="C37" s="175"/>
      <c r="D37" s="175"/>
      <c r="E37" s="175"/>
      <c r="F37" s="175"/>
      <c r="G37" s="175"/>
      <c r="H37" s="175"/>
      <c r="I37" s="175"/>
      <c r="J37" s="174"/>
      <c r="K37" s="174"/>
      <c r="L37" s="174"/>
      <c r="M37" s="174"/>
      <c r="N37" s="174"/>
    </row>
    <row r="38" spans="1:14">
      <c r="A38" s="175"/>
      <c r="B38" s="175"/>
      <c r="C38" s="175"/>
      <c r="D38" s="175"/>
      <c r="E38" s="175"/>
      <c r="F38" s="175"/>
      <c r="G38" s="175"/>
      <c r="H38" s="175"/>
      <c r="I38" s="175"/>
      <c r="J38" s="174"/>
      <c r="K38" s="174"/>
      <c r="L38" s="174"/>
      <c r="M38" s="174"/>
      <c r="N38" s="174"/>
    </row>
    <row r="39" spans="1:14">
      <c r="A39" s="175"/>
      <c r="B39" s="175"/>
      <c r="C39" s="175"/>
      <c r="D39" s="175"/>
      <c r="E39" s="175"/>
      <c r="F39" s="175"/>
      <c r="G39" s="175"/>
      <c r="H39" s="175"/>
      <c r="I39" s="175"/>
      <c r="J39" s="174"/>
      <c r="K39" s="174"/>
      <c r="L39" s="174"/>
      <c r="M39" s="174"/>
      <c r="N39" s="174"/>
    </row>
    <row r="40" spans="1:14">
      <c r="A40" s="175"/>
      <c r="B40" s="175"/>
      <c r="C40" s="175"/>
      <c r="D40" s="175"/>
      <c r="E40" s="175"/>
      <c r="F40" s="175"/>
      <c r="G40" s="175"/>
      <c r="H40" s="175"/>
      <c r="I40" s="175"/>
      <c r="J40" s="174"/>
      <c r="K40" s="174"/>
      <c r="L40" s="174"/>
      <c r="M40" s="174"/>
      <c r="N40" s="174"/>
    </row>
    <row r="41" spans="1:14">
      <c r="A41" s="175"/>
      <c r="B41" s="175"/>
      <c r="C41" s="175"/>
      <c r="D41" s="175"/>
      <c r="E41" s="175"/>
      <c r="F41" s="175"/>
      <c r="G41" s="175"/>
      <c r="H41" s="175"/>
      <c r="I41" s="175"/>
      <c r="J41" s="174"/>
      <c r="K41" s="174"/>
      <c r="L41" s="174"/>
      <c r="M41" s="174"/>
      <c r="N41" s="174"/>
    </row>
    <row r="42" spans="1:14">
      <c r="A42" s="175"/>
      <c r="B42" s="175"/>
      <c r="C42" s="175"/>
      <c r="D42" s="175"/>
      <c r="E42" s="175"/>
      <c r="F42" s="175"/>
      <c r="G42" s="175"/>
      <c r="H42" s="175"/>
      <c r="I42" s="175"/>
      <c r="J42" s="174"/>
      <c r="K42" s="174"/>
      <c r="L42" s="174"/>
      <c r="M42" s="174"/>
      <c r="N42" s="174"/>
    </row>
    <row r="43" spans="1:14">
      <c r="A43" s="175"/>
      <c r="B43" s="175"/>
      <c r="C43" s="175"/>
      <c r="D43" s="175"/>
      <c r="E43" s="175"/>
      <c r="F43" s="175"/>
      <c r="G43" s="175"/>
      <c r="H43" s="175"/>
      <c r="I43" s="175"/>
      <c r="J43" s="174"/>
      <c r="K43" s="174"/>
      <c r="L43" s="174"/>
      <c r="M43" s="174"/>
      <c r="N43" s="174"/>
    </row>
    <row r="44" spans="1:14">
      <c r="A44" s="175"/>
      <c r="B44" s="175"/>
      <c r="C44" s="175"/>
      <c r="D44" s="175"/>
      <c r="E44" s="175"/>
      <c r="F44" s="175"/>
      <c r="G44" s="175"/>
      <c r="H44" s="175"/>
      <c r="I44" s="175"/>
      <c r="J44" s="174"/>
      <c r="K44" s="174"/>
      <c r="L44" s="174"/>
      <c r="M44" s="174"/>
      <c r="N44" s="174"/>
    </row>
    <row r="45" spans="1:14">
      <c r="A45" s="175"/>
      <c r="B45" s="175"/>
      <c r="C45" s="175"/>
      <c r="D45" s="175"/>
      <c r="E45" s="175"/>
      <c r="F45" s="175"/>
      <c r="G45" s="175"/>
      <c r="H45" s="175"/>
      <c r="I45" s="175"/>
      <c r="J45" s="174"/>
      <c r="K45" s="174"/>
      <c r="L45" s="174"/>
      <c r="M45" s="174"/>
      <c r="N45" s="174"/>
    </row>
    <row r="46" spans="1:14">
      <c r="A46" s="175"/>
      <c r="B46" s="175"/>
      <c r="C46" s="175"/>
      <c r="D46" s="175"/>
      <c r="E46" s="175"/>
      <c r="F46" s="175"/>
      <c r="G46" s="175"/>
      <c r="H46" s="175"/>
      <c r="I46" s="175"/>
      <c r="J46" s="174"/>
      <c r="K46" s="174"/>
      <c r="L46" s="174"/>
      <c r="M46" s="174"/>
      <c r="N46" s="174"/>
    </row>
    <row r="47" spans="1:14">
      <c r="A47" s="175"/>
      <c r="B47" s="175"/>
      <c r="C47" s="175"/>
      <c r="D47" s="175"/>
      <c r="E47" s="175"/>
      <c r="F47" s="175"/>
      <c r="G47" s="175"/>
      <c r="H47" s="175"/>
      <c r="I47" s="175"/>
      <c r="J47" s="174"/>
      <c r="K47" s="174"/>
      <c r="L47" s="174"/>
      <c r="M47" s="174"/>
      <c r="N47" s="174"/>
    </row>
    <row r="48" spans="1:14">
      <c r="A48" s="175"/>
      <c r="B48" s="175"/>
      <c r="C48" s="175"/>
      <c r="D48" s="175"/>
      <c r="E48" s="175"/>
      <c r="F48" s="175"/>
      <c r="G48" s="175"/>
      <c r="H48" s="175"/>
      <c r="I48" s="175"/>
      <c r="J48" s="174"/>
      <c r="K48" s="174"/>
      <c r="L48" s="174"/>
      <c r="M48" s="174"/>
      <c r="N48" s="174"/>
    </row>
    <row r="49" spans="1:14">
      <c r="A49" s="175"/>
      <c r="B49" s="175"/>
      <c r="C49" s="175"/>
      <c r="D49" s="175"/>
      <c r="E49" s="175"/>
      <c r="F49" s="175"/>
      <c r="G49" s="175"/>
      <c r="H49" s="175"/>
      <c r="I49" s="175"/>
      <c r="J49" s="174"/>
      <c r="K49" s="174"/>
      <c r="L49" s="174"/>
      <c r="M49" s="174"/>
      <c r="N49" s="174"/>
    </row>
    <row r="50" spans="1:14">
      <c r="A50" s="175"/>
      <c r="B50" s="175"/>
      <c r="C50" s="175"/>
      <c r="D50" s="175"/>
      <c r="E50" s="175"/>
      <c r="F50" s="175"/>
      <c r="G50" s="175"/>
      <c r="H50" s="175"/>
      <c r="I50" s="175"/>
      <c r="J50" s="174"/>
      <c r="K50" s="174"/>
      <c r="L50" s="174"/>
      <c r="M50" s="174"/>
      <c r="N50" s="174"/>
    </row>
    <row r="51" spans="1:14">
      <c r="A51" s="175"/>
      <c r="B51" s="175"/>
      <c r="C51" s="175"/>
      <c r="D51" s="175"/>
      <c r="E51" s="175"/>
      <c r="F51" s="175"/>
      <c r="G51" s="175"/>
      <c r="H51" s="175"/>
      <c r="I51" s="175"/>
      <c r="J51" s="174"/>
      <c r="K51" s="174"/>
      <c r="L51" s="174"/>
      <c r="M51" s="174"/>
      <c r="N51" s="174"/>
    </row>
    <row r="52" spans="1:14">
      <c r="A52" s="175"/>
      <c r="B52" s="175"/>
      <c r="C52" s="175"/>
      <c r="D52" s="175"/>
      <c r="E52" s="175"/>
      <c r="F52" s="175"/>
      <c r="G52" s="175"/>
      <c r="H52" s="175"/>
      <c r="I52" s="175"/>
      <c r="J52" s="174"/>
      <c r="K52" s="174"/>
      <c r="L52" s="174"/>
      <c r="M52" s="174"/>
      <c r="N52" s="174"/>
    </row>
    <row r="53" spans="1:14">
      <c r="A53" s="175"/>
      <c r="B53" s="175"/>
      <c r="C53" s="175"/>
      <c r="D53" s="175"/>
      <c r="E53" s="175"/>
      <c r="F53" s="175"/>
      <c r="G53" s="175"/>
      <c r="H53" s="175"/>
      <c r="I53" s="175"/>
      <c r="J53" s="174"/>
      <c r="K53" s="174"/>
      <c r="L53" s="174"/>
      <c r="M53" s="174"/>
      <c r="N53" s="174"/>
    </row>
    <row r="54" spans="1:14">
      <c r="A54" s="175"/>
      <c r="B54" s="175"/>
      <c r="C54" s="175"/>
      <c r="D54" s="175"/>
      <c r="E54" s="175"/>
      <c r="F54" s="175"/>
      <c r="G54" s="175"/>
      <c r="H54" s="175"/>
      <c r="I54" s="175"/>
      <c r="J54" s="174"/>
      <c r="K54" s="174"/>
      <c r="L54" s="174"/>
      <c r="M54" s="174"/>
      <c r="N54" s="174"/>
    </row>
    <row r="55" spans="1:14">
      <c r="A55" s="175"/>
      <c r="B55" s="175"/>
      <c r="C55" s="175"/>
      <c r="D55" s="175"/>
      <c r="E55" s="175"/>
      <c r="F55" s="175"/>
      <c r="G55" s="175"/>
      <c r="H55" s="175"/>
      <c r="I55" s="175"/>
      <c r="J55" s="174"/>
      <c r="K55" s="174"/>
      <c r="L55" s="174"/>
      <c r="M55" s="174"/>
      <c r="N55" s="174"/>
    </row>
    <row r="56" spans="1:14">
      <c r="A56" s="175"/>
      <c r="B56" s="175"/>
      <c r="C56" s="175"/>
      <c r="D56" s="175"/>
      <c r="E56" s="175"/>
      <c r="F56" s="175"/>
      <c r="G56" s="175"/>
      <c r="H56" s="175"/>
      <c r="I56" s="175"/>
      <c r="J56" s="174"/>
      <c r="K56" s="174"/>
      <c r="L56" s="174"/>
      <c r="M56" s="174"/>
      <c r="N56" s="174"/>
    </row>
    <row r="57" spans="1:14">
      <c r="A57" s="175"/>
      <c r="B57" s="175"/>
      <c r="C57" s="175"/>
      <c r="D57" s="175"/>
      <c r="E57" s="175"/>
      <c r="F57" s="175"/>
      <c r="G57" s="175"/>
      <c r="H57" s="175"/>
      <c r="I57" s="175"/>
      <c r="J57" s="174"/>
      <c r="K57" s="174"/>
      <c r="L57" s="174"/>
      <c r="M57" s="174"/>
      <c r="N57" s="174"/>
    </row>
    <row r="58" spans="1:14">
      <c r="A58" s="175"/>
      <c r="B58" s="175"/>
      <c r="C58" s="175"/>
      <c r="D58" s="175"/>
      <c r="E58" s="175"/>
      <c r="F58" s="175"/>
      <c r="G58" s="175"/>
      <c r="H58" s="175"/>
      <c r="I58" s="175"/>
      <c r="J58" s="174"/>
      <c r="K58" s="174"/>
      <c r="L58" s="174"/>
      <c r="M58" s="174"/>
      <c r="N58" s="174"/>
    </row>
    <row r="59" spans="1:14">
      <c r="A59" s="175"/>
      <c r="B59" s="175"/>
      <c r="C59" s="175"/>
      <c r="D59" s="175"/>
      <c r="E59" s="175"/>
      <c r="F59" s="175"/>
      <c r="G59" s="175"/>
      <c r="H59" s="175"/>
      <c r="I59" s="175"/>
      <c r="J59" s="174"/>
      <c r="K59" s="174"/>
      <c r="L59" s="174"/>
      <c r="M59" s="174"/>
      <c r="N59" s="174"/>
    </row>
    <row r="60" spans="1:14">
      <c r="A60" s="175"/>
      <c r="B60" s="175"/>
      <c r="C60" s="175"/>
      <c r="D60" s="175"/>
      <c r="E60" s="175"/>
      <c r="F60" s="175"/>
      <c r="G60" s="175"/>
      <c r="H60" s="175"/>
      <c r="I60" s="175"/>
      <c r="J60" s="174"/>
      <c r="K60" s="174"/>
      <c r="L60" s="174"/>
      <c r="M60" s="174"/>
      <c r="N60" s="174"/>
    </row>
    <row r="61" spans="1:14">
      <c r="A61" s="175"/>
      <c r="B61" s="175"/>
      <c r="C61" s="175"/>
      <c r="D61" s="175"/>
      <c r="E61" s="175"/>
      <c r="F61" s="175"/>
      <c r="G61" s="175"/>
      <c r="H61" s="175"/>
      <c r="I61" s="175"/>
      <c r="J61" s="174"/>
      <c r="K61" s="174"/>
      <c r="L61" s="174"/>
      <c r="M61" s="174"/>
      <c r="N61" s="174"/>
    </row>
    <row r="62" spans="1:14">
      <c r="A62" s="175"/>
      <c r="B62" s="175"/>
      <c r="C62" s="175"/>
      <c r="D62" s="175"/>
      <c r="E62" s="175"/>
      <c r="F62" s="175"/>
      <c r="G62" s="175"/>
      <c r="H62" s="175"/>
      <c r="I62" s="175"/>
      <c r="J62" s="174"/>
      <c r="K62" s="174"/>
      <c r="L62" s="174"/>
      <c r="M62" s="174"/>
      <c r="N62" s="174"/>
    </row>
    <row r="63" spans="1:14">
      <c r="A63" s="175"/>
      <c r="B63" s="175"/>
      <c r="C63" s="175"/>
      <c r="D63" s="175"/>
      <c r="E63" s="175"/>
      <c r="F63" s="175"/>
      <c r="G63" s="175"/>
      <c r="H63" s="175"/>
      <c r="I63" s="175"/>
      <c r="J63" s="174"/>
      <c r="K63" s="174"/>
      <c r="L63" s="174"/>
      <c r="M63" s="174"/>
      <c r="N63" s="174"/>
    </row>
    <row r="64" spans="1:14">
      <c r="A64" s="175"/>
      <c r="B64" s="175"/>
      <c r="C64" s="175"/>
      <c r="D64" s="175"/>
      <c r="E64" s="175"/>
      <c r="F64" s="175"/>
      <c r="G64" s="175"/>
      <c r="H64" s="175"/>
      <c r="I64" s="175"/>
      <c r="J64" s="174"/>
      <c r="K64" s="174"/>
      <c r="L64" s="174"/>
      <c r="M64" s="174"/>
      <c r="N64" s="174"/>
    </row>
    <row r="65" spans="1:14">
      <c r="A65" s="175"/>
      <c r="B65" s="175"/>
      <c r="C65" s="175"/>
      <c r="D65" s="175"/>
      <c r="E65" s="175"/>
      <c r="F65" s="175"/>
      <c r="G65" s="175"/>
      <c r="H65" s="175"/>
      <c r="I65" s="175"/>
      <c r="J65" s="174"/>
      <c r="K65" s="174"/>
      <c r="L65" s="174"/>
      <c r="M65" s="174"/>
      <c r="N65" s="174"/>
    </row>
    <row r="66" spans="1:14">
      <c r="A66" s="175"/>
      <c r="B66" s="175"/>
      <c r="C66" s="175"/>
      <c r="D66" s="175"/>
      <c r="E66" s="175"/>
      <c r="F66" s="175"/>
      <c r="G66" s="175"/>
      <c r="H66" s="175"/>
      <c r="I66" s="175"/>
      <c r="J66" s="174"/>
      <c r="K66" s="174"/>
      <c r="L66" s="174"/>
      <c r="M66" s="174"/>
      <c r="N66" s="174"/>
    </row>
    <row r="67" spans="1:14">
      <c r="A67" s="175"/>
      <c r="B67" s="175"/>
      <c r="C67" s="175"/>
      <c r="D67" s="175"/>
      <c r="E67" s="175"/>
      <c r="F67" s="175"/>
      <c r="G67" s="175"/>
      <c r="H67" s="175"/>
      <c r="I67" s="175"/>
      <c r="J67" s="174"/>
      <c r="K67" s="174"/>
      <c r="L67" s="174"/>
      <c r="M67" s="174"/>
      <c r="N67" s="174"/>
    </row>
    <row r="68" spans="1:14">
      <c r="A68" s="175"/>
      <c r="B68" s="175"/>
      <c r="C68" s="175"/>
      <c r="D68" s="175"/>
      <c r="E68" s="175"/>
      <c r="F68" s="175"/>
      <c r="G68" s="175"/>
      <c r="H68" s="175"/>
      <c r="I68" s="175"/>
      <c r="J68" s="174"/>
      <c r="K68" s="174"/>
      <c r="L68" s="174"/>
      <c r="M68" s="174"/>
      <c r="N68" s="174"/>
    </row>
    <row r="69" spans="1:14">
      <c r="A69" s="175"/>
      <c r="B69" s="175"/>
      <c r="C69" s="175"/>
      <c r="D69" s="175"/>
      <c r="E69" s="175"/>
      <c r="F69" s="175"/>
      <c r="G69" s="175"/>
      <c r="H69" s="175"/>
      <c r="I69" s="175"/>
      <c r="J69" s="174"/>
      <c r="K69" s="174"/>
      <c r="L69" s="174"/>
      <c r="M69" s="174"/>
      <c r="N69" s="174"/>
    </row>
    <row r="70" spans="1:14">
      <c r="A70" s="175"/>
      <c r="B70" s="175"/>
      <c r="C70" s="175"/>
      <c r="D70" s="175"/>
      <c r="E70" s="175"/>
      <c r="F70" s="175"/>
      <c r="G70" s="175"/>
      <c r="H70" s="175"/>
      <c r="I70" s="175"/>
      <c r="J70" s="174"/>
      <c r="K70" s="174"/>
      <c r="L70" s="174"/>
      <c r="M70" s="174"/>
      <c r="N70" s="174"/>
    </row>
    <row r="71" spans="1:14">
      <c r="A71" s="175"/>
      <c r="B71" s="175"/>
      <c r="C71" s="175"/>
      <c r="D71" s="175"/>
      <c r="E71" s="175"/>
      <c r="F71" s="175"/>
      <c r="G71" s="175"/>
      <c r="H71" s="175"/>
      <c r="I71" s="175"/>
      <c r="J71" s="174"/>
      <c r="K71" s="174"/>
      <c r="L71" s="174"/>
      <c r="M71" s="174"/>
      <c r="N71" s="174"/>
    </row>
    <row r="72" spans="1:14">
      <c r="A72" s="175"/>
      <c r="B72" s="175"/>
      <c r="C72" s="175"/>
      <c r="D72" s="175"/>
      <c r="E72" s="175"/>
      <c r="F72" s="175"/>
      <c r="G72" s="175"/>
      <c r="H72" s="175"/>
      <c r="I72" s="175"/>
      <c r="J72" s="174"/>
      <c r="K72" s="174"/>
      <c r="L72" s="174"/>
      <c r="M72" s="174"/>
      <c r="N72" s="174"/>
    </row>
    <row r="73" spans="1:14">
      <c r="A73" s="175"/>
      <c r="B73" s="175"/>
      <c r="C73" s="175"/>
      <c r="D73" s="175"/>
      <c r="E73" s="175"/>
      <c r="F73" s="175"/>
      <c r="G73" s="175"/>
      <c r="H73" s="175"/>
      <c r="I73" s="175"/>
      <c r="J73" s="174"/>
      <c r="K73" s="174"/>
      <c r="L73" s="174"/>
      <c r="M73" s="174"/>
      <c r="N73" s="174"/>
    </row>
    <row r="74" spans="1:14">
      <c r="A74" s="175"/>
      <c r="B74" s="175"/>
      <c r="C74" s="175"/>
      <c r="D74" s="175"/>
      <c r="E74" s="175"/>
      <c r="F74" s="175"/>
      <c r="G74" s="175"/>
      <c r="H74" s="175"/>
      <c r="I74" s="175"/>
      <c r="J74" s="174"/>
      <c r="K74" s="174"/>
      <c r="L74" s="174"/>
      <c r="M74" s="174"/>
      <c r="N74" s="174"/>
    </row>
    <row r="75" spans="1:14">
      <c r="A75" s="175"/>
      <c r="B75" s="175"/>
      <c r="C75" s="175"/>
      <c r="D75" s="175"/>
      <c r="E75" s="175"/>
      <c r="F75" s="175"/>
      <c r="G75" s="175"/>
      <c r="H75" s="175"/>
      <c r="I75" s="175"/>
      <c r="J75" s="174"/>
      <c r="K75" s="174"/>
      <c r="L75" s="174"/>
      <c r="M75" s="174"/>
      <c r="N75" s="174"/>
    </row>
    <row r="76" spans="1:14">
      <c r="A76" s="175"/>
      <c r="B76" s="175"/>
      <c r="C76" s="175"/>
      <c r="D76" s="175"/>
      <c r="E76" s="175"/>
      <c r="F76" s="175"/>
      <c r="G76" s="175"/>
      <c r="H76" s="175"/>
      <c r="I76" s="175"/>
      <c r="J76" s="174"/>
      <c r="K76" s="174"/>
      <c r="L76" s="174"/>
      <c r="M76" s="174"/>
      <c r="N76" s="174"/>
    </row>
    <row r="77" spans="1:14">
      <c r="A77" s="175"/>
      <c r="B77" s="175"/>
      <c r="C77" s="175"/>
      <c r="D77" s="175"/>
      <c r="E77" s="175"/>
      <c r="F77" s="175"/>
      <c r="G77" s="175"/>
      <c r="H77" s="175"/>
      <c r="I77" s="175"/>
      <c r="J77" s="174"/>
      <c r="K77" s="174"/>
      <c r="L77" s="174"/>
      <c r="M77" s="174"/>
      <c r="N77" s="174"/>
    </row>
    <row r="78" spans="1:14">
      <c r="A78" s="175"/>
      <c r="B78" s="175"/>
      <c r="C78" s="175"/>
      <c r="D78" s="175"/>
      <c r="E78" s="175"/>
      <c r="F78" s="175"/>
      <c r="G78" s="175"/>
      <c r="H78" s="175"/>
      <c r="I78" s="175"/>
      <c r="J78" s="174"/>
      <c r="K78" s="174"/>
      <c r="L78" s="174"/>
      <c r="M78" s="174"/>
      <c r="N78" s="174"/>
    </row>
    <row r="79" spans="1:14">
      <c r="A79" s="175"/>
      <c r="B79" s="175"/>
      <c r="C79" s="175"/>
      <c r="D79" s="175"/>
      <c r="E79" s="175"/>
      <c r="F79" s="175"/>
      <c r="G79" s="175"/>
      <c r="H79" s="175"/>
      <c r="I79" s="175"/>
      <c r="J79" s="174"/>
      <c r="K79" s="174"/>
      <c r="L79" s="174"/>
      <c r="M79" s="174"/>
      <c r="N79" s="174"/>
    </row>
    <row r="80" spans="1:14">
      <c r="A80" s="175"/>
      <c r="B80" s="175"/>
      <c r="C80" s="175"/>
      <c r="D80" s="175"/>
      <c r="E80" s="175"/>
      <c r="F80" s="175"/>
      <c r="G80" s="175"/>
      <c r="H80" s="175"/>
      <c r="I80" s="175"/>
      <c r="J80" s="174"/>
      <c r="K80" s="174"/>
      <c r="L80" s="174"/>
      <c r="M80" s="174"/>
      <c r="N80" s="174"/>
    </row>
    <row r="81" spans="1:14">
      <c r="A81" s="175"/>
      <c r="B81" s="175"/>
      <c r="C81" s="175"/>
      <c r="D81" s="175"/>
      <c r="E81" s="175"/>
      <c r="F81" s="175"/>
      <c r="G81" s="175"/>
      <c r="H81" s="175"/>
      <c r="I81" s="175"/>
      <c r="J81" s="174"/>
      <c r="K81" s="174"/>
      <c r="L81" s="174"/>
      <c r="M81" s="174"/>
      <c r="N81" s="174"/>
    </row>
    <row r="82" spans="1:14">
      <c r="A82" s="175"/>
      <c r="B82" s="175"/>
      <c r="C82" s="175"/>
      <c r="D82" s="175"/>
      <c r="E82" s="175"/>
      <c r="F82" s="175"/>
      <c r="G82" s="175"/>
      <c r="H82" s="175"/>
      <c r="I82" s="175"/>
      <c r="J82" s="174"/>
      <c r="K82" s="174"/>
      <c r="L82" s="174"/>
      <c r="M82" s="174"/>
      <c r="N82" s="174"/>
    </row>
    <row r="83" spans="1:14">
      <c r="A83" s="175"/>
      <c r="B83" s="175"/>
      <c r="C83" s="175"/>
      <c r="D83" s="175"/>
      <c r="E83" s="175"/>
      <c r="F83" s="175"/>
      <c r="G83" s="175"/>
      <c r="H83" s="175"/>
      <c r="I83" s="175"/>
      <c r="J83" s="174"/>
      <c r="K83" s="174"/>
      <c r="L83" s="174"/>
      <c r="M83" s="174"/>
      <c r="N83" s="174"/>
    </row>
    <row r="84" spans="1:14">
      <c r="A84" s="175"/>
      <c r="B84" s="175"/>
      <c r="C84" s="175"/>
      <c r="D84" s="175"/>
      <c r="E84" s="175"/>
      <c r="F84" s="175"/>
      <c r="G84" s="175"/>
      <c r="H84" s="175"/>
      <c r="I84" s="175"/>
      <c r="J84" s="174"/>
      <c r="K84" s="174"/>
      <c r="L84" s="174"/>
      <c r="M84" s="174"/>
      <c r="N84" s="174"/>
    </row>
    <row r="85" spans="1:14">
      <c r="A85" s="175"/>
      <c r="B85" s="175"/>
      <c r="C85" s="175"/>
      <c r="D85" s="175"/>
      <c r="E85" s="175"/>
      <c r="F85" s="175"/>
      <c r="G85" s="175"/>
      <c r="H85" s="175"/>
      <c r="I85" s="175"/>
      <c r="J85" s="174"/>
      <c r="K85" s="174"/>
      <c r="L85" s="174"/>
      <c r="M85" s="174"/>
      <c r="N85" s="174"/>
    </row>
    <row r="86" spans="1:14">
      <c r="A86" s="175"/>
      <c r="B86" s="175"/>
      <c r="C86" s="175"/>
      <c r="D86" s="175"/>
      <c r="E86" s="175"/>
      <c r="F86" s="175"/>
      <c r="G86" s="175"/>
      <c r="H86" s="175"/>
      <c r="I86" s="175"/>
      <c r="J86" s="174"/>
      <c r="K86" s="174"/>
      <c r="L86" s="174"/>
      <c r="M86" s="174"/>
      <c r="N86" s="174"/>
    </row>
    <row r="87" spans="1:14">
      <c r="A87" s="175"/>
      <c r="B87" s="175"/>
      <c r="C87" s="175"/>
      <c r="D87" s="175"/>
      <c r="E87" s="175"/>
      <c r="F87" s="175"/>
      <c r="G87" s="175"/>
      <c r="H87" s="175"/>
      <c r="I87" s="175"/>
      <c r="J87" s="174"/>
      <c r="K87" s="174"/>
      <c r="L87" s="174"/>
      <c r="M87" s="174"/>
      <c r="N87" s="174"/>
    </row>
    <row r="88" spans="1:14">
      <c r="A88" s="175"/>
      <c r="B88" s="175"/>
      <c r="C88" s="175"/>
      <c r="D88" s="175"/>
      <c r="E88" s="175"/>
      <c r="F88" s="175"/>
      <c r="G88" s="175"/>
      <c r="H88" s="175"/>
      <c r="I88" s="175"/>
      <c r="J88" s="174"/>
      <c r="K88" s="174"/>
      <c r="L88" s="174"/>
      <c r="M88" s="174"/>
      <c r="N88" s="174"/>
    </row>
    <row r="89" spans="1:14">
      <c r="A89" s="175"/>
      <c r="B89" s="175"/>
      <c r="C89" s="175"/>
      <c r="D89" s="175"/>
      <c r="E89" s="175"/>
      <c r="F89" s="175"/>
      <c r="G89" s="175"/>
      <c r="H89" s="175"/>
      <c r="I89" s="175"/>
      <c r="J89" s="174"/>
      <c r="K89" s="174"/>
      <c r="L89" s="174"/>
      <c r="M89" s="174"/>
      <c r="N89" s="174"/>
    </row>
    <row r="90" spans="1:14">
      <c r="A90" s="175"/>
      <c r="B90" s="175"/>
      <c r="C90" s="175"/>
      <c r="D90" s="175"/>
      <c r="E90" s="175"/>
      <c r="F90" s="175"/>
      <c r="G90" s="175"/>
      <c r="H90" s="175"/>
      <c r="I90" s="175"/>
      <c r="J90" s="174"/>
      <c r="K90" s="174"/>
      <c r="L90" s="174"/>
      <c r="M90" s="174"/>
      <c r="N90" s="174"/>
    </row>
    <row r="91" spans="1:14">
      <c r="A91" s="175"/>
      <c r="B91" s="175"/>
      <c r="C91" s="175"/>
      <c r="D91" s="175"/>
      <c r="E91" s="175"/>
      <c r="F91" s="175"/>
      <c r="G91" s="175"/>
      <c r="H91" s="175"/>
      <c r="I91" s="175"/>
      <c r="J91" s="174"/>
      <c r="K91" s="174"/>
      <c r="L91" s="174"/>
      <c r="M91" s="174"/>
      <c r="N91" s="174"/>
    </row>
    <row r="92" spans="1:14">
      <c r="A92" s="175"/>
      <c r="B92" s="175"/>
      <c r="C92" s="175"/>
      <c r="D92" s="175"/>
      <c r="E92" s="175"/>
      <c r="F92" s="175"/>
      <c r="G92" s="175"/>
      <c r="H92" s="175"/>
      <c r="I92" s="175"/>
      <c r="J92" s="174"/>
      <c r="K92" s="174"/>
      <c r="L92" s="174"/>
      <c r="M92" s="174"/>
      <c r="N92" s="174"/>
    </row>
    <row r="93" spans="1:14">
      <c r="A93" s="175"/>
      <c r="B93" s="175"/>
      <c r="C93" s="175"/>
      <c r="D93" s="175"/>
      <c r="E93" s="175"/>
      <c r="F93" s="175"/>
      <c r="G93" s="175"/>
      <c r="H93" s="175"/>
      <c r="I93" s="175"/>
      <c r="J93" s="174"/>
      <c r="K93" s="174"/>
      <c r="L93" s="174"/>
      <c r="M93" s="174"/>
      <c r="N93" s="174"/>
    </row>
    <row r="94" spans="1:14">
      <c r="A94" s="175"/>
      <c r="B94" s="175"/>
      <c r="C94" s="175"/>
      <c r="D94" s="175"/>
      <c r="E94" s="175"/>
      <c r="F94" s="175"/>
      <c r="G94" s="175"/>
      <c r="H94" s="175"/>
      <c r="I94" s="175"/>
      <c r="J94" s="174"/>
      <c r="K94" s="174"/>
      <c r="L94" s="174"/>
      <c r="M94" s="174"/>
      <c r="N94" s="174"/>
    </row>
    <row r="95" spans="1:14">
      <c r="A95" s="175"/>
      <c r="B95" s="175"/>
      <c r="C95" s="175"/>
      <c r="D95" s="175"/>
      <c r="E95" s="175"/>
      <c r="F95" s="175"/>
      <c r="G95" s="175"/>
      <c r="H95" s="175"/>
      <c r="I95" s="175"/>
      <c r="J95" s="174"/>
      <c r="K95" s="174"/>
      <c r="L95" s="174"/>
      <c r="M95" s="174"/>
      <c r="N95" s="174"/>
    </row>
    <row r="96" spans="1:14">
      <c r="A96" s="175"/>
      <c r="B96" s="175"/>
      <c r="C96" s="175"/>
      <c r="D96" s="175"/>
      <c r="E96" s="175"/>
      <c r="F96" s="175"/>
      <c r="G96" s="175"/>
      <c r="H96" s="175"/>
      <c r="I96" s="175"/>
      <c r="J96" s="174"/>
      <c r="K96" s="174"/>
      <c r="L96" s="174"/>
      <c r="M96" s="174"/>
      <c r="N96" s="174"/>
    </row>
    <row r="97" spans="1:14">
      <c r="A97" s="175"/>
      <c r="B97" s="175"/>
      <c r="C97" s="175"/>
      <c r="D97" s="175"/>
      <c r="E97" s="175"/>
      <c r="F97" s="175"/>
      <c r="G97" s="175"/>
      <c r="H97" s="175"/>
      <c r="I97" s="175"/>
      <c r="J97" s="174"/>
      <c r="K97" s="174"/>
      <c r="L97" s="174"/>
      <c r="M97" s="174"/>
      <c r="N97" s="174"/>
    </row>
    <row r="98" spans="1:14">
      <c r="A98" s="175"/>
      <c r="B98" s="175"/>
      <c r="C98" s="175"/>
      <c r="D98" s="175"/>
      <c r="E98" s="175"/>
      <c r="F98" s="175"/>
      <c r="G98" s="175"/>
      <c r="H98" s="175"/>
      <c r="I98" s="175"/>
      <c r="J98" s="174"/>
      <c r="K98" s="174"/>
      <c r="L98" s="174"/>
      <c r="M98" s="174"/>
      <c r="N98" s="174"/>
    </row>
    <row r="99" spans="1:14">
      <c r="A99" s="175"/>
      <c r="B99" s="175"/>
      <c r="C99" s="175"/>
      <c r="D99" s="175"/>
      <c r="E99" s="175"/>
      <c r="F99" s="175"/>
      <c r="G99" s="175"/>
      <c r="H99" s="175"/>
      <c r="I99" s="175"/>
      <c r="J99" s="174"/>
      <c r="K99" s="174"/>
      <c r="L99" s="174"/>
      <c r="M99" s="174"/>
      <c r="N99" s="174"/>
    </row>
    <row r="100" spans="1:14">
      <c r="A100" s="175"/>
      <c r="B100" s="175"/>
      <c r="C100" s="175"/>
      <c r="D100" s="175"/>
      <c r="E100" s="175"/>
      <c r="F100" s="175"/>
      <c r="G100" s="175"/>
      <c r="H100" s="175"/>
      <c r="I100" s="175"/>
      <c r="J100" s="174"/>
      <c r="K100" s="174"/>
      <c r="L100" s="174"/>
      <c r="M100" s="174"/>
      <c r="N100" s="174"/>
    </row>
    <row r="101" spans="1:14">
      <c r="A101" s="175"/>
      <c r="B101" s="175"/>
      <c r="C101" s="175"/>
      <c r="D101" s="175"/>
      <c r="E101" s="175"/>
      <c r="F101" s="175"/>
      <c r="G101" s="175"/>
      <c r="H101" s="175"/>
      <c r="I101" s="175"/>
      <c r="J101" s="174"/>
      <c r="K101" s="174"/>
      <c r="L101" s="174"/>
      <c r="M101" s="174"/>
      <c r="N101" s="174"/>
    </row>
    <row r="102" spans="1:14">
      <c r="A102" s="175"/>
      <c r="B102" s="175"/>
      <c r="C102" s="175"/>
      <c r="D102" s="175"/>
      <c r="E102" s="175"/>
      <c r="F102" s="175"/>
      <c r="G102" s="175"/>
      <c r="H102" s="175"/>
      <c r="I102" s="175"/>
      <c r="J102" s="174"/>
      <c r="K102" s="174"/>
      <c r="L102" s="174"/>
      <c r="M102" s="174"/>
      <c r="N102" s="174"/>
    </row>
  </sheetData>
  <phoneticPr fontId="2" type="noConversion"/>
  <conditionalFormatting sqref="B2:B102">
    <cfRule type="expression" dxfId="226" priority="6">
      <formula>AND(XEG2=0,XEH2&lt;&gt;"")</formula>
    </cfRule>
  </conditionalFormatting>
  <conditionalFormatting sqref="A2:N102">
    <cfRule type="expression" dxfId="225" priority="5">
      <formula>AND(XEG2=0,XEH2&lt;&gt;"")</formula>
    </cfRule>
  </conditionalFormatting>
  <conditionalFormatting sqref="D2:G102">
    <cfRule type="cellIs" dxfId="224" priority="3" operator="lessThan">
      <formula>#REF!</formula>
    </cfRule>
    <cfRule type="cellIs" dxfId="223" priority="4" operator="equal">
      <formula>#REF!</formula>
    </cfRule>
  </conditionalFormatting>
  <conditionalFormatting sqref="H2:H102">
    <cfRule type="cellIs" dxfId="222" priority="1" operator="lessThan">
      <formula>#REF!*COUNTIF(D2:G2,"&gt;0")</formula>
    </cfRule>
    <cfRule type="cellIs" dxfId="221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12"/>
  <sheetViews>
    <sheetView workbookViewId="0">
      <pane ySplit="1" topLeftCell="A2" activePane="bottomLeft" state="frozen"/>
      <selection activeCell="C18" sqref="C18"/>
      <selection pane="bottomLeft" activeCell="I15" sqref="I15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10" width="10.625" customWidth="1"/>
  </cols>
  <sheetData>
    <row r="1" spans="1:10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358</v>
      </c>
      <c r="G1" s="164" t="s">
        <v>355</v>
      </c>
      <c r="H1" s="164" t="s">
        <v>356</v>
      </c>
      <c r="I1" s="164" t="s">
        <v>357</v>
      </c>
      <c r="J1" s="165" t="s">
        <v>314</v>
      </c>
    </row>
    <row r="2" spans="1:10">
      <c r="A2" s="135">
        <v>1</v>
      </c>
      <c r="B2" s="136" t="s">
        <v>23</v>
      </c>
      <c r="C2" s="137" t="s">
        <v>24</v>
      </c>
      <c r="D2" s="169">
        <f>VLOOKUP($C2,'105冬男D'!$C$2:$M$6,11,FALSE)</f>
        <v>39.600000000000009</v>
      </c>
      <c r="E2" s="169">
        <f>VLOOKUP($C2,'106春男D'!$C$2:$N$10,12,FALSE)</f>
        <v>35.857142857142847</v>
      </c>
      <c r="F2" s="169">
        <f>VLOOKUP($C2,'106夏男D'!$C$2:$N$10,12,FALSE)</f>
        <v>49.857142857142861</v>
      </c>
      <c r="G2" s="169">
        <f t="shared" ref="G2:G12" si="0">D2*1.2</f>
        <v>47.52000000000001</v>
      </c>
      <c r="H2" s="169">
        <f t="shared" ref="H2:H12" si="1">E2*1.3</f>
        <v>46.6142857142857</v>
      </c>
      <c r="I2" s="169">
        <f t="shared" ref="I2:I12" si="2">F2*1.5</f>
        <v>74.785714285714292</v>
      </c>
      <c r="J2" s="169">
        <f t="shared" ref="J2:J12" si="3">SUM(G2:I2)</f>
        <v>168.92000000000002</v>
      </c>
    </row>
    <row r="3" spans="1:10">
      <c r="A3" s="135">
        <v>2</v>
      </c>
      <c r="B3" s="136" t="s">
        <v>23</v>
      </c>
      <c r="C3" s="137" t="s">
        <v>34</v>
      </c>
      <c r="D3" s="169">
        <f>VLOOKUP($C3,'105冬男D'!$C$2:$M$6,11,FALSE)</f>
        <v>24.600000000000009</v>
      </c>
      <c r="E3" s="169">
        <f>VLOOKUP($C3,'106春男D'!$C$2:$N$10,12,FALSE)</f>
        <v>31.857142857142847</v>
      </c>
      <c r="F3" s="169">
        <f>VLOOKUP($C3,'106夏男D'!$C$2:$N$10,12,FALSE)</f>
        <v>28.857142857142861</v>
      </c>
      <c r="G3" s="169">
        <f t="shared" si="0"/>
        <v>29.52000000000001</v>
      </c>
      <c r="H3" s="169">
        <f t="shared" si="1"/>
        <v>41.414285714285704</v>
      </c>
      <c r="I3" s="169">
        <f t="shared" si="2"/>
        <v>43.285714285714292</v>
      </c>
      <c r="J3" s="169">
        <f t="shared" si="3"/>
        <v>114.22000000000001</v>
      </c>
    </row>
    <row r="4" spans="1:10">
      <c r="A4" s="135">
        <v>3</v>
      </c>
      <c r="B4" s="136" t="s">
        <v>23</v>
      </c>
      <c r="C4" s="137" t="s">
        <v>35</v>
      </c>
      <c r="D4" s="169">
        <f>VLOOKUP($C4,'105冬男D'!$C$2:$M$6,11,FALSE)</f>
        <v>7.6000000000000085</v>
      </c>
      <c r="E4" s="169">
        <f>VLOOKUP($C4,'106春男D'!$C$2:$N$10,12,FALSE)</f>
        <v>24.857142857142847</v>
      </c>
      <c r="F4" s="169">
        <f>VLOOKUP($C4,'106夏男D'!$C$2:$N$10,12,FALSE)</f>
        <v>31.857142857142861</v>
      </c>
      <c r="G4" s="169">
        <f t="shared" si="0"/>
        <v>9.1200000000000099</v>
      </c>
      <c r="H4" s="169">
        <f t="shared" si="1"/>
        <v>32.314285714285703</v>
      </c>
      <c r="I4" s="169">
        <f t="shared" si="2"/>
        <v>47.785714285714292</v>
      </c>
      <c r="J4" s="169">
        <f t="shared" si="3"/>
        <v>89.22</v>
      </c>
    </row>
    <row r="5" spans="1:10">
      <c r="A5" s="135">
        <v>4</v>
      </c>
      <c r="B5" s="136" t="s">
        <v>23</v>
      </c>
      <c r="C5" s="137" t="s">
        <v>185</v>
      </c>
      <c r="D5" s="169"/>
      <c r="E5" s="169">
        <f>VLOOKUP($C5,'106春男D'!$C$2:$N$10,12,FALSE)</f>
        <v>16.857142857142847</v>
      </c>
      <c r="F5" s="169">
        <f>VLOOKUP($C5,'106夏男D'!$C$2:$N$10,12,FALSE)</f>
        <v>22.857142857142861</v>
      </c>
      <c r="G5" s="169">
        <f t="shared" si="0"/>
        <v>0</v>
      </c>
      <c r="H5" s="169">
        <f t="shared" si="1"/>
        <v>21.9142857142857</v>
      </c>
      <c r="I5" s="169">
        <f t="shared" si="2"/>
        <v>34.285714285714292</v>
      </c>
      <c r="J5" s="169">
        <f t="shared" si="3"/>
        <v>56.199999999999989</v>
      </c>
    </row>
    <row r="6" spans="1:10">
      <c r="A6" s="135">
        <v>5</v>
      </c>
      <c r="B6" s="136" t="s">
        <v>23</v>
      </c>
      <c r="C6" s="137" t="s">
        <v>36</v>
      </c>
      <c r="D6" s="169">
        <f>VLOOKUP($C6,'105冬男D'!$C$2:$M$6,11,FALSE)</f>
        <v>12.600000000000009</v>
      </c>
      <c r="E6" s="169">
        <f>VLOOKUP($C6,'106春男D'!$C$2:$N$10,12,FALSE)</f>
        <v>20.857142857142847</v>
      </c>
      <c r="F6" s="169"/>
      <c r="G6" s="169">
        <f t="shared" si="0"/>
        <v>15.12000000000001</v>
      </c>
      <c r="H6" s="169">
        <f t="shared" si="1"/>
        <v>27.114285714285703</v>
      </c>
      <c r="I6" s="169">
        <f t="shared" si="2"/>
        <v>0</v>
      </c>
      <c r="J6" s="169">
        <f t="shared" si="3"/>
        <v>42.234285714285711</v>
      </c>
    </row>
    <row r="7" spans="1:10">
      <c r="A7" s="135">
        <v>6</v>
      </c>
      <c r="B7" s="136" t="s">
        <v>23</v>
      </c>
      <c r="C7" s="137" t="s">
        <v>184</v>
      </c>
      <c r="D7" s="169"/>
      <c r="E7" s="169">
        <f>VLOOKUP($C7,'106春男D'!$C$2:$N$10,12,FALSE)</f>
        <v>25.857142857142847</v>
      </c>
      <c r="F7" s="169"/>
      <c r="G7" s="169">
        <f t="shared" si="0"/>
        <v>0</v>
      </c>
      <c r="H7" s="169">
        <f t="shared" si="1"/>
        <v>33.6142857142857</v>
      </c>
      <c r="I7" s="169">
        <f t="shared" si="2"/>
        <v>0</v>
      </c>
      <c r="J7" s="169">
        <f t="shared" si="3"/>
        <v>33.6142857142857</v>
      </c>
    </row>
    <row r="8" spans="1:10">
      <c r="A8" s="135">
        <v>7</v>
      </c>
      <c r="B8" s="136" t="s">
        <v>23</v>
      </c>
      <c r="C8" s="137" t="s">
        <v>345</v>
      </c>
      <c r="D8" s="169"/>
      <c r="E8" s="169"/>
      <c r="F8" s="169">
        <f>VLOOKUP($C8,'106夏男D'!$C$2:$N$10,12,FALSE)</f>
        <v>17.857142857142861</v>
      </c>
      <c r="G8" s="169">
        <f t="shared" si="0"/>
        <v>0</v>
      </c>
      <c r="H8" s="169">
        <f t="shared" si="1"/>
        <v>0</v>
      </c>
      <c r="I8" s="169">
        <f t="shared" si="2"/>
        <v>26.785714285714292</v>
      </c>
      <c r="J8" s="169">
        <f t="shared" si="3"/>
        <v>26.785714285714292</v>
      </c>
    </row>
    <row r="9" spans="1:10">
      <c r="A9" s="135">
        <v>8</v>
      </c>
      <c r="B9" s="136" t="s">
        <v>23</v>
      </c>
      <c r="C9" s="137" t="s">
        <v>298</v>
      </c>
      <c r="D9" s="169">
        <f>VLOOKUP($C9,'105冬男D'!$C$2:$M$6,11,FALSE)</f>
        <v>15.600000000000009</v>
      </c>
      <c r="E9" s="169"/>
      <c r="F9" s="169"/>
      <c r="G9" s="169">
        <f t="shared" si="0"/>
        <v>18.72000000000001</v>
      </c>
      <c r="H9" s="169">
        <f t="shared" si="1"/>
        <v>0</v>
      </c>
      <c r="I9" s="169">
        <f t="shared" si="2"/>
        <v>0</v>
      </c>
      <c r="J9" s="169">
        <f t="shared" si="3"/>
        <v>18.72000000000001</v>
      </c>
    </row>
    <row r="10" spans="1:10">
      <c r="A10" s="135">
        <v>9</v>
      </c>
      <c r="B10" s="136" t="s">
        <v>23</v>
      </c>
      <c r="C10" s="137" t="s">
        <v>347</v>
      </c>
      <c r="D10" s="169"/>
      <c r="E10" s="169"/>
      <c r="F10" s="169">
        <f>VLOOKUP($C10,'106夏男D'!$C$2:$N$10,12,FALSE)</f>
        <v>6</v>
      </c>
      <c r="G10" s="169">
        <f t="shared" si="0"/>
        <v>0</v>
      </c>
      <c r="H10" s="169">
        <f t="shared" si="1"/>
        <v>0</v>
      </c>
      <c r="I10" s="169">
        <f t="shared" si="2"/>
        <v>9</v>
      </c>
      <c r="J10" s="169">
        <f t="shared" si="3"/>
        <v>9</v>
      </c>
    </row>
    <row r="11" spans="1:10">
      <c r="A11" s="135"/>
      <c r="B11" s="136" t="s">
        <v>23</v>
      </c>
      <c r="C11" s="137" t="s">
        <v>186</v>
      </c>
      <c r="D11" s="169"/>
      <c r="E11" s="169">
        <f>VLOOKUP($C11,'106春男D'!$C$2:$N$10,12,FALSE)</f>
        <v>0</v>
      </c>
      <c r="F11" s="169"/>
      <c r="G11" s="169">
        <f t="shared" si="0"/>
        <v>0</v>
      </c>
      <c r="H11" s="169">
        <f t="shared" si="1"/>
        <v>0</v>
      </c>
      <c r="I11" s="169">
        <f t="shared" si="2"/>
        <v>0</v>
      </c>
      <c r="J11" s="169">
        <f t="shared" si="3"/>
        <v>0</v>
      </c>
    </row>
    <row r="12" spans="1:10">
      <c r="A12" s="135"/>
      <c r="B12" s="136" t="s">
        <v>23</v>
      </c>
      <c r="C12" s="137" t="s">
        <v>346</v>
      </c>
      <c r="D12" s="169"/>
      <c r="E12" s="169"/>
      <c r="F12" s="169">
        <f>VLOOKUP($C12,'106夏男D'!$C$2:$N$10,12,FALSE)</f>
        <v>0</v>
      </c>
      <c r="G12" s="169">
        <f t="shared" si="0"/>
        <v>0</v>
      </c>
      <c r="H12" s="169">
        <f t="shared" si="1"/>
        <v>0</v>
      </c>
      <c r="I12" s="169">
        <f t="shared" si="2"/>
        <v>0</v>
      </c>
      <c r="J12" s="169">
        <f t="shared" si="3"/>
        <v>0</v>
      </c>
    </row>
  </sheetData>
  <sortState ref="A2:J16">
    <sortCondition descending="1" ref="J1"/>
  </sortState>
  <phoneticPr fontId="2" type="noConversion"/>
  <conditionalFormatting sqref="B2:B12">
    <cfRule type="expression" dxfId="220" priority="15">
      <formula>AND(XEA2=0,XEB2&lt;&gt;"")</formula>
    </cfRule>
  </conditionalFormatting>
  <conditionalFormatting sqref="A2:A12">
    <cfRule type="expression" dxfId="219" priority="14">
      <formula>AND(XEA2=0,XEB2&lt;&gt;"")</formula>
    </cfRule>
  </conditionalFormatting>
  <conditionalFormatting sqref="D2:I12">
    <cfRule type="cellIs" dxfId="218" priority="12" operator="lessThan">
      <formula>#REF!</formula>
    </cfRule>
    <cfRule type="cellIs" dxfId="217" priority="13" operator="equal">
      <formula>#REF!</formula>
    </cfRule>
  </conditionalFormatting>
  <conditionalFormatting sqref="J2:J12">
    <cfRule type="cellIs" dxfId="216" priority="10" operator="lessThan">
      <formula>#REF!*COUNTIF(D2:H2,"&gt;0")</formula>
    </cfRule>
    <cfRule type="cellIs" dxfId="215" priority="11" operator="equal">
      <formula>#REF!*COUNTIF(D2:H2,"&gt;0")</formula>
    </cfRule>
  </conditionalFormatting>
  <conditionalFormatting sqref="C1:C1048576">
    <cfRule type="duplicateValues" dxfId="214" priority="4"/>
  </conditionalFormatting>
  <conditionalFormatting sqref="B2:B6 C10:C12">
    <cfRule type="expression" dxfId="213" priority="3">
      <formula>AND(XEH2=0,XEI2&lt;&gt;"")</formula>
    </cfRule>
  </conditionalFormatting>
  <conditionalFormatting sqref="B7:B12">
    <cfRule type="expression" dxfId="212" priority="2">
      <formula>AND(XEI7=0,XEJ7&lt;&gt;"")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portrait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48"/>
  <sheetViews>
    <sheetView workbookViewId="0">
      <pane ySplit="1" topLeftCell="A33" activePane="bottomLeft" state="frozen"/>
      <selection activeCell="C18" sqref="C18"/>
      <selection pane="bottomLeft" activeCell="B49" sqref="B49:N4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128" t="s">
        <v>127</v>
      </c>
      <c r="C2" s="159" t="s">
        <v>299</v>
      </c>
      <c r="D2" s="130">
        <v>72</v>
      </c>
      <c r="E2" s="130">
        <v>73</v>
      </c>
      <c r="F2" s="130">
        <v>71</v>
      </c>
      <c r="G2" s="130">
        <v>70</v>
      </c>
      <c r="H2" s="130">
        <v>286</v>
      </c>
      <c r="I2" s="131">
        <v>13.608695652173907</v>
      </c>
      <c r="J2" s="131">
        <v>12.434782608695656</v>
      </c>
      <c r="K2" s="131">
        <v>17.074074074074076</v>
      </c>
      <c r="L2" s="131">
        <v>17.740740740740748</v>
      </c>
      <c r="M2" s="131">
        <v>60.858293075684387</v>
      </c>
    </row>
    <row r="3" spans="1:13">
      <c r="A3" s="28">
        <v>2</v>
      </c>
      <c r="B3" s="29" t="s">
        <v>127</v>
      </c>
      <c r="C3" s="12" t="s">
        <v>134</v>
      </c>
      <c r="D3" s="13">
        <v>70</v>
      </c>
      <c r="E3" s="13">
        <v>72</v>
      </c>
      <c r="F3" s="13">
        <v>77</v>
      </c>
      <c r="G3" s="13">
        <v>73</v>
      </c>
      <c r="H3" s="13">
        <v>292</v>
      </c>
      <c r="I3" s="131">
        <v>15.608695652173907</v>
      </c>
      <c r="J3" s="131">
        <v>13.434782608695656</v>
      </c>
      <c r="K3" s="131">
        <v>11.074074074074076</v>
      </c>
      <c r="L3" s="131">
        <v>14.740740740740748</v>
      </c>
      <c r="M3" s="131">
        <v>54.858293075684387</v>
      </c>
    </row>
    <row r="4" spans="1:13">
      <c r="A4" s="28">
        <v>3</v>
      </c>
      <c r="B4" s="29" t="s">
        <v>127</v>
      </c>
      <c r="C4" s="12" t="s">
        <v>143</v>
      </c>
      <c r="D4" s="13">
        <v>69</v>
      </c>
      <c r="E4" s="13">
        <v>76</v>
      </c>
      <c r="F4" s="13">
        <v>73</v>
      </c>
      <c r="G4" s="13">
        <v>77</v>
      </c>
      <c r="H4" s="13">
        <v>295</v>
      </c>
      <c r="I4" s="131">
        <v>16.608695652173907</v>
      </c>
      <c r="J4" s="131">
        <v>9.4347826086956559</v>
      </c>
      <c r="K4" s="131">
        <v>15.074074074074076</v>
      </c>
      <c r="L4" s="131">
        <v>10.740740740740748</v>
      </c>
      <c r="M4" s="131">
        <v>51.858293075684387</v>
      </c>
    </row>
    <row r="5" spans="1:13">
      <c r="A5" s="28">
        <v>4</v>
      </c>
      <c r="B5" s="29" t="s">
        <v>114</v>
      </c>
      <c r="C5" s="12" t="s">
        <v>300</v>
      </c>
      <c r="D5" s="13">
        <v>77</v>
      </c>
      <c r="E5" s="13">
        <v>75</v>
      </c>
      <c r="F5" s="13">
        <v>73</v>
      </c>
      <c r="G5" s="13">
        <v>73</v>
      </c>
      <c r="H5" s="13">
        <v>298</v>
      </c>
      <c r="I5" s="131">
        <v>8.6086956521739069</v>
      </c>
      <c r="J5" s="131">
        <v>10.434782608695656</v>
      </c>
      <c r="K5" s="131">
        <v>15.074074074074076</v>
      </c>
      <c r="L5" s="131">
        <v>14.740740740740748</v>
      </c>
      <c r="M5" s="131">
        <v>48.858293075684387</v>
      </c>
    </row>
    <row r="6" spans="1:13">
      <c r="A6" s="28">
        <v>5</v>
      </c>
      <c r="B6" s="29" t="s">
        <v>127</v>
      </c>
      <c r="C6" s="12" t="s">
        <v>131</v>
      </c>
      <c r="D6" s="13">
        <v>70</v>
      </c>
      <c r="E6" s="13">
        <v>77</v>
      </c>
      <c r="F6" s="13">
        <v>78</v>
      </c>
      <c r="G6" s="13">
        <v>73</v>
      </c>
      <c r="H6" s="13">
        <v>298</v>
      </c>
      <c r="I6" s="131">
        <v>15.608695652173907</v>
      </c>
      <c r="J6" s="131">
        <v>8.4347826086956559</v>
      </c>
      <c r="K6" s="131">
        <v>10.074074074074076</v>
      </c>
      <c r="L6" s="131">
        <v>14.740740740740748</v>
      </c>
      <c r="M6" s="131">
        <v>48.858293075684387</v>
      </c>
    </row>
    <row r="7" spans="1:13">
      <c r="A7" s="28">
        <v>6</v>
      </c>
      <c r="B7" s="29" t="s">
        <v>114</v>
      </c>
      <c r="C7" s="12" t="s">
        <v>121</v>
      </c>
      <c r="D7" s="13">
        <v>79</v>
      </c>
      <c r="E7" s="13">
        <v>73</v>
      </c>
      <c r="F7" s="13">
        <v>76</v>
      </c>
      <c r="G7" s="13">
        <v>72</v>
      </c>
      <c r="H7" s="13">
        <v>300</v>
      </c>
      <c r="I7" s="131">
        <v>6.6086956521739069</v>
      </c>
      <c r="J7" s="131">
        <v>12.434782608695656</v>
      </c>
      <c r="K7" s="131">
        <v>12.074074074074076</v>
      </c>
      <c r="L7" s="131">
        <v>15.740740740740748</v>
      </c>
      <c r="M7" s="131">
        <v>46.858293075684387</v>
      </c>
    </row>
    <row r="8" spans="1:13">
      <c r="A8" s="28">
        <v>7</v>
      </c>
      <c r="B8" s="29" t="s">
        <v>127</v>
      </c>
      <c r="C8" s="12" t="s">
        <v>135</v>
      </c>
      <c r="D8" s="13">
        <v>79</v>
      </c>
      <c r="E8" s="13">
        <v>71</v>
      </c>
      <c r="F8" s="13">
        <v>76</v>
      </c>
      <c r="G8" s="13">
        <v>75</v>
      </c>
      <c r="H8" s="13">
        <v>301</v>
      </c>
      <c r="I8" s="131">
        <v>6.6086956521739069</v>
      </c>
      <c r="J8" s="131">
        <v>14.434782608695656</v>
      </c>
      <c r="K8" s="131">
        <v>12.074074074074076</v>
      </c>
      <c r="L8" s="131">
        <v>12.740740740740748</v>
      </c>
      <c r="M8" s="131">
        <v>45.858293075684387</v>
      </c>
    </row>
    <row r="9" spans="1:13">
      <c r="A9" s="28">
        <v>8</v>
      </c>
      <c r="B9" s="29" t="s">
        <v>127</v>
      </c>
      <c r="C9" s="12" t="s">
        <v>130</v>
      </c>
      <c r="D9" s="13">
        <v>75</v>
      </c>
      <c r="E9" s="13">
        <v>79</v>
      </c>
      <c r="F9" s="13">
        <v>72</v>
      </c>
      <c r="G9" s="13">
        <v>75</v>
      </c>
      <c r="H9" s="13">
        <v>301</v>
      </c>
      <c r="I9" s="131">
        <v>10.608695652173907</v>
      </c>
      <c r="J9" s="131">
        <v>6.4347826086956559</v>
      </c>
      <c r="K9" s="131">
        <v>16.074074074074076</v>
      </c>
      <c r="L9" s="131">
        <v>12.740740740740748</v>
      </c>
      <c r="M9" s="131">
        <v>45.858293075684387</v>
      </c>
    </row>
    <row r="10" spans="1:13">
      <c r="A10" s="28">
        <v>9</v>
      </c>
      <c r="B10" s="29" t="s">
        <v>127</v>
      </c>
      <c r="C10" s="12" t="s">
        <v>144</v>
      </c>
      <c r="D10" s="13">
        <v>75</v>
      </c>
      <c r="E10" s="13">
        <v>75</v>
      </c>
      <c r="F10" s="13">
        <v>74</v>
      </c>
      <c r="G10" s="13">
        <v>77</v>
      </c>
      <c r="H10" s="13">
        <v>301</v>
      </c>
      <c r="I10" s="131">
        <v>10.608695652173907</v>
      </c>
      <c r="J10" s="131">
        <v>10.434782608695656</v>
      </c>
      <c r="K10" s="131">
        <v>14.074074074074076</v>
      </c>
      <c r="L10" s="131">
        <v>10.740740740740748</v>
      </c>
      <c r="M10" s="131">
        <v>45.858293075684387</v>
      </c>
    </row>
    <row r="11" spans="1:13">
      <c r="A11" s="28">
        <v>10</v>
      </c>
      <c r="B11" s="29" t="s">
        <v>127</v>
      </c>
      <c r="C11" s="12" t="s">
        <v>138</v>
      </c>
      <c r="D11" s="13">
        <v>74</v>
      </c>
      <c r="E11" s="13">
        <v>78</v>
      </c>
      <c r="F11" s="13">
        <v>75</v>
      </c>
      <c r="G11" s="13">
        <v>79</v>
      </c>
      <c r="H11" s="13">
        <v>306</v>
      </c>
      <c r="I11" s="131">
        <v>11.608695652173907</v>
      </c>
      <c r="J11" s="131">
        <v>7.4347826086956559</v>
      </c>
      <c r="K11" s="131">
        <v>13.074074074074076</v>
      </c>
      <c r="L11" s="131">
        <v>8.7407407407407476</v>
      </c>
      <c r="M11" s="131">
        <v>40.858293075684387</v>
      </c>
    </row>
    <row r="12" spans="1:13">
      <c r="A12" s="28">
        <v>11</v>
      </c>
      <c r="B12" s="29" t="s">
        <v>114</v>
      </c>
      <c r="C12" s="12" t="s">
        <v>117</v>
      </c>
      <c r="D12" s="13">
        <v>79</v>
      </c>
      <c r="E12" s="13">
        <v>74</v>
      </c>
      <c r="F12" s="13">
        <v>80</v>
      </c>
      <c r="G12" s="13">
        <v>74</v>
      </c>
      <c r="H12" s="13">
        <v>307</v>
      </c>
      <c r="I12" s="131">
        <v>6.6086956521739069</v>
      </c>
      <c r="J12" s="131">
        <v>11.434782608695656</v>
      </c>
      <c r="K12" s="131">
        <v>8.0740740740740762</v>
      </c>
      <c r="L12" s="131">
        <v>13.740740740740748</v>
      </c>
      <c r="M12" s="131">
        <v>39.858293075684387</v>
      </c>
    </row>
    <row r="13" spans="1:13">
      <c r="A13" s="28">
        <v>12</v>
      </c>
      <c r="B13" s="29" t="s">
        <v>148</v>
      </c>
      <c r="C13" s="12" t="s">
        <v>156</v>
      </c>
      <c r="D13" s="13">
        <v>73</v>
      </c>
      <c r="E13" s="13">
        <v>76</v>
      </c>
      <c r="F13" s="13">
        <v>78</v>
      </c>
      <c r="G13" s="13">
        <v>80</v>
      </c>
      <c r="H13" s="13">
        <v>307</v>
      </c>
      <c r="I13" s="131">
        <v>12.608695652173907</v>
      </c>
      <c r="J13" s="131">
        <v>9.4347826086956559</v>
      </c>
      <c r="K13" s="131">
        <v>10.074074074074076</v>
      </c>
      <c r="L13" s="131">
        <v>7.7407407407407476</v>
      </c>
      <c r="M13" s="131">
        <v>39.858293075684387</v>
      </c>
    </row>
    <row r="14" spans="1:13">
      <c r="A14" s="28">
        <v>13</v>
      </c>
      <c r="B14" s="29" t="s">
        <v>114</v>
      </c>
      <c r="C14" s="12" t="s">
        <v>301</v>
      </c>
      <c r="D14" s="13">
        <v>78</v>
      </c>
      <c r="E14" s="13">
        <v>75</v>
      </c>
      <c r="F14" s="13">
        <v>77</v>
      </c>
      <c r="G14" s="13">
        <v>78</v>
      </c>
      <c r="H14" s="13">
        <v>308</v>
      </c>
      <c r="I14" s="131">
        <v>7.6086956521739069</v>
      </c>
      <c r="J14" s="131">
        <v>10.434782608695656</v>
      </c>
      <c r="K14" s="131">
        <v>11.074074074074076</v>
      </c>
      <c r="L14" s="131">
        <v>9.7407407407407476</v>
      </c>
      <c r="M14" s="131">
        <v>38.858293075684387</v>
      </c>
    </row>
    <row r="15" spans="1:13">
      <c r="A15" s="28">
        <v>14</v>
      </c>
      <c r="B15" s="29" t="s">
        <v>127</v>
      </c>
      <c r="C15" s="12" t="s">
        <v>302</v>
      </c>
      <c r="D15" s="13">
        <v>76</v>
      </c>
      <c r="E15" s="13">
        <v>76</v>
      </c>
      <c r="F15" s="13">
        <v>76</v>
      </c>
      <c r="G15" s="13">
        <v>80</v>
      </c>
      <c r="H15" s="13">
        <v>308</v>
      </c>
      <c r="I15" s="131">
        <v>9.6086956521739069</v>
      </c>
      <c r="J15" s="131">
        <v>9.4347826086956559</v>
      </c>
      <c r="K15" s="131">
        <v>12.074074074074076</v>
      </c>
      <c r="L15" s="131">
        <v>7.7407407407407476</v>
      </c>
      <c r="M15" s="131">
        <v>38.858293075684387</v>
      </c>
    </row>
    <row r="16" spans="1:13">
      <c r="A16" s="28">
        <v>15</v>
      </c>
      <c r="B16" s="29" t="s">
        <v>127</v>
      </c>
      <c r="C16" s="12" t="s">
        <v>303</v>
      </c>
      <c r="D16" s="13">
        <v>78</v>
      </c>
      <c r="E16" s="13">
        <v>77</v>
      </c>
      <c r="F16" s="13">
        <v>83</v>
      </c>
      <c r="G16" s="13">
        <v>73</v>
      </c>
      <c r="H16" s="13">
        <v>311</v>
      </c>
      <c r="I16" s="131">
        <v>7.6086956521739069</v>
      </c>
      <c r="J16" s="131">
        <v>8.4347826086956559</v>
      </c>
      <c r="K16" s="131">
        <v>5.0740740740740762</v>
      </c>
      <c r="L16" s="131">
        <v>14.740740740740748</v>
      </c>
      <c r="M16" s="131">
        <v>35.858293075684387</v>
      </c>
    </row>
    <row r="17" spans="1:13">
      <c r="A17" s="28">
        <v>16</v>
      </c>
      <c r="B17" s="29" t="s">
        <v>127</v>
      </c>
      <c r="C17" s="12" t="s">
        <v>141</v>
      </c>
      <c r="D17" s="13">
        <v>77</v>
      </c>
      <c r="E17" s="13">
        <v>75</v>
      </c>
      <c r="F17" s="13">
        <v>81</v>
      </c>
      <c r="G17" s="13">
        <v>79</v>
      </c>
      <c r="H17" s="13">
        <v>312</v>
      </c>
      <c r="I17" s="131">
        <v>8.6086956521739069</v>
      </c>
      <c r="J17" s="131">
        <v>10.434782608695656</v>
      </c>
      <c r="K17" s="131">
        <v>7.0740740740740762</v>
      </c>
      <c r="L17" s="131">
        <v>8.7407407407407476</v>
      </c>
      <c r="M17" s="131">
        <v>34.858293075684387</v>
      </c>
    </row>
    <row r="18" spans="1:13">
      <c r="A18" s="28">
        <v>17</v>
      </c>
      <c r="B18" s="29" t="s">
        <v>114</v>
      </c>
      <c r="C18" s="12" t="s">
        <v>122</v>
      </c>
      <c r="D18" s="13">
        <v>84</v>
      </c>
      <c r="E18" s="13">
        <v>71</v>
      </c>
      <c r="F18" s="13">
        <v>79</v>
      </c>
      <c r="G18" s="13">
        <v>80</v>
      </c>
      <c r="H18" s="13">
        <v>314</v>
      </c>
      <c r="I18" s="131">
        <v>1.6086956521739069</v>
      </c>
      <c r="J18" s="131">
        <v>14.434782608695656</v>
      </c>
      <c r="K18" s="131">
        <v>9.0740740740740762</v>
      </c>
      <c r="L18" s="131">
        <v>7.7407407407407476</v>
      </c>
      <c r="M18" s="131">
        <v>32.858293075684387</v>
      </c>
    </row>
    <row r="19" spans="1:13">
      <c r="A19" s="28">
        <v>18</v>
      </c>
      <c r="B19" s="29" t="s">
        <v>114</v>
      </c>
      <c r="C19" s="12" t="s">
        <v>118</v>
      </c>
      <c r="D19" s="13">
        <v>73</v>
      </c>
      <c r="E19" s="13">
        <v>80</v>
      </c>
      <c r="F19" s="13">
        <v>78</v>
      </c>
      <c r="G19" s="13">
        <v>83</v>
      </c>
      <c r="H19" s="13">
        <v>314</v>
      </c>
      <c r="I19" s="131">
        <v>12.608695652173907</v>
      </c>
      <c r="J19" s="131">
        <v>5.4347826086956559</v>
      </c>
      <c r="K19" s="131">
        <v>10.074074074074076</v>
      </c>
      <c r="L19" s="131">
        <v>4.7407407407407476</v>
      </c>
      <c r="M19" s="131">
        <v>32.858293075684387</v>
      </c>
    </row>
    <row r="20" spans="1:13">
      <c r="A20" s="28">
        <v>19</v>
      </c>
      <c r="B20" s="29" t="s">
        <v>114</v>
      </c>
      <c r="C20" s="12" t="s">
        <v>123</v>
      </c>
      <c r="D20" s="13">
        <v>79</v>
      </c>
      <c r="E20" s="13">
        <v>80</v>
      </c>
      <c r="F20" s="13">
        <v>77</v>
      </c>
      <c r="G20" s="13">
        <v>80</v>
      </c>
      <c r="H20" s="13">
        <v>316</v>
      </c>
      <c r="I20" s="131">
        <v>6.6086956521739069</v>
      </c>
      <c r="J20" s="131">
        <v>5.4347826086956559</v>
      </c>
      <c r="K20" s="131">
        <v>11.074074074074076</v>
      </c>
      <c r="L20" s="131">
        <v>7.7407407407407476</v>
      </c>
      <c r="M20" s="131">
        <v>30.858293075684387</v>
      </c>
    </row>
    <row r="21" spans="1:13">
      <c r="A21" s="28">
        <v>20</v>
      </c>
      <c r="B21" s="29" t="s">
        <v>148</v>
      </c>
      <c r="C21" s="12" t="s">
        <v>150</v>
      </c>
      <c r="D21" s="13">
        <v>72</v>
      </c>
      <c r="E21" s="13">
        <v>82</v>
      </c>
      <c r="F21" s="13">
        <v>87</v>
      </c>
      <c r="G21" s="13">
        <v>76</v>
      </c>
      <c r="H21" s="13">
        <v>317</v>
      </c>
      <c r="I21" s="131">
        <v>13.608695652173907</v>
      </c>
      <c r="J21" s="131">
        <v>3.4347826086956559</v>
      </c>
      <c r="K21" s="131">
        <v>1.0740740740740762</v>
      </c>
      <c r="L21" s="131">
        <v>11.740740740740748</v>
      </c>
      <c r="M21" s="131">
        <v>29.858293075684387</v>
      </c>
    </row>
    <row r="22" spans="1:13">
      <c r="A22" s="28">
        <v>21</v>
      </c>
      <c r="B22" s="29" t="s">
        <v>148</v>
      </c>
      <c r="C22" s="12" t="s">
        <v>153</v>
      </c>
      <c r="D22" s="13">
        <v>80</v>
      </c>
      <c r="E22" s="13">
        <v>78</v>
      </c>
      <c r="F22" s="13">
        <v>78</v>
      </c>
      <c r="G22" s="13">
        <v>82</v>
      </c>
      <c r="H22" s="13">
        <v>318</v>
      </c>
      <c r="I22" s="131">
        <v>5.6086956521739069</v>
      </c>
      <c r="J22" s="131">
        <v>7.4347826086956559</v>
      </c>
      <c r="K22" s="131">
        <v>10.074074074074076</v>
      </c>
      <c r="L22" s="131">
        <v>5.7407407407407476</v>
      </c>
      <c r="M22" s="131">
        <v>28.858293075684387</v>
      </c>
    </row>
    <row r="23" spans="1:13">
      <c r="A23" s="28">
        <v>22</v>
      </c>
      <c r="B23" s="29" t="s">
        <v>148</v>
      </c>
      <c r="C23" s="12" t="s">
        <v>159</v>
      </c>
      <c r="D23" s="13">
        <v>83</v>
      </c>
      <c r="E23" s="13">
        <v>79</v>
      </c>
      <c r="F23" s="13">
        <v>80</v>
      </c>
      <c r="G23" s="13">
        <v>79</v>
      </c>
      <c r="H23" s="13">
        <v>321</v>
      </c>
      <c r="I23" s="131">
        <v>2.6086956521739069</v>
      </c>
      <c r="J23" s="131">
        <v>6.4347826086956559</v>
      </c>
      <c r="K23" s="131">
        <v>8.0740740740740762</v>
      </c>
      <c r="L23" s="131">
        <v>8.7407407407407476</v>
      </c>
      <c r="M23" s="131">
        <v>25.858293075684387</v>
      </c>
    </row>
    <row r="24" spans="1:13">
      <c r="A24" s="28">
        <v>23</v>
      </c>
      <c r="B24" s="29" t="s">
        <v>148</v>
      </c>
      <c r="C24" s="12" t="s">
        <v>152</v>
      </c>
      <c r="D24" s="13">
        <v>86</v>
      </c>
      <c r="E24" s="13">
        <v>80</v>
      </c>
      <c r="F24" s="13">
        <v>80</v>
      </c>
      <c r="G24" s="13">
        <v>78</v>
      </c>
      <c r="H24" s="13">
        <v>324</v>
      </c>
      <c r="I24" s="131">
        <v>0</v>
      </c>
      <c r="J24" s="131">
        <v>5.4347826086956559</v>
      </c>
      <c r="K24" s="131">
        <v>8.0740740740740762</v>
      </c>
      <c r="L24" s="131">
        <v>9.7407407407407476</v>
      </c>
      <c r="M24" s="131">
        <v>23.24959742351048</v>
      </c>
    </row>
    <row r="25" spans="1:13">
      <c r="A25" s="28">
        <v>24</v>
      </c>
      <c r="B25" s="29" t="s">
        <v>148</v>
      </c>
      <c r="C25" s="12" t="s">
        <v>163</v>
      </c>
      <c r="D25" s="13">
        <v>82</v>
      </c>
      <c r="E25" s="13">
        <v>79</v>
      </c>
      <c r="F25" s="13">
        <v>84</v>
      </c>
      <c r="G25" s="13">
        <v>81</v>
      </c>
      <c r="H25" s="13">
        <v>326</v>
      </c>
      <c r="I25" s="131">
        <v>3.6086956521739069</v>
      </c>
      <c r="J25" s="131">
        <v>6.4347826086956559</v>
      </c>
      <c r="K25" s="131">
        <v>4.0740740740740762</v>
      </c>
      <c r="L25" s="131">
        <v>6.7407407407407476</v>
      </c>
      <c r="M25" s="131">
        <v>20.858293075684387</v>
      </c>
    </row>
    <row r="26" spans="1:13">
      <c r="A26" s="28">
        <v>25</v>
      </c>
      <c r="B26" s="29" t="s">
        <v>148</v>
      </c>
      <c r="C26" s="12" t="s">
        <v>151</v>
      </c>
      <c r="D26" s="13">
        <v>82</v>
      </c>
      <c r="E26" s="13">
        <v>83</v>
      </c>
      <c r="F26" s="13">
        <v>76</v>
      </c>
      <c r="G26" s="13">
        <v>87</v>
      </c>
      <c r="H26" s="13">
        <v>328</v>
      </c>
      <c r="I26" s="131">
        <v>3.6086956521739069</v>
      </c>
      <c r="J26" s="131">
        <v>2.4347826086956559</v>
      </c>
      <c r="K26" s="131">
        <v>12.074074074074076</v>
      </c>
      <c r="L26" s="131">
        <v>0.74074074074074758</v>
      </c>
      <c r="M26" s="131">
        <v>18.858293075684387</v>
      </c>
    </row>
    <row r="27" spans="1:13">
      <c r="A27" s="28">
        <v>26</v>
      </c>
      <c r="B27" s="29" t="s">
        <v>148</v>
      </c>
      <c r="C27" s="12" t="s">
        <v>304</v>
      </c>
      <c r="D27" s="13">
        <v>82</v>
      </c>
      <c r="E27" s="13">
        <v>83</v>
      </c>
      <c r="F27" s="13">
        <v>83</v>
      </c>
      <c r="G27" s="13">
        <v>81</v>
      </c>
      <c r="H27" s="13">
        <v>329</v>
      </c>
      <c r="I27" s="131">
        <v>3.6086956521739069</v>
      </c>
      <c r="J27" s="131">
        <v>2.4347826086956559</v>
      </c>
      <c r="K27" s="131">
        <v>5.0740740740740762</v>
      </c>
      <c r="L27" s="131">
        <v>6.7407407407407476</v>
      </c>
      <c r="M27" s="131">
        <v>17.858293075684387</v>
      </c>
    </row>
    <row r="28" spans="1:13">
      <c r="A28" s="28">
        <v>27</v>
      </c>
      <c r="B28" s="29" t="s">
        <v>148</v>
      </c>
      <c r="C28" s="12" t="s">
        <v>147</v>
      </c>
      <c r="D28" s="13">
        <v>89</v>
      </c>
      <c r="E28" s="13">
        <v>76</v>
      </c>
      <c r="F28" s="13">
        <v>86</v>
      </c>
      <c r="G28" s="13">
        <v>84</v>
      </c>
      <c r="H28" s="13">
        <v>335</v>
      </c>
      <c r="I28" s="131">
        <v>0</v>
      </c>
      <c r="J28" s="131">
        <v>9.4347826086956559</v>
      </c>
      <c r="K28" s="131">
        <v>2.0740740740740762</v>
      </c>
      <c r="L28" s="131">
        <v>3.7407407407407476</v>
      </c>
      <c r="M28" s="131">
        <v>15.24959742351048</v>
      </c>
    </row>
    <row r="29" spans="1:13">
      <c r="A29" s="28">
        <v>28</v>
      </c>
      <c r="B29" s="29" t="s">
        <v>127</v>
      </c>
      <c r="C29" s="12" t="s">
        <v>305</v>
      </c>
      <c r="D29" s="13">
        <v>81</v>
      </c>
      <c r="E29" s="13">
        <v>75</v>
      </c>
      <c r="F29" s="13">
        <v>0</v>
      </c>
      <c r="G29" s="13">
        <v>0</v>
      </c>
      <c r="H29" s="13">
        <v>156</v>
      </c>
      <c r="I29" s="131">
        <v>4.6086956521739069</v>
      </c>
      <c r="J29" s="131">
        <v>10.434782608695656</v>
      </c>
      <c r="M29" s="131">
        <v>15.043478260869563</v>
      </c>
    </row>
    <row r="30" spans="1:13">
      <c r="A30" s="28">
        <v>29</v>
      </c>
      <c r="B30" s="29" t="s">
        <v>127</v>
      </c>
      <c r="C30" s="12" t="s">
        <v>140</v>
      </c>
      <c r="D30" s="13">
        <v>81</v>
      </c>
      <c r="E30" s="13">
        <v>76</v>
      </c>
      <c r="F30" s="13">
        <v>0</v>
      </c>
      <c r="G30" s="13">
        <v>0</v>
      </c>
      <c r="H30" s="13">
        <v>157</v>
      </c>
      <c r="I30" s="131">
        <v>4.6086956521739069</v>
      </c>
      <c r="J30" s="131">
        <v>9.4347826086956559</v>
      </c>
      <c r="M30" s="131">
        <v>14.043478260869563</v>
      </c>
    </row>
    <row r="31" spans="1:13">
      <c r="A31" s="28">
        <v>30</v>
      </c>
      <c r="B31" s="29" t="s">
        <v>127</v>
      </c>
      <c r="C31" s="12" t="s">
        <v>139</v>
      </c>
      <c r="D31" s="13">
        <v>79</v>
      </c>
      <c r="E31" s="13">
        <v>79</v>
      </c>
      <c r="F31" s="13">
        <v>0</v>
      </c>
      <c r="G31" s="13">
        <v>0</v>
      </c>
      <c r="H31" s="13">
        <v>158</v>
      </c>
      <c r="I31" s="131">
        <v>6.6086956521739069</v>
      </c>
      <c r="J31" s="131">
        <v>6.4347826086956559</v>
      </c>
      <c r="M31" s="131">
        <v>13.043478260869563</v>
      </c>
    </row>
    <row r="32" spans="1:13">
      <c r="A32" s="28">
        <v>31</v>
      </c>
      <c r="B32" s="29" t="s">
        <v>127</v>
      </c>
      <c r="C32" s="12" t="s">
        <v>256</v>
      </c>
      <c r="D32" s="13">
        <v>78</v>
      </c>
      <c r="E32" s="13">
        <v>80</v>
      </c>
      <c r="F32" s="13">
        <v>0</v>
      </c>
      <c r="G32" s="13">
        <v>0</v>
      </c>
      <c r="H32" s="13">
        <v>158</v>
      </c>
      <c r="I32" s="131">
        <v>7.6086956521739069</v>
      </c>
      <c r="J32" s="131">
        <v>5.4347826086956559</v>
      </c>
      <c r="M32" s="131">
        <v>13.043478260869563</v>
      </c>
    </row>
    <row r="33" spans="1:13">
      <c r="A33" s="28">
        <v>32</v>
      </c>
      <c r="B33" s="29" t="s">
        <v>127</v>
      </c>
      <c r="C33" s="12" t="s">
        <v>137</v>
      </c>
      <c r="D33" s="13">
        <v>77</v>
      </c>
      <c r="E33" s="13">
        <v>82</v>
      </c>
      <c r="F33" s="13">
        <v>0</v>
      </c>
      <c r="G33" s="13">
        <v>0</v>
      </c>
      <c r="H33" s="13">
        <v>159</v>
      </c>
      <c r="I33" s="131">
        <v>8.6086956521739069</v>
      </c>
      <c r="J33" s="131">
        <v>3.4347826086956559</v>
      </c>
      <c r="M33" s="131">
        <v>12.043478260869563</v>
      </c>
    </row>
    <row r="34" spans="1:13">
      <c r="A34" s="28">
        <v>33</v>
      </c>
      <c r="B34" s="29" t="s">
        <v>127</v>
      </c>
      <c r="C34" s="12" t="s">
        <v>136</v>
      </c>
      <c r="D34" s="13">
        <v>83</v>
      </c>
      <c r="E34" s="13">
        <v>78</v>
      </c>
      <c r="F34" s="13">
        <v>0</v>
      </c>
      <c r="G34" s="13">
        <v>0</v>
      </c>
      <c r="H34" s="13">
        <v>161</v>
      </c>
      <c r="I34" s="131">
        <v>2.6086956521739069</v>
      </c>
      <c r="J34" s="131">
        <v>7.4347826086956559</v>
      </c>
      <c r="M34" s="131">
        <v>10.043478260869563</v>
      </c>
    </row>
    <row r="35" spans="1:13">
      <c r="A35" s="28">
        <v>34</v>
      </c>
      <c r="B35" s="29" t="s">
        <v>127</v>
      </c>
      <c r="C35" s="12" t="s">
        <v>142</v>
      </c>
      <c r="D35" s="13">
        <v>81</v>
      </c>
      <c r="E35" s="13">
        <v>80</v>
      </c>
      <c r="F35" s="13">
        <v>0</v>
      </c>
      <c r="G35" s="13">
        <v>0</v>
      </c>
      <c r="H35" s="13">
        <v>161</v>
      </c>
      <c r="I35" s="131">
        <v>4.6086956521739069</v>
      </c>
      <c r="J35" s="131">
        <v>5.4347826086956559</v>
      </c>
      <c r="M35" s="131">
        <v>10.043478260869563</v>
      </c>
    </row>
    <row r="36" spans="1:13">
      <c r="A36" s="28">
        <v>35</v>
      </c>
      <c r="B36" s="29" t="s">
        <v>127</v>
      </c>
      <c r="C36" s="12" t="s">
        <v>253</v>
      </c>
      <c r="D36" s="13">
        <v>80</v>
      </c>
      <c r="E36" s="13">
        <v>83</v>
      </c>
      <c r="F36" s="13">
        <v>0</v>
      </c>
      <c r="G36" s="13">
        <v>0</v>
      </c>
      <c r="H36" s="13">
        <v>163</v>
      </c>
      <c r="I36" s="131">
        <v>5.6086956521739069</v>
      </c>
      <c r="J36" s="131">
        <v>2.4347826086956559</v>
      </c>
      <c r="M36" s="131">
        <v>8.0434782608695627</v>
      </c>
    </row>
    <row r="37" spans="1:13">
      <c r="A37" s="28">
        <v>36</v>
      </c>
      <c r="B37" s="29" t="s">
        <v>148</v>
      </c>
      <c r="C37" s="12" t="s">
        <v>162</v>
      </c>
      <c r="D37" s="13">
        <v>88</v>
      </c>
      <c r="E37" s="13">
        <v>81</v>
      </c>
      <c r="F37" s="13">
        <v>0</v>
      </c>
      <c r="G37" s="13">
        <v>0</v>
      </c>
      <c r="H37" s="13">
        <v>169</v>
      </c>
      <c r="I37" s="131">
        <v>0</v>
      </c>
      <c r="J37" s="131">
        <v>4.4347826086956559</v>
      </c>
      <c r="M37" s="131">
        <v>4.4347826086956559</v>
      </c>
    </row>
    <row r="38" spans="1:13">
      <c r="A38" s="28">
        <v>37</v>
      </c>
      <c r="B38" s="29" t="s">
        <v>148</v>
      </c>
      <c r="C38" s="12" t="s">
        <v>155</v>
      </c>
      <c r="D38" s="13">
        <v>85</v>
      </c>
      <c r="E38" s="13">
        <v>82</v>
      </c>
      <c r="F38" s="13">
        <v>0</v>
      </c>
      <c r="G38" s="13">
        <v>0</v>
      </c>
      <c r="H38" s="13">
        <v>167</v>
      </c>
      <c r="I38" s="131">
        <v>0.60869565217390686</v>
      </c>
      <c r="J38" s="131">
        <v>3.4347826086956559</v>
      </c>
      <c r="M38" s="131">
        <v>4.0434782608695627</v>
      </c>
    </row>
    <row r="39" spans="1:13">
      <c r="A39" s="28">
        <v>38</v>
      </c>
      <c r="B39" s="29" t="s">
        <v>148</v>
      </c>
      <c r="C39" s="12" t="s">
        <v>306</v>
      </c>
      <c r="D39" s="13">
        <v>86</v>
      </c>
      <c r="E39" s="13">
        <v>83</v>
      </c>
      <c r="F39" s="13">
        <v>0</v>
      </c>
      <c r="G39" s="13">
        <v>0</v>
      </c>
      <c r="H39" s="13">
        <v>169</v>
      </c>
      <c r="I39" s="131">
        <v>0</v>
      </c>
      <c r="J39" s="131">
        <v>2.4347826086956559</v>
      </c>
      <c r="M39" s="131">
        <v>2.4347826086956559</v>
      </c>
    </row>
    <row r="40" spans="1:13">
      <c r="A40" s="28">
        <v>39</v>
      </c>
      <c r="B40" s="29" t="s">
        <v>148</v>
      </c>
      <c r="C40" s="12" t="s">
        <v>307</v>
      </c>
      <c r="D40" s="13">
        <v>87</v>
      </c>
      <c r="E40" s="13">
        <v>84</v>
      </c>
      <c r="F40" s="13">
        <v>0</v>
      </c>
      <c r="G40" s="13">
        <v>0</v>
      </c>
      <c r="H40" s="13">
        <v>171</v>
      </c>
      <c r="I40" s="131">
        <v>0</v>
      </c>
      <c r="J40" s="131">
        <v>1.4347826086956559</v>
      </c>
      <c r="M40" s="131">
        <v>1.4347826086956559</v>
      </c>
    </row>
    <row r="41" spans="1:13">
      <c r="A41" s="28">
        <v>40</v>
      </c>
      <c r="B41" s="29" t="s">
        <v>148</v>
      </c>
      <c r="C41" s="12" t="s">
        <v>260</v>
      </c>
      <c r="D41" s="13">
        <v>85</v>
      </c>
      <c r="E41" s="13">
        <v>89</v>
      </c>
      <c r="F41" s="13">
        <v>0</v>
      </c>
      <c r="G41" s="13">
        <v>0</v>
      </c>
      <c r="H41" s="13">
        <v>174</v>
      </c>
      <c r="I41" s="131">
        <v>0.60869565217390686</v>
      </c>
      <c r="J41" s="131">
        <v>0</v>
      </c>
      <c r="M41" s="131">
        <v>0.60869565217390686</v>
      </c>
    </row>
    <row r="42" spans="1:13">
      <c r="A42" s="28"/>
      <c r="B42" s="29" t="s">
        <v>114</v>
      </c>
      <c r="C42" s="12" t="s">
        <v>308</v>
      </c>
      <c r="D42" s="13">
        <v>87</v>
      </c>
      <c r="E42" s="13">
        <v>88</v>
      </c>
      <c r="F42" s="13">
        <v>0</v>
      </c>
      <c r="G42" s="13">
        <v>0</v>
      </c>
      <c r="H42" s="13">
        <v>175</v>
      </c>
      <c r="I42" s="131">
        <v>0</v>
      </c>
      <c r="J42" s="131">
        <v>0</v>
      </c>
      <c r="M42" s="131">
        <v>0</v>
      </c>
    </row>
    <row r="43" spans="1:13">
      <c r="A43" s="28"/>
      <c r="B43" s="29" t="s">
        <v>127</v>
      </c>
      <c r="C43" s="12" t="s">
        <v>309</v>
      </c>
      <c r="D43" s="13">
        <v>99</v>
      </c>
      <c r="E43" s="13">
        <v>89</v>
      </c>
      <c r="F43" s="13">
        <v>0</v>
      </c>
      <c r="G43" s="13">
        <v>0</v>
      </c>
      <c r="H43" s="13">
        <v>188</v>
      </c>
      <c r="I43" s="131">
        <v>0</v>
      </c>
      <c r="J43" s="131">
        <v>0</v>
      </c>
      <c r="M43" s="131">
        <v>0</v>
      </c>
    </row>
    <row r="44" spans="1:13">
      <c r="A44" s="28"/>
      <c r="B44" s="29" t="s">
        <v>127</v>
      </c>
      <c r="C44" s="12" t="s">
        <v>310</v>
      </c>
      <c r="D44" s="13"/>
      <c r="E44" s="13"/>
      <c r="F44" s="13"/>
      <c r="G44" s="13"/>
      <c r="H44" s="13"/>
      <c r="M44" s="131">
        <v>0</v>
      </c>
    </row>
    <row r="45" spans="1:13">
      <c r="A45" s="28"/>
      <c r="B45" s="29" t="s">
        <v>148</v>
      </c>
      <c r="C45" s="12" t="s">
        <v>158</v>
      </c>
      <c r="D45" s="13">
        <v>88</v>
      </c>
      <c r="E45" s="13">
        <v>86</v>
      </c>
      <c r="F45" s="13">
        <v>0</v>
      </c>
      <c r="G45" s="13">
        <v>0</v>
      </c>
      <c r="H45" s="13">
        <v>174</v>
      </c>
      <c r="I45" s="131">
        <v>0</v>
      </c>
      <c r="J45" s="131">
        <v>0</v>
      </c>
      <c r="M45" s="131">
        <v>0</v>
      </c>
    </row>
    <row r="46" spans="1:13">
      <c r="A46" s="28"/>
      <c r="B46" s="160" t="s">
        <v>148</v>
      </c>
      <c r="C46" s="12" t="s">
        <v>261</v>
      </c>
      <c r="D46" s="13">
        <v>90</v>
      </c>
      <c r="E46" s="13">
        <v>93</v>
      </c>
      <c r="F46" s="13">
        <v>0</v>
      </c>
      <c r="G46" s="13">
        <v>0</v>
      </c>
      <c r="H46" s="13">
        <v>183</v>
      </c>
      <c r="I46" s="131">
        <v>0</v>
      </c>
      <c r="J46" s="131">
        <v>0</v>
      </c>
      <c r="M46" s="131">
        <v>0</v>
      </c>
    </row>
    <row r="47" spans="1:13">
      <c r="A47" s="28"/>
      <c r="B47" s="160" t="s">
        <v>148</v>
      </c>
      <c r="C47" s="12" t="s">
        <v>311</v>
      </c>
      <c r="D47" s="13">
        <v>93</v>
      </c>
      <c r="E47" s="13">
        <v>94</v>
      </c>
      <c r="F47" s="13">
        <v>0</v>
      </c>
      <c r="G47" s="13">
        <v>0</v>
      </c>
      <c r="H47" s="13">
        <v>187</v>
      </c>
      <c r="I47" s="131">
        <v>0</v>
      </c>
      <c r="J47" s="131">
        <v>0</v>
      </c>
      <c r="M47" s="131">
        <v>0</v>
      </c>
    </row>
    <row r="48" spans="1:13">
      <c r="A48" s="28"/>
      <c r="B48" s="160" t="s">
        <v>148</v>
      </c>
      <c r="C48" s="12" t="s">
        <v>157</v>
      </c>
      <c r="D48" s="13">
        <v>89</v>
      </c>
      <c r="E48" s="13">
        <v>98</v>
      </c>
      <c r="F48" s="13">
        <v>0</v>
      </c>
      <c r="G48" s="13">
        <v>0</v>
      </c>
      <c r="H48" s="13">
        <v>187</v>
      </c>
      <c r="I48" s="131">
        <v>0</v>
      </c>
      <c r="J48" s="131">
        <v>0</v>
      </c>
      <c r="M48" s="131">
        <v>0</v>
      </c>
    </row>
  </sheetData>
  <phoneticPr fontId="2" type="noConversion"/>
  <conditionalFormatting sqref="B2:B48">
    <cfRule type="expression" dxfId="211" priority="7">
      <formula>AND(XEF2=0,XEG2&lt;&gt;"")</formula>
    </cfRule>
  </conditionalFormatting>
  <conditionalFormatting sqref="A2:A48">
    <cfRule type="expression" dxfId="210" priority="6">
      <formula>AND(XEF2=0,XEG2&lt;&gt;"")</formula>
    </cfRule>
  </conditionalFormatting>
  <conditionalFormatting sqref="D2:G48">
    <cfRule type="cellIs" dxfId="209" priority="4" operator="lessThan">
      <formula>#REF!</formula>
    </cfRule>
    <cfRule type="cellIs" dxfId="208" priority="5" operator="equal">
      <formula>#REF!</formula>
    </cfRule>
  </conditionalFormatting>
  <conditionalFormatting sqref="H2:H48">
    <cfRule type="cellIs" dxfId="207" priority="2" operator="lessThan">
      <formula>#REF!*COUNTIF(D2:G2,"&gt;0")</formula>
    </cfRule>
    <cfRule type="cellIs" dxfId="206" priority="3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49"/>
  <sheetViews>
    <sheetView topLeftCell="A40" workbookViewId="0">
      <selection activeCell="C47" sqref="C4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7" t="str">
        <f>LEFT(資格賽成績!A1,22)</f>
        <v>中華民國106年渣打全國業餘高爾夫春季排名賽</v>
      </c>
      <c r="B1" s="247"/>
      <c r="C1" s="247"/>
      <c r="D1" s="247"/>
      <c r="E1" s="247"/>
      <c r="F1" s="247"/>
      <c r="G1" s="247"/>
      <c r="H1" s="247"/>
      <c r="I1" s="247"/>
    </row>
    <row r="2" spans="1:14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 t="s">
        <v>267</v>
      </c>
      <c r="B4" s="136" t="s">
        <v>127</v>
      </c>
      <c r="C4" s="137" t="s">
        <v>129</v>
      </c>
      <c r="D4" s="138">
        <v>73</v>
      </c>
      <c r="E4" s="138">
        <v>71</v>
      </c>
      <c r="F4" s="138">
        <v>69</v>
      </c>
      <c r="G4" s="138">
        <v>71</v>
      </c>
      <c r="H4" s="138">
        <v>284</v>
      </c>
      <c r="I4" s="139">
        <v>0</v>
      </c>
      <c r="J4" s="147">
        <v>13</v>
      </c>
      <c r="K4" s="147">
        <v>13.913043478260875</v>
      </c>
      <c r="L4" s="147">
        <v>17.111111111111114</v>
      </c>
      <c r="M4" s="147">
        <v>15.65384615384616</v>
      </c>
      <c r="N4" s="147">
        <v>59.678000743218149</v>
      </c>
    </row>
    <row r="5" spans="1:14">
      <c r="A5" s="135">
        <v>1</v>
      </c>
      <c r="B5" s="136" t="s">
        <v>114</v>
      </c>
      <c r="C5" s="137" t="s">
        <v>115</v>
      </c>
      <c r="D5" s="138">
        <v>75</v>
      </c>
      <c r="E5" s="138">
        <v>74</v>
      </c>
      <c r="F5" s="138">
        <v>70</v>
      </c>
      <c r="G5" s="138">
        <v>70</v>
      </c>
      <c r="H5" s="138">
        <v>289</v>
      </c>
      <c r="I5" s="139">
        <v>0</v>
      </c>
      <c r="J5" s="147">
        <v>11</v>
      </c>
      <c r="K5" s="147">
        <v>10.913043478260875</v>
      </c>
      <c r="L5" s="147">
        <v>16.111111111111114</v>
      </c>
      <c r="M5" s="147">
        <v>16.65384615384616</v>
      </c>
      <c r="N5" s="147">
        <v>54.678000743218149</v>
      </c>
    </row>
    <row r="6" spans="1:14">
      <c r="A6" s="135">
        <v>2</v>
      </c>
      <c r="B6" s="136" t="s">
        <v>114</v>
      </c>
      <c r="C6" s="137" t="s">
        <v>116</v>
      </c>
      <c r="D6" s="138">
        <v>76</v>
      </c>
      <c r="E6" s="138">
        <v>75</v>
      </c>
      <c r="F6" s="138">
        <v>75</v>
      </c>
      <c r="G6" s="138">
        <v>73</v>
      </c>
      <c r="H6" s="138">
        <v>299</v>
      </c>
      <c r="I6" s="139">
        <v>0</v>
      </c>
      <c r="J6" s="147">
        <v>10</v>
      </c>
      <c r="K6" s="147">
        <v>9.9130434782608745</v>
      </c>
      <c r="L6" s="147">
        <v>11.111111111111114</v>
      </c>
      <c r="M6" s="147">
        <v>13.65384615384616</v>
      </c>
      <c r="N6" s="147">
        <v>44.678000743218149</v>
      </c>
    </row>
    <row r="7" spans="1:14">
      <c r="A7" s="135">
        <v>3</v>
      </c>
      <c r="B7" s="136" t="s">
        <v>114</v>
      </c>
      <c r="C7" s="137" t="s">
        <v>118</v>
      </c>
      <c r="D7" s="138">
        <v>79</v>
      </c>
      <c r="E7" s="138">
        <v>74</v>
      </c>
      <c r="F7" s="138">
        <v>76</v>
      </c>
      <c r="G7" s="138">
        <v>73</v>
      </c>
      <c r="H7" s="138">
        <v>302</v>
      </c>
      <c r="I7" s="139">
        <v>0</v>
      </c>
      <c r="J7" s="147">
        <v>7</v>
      </c>
      <c r="K7" s="147">
        <v>10.913043478260875</v>
      </c>
      <c r="L7" s="147">
        <v>10.111111111111114</v>
      </c>
      <c r="M7" s="147">
        <v>13.65384615384616</v>
      </c>
      <c r="N7" s="147">
        <v>41.678000743218149</v>
      </c>
    </row>
    <row r="8" spans="1:14">
      <c r="A8" s="135">
        <v>4</v>
      </c>
      <c r="B8" s="136" t="s">
        <v>114</v>
      </c>
      <c r="C8" s="137" t="s">
        <v>119</v>
      </c>
      <c r="D8" s="138">
        <v>79</v>
      </c>
      <c r="E8" s="138">
        <v>78</v>
      </c>
      <c r="F8" s="138">
        <v>73</v>
      </c>
      <c r="G8" s="138">
        <v>75</v>
      </c>
      <c r="H8" s="138">
        <v>305</v>
      </c>
      <c r="I8" s="139">
        <v>0</v>
      </c>
      <c r="J8" s="147">
        <v>7</v>
      </c>
      <c r="K8" s="147">
        <v>6.9130434782608745</v>
      </c>
      <c r="L8" s="147">
        <v>13.111111111111114</v>
      </c>
      <c r="M8" s="147">
        <v>11.65384615384616</v>
      </c>
      <c r="N8" s="147">
        <v>38.678000743218149</v>
      </c>
    </row>
    <row r="9" spans="1:14">
      <c r="A9" s="135">
        <v>5</v>
      </c>
      <c r="B9" s="136" t="s">
        <v>114</v>
      </c>
      <c r="C9" s="137" t="s">
        <v>117</v>
      </c>
      <c r="D9" s="138">
        <v>77</v>
      </c>
      <c r="E9" s="138">
        <v>75</v>
      </c>
      <c r="F9" s="138">
        <v>77</v>
      </c>
      <c r="G9" s="138">
        <v>78</v>
      </c>
      <c r="H9" s="138">
        <v>307</v>
      </c>
      <c r="I9" s="139">
        <v>0</v>
      </c>
      <c r="J9" s="147">
        <v>9</v>
      </c>
      <c r="K9" s="147">
        <v>9.9130434782608745</v>
      </c>
      <c r="L9" s="147">
        <v>9.1111111111111143</v>
      </c>
      <c r="M9" s="147">
        <v>8.6538461538461604</v>
      </c>
      <c r="N9" s="147">
        <v>36.678000743218149</v>
      </c>
    </row>
    <row r="10" spans="1:14">
      <c r="A10" s="135">
        <v>6</v>
      </c>
      <c r="B10" s="136" t="s">
        <v>114</v>
      </c>
      <c r="C10" s="137" t="s">
        <v>121</v>
      </c>
      <c r="D10" s="138">
        <v>80</v>
      </c>
      <c r="E10" s="138">
        <v>78</v>
      </c>
      <c r="F10" s="138">
        <v>0</v>
      </c>
      <c r="G10" s="138">
        <v>0</v>
      </c>
      <c r="H10" s="138">
        <v>158</v>
      </c>
      <c r="I10" s="139" t="s">
        <v>190</v>
      </c>
      <c r="J10" s="147">
        <v>6</v>
      </c>
      <c r="K10" s="147">
        <v>6.9130434782608745</v>
      </c>
      <c r="L10" s="147"/>
      <c r="M10" s="147"/>
      <c r="N10" s="147">
        <v>12.913043478260875</v>
      </c>
    </row>
    <row r="11" spans="1:14">
      <c r="A11" s="135">
        <v>7</v>
      </c>
      <c r="B11" s="136" t="s">
        <v>114</v>
      </c>
      <c r="C11" s="137" t="s">
        <v>123</v>
      </c>
      <c r="D11" s="138">
        <v>81</v>
      </c>
      <c r="E11" s="138">
        <v>80</v>
      </c>
      <c r="F11" s="138">
        <v>0</v>
      </c>
      <c r="G11" s="138">
        <v>0</v>
      </c>
      <c r="H11" s="138">
        <v>161</v>
      </c>
      <c r="I11" s="139" t="s">
        <v>190</v>
      </c>
      <c r="J11" s="147">
        <v>5</v>
      </c>
      <c r="K11" s="147">
        <v>4.9130434782608745</v>
      </c>
      <c r="L11" s="147"/>
      <c r="M11" s="147"/>
      <c r="N11" s="147">
        <v>9.9130434782608745</v>
      </c>
    </row>
    <row r="12" spans="1:14">
      <c r="A12" s="135">
        <v>8</v>
      </c>
      <c r="B12" s="136" t="s">
        <v>114</v>
      </c>
      <c r="C12" s="137" t="s">
        <v>120</v>
      </c>
      <c r="D12" s="138">
        <v>80</v>
      </c>
      <c r="E12" s="138">
        <v>81</v>
      </c>
      <c r="F12" s="138">
        <v>0</v>
      </c>
      <c r="G12" s="138">
        <v>0</v>
      </c>
      <c r="H12" s="138">
        <v>161</v>
      </c>
      <c r="I12" s="139" t="s">
        <v>190</v>
      </c>
      <c r="J12" s="147">
        <v>6</v>
      </c>
      <c r="K12" s="147">
        <v>3.9130434782608745</v>
      </c>
      <c r="L12" s="147"/>
      <c r="M12" s="147"/>
      <c r="N12" s="147">
        <v>9.9130434782608745</v>
      </c>
    </row>
    <row r="13" spans="1:14">
      <c r="A13" s="135">
        <v>9</v>
      </c>
      <c r="B13" s="136" t="s">
        <v>114</v>
      </c>
      <c r="C13" s="137" t="s">
        <v>122</v>
      </c>
      <c r="D13" s="138">
        <v>81</v>
      </c>
      <c r="E13" s="138">
        <v>83</v>
      </c>
      <c r="F13" s="138">
        <v>0</v>
      </c>
      <c r="G13" s="138">
        <v>0</v>
      </c>
      <c r="H13" s="138">
        <v>164</v>
      </c>
      <c r="I13" s="139" t="s">
        <v>190</v>
      </c>
      <c r="J13" s="147">
        <v>5</v>
      </c>
      <c r="K13" s="147">
        <v>1.9130434782608745</v>
      </c>
      <c r="L13" s="147"/>
      <c r="M13" s="147"/>
      <c r="N13" s="147">
        <v>6.9130434782608745</v>
      </c>
    </row>
    <row r="14" spans="1:14">
      <c r="A14" s="135">
        <v>1</v>
      </c>
      <c r="B14" s="136" t="s">
        <v>127</v>
      </c>
      <c r="C14" s="137" t="s">
        <v>130</v>
      </c>
      <c r="D14" s="138">
        <v>73</v>
      </c>
      <c r="E14" s="138">
        <v>72</v>
      </c>
      <c r="F14" s="138">
        <v>73</v>
      </c>
      <c r="G14" s="138">
        <v>70</v>
      </c>
      <c r="H14" s="138">
        <v>288</v>
      </c>
      <c r="I14" s="139">
        <v>0</v>
      </c>
      <c r="J14" s="147">
        <v>13</v>
      </c>
      <c r="K14" s="147">
        <v>12.913043478260875</v>
      </c>
      <c r="L14" s="147">
        <v>13.111111111111114</v>
      </c>
      <c r="M14" s="147">
        <v>16.65384615384616</v>
      </c>
      <c r="N14" s="147">
        <v>55.678000743218149</v>
      </c>
    </row>
    <row r="15" spans="1:14">
      <c r="A15" s="135">
        <v>2</v>
      </c>
      <c r="B15" s="136" t="s">
        <v>127</v>
      </c>
      <c r="C15" s="137" t="s">
        <v>134</v>
      </c>
      <c r="D15" s="138">
        <v>75</v>
      </c>
      <c r="E15" s="138">
        <v>71</v>
      </c>
      <c r="F15" s="138">
        <v>73</v>
      </c>
      <c r="G15" s="138">
        <v>71</v>
      </c>
      <c r="H15" s="138">
        <v>290</v>
      </c>
      <c r="I15" s="139">
        <v>0</v>
      </c>
      <c r="J15" s="147">
        <v>11</v>
      </c>
      <c r="K15" s="147">
        <v>13.913043478260875</v>
      </c>
      <c r="L15" s="147">
        <v>13.111111111111114</v>
      </c>
      <c r="M15" s="147">
        <v>15.65384615384616</v>
      </c>
      <c r="N15" s="147">
        <v>53.678000743218149</v>
      </c>
    </row>
    <row r="16" spans="1:14">
      <c r="A16" s="135">
        <v>3</v>
      </c>
      <c r="B16" s="136" t="s">
        <v>127</v>
      </c>
      <c r="C16" s="137" t="s">
        <v>131</v>
      </c>
      <c r="D16" s="138">
        <v>74</v>
      </c>
      <c r="E16" s="138">
        <v>71</v>
      </c>
      <c r="F16" s="138">
        <v>74</v>
      </c>
      <c r="G16" s="138">
        <v>76</v>
      </c>
      <c r="H16" s="138">
        <v>295</v>
      </c>
      <c r="I16" s="139">
        <v>0</v>
      </c>
      <c r="J16" s="147">
        <v>12</v>
      </c>
      <c r="K16" s="147">
        <v>13.913043478260875</v>
      </c>
      <c r="L16" s="147">
        <v>12.111111111111114</v>
      </c>
      <c r="M16" s="147">
        <v>10.65384615384616</v>
      </c>
      <c r="N16" s="147">
        <v>48.678000743218149</v>
      </c>
    </row>
    <row r="17" spans="1:14">
      <c r="A17" s="135">
        <v>4</v>
      </c>
      <c r="B17" s="136" t="s">
        <v>127</v>
      </c>
      <c r="C17" s="137" t="s">
        <v>135</v>
      </c>
      <c r="D17" s="138">
        <v>77</v>
      </c>
      <c r="E17" s="138">
        <v>67</v>
      </c>
      <c r="F17" s="138">
        <v>76</v>
      </c>
      <c r="G17" s="138">
        <v>76</v>
      </c>
      <c r="H17" s="138">
        <v>296</v>
      </c>
      <c r="I17" s="139">
        <v>0</v>
      </c>
      <c r="J17" s="147">
        <v>9</v>
      </c>
      <c r="K17" s="147">
        <v>17.913043478260875</v>
      </c>
      <c r="L17" s="147">
        <v>10.111111111111114</v>
      </c>
      <c r="M17" s="147">
        <v>10.65384615384616</v>
      </c>
      <c r="N17" s="147">
        <v>47.678000743218149</v>
      </c>
    </row>
    <row r="18" spans="1:14">
      <c r="A18" s="135">
        <v>5</v>
      </c>
      <c r="B18" s="136" t="s">
        <v>127</v>
      </c>
      <c r="C18" s="137" t="s">
        <v>128</v>
      </c>
      <c r="D18" s="138">
        <v>71</v>
      </c>
      <c r="E18" s="138">
        <v>76</v>
      </c>
      <c r="F18" s="138">
        <v>78</v>
      </c>
      <c r="G18" s="138">
        <v>72</v>
      </c>
      <c r="H18" s="138">
        <v>297</v>
      </c>
      <c r="I18" s="139">
        <v>0</v>
      </c>
      <c r="J18" s="147">
        <v>15</v>
      </c>
      <c r="K18" s="147">
        <v>8.9130434782608745</v>
      </c>
      <c r="L18" s="147">
        <v>8.1111111111111143</v>
      </c>
      <c r="M18" s="147">
        <v>14.65384615384616</v>
      </c>
      <c r="N18" s="147">
        <v>46.678000743218149</v>
      </c>
    </row>
    <row r="19" spans="1:14">
      <c r="A19" s="135">
        <v>6</v>
      </c>
      <c r="B19" s="136" t="s">
        <v>127</v>
      </c>
      <c r="C19" s="137" t="s">
        <v>144</v>
      </c>
      <c r="D19" s="138">
        <v>83</v>
      </c>
      <c r="E19" s="138">
        <v>71</v>
      </c>
      <c r="F19" s="138">
        <v>72</v>
      </c>
      <c r="G19" s="138">
        <v>78</v>
      </c>
      <c r="H19" s="138">
        <v>304</v>
      </c>
      <c r="I19" s="139">
        <v>0</v>
      </c>
      <c r="J19" s="147">
        <v>3</v>
      </c>
      <c r="K19" s="147">
        <v>13.913043478260875</v>
      </c>
      <c r="L19" s="147">
        <v>14.111111111111114</v>
      </c>
      <c r="M19" s="147">
        <v>8.6538461538461604</v>
      </c>
      <c r="N19" s="147">
        <v>39.678000743218149</v>
      </c>
    </row>
    <row r="20" spans="1:14">
      <c r="A20" s="135">
        <v>7</v>
      </c>
      <c r="B20" s="136" t="s">
        <v>127</v>
      </c>
      <c r="C20" s="137" t="s">
        <v>136</v>
      </c>
      <c r="D20" s="138">
        <v>78</v>
      </c>
      <c r="E20" s="138">
        <v>76</v>
      </c>
      <c r="F20" s="138">
        <v>77</v>
      </c>
      <c r="G20" s="138">
        <v>74</v>
      </c>
      <c r="H20" s="138">
        <v>305</v>
      </c>
      <c r="I20" s="139">
        <v>0</v>
      </c>
      <c r="J20" s="147">
        <v>8</v>
      </c>
      <c r="K20" s="147">
        <v>8.9130434782608745</v>
      </c>
      <c r="L20" s="147">
        <v>9.1111111111111143</v>
      </c>
      <c r="M20" s="147">
        <v>12.65384615384616</v>
      </c>
      <c r="N20" s="147">
        <v>38.678000743218149</v>
      </c>
    </row>
    <row r="21" spans="1:14">
      <c r="A21" s="135">
        <v>8</v>
      </c>
      <c r="B21" s="136" t="s">
        <v>127</v>
      </c>
      <c r="C21" s="137" t="s">
        <v>132</v>
      </c>
      <c r="D21" s="138">
        <v>74</v>
      </c>
      <c r="E21" s="138">
        <v>76</v>
      </c>
      <c r="F21" s="138">
        <v>76</v>
      </c>
      <c r="G21" s="138">
        <v>82</v>
      </c>
      <c r="H21" s="138">
        <v>308</v>
      </c>
      <c r="I21" s="139">
        <v>0</v>
      </c>
      <c r="J21" s="147">
        <v>12</v>
      </c>
      <c r="K21" s="147">
        <v>8.9130434782608745</v>
      </c>
      <c r="L21" s="147">
        <v>10.111111111111114</v>
      </c>
      <c r="M21" s="147">
        <v>4.6538461538461604</v>
      </c>
      <c r="N21" s="147">
        <v>35.678000743218149</v>
      </c>
    </row>
    <row r="22" spans="1:14">
      <c r="A22" s="135">
        <v>9</v>
      </c>
      <c r="B22" s="136" t="s">
        <v>127</v>
      </c>
      <c r="C22" s="137" t="s">
        <v>133</v>
      </c>
      <c r="D22" s="138">
        <v>75</v>
      </c>
      <c r="E22" s="138">
        <v>80</v>
      </c>
      <c r="F22" s="138">
        <v>82</v>
      </c>
      <c r="G22" s="138">
        <v>74</v>
      </c>
      <c r="H22" s="138">
        <v>311</v>
      </c>
      <c r="I22" s="139">
        <v>0</v>
      </c>
      <c r="J22" s="147">
        <v>11</v>
      </c>
      <c r="K22" s="147">
        <v>4.9130434782608745</v>
      </c>
      <c r="L22" s="147">
        <v>4.1111111111111143</v>
      </c>
      <c r="M22" s="147">
        <v>12.65384615384616</v>
      </c>
      <c r="N22" s="147">
        <v>32.678000743218149</v>
      </c>
    </row>
    <row r="23" spans="1:14">
      <c r="A23" s="135">
        <v>10</v>
      </c>
      <c r="B23" s="136" t="s">
        <v>127</v>
      </c>
      <c r="C23" s="137" t="s">
        <v>137</v>
      </c>
      <c r="D23" s="138">
        <v>78</v>
      </c>
      <c r="E23" s="138">
        <v>77</v>
      </c>
      <c r="F23" s="138">
        <v>79</v>
      </c>
      <c r="G23" s="138" t="s">
        <v>212</v>
      </c>
      <c r="H23" s="138">
        <v>234</v>
      </c>
      <c r="I23" s="139" t="s">
        <v>212</v>
      </c>
      <c r="J23" s="147">
        <v>8</v>
      </c>
      <c r="K23" s="147">
        <v>7.9130434782608745</v>
      </c>
      <c r="L23" s="147">
        <v>7.1111111111111143</v>
      </c>
      <c r="M23" s="147"/>
      <c r="N23" s="147">
        <v>23.024154589371989</v>
      </c>
    </row>
    <row r="24" spans="1:14">
      <c r="A24" s="135">
        <v>11</v>
      </c>
      <c r="B24" s="136" t="s">
        <v>127</v>
      </c>
      <c r="C24" s="137" t="s">
        <v>143</v>
      </c>
      <c r="D24" s="138">
        <v>80</v>
      </c>
      <c r="E24" s="138">
        <v>76</v>
      </c>
      <c r="F24" s="138">
        <v>0</v>
      </c>
      <c r="G24" s="138">
        <v>0</v>
      </c>
      <c r="H24" s="138">
        <v>156</v>
      </c>
      <c r="I24" s="139" t="s">
        <v>190</v>
      </c>
      <c r="J24" s="147">
        <v>6</v>
      </c>
      <c r="K24" s="147">
        <v>8.9130434782608745</v>
      </c>
      <c r="L24" s="147"/>
      <c r="M24" s="147"/>
      <c r="N24" s="147">
        <v>14.913043478260875</v>
      </c>
    </row>
    <row r="25" spans="1:14">
      <c r="A25" s="135">
        <v>12</v>
      </c>
      <c r="B25" s="136" t="s">
        <v>127</v>
      </c>
      <c r="C25" s="137" t="s">
        <v>139</v>
      </c>
      <c r="D25" s="138">
        <v>79</v>
      </c>
      <c r="E25" s="138">
        <v>78</v>
      </c>
      <c r="F25" s="138">
        <v>0</v>
      </c>
      <c r="G25" s="138">
        <v>0</v>
      </c>
      <c r="H25" s="138">
        <v>157</v>
      </c>
      <c r="I25" s="139" t="s">
        <v>190</v>
      </c>
      <c r="J25" s="147">
        <v>7</v>
      </c>
      <c r="K25" s="147">
        <v>6.9130434782608745</v>
      </c>
      <c r="L25" s="147"/>
      <c r="M25" s="147"/>
      <c r="N25" s="147">
        <v>13.913043478260875</v>
      </c>
    </row>
    <row r="26" spans="1:14">
      <c r="A26" s="135">
        <v>13</v>
      </c>
      <c r="B26" s="136" t="s">
        <v>127</v>
      </c>
      <c r="C26" s="137" t="s">
        <v>141</v>
      </c>
      <c r="D26" s="138">
        <v>79</v>
      </c>
      <c r="E26" s="138">
        <v>78</v>
      </c>
      <c r="F26" s="138">
        <v>0</v>
      </c>
      <c r="G26" s="138">
        <v>0</v>
      </c>
      <c r="H26" s="138">
        <v>157</v>
      </c>
      <c r="I26" s="139" t="s">
        <v>190</v>
      </c>
      <c r="J26" s="147">
        <v>7</v>
      </c>
      <c r="K26" s="147">
        <v>6.9130434782608745</v>
      </c>
      <c r="L26" s="147"/>
      <c r="M26" s="147"/>
      <c r="N26" s="147">
        <v>13.913043478260875</v>
      </c>
    </row>
    <row r="27" spans="1:14">
      <c r="A27" s="135">
        <v>14</v>
      </c>
      <c r="B27" s="136" t="s">
        <v>127</v>
      </c>
      <c r="C27" s="137" t="s">
        <v>138</v>
      </c>
      <c r="D27" s="138">
        <v>78</v>
      </c>
      <c r="E27" s="138">
        <v>81</v>
      </c>
      <c r="F27" s="138">
        <v>0</v>
      </c>
      <c r="G27" s="138">
        <v>0</v>
      </c>
      <c r="H27" s="138">
        <v>159</v>
      </c>
      <c r="I27" s="139" t="s">
        <v>190</v>
      </c>
      <c r="J27" s="147">
        <v>8</v>
      </c>
      <c r="K27" s="147">
        <v>3.9130434782608745</v>
      </c>
      <c r="L27" s="147"/>
      <c r="M27" s="147"/>
      <c r="N27" s="147">
        <v>11.913043478260875</v>
      </c>
    </row>
    <row r="28" spans="1:14">
      <c r="A28" s="135">
        <v>15</v>
      </c>
      <c r="B28" s="136" t="s">
        <v>127</v>
      </c>
      <c r="C28" s="137" t="s">
        <v>142</v>
      </c>
      <c r="D28" s="138">
        <v>80</v>
      </c>
      <c r="E28" s="138">
        <v>81</v>
      </c>
      <c r="F28" s="138">
        <v>0</v>
      </c>
      <c r="G28" s="138">
        <v>0</v>
      </c>
      <c r="H28" s="138">
        <v>161</v>
      </c>
      <c r="I28" s="139" t="s">
        <v>190</v>
      </c>
      <c r="J28" s="147">
        <v>6</v>
      </c>
      <c r="K28" s="147">
        <v>3.9130434782608745</v>
      </c>
      <c r="L28" s="147"/>
      <c r="M28" s="147"/>
      <c r="N28" s="147">
        <v>9.9130434782608745</v>
      </c>
    </row>
    <row r="29" spans="1:14">
      <c r="A29" s="135">
        <v>16</v>
      </c>
      <c r="B29" s="136" t="s">
        <v>127</v>
      </c>
      <c r="C29" s="137" t="s">
        <v>140</v>
      </c>
      <c r="D29" s="138">
        <v>79</v>
      </c>
      <c r="E29" s="138">
        <v>86</v>
      </c>
      <c r="F29" s="138">
        <v>0</v>
      </c>
      <c r="G29" s="138">
        <v>0</v>
      </c>
      <c r="H29" s="138">
        <v>165</v>
      </c>
      <c r="I29" s="139" t="s">
        <v>190</v>
      </c>
      <c r="J29" s="147">
        <v>7</v>
      </c>
      <c r="K29" s="147">
        <v>0</v>
      </c>
      <c r="L29" s="147"/>
      <c r="M29" s="147"/>
      <c r="N29" s="147">
        <v>7</v>
      </c>
    </row>
    <row r="30" spans="1:14">
      <c r="A30" s="135">
        <v>17</v>
      </c>
      <c r="B30" s="136" t="s">
        <v>127</v>
      </c>
      <c r="C30" s="137" t="s">
        <v>145</v>
      </c>
      <c r="D30" s="138">
        <v>85</v>
      </c>
      <c r="E30" s="138">
        <v>81</v>
      </c>
      <c r="F30" s="138">
        <v>0</v>
      </c>
      <c r="G30" s="138">
        <v>0</v>
      </c>
      <c r="H30" s="138">
        <v>166</v>
      </c>
      <c r="I30" s="139" t="s">
        <v>190</v>
      </c>
      <c r="J30" s="147">
        <v>1</v>
      </c>
      <c r="K30" s="147">
        <v>3.9130434782608745</v>
      </c>
      <c r="L30" s="147"/>
      <c r="M30" s="147"/>
      <c r="N30" s="147">
        <v>4.9130434782608745</v>
      </c>
    </row>
    <row r="31" spans="1:14">
      <c r="A31" s="135">
        <v>18</v>
      </c>
      <c r="B31" s="136" t="s">
        <v>127</v>
      </c>
      <c r="C31" s="137" t="s">
        <v>147</v>
      </c>
      <c r="D31" s="138">
        <v>91</v>
      </c>
      <c r="E31" s="138">
        <v>83</v>
      </c>
      <c r="F31" s="138">
        <v>0</v>
      </c>
      <c r="G31" s="138">
        <v>0</v>
      </c>
      <c r="H31" s="138">
        <v>174</v>
      </c>
      <c r="I31" s="139" t="s">
        <v>190</v>
      </c>
      <c r="J31" s="147">
        <v>0</v>
      </c>
      <c r="K31" s="147">
        <v>1.9130434782608745</v>
      </c>
      <c r="L31" s="147"/>
      <c r="M31" s="147"/>
      <c r="N31" s="147">
        <v>1.9130434782608745</v>
      </c>
    </row>
    <row r="32" spans="1:14">
      <c r="A32" s="135">
        <v>19</v>
      </c>
      <c r="B32" s="136" t="s">
        <v>127</v>
      </c>
      <c r="C32" s="137" t="s">
        <v>146</v>
      </c>
      <c r="D32" s="138">
        <v>89</v>
      </c>
      <c r="E32" s="138">
        <v>87</v>
      </c>
      <c r="F32" s="138">
        <v>0</v>
      </c>
      <c r="G32" s="138">
        <v>0</v>
      </c>
      <c r="H32" s="138">
        <v>176</v>
      </c>
      <c r="I32" s="139" t="s">
        <v>190</v>
      </c>
      <c r="J32" s="147">
        <v>0</v>
      </c>
      <c r="K32" s="147">
        <v>0</v>
      </c>
      <c r="L32" s="147"/>
      <c r="M32" s="147"/>
      <c r="N32" s="147">
        <v>0</v>
      </c>
    </row>
    <row r="33" spans="1:14">
      <c r="A33" s="135">
        <v>1</v>
      </c>
      <c r="B33" s="136" t="s">
        <v>148</v>
      </c>
      <c r="C33" s="137" t="s">
        <v>149</v>
      </c>
      <c r="D33" s="138">
        <v>69</v>
      </c>
      <c r="E33" s="138">
        <v>75</v>
      </c>
      <c r="F33" s="138">
        <v>71</v>
      </c>
      <c r="G33" s="138">
        <v>78</v>
      </c>
      <c r="H33" s="138">
        <v>293</v>
      </c>
      <c r="I33" s="139">
        <v>0</v>
      </c>
      <c r="J33" s="147">
        <v>17</v>
      </c>
      <c r="K33" s="147">
        <v>9.9130434782608745</v>
      </c>
      <c r="L33" s="147">
        <v>15.111111111111114</v>
      </c>
      <c r="M33" s="147">
        <v>8.6538461538461604</v>
      </c>
      <c r="N33" s="147">
        <v>50.678000743218149</v>
      </c>
    </row>
    <row r="34" spans="1:14">
      <c r="A34" s="135">
        <v>2</v>
      </c>
      <c r="B34" s="136" t="s">
        <v>148</v>
      </c>
      <c r="C34" s="137" t="s">
        <v>150</v>
      </c>
      <c r="D34" s="138">
        <v>74</v>
      </c>
      <c r="E34" s="138">
        <v>81</v>
      </c>
      <c r="F34" s="138">
        <v>73</v>
      </c>
      <c r="G34" s="138">
        <v>77</v>
      </c>
      <c r="H34" s="138">
        <v>305</v>
      </c>
      <c r="I34" s="139">
        <v>0</v>
      </c>
      <c r="J34" s="147">
        <v>12</v>
      </c>
      <c r="K34" s="147">
        <v>3.9130434782608745</v>
      </c>
      <c r="L34" s="147">
        <v>13.111111111111114</v>
      </c>
      <c r="M34" s="147">
        <v>9.6538461538461604</v>
      </c>
      <c r="N34" s="147">
        <v>38.678000743218149</v>
      </c>
    </row>
    <row r="35" spans="1:14">
      <c r="A35" s="135">
        <v>3</v>
      </c>
      <c r="B35" s="136" t="s">
        <v>148</v>
      </c>
      <c r="C35" s="137" t="s">
        <v>152</v>
      </c>
      <c r="D35" s="138">
        <v>79</v>
      </c>
      <c r="E35" s="138">
        <v>77</v>
      </c>
      <c r="F35" s="138">
        <v>75</v>
      </c>
      <c r="G35" s="138">
        <v>78</v>
      </c>
      <c r="H35" s="138">
        <v>309</v>
      </c>
      <c r="I35" s="139">
        <v>0</v>
      </c>
      <c r="J35" s="147">
        <v>7</v>
      </c>
      <c r="K35" s="147">
        <v>7.9130434782608745</v>
      </c>
      <c r="L35" s="147">
        <v>11.111111111111114</v>
      </c>
      <c r="M35" s="147">
        <v>8.6538461538461604</v>
      </c>
      <c r="N35" s="147">
        <v>34.678000743218149</v>
      </c>
    </row>
    <row r="36" spans="1:14">
      <c r="A36" s="135">
        <v>4</v>
      </c>
      <c r="B36" s="136" t="s">
        <v>148</v>
      </c>
      <c r="C36" s="137" t="s">
        <v>154</v>
      </c>
      <c r="D36" s="138">
        <v>80</v>
      </c>
      <c r="E36" s="138">
        <v>82</v>
      </c>
      <c r="F36" s="138">
        <v>78</v>
      </c>
      <c r="G36" s="138">
        <v>73</v>
      </c>
      <c r="H36" s="138">
        <v>313</v>
      </c>
      <c r="I36" s="139">
        <v>0</v>
      </c>
      <c r="J36" s="147">
        <v>6</v>
      </c>
      <c r="K36" s="147">
        <v>2.9130434782608745</v>
      </c>
      <c r="L36" s="147">
        <v>8.1111111111111143</v>
      </c>
      <c r="M36" s="147">
        <v>13.65384615384616</v>
      </c>
      <c r="N36" s="147">
        <v>30.678000743218149</v>
      </c>
    </row>
    <row r="37" spans="1:14">
      <c r="A37" s="135">
        <v>5</v>
      </c>
      <c r="B37" s="136" t="s">
        <v>148</v>
      </c>
      <c r="C37" s="137" t="s">
        <v>160</v>
      </c>
      <c r="D37" s="138">
        <v>87</v>
      </c>
      <c r="E37" s="138">
        <v>80</v>
      </c>
      <c r="F37" s="138">
        <v>75</v>
      </c>
      <c r="G37" s="138">
        <v>76</v>
      </c>
      <c r="H37" s="138">
        <v>318</v>
      </c>
      <c r="I37" s="139">
        <v>0</v>
      </c>
      <c r="J37" s="147">
        <v>0</v>
      </c>
      <c r="K37" s="147">
        <v>4.9130434782608745</v>
      </c>
      <c r="L37" s="147">
        <v>11.111111111111114</v>
      </c>
      <c r="M37" s="147">
        <v>10.65384615384616</v>
      </c>
      <c r="N37" s="147">
        <v>26.678000743218149</v>
      </c>
    </row>
    <row r="38" spans="1:14">
      <c r="A38" s="135">
        <v>6</v>
      </c>
      <c r="B38" s="136" t="s">
        <v>148</v>
      </c>
      <c r="C38" s="137" t="s">
        <v>156</v>
      </c>
      <c r="D38" s="138">
        <v>83</v>
      </c>
      <c r="E38" s="138">
        <v>78</v>
      </c>
      <c r="F38" s="138">
        <v>78</v>
      </c>
      <c r="G38" s="138">
        <v>79</v>
      </c>
      <c r="H38" s="138">
        <v>318</v>
      </c>
      <c r="I38" s="139">
        <v>0</v>
      </c>
      <c r="J38" s="147">
        <v>3</v>
      </c>
      <c r="K38" s="147">
        <v>6.9130434782608745</v>
      </c>
      <c r="L38" s="147">
        <v>8.1111111111111143</v>
      </c>
      <c r="M38" s="147">
        <v>7.6538461538461604</v>
      </c>
      <c r="N38" s="147">
        <v>25.678000743218149</v>
      </c>
    </row>
    <row r="39" spans="1:14">
      <c r="A39" s="135">
        <v>7</v>
      </c>
      <c r="B39" s="136" t="s">
        <v>148</v>
      </c>
      <c r="C39" s="137" t="s">
        <v>155</v>
      </c>
      <c r="D39" s="138">
        <v>81</v>
      </c>
      <c r="E39" s="138">
        <v>82</v>
      </c>
      <c r="F39" s="138">
        <v>81</v>
      </c>
      <c r="G39" s="138">
        <v>77</v>
      </c>
      <c r="H39" s="138">
        <v>321</v>
      </c>
      <c r="I39" s="139">
        <v>0</v>
      </c>
      <c r="J39" s="147">
        <v>5</v>
      </c>
      <c r="K39" s="147">
        <v>2.9130434782608745</v>
      </c>
      <c r="L39" s="147">
        <v>5.1111111111111143</v>
      </c>
      <c r="M39" s="147">
        <v>9.6538461538461604</v>
      </c>
      <c r="N39" s="147">
        <v>22.678000743218149</v>
      </c>
    </row>
    <row r="40" spans="1:14">
      <c r="A40" s="135">
        <v>8</v>
      </c>
      <c r="B40" s="136" t="s">
        <v>148</v>
      </c>
      <c r="C40" s="137" t="s">
        <v>151</v>
      </c>
      <c r="D40" s="138">
        <v>77</v>
      </c>
      <c r="E40" s="138">
        <v>79</v>
      </c>
      <c r="F40" s="138">
        <v>83</v>
      </c>
      <c r="G40" s="138">
        <v>84</v>
      </c>
      <c r="H40" s="138">
        <v>323</v>
      </c>
      <c r="I40" s="139">
        <v>0</v>
      </c>
      <c r="J40" s="147">
        <v>9</v>
      </c>
      <c r="K40" s="147">
        <v>5.9130434782608745</v>
      </c>
      <c r="L40" s="147">
        <v>3.1111111111111143</v>
      </c>
      <c r="M40" s="147">
        <v>2.6538461538461604</v>
      </c>
      <c r="N40" s="147">
        <v>20.678000743218149</v>
      </c>
    </row>
    <row r="41" spans="1:14">
      <c r="A41" s="135">
        <v>9</v>
      </c>
      <c r="B41" s="136" t="s">
        <v>148</v>
      </c>
      <c r="C41" s="137" t="s">
        <v>153</v>
      </c>
      <c r="D41" s="138">
        <v>80</v>
      </c>
      <c r="E41" s="138">
        <v>81</v>
      </c>
      <c r="F41" s="138">
        <v>80</v>
      </c>
      <c r="G41" s="138">
        <v>84</v>
      </c>
      <c r="H41" s="138">
        <v>325</v>
      </c>
      <c r="I41" s="139">
        <v>0</v>
      </c>
      <c r="J41" s="147">
        <v>6</v>
      </c>
      <c r="K41" s="147">
        <v>3.9130434782608745</v>
      </c>
      <c r="L41" s="147">
        <v>6.1111111111111143</v>
      </c>
      <c r="M41" s="147">
        <v>2.6538461538461604</v>
      </c>
      <c r="N41" s="147">
        <v>18.678000743218149</v>
      </c>
    </row>
    <row r="42" spans="1:14">
      <c r="A42" s="135">
        <v>10</v>
      </c>
      <c r="B42" s="136" t="s">
        <v>148</v>
      </c>
      <c r="C42" s="137" t="s">
        <v>159</v>
      </c>
      <c r="D42" s="138">
        <v>86</v>
      </c>
      <c r="E42" s="138">
        <v>80</v>
      </c>
      <c r="F42" s="138">
        <v>73</v>
      </c>
      <c r="G42" s="138">
        <v>86</v>
      </c>
      <c r="H42" s="138">
        <v>325</v>
      </c>
      <c r="I42" s="139">
        <v>0</v>
      </c>
      <c r="J42" s="147">
        <v>0</v>
      </c>
      <c r="K42" s="147">
        <v>4.9130434782608745</v>
      </c>
      <c r="L42" s="147">
        <v>13.111111111111114</v>
      </c>
      <c r="M42" s="147">
        <v>0.65384615384616041</v>
      </c>
      <c r="N42" s="147">
        <v>18.678000743218149</v>
      </c>
    </row>
    <row r="43" spans="1:14">
      <c r="A43" s="135">
        <v>11</v>
      </c>
      <c r="B43" s="136" t="s">
        <v>148</v>
      </c>
      <c r="C43" s="137" t="s">
        <v>157</v>
      </c>
      <c r="D43" s="138">
        <v>84</v>
      </c>
      <c r="E43" s="138">
        <v>83</v>
      </c>
      <c r="F43" s="138">
        <v>88</v>
      </c>
      <c r="G43" s="138">
        <v>88</v>
      </c>
      <c r="H43" s="138">
        <v>343</v>
      </c>
      <c r="I43" s="139">
        <v>0</v>
      </c>
      <c r="J43" s="147">
        <v>2</v>
      </c>
      <c r="K43" s="147">
        <v>1.9130434782608745</v>
      </c>
      <c r="L43" s="147">
        <v>0</v>
      </c>
      <c r="M43" s="147">
        <v>0</v>
      </c>
      <c r="N43" s="147">
        <v>3.9130434782608745</v>
      </c>
    </row>
    <row r="44" spans="1:14">
      <c r="A44" s="135">
        <v>12</v>
      </c>
      <c r="B44" s="136" t="s">
        <v>148</v>
      </c>
      <c r="C44" s="137" t="s">
        <v>162</v>
      </c>
      <c r="D44" s="138">
        <v>88</v>
      </c>
      <c r="E44" s="138">
        <v>83</v>
      </c>
      <c r="F44" s="138">
        <v>0</v>
      </c>
      <c r="G44" s="138">
        <v>0</v>
      </c>
      <c r="H44" s="138">
        <v>171</v>
      </c>
      <c r="I44" s="139" t="s">
        <v>190</v>
      </c>
      <c r="J44" s="147">
        <v>0</v>
      </c>
      <c r="K44" s="147">
        <v>1.9130434782608745</v>
      </c>
      <c r="L44" s="147"/>
      <c r="M44" s="147"/>
      <c r="N44" s="147">
        <v>1.9130434782608745</v>
      </c>
    </row>
    <row r="45" spans="1:14">
      <c r="A45" s="135">
        <v>13</v>
      </c>
      <c r="B45" s="136" t="s">
        <v>148</v>
      </c>
      <c r="C45" s="137" t="s">
        <v>158</v>
      </c>
      <c r="D45" s="138">
        <v>86</v>
      </c>
      <c r="E45" s="138">
        <v>85</v>
      </c>
      <c r="F45" s="138">
        <v>0</v>
      </c>
      <c r="G45" s="138">
        <v>0</v>
      </c>
      <c r="H45" s="138">
        <v>171</v>
      </c>
      <c r="I45" s="139" t="s">
        <v>190</v>
      </c>
      <c r="J45" s="147">
        <v>0</v>
      </c>
      <c r="K45" s="147">
        <v>0</v>
      </c>
      <c r="L45" s="147"/>
      <c r="M45" s="147"/>
      <c r="N45" s="147">
        <v>0</v>
      </c>
    </row>
    <row r="46" spans="1:14">
      <c r="A46" s="135">
        <v>14</v>
      </c>
      <c r="B46" s="136" t="s">
        <v>148</v>
      </c>
      <c r="C46" s="137" t="s">
        <v>161</v>
      </c>
      <c r="D46" s="138">
        <v>87</v>
      </c>
      <c r="E46" s="138">
        <v>88</v>
      </c>
      <c r="F46" s="138">
        <v>0</v>
      </c>
      <c r="G46" s="138">
        <v>0</v>
      </c>
      <c r="H46" s="138">
        <v>175</v>
      </c>
      <c r="I46" s="139" t="s">
        <v>190</v>
      </c>
      <c r="J46" s="147">
        <v>0</v>
      </c>
      <c r="K46" s="147">
        <v>0</v>
      </c>
      <c r="L46" s="147"/>
      <c r="M46" s="147"/>
      <c r="N46" s="147">
        <v>0</v>
      </c>
    </row>
    <row r="47" spans="1:14">
      <c r="A47" s="135">
        <v>15</v>
      </c>
      <c r="B47" s="136" t="s">
        <v>148</v>
      </c>
      <c r="C47" s="137" t="s">
        <v>163</v>
      </c>
      <c r="D47" s="138">
        <v>95</v>
      </c>
      <c r="E47" s="138">
        <v>90</v>
      </c>
      <c r="F47" s="138">
        <v>0</v>
      </c>
      <c r="G47" s="138">
        <v>0</v>
      </c>
      <c r="H47" s="138">
        <v>185</v>
      </c>
      <c r="I47" s="139" t="s">
        <v>190</v>
      </c>
      <c r="J47" s="147">
        <v>0</v>
      </c>
      <c r="K47" s="147">
        <v>0</v>
      </c>
      <c r="L47" s="147"/>
      <c r="M47" s="147"/>
      <c r="N47" s="147">
        <v>0</v>
      </c>
    </row>
    <row r="48" spans="1:14">
      <c r="A48" s="135">
        <v>16</v>
      </c>
      <c r="B48" s="136" t="s">
        <v>148</v>
      </c>
      <c r="C48" s="137" t="s">
        <v>165</v>
      </c>
      <c r="D48" s="138">
        <v>114</v>
      </c>
      <c r="E48" s="138">
        <v>102</v>
      </c>
      <c r="F48" s="138">
        <v>0</v>
      </c>
      <c r="G48" s="138">
        <v>0</v>
      </c>
      <c r="H48" s="138">
        <v>216</v>
      </c>
      <c r="I48" s="139" t="s">
        <v>190</v>
      </c>
      <c r="J48" s="147">
        <v>0</v>
      </c>
      <c r="K48" s="147">
        <v>0</v>
      </c>
      <c r="L48" s="147"/>
      <c r="M48" s="147"/>
      <c r="N48" s="147">
        <v>0</v>
      </c>
    </row>
    <row r="49" spans="1:14" s="125" customFormat="1">
      <c r="A49" s="135">
        <v>17</v>
      </c>
      <c r="B49" s="136" t="s">
        <v>148</v>
      </c>
      <c r="C49" s="137" t="s">
        <v>164</v>
      </c>
      <c r="D49" s="138">
        <v>112</v>
      </c>
      <c r="E49" s="138">
        <v>114</v>
      </c>
      <c r="F49" s="138">
        <v>0</v>
      </c>
      <c r="G49" s="138">
        <v>0</v>
      </c>
      <c r="H49" s="138">
        <v>226</v>
      </c>
      <c r="I49" s="139" t="s">
        <v>190</v>
      </c>
      <c r="J49" s="147">
        <v>0</v>
      </c>
      <c r="K49" s="147">
        <v>0</v>
      </c>
      <c r="L49" s="147"/>
      <c r="M49" s="147"/>
      <c r="N49" s="147">
        <v>0</v>
      </c>
    </row>
  </sheetData>
  <mergeCells count="2">
    <mergeCell ref="A1:I1"/>
    <mergeCell ref="A2:G2"/>
  </mergeCells>
  <phoneticPr fontId="2" type="noConversion"/>
  <conditionalFormatting sqref="B4:B49">
    <cfRule type="expression" dxfId="205" priority="6">
      <formula>AND(XEG4=0,XEH4&lt;&gt;"")</formula>
    </cfRule>
  </conditionalFormatting>
  <conditionalFormatting sqref="A4:A49">
    <cfRule type="expression" dxfId="204" priority="5">
      <formula>AND(XEG4=0,XEH4&lt;&gt;"")</formula>
    </cfRule>
  </conditionalFormatting>
  <conditionalFormatting sqref="D4:G49">
    <cfRule type="cellIs" dxfId="203" priority="3" operator="lessThan">
      <formula>#REF!</formula>
    </cfRule>
    <cfRule type="cellIs" dxfId="202" priority="4" operator="equal">
      <formula>#REF!</formula>
    </cfRule>
  </conditionalFormatting>
  <conditionalFormatting sqref="H4:H49">
    <cfRule type="cellIs" dxfId="201" priority="1" operator="lessThan">
      <formula>#REF!*COUNTIF(D4:G4,"&gt;0")</formula>
    </cfRule>
    <cfRule type="cellIs" dxfId="200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O102"/>
  <sheetViews>
    <sheetView topLeftCell="C28" workbookViewId="0">
      <selection activeCell="N47" sqref="N47"/>
    </sheetView>
  </sheetViews>
  <sheetFormatPr defaultColWidth="9" defaultRowHeight="15"/>
  <cols>
    <col min="1" max="1" width="6" style="173" bestFit="1" customWidth="1"/>
    <col min="2" max="2" width="7.5" style="173" bestFit="1" customWidth="1"/>
    <col min="3" max="3" width="12.5" style="173" customWidth="1"/>
    <col min="4" max="4" width="5.375" style="173" customWidth="1"/>
    <col min="5" max="5" width="4.625" style="173" customWidth="1"/>
    <col min="6" max="6" width="5" style="173" customWidth="1"/>
    <col min="7" max="7" width="4.625" style="173" customWidth="1"/>
    <col min="8" max="8" width="7.75" style="173" customWidth="1"/>
    <col min="9" max="9" width="6" style="173" customWidth="1"/>
    <col min="10" max="16384" width="9" style="173"/>
  </cols>
  <sheetData>
    <row r="1" spans="1:14" ht="16.5">
      <c r="A1" s="177" t="s">
        <v>330</v>
      </c>
      <c r="B1" s="176" t="s">
        <v>331</v>
      </c>
      <c r="C1" s="176" t="s">
        <v>328</v>
      </c>
      <c r="D1" s="134" t="s">
        <v>332</v>
      </c>
      <c r="E1" s="134" t="s">
        <v>333</v>
      </c>
      <c r="F1" s="134" t="s">
        <v>334</v>
      </c>
      <c r="G1" s="134" t="s">
        <v>335</v>
      </c>
      <c r="H1" s="141" t="s">
        <v>3</v>
      </c>
      <c r="I1" s="133" t="s">
        <v>336</v>
      </c>
      <c r="J1" s="134" t="s">
        <v>332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5" t="s">
        <v>267</v>
      </c>
      <c r="B2" s="175" t="s">
        <v>114</v>
      </c>
      <c r="C2" s="175" t="s">
        <v>132</v>
      </c>
      <c r="D2" s="175">
        <v>76</v>
      </c>
      <c r="E2" s="175">
        <v>72</v>
      </c>
      <c r="F2" s="175">
        <v>73</v>
      </c>
      <c r="G2" s="175">
        <v>74</v>
      </c>
      <c r="H2" s="175">
        <v>295</v>
      </c>
      <c r="I2" s="175"/>
      <c r="J2" s="174">
        <v>12.227272727272734</v>
      </c>
      <c r="K2" s="174">
        <v>15.409090909090907</v>
      </c>
      <c r="L2" s="174">
        <v>17.57692307692308</v>
      </c>
      <c r="M2" s="174">
        <v>15.615384615384613</v>
      </c>
      <c r="N2" s="174">
        <v>60.828671328671334</v>
      </c>
    </row>
    <row r="3" spans="1:14">
      <c r="A3" s="175">
        <v>1</v>
      </c>
      <c r="B3" s="175" t="s">
        <v>127</v>
      </c>
      <c r="C3" s="175" t="s">
        <v>134</v>
      </c>
      <c r="D3" s="175">
        <v>73</v>
      </c>
      <c r="E3" s="175">
        <v>77</v>
      </c>
      <c r="F3" s="175">
        <v>76</v>
      </c>
      <c r="G3" s="175">
        <v>75</v>
      </c>
      <c r="H3" s="175">
        <v>301</v>
      </c>
      <c r="I3" s="175"/>
      <c r="J3" s="174">
        <v>15.227272727272734</v>
      </c>
      <c r="K3" s="174">
        <v>10.409090909090907</v>
      </c>
      <c r="L3" s="174">
        <v>14.57692307692308</v>
      </c>
      <c r="M3" s="174">
        <v>14.615384615384613</v>
      </c>
      <c r="N3" s="174">
        <v>54.828671328671334</v>
      </c>
    </row>
    <row r="4" spans="1:14">
      <c r="A4" s="175">
        <v>1</v>
      </c>
      <c r="B4" s="175" t="s">
        <v>114</v>
      </c>
      <c r="C4" s="175" t="s">
        <v>115</v>
      </c>
      <c r="D4" s="175">
        <v>74</v>
      </c>
      <c r="E4" s="175">
        <v>74</v>
      </c>
      <c r="F4" s="175">
        <v>78</v>
      </c>
      <c r="G4" s="175">
        <v>77</v>
      </c>
      <c r="H4" s="175">
        <v>303</v>
      </c>
      <c r="I4" s="175"/>
      <c r="J4" s="174">
        <v>14.227272727272734</v>
      </c>
      <c r="K4" s="174">
        <v>13.409090909090907</v>
      </c>
      <c r="L4" s="174">
        <v>12.57692307692308</v>
      </c>
      <c r="M4" s="174">
        <v>12.615384615384613</v>
      </c>
      <c r="N4" s="174">
        <v>52.828671328671334</v>
      </c>
    </row>
    <row r="5" spans="1:14">
      <c r="A5" s="175">
        <v>2</v>
      </c>
      <c r="B5" s="175" t="s">
        <v>127</v>
      </c>
      <c r="C5" s="175" t="s">
        <v>337</v>
      </c>
      <c r="D5" s="175">
        <v>76</v>
      </c>
      <c r="E5" s="175">
        <v>72</v>
      </c>
      <c r="F5" s="175">
        <v>76</v>
      </c>
      <c r="G5" s="175">
        <v>80</v>
      </c>
      <c r="H5" s="175">
        <v>304</v>
      </c>
      <c r="I5" s="175"/>
      <c r="J5" s="174">
        <v>12.227272727272734</v>
      </c>
      <c r="K5" s="174">
        <v>15.409090909090907</v>
      </c>
      <c r="L5" s="174">
        <v>14.57692307692308</v>
      </c>
      <c r="M5" s="174">
        <v>9.6153846153846132</v>
      </c>
      <c r="N5" s="174">
        <v>51.828671328671334</v>
      </c>
    </row>
    <row r="6" spans="1:14">
      <c r="A6" s="175">
        <v>3</v>
      </c>
      <c r="B6" s="175" t="s">
        <v>127</v>
      </c>
      <c r="C6" s="175" t="s">
        <v>144</v>
      </c>
      <c r="D6" s="175">
        <v>72</v>
      </c>
      <c r="E6" s="175">
        <v>78</v>
      </c>
      <c r="F6" s="175">
        <v>81</v>
      </c>
      <c r="G6" s="175">
        <v>74</v>
      </c>
      <c r="H6" s="175">
        <v>305</v>
      </c>
      <c r="I6" s="175"/>
      <c r="J6" s="174">
        <v>16.227272727272734</v>
      </c>
      <c r="K6" s="174">
        <v>9.4090909090909065</v>
      </c>
      <c r="L6" s="174">
        <v>9.5769230769230802</v>
      </c>
      <c r="M6" s="174">
        <v>15.615384615384613</v>
      </c>
      <c r="N6" s="174">
        <v>50.828671328671334</v>
      </c>
    </row>
    <row r="7" spans="1:14">
      <c r="A7" s="175">
        <v>2</v>
      </c>
      <c r="B7" s="175" t="s">
        <v>114</v>
      </c>
      <c r="C7" s="175" t="s">
        <v>119</v>
      </c>
      <c r="D7" s="175">
        <v>78</v>
      </c>
      <c r="E7" s="175">
        <v>75</v>
      </c>
      <c r="F7" s="175">
        <v>78</v>
      </c>
      <c r="G7" s="175">
        <v>78</v>
      </c>
      <c r="H7" s="175">
        <v>309</v>
      </c>
      <c r="I7" s="175"/>
      <c r="J7" s="174">
        <v>10.227272727272734</v>
      </c>
      <c r="K7" s="174">
        <v>12.409090909090907</v>
      </c>
      <c r="L7" s="174">
        <v>12.57692307692308</v>
      </c>
      <c r="M7" s="174">
        <v>11.615384615384613</v>
      </c>
      <c r="N7" s="174">
        <v>46.828671328671334</v>
      </c>
    </row>
    <row r="8" spans="1:14">
      <c r="A8" s="175">
        <v>4</v>
      </c>
      <c r="B8" s="175" t="s">
        <v>127</v>
      </c>
      <c r="C8" s="175" t="s">
        <v>136</v>
      </c>
      <c r="D8" s="175">
        <v>77</v>
      </c>
      <c r="E8" s="175">
        <v>78</v>
      </c>
      <c r="F8" s="175">
        <v>79</v>
      </c>
      <c r="G8" s="175">
        <v>76</v>
      </c>
      <c r="H8" s="175">
        <v>310</v>
      </c>
      <c r="I8" s="175"/>
      <c r="J8" s="174">
        <v>11.227272727272734</v>
      </c>
      <c r="K8" s="174">
        <v>9.4090909090909065</v>
      </c>
      <c r="L8" s="174">
        <v>11.57692307692308</v>
      </c>
      <c r="M8" s="174">
        <v>13.615384615384613</v>
      </c>
      <c r="N8" s="174">
        <v>45.828671328671334</v>
      </c>
    </row>
    <row r="9" spans="1:14">
      <c r="A9" s="175">
        <v>5</v>
      </c>
      <c r="B9" s="175" t="s">
        <v>127</v>
      </c>
      <c r="C9" s="175" t="s">
        <v>253</v>
      </c>
      <c r="D9" s="175">
        <v>80</v>
      </c>
      <c r="E9" s="175">
        <v>77</v>
      </c>
      <c r="F9" s="175">
        <v>76</v>
      </c>
      <c r="G9" s="175">
        <v>78</v>
      </c>
      <c r="H9" s="175">
        <v>311</v>
      </c>
      <c r="I9" s="175"/>
      <c r="J9" s="174">
        <v>8.2272727272727337</v>
      </c>
      <c r="K9" s="174">
        <v>10.409090909090907</v>
      </c>
      <c r="L9" s="174">
        <v>14.57692307692308</v>
      </c>
      <c r="M9" s="174">
        <v>11.615384615384613</v>
      </c>
      <c r="N9" s="174">
        <v>44.828671328671334</v>
      </c>
    </row>
    <row r="10" spans="1:14">
      <c r="A10" s="175">
        <v>3</v>
      </c>
      <c r="B10" s="175" t="s">
        <v>114</v>
      </c>
      <c r="C10" s="175" t="s">
        <v>251</v>
      </c>
      <c r="D10" s="175">
        <v>79</v>
      </c>
      <c r="E10" s="175">
        <v>75</v>
      </c>
      <c r="F10" s="175">
        <v>80</v>
      </c>
      <c r="G10" s="175">
        <v>78</v>
      </c>
      <c r="H10" s="175">
        <v>312</v>
      </c>
      <c r="I10" s="175"/>
      <c r="J10" s="174">
        <v>9.2272727272727337</v>
      </c>
      <c r="K10" s="174">
        <v>12.409090909090907</v>
      </c>
      <c r="L10" s="174">
        <v>10.57692307692308</v>
      </c>
      <c r="M10" s="174">
        <v>11.615384615384613</v>
      </c>
      <c r="N10" s="174">
        <v>43.828671328671334</v>
      </c>
    </row>
    <row r="11" spans="1:14">
      <c r="A11" s="175">
        <v>6</v>
      </c>
      <c r="B11" s="175" t="s">
        <v>127</v>
      </c>
      <c r="C11" s="175" t="s">
        <v>141</v>
      </c>
      <c r="D11" s="175">
        <v>80</v>
      </c>
      <c r="E11" s="175">
        <v>82</v>
      </c>
      <c r="F11" s="175">
        <v>75</v>
      </c>
      <c r="G11" s="175">
        <v>79</v>
      </c>
      <c r="H11" s="175">
        <v>316</v>
      </c>
      <c r="I11" s="175"/>
      <c r="J11" s="174">
        <v>8.2272727272727337</v>
      </c>
      <c r="K11" s="174">
        <v>5.4090909090909065</v>
      </c>
      <c r="L11" s="174">
        <v>15.57692307692308</v>
      </c>
      <c r="M11" s="174">
        <v>10.615384615384613</v>
      </c>
      <c r="N11" s="174">
        <v>39.828671328671334</v>
      </c>
    </row>
    <row r="12" spans="1:14">
      <c r="A12" s="175">
        <v>4</v>
      </c>
      <c r="B12" s="175" t="s">
        <v>114</v>
      </c>
      <c r="C12" s="175" t="s">
        <v>123</v>
      </c>
      <c r="D12" s="175">
        <v>82</v>
      </c>
      <c r="E12" s="175">
        <v>79</v>
      </c>
      <c r="F12" s="175">
        <v>76</v>
      </c>
      <c r="G12" s="175">
        <v>80</v>
      </c>
      <c r="H12" s="175">
        <v>317</v>
      </c>
      <c r="I12" s="175"/>
      <c r="J12" s="174">
        <v>6.2272727272727337</v>
      </c>
      <c r="K12" s="174">
        <v>8.4090909090909065</v>
      </c>
      <c r="L12" s="174">
        <v>14.57692307692308</v>
      </c>
      <c r="M12" s="174">
        <v>9.6153846153846132</v>
      </c>
      <c r="N12" s="174">
        <v>38.828671328671334</v>
      </c>
    </row>
    <row r="13" spans="1:14">
      <c r="A13" s="175">
        <v>5</v>
      </c>
      <c r="B13" s="175" t="s">
        <v>114</v>
      </c>
      <c r="C13" s="175" t="s">
        <v>118</v>
      </c>
      <c r="D13" s="175">
        <v>80</v>
      </c>
      <c r="E13" s="175">
        <v>75</v>
      </c>
      <c r="F13" s="175">
        <v>88</v>
      </c>
      <c r="G13" s="175">
        <v>75</v>
      </c>
      <c r="H13" s="175">
        <v>318</v>
      </c>
      <c r="I13" s="175"/>
      <c r="J13" s="174">
        <v>8.2272727272727337</v>
      </c>
      <c r="K13" s="174">
        <v>12.409090909090907</v>
      </c>
      <c r="L13" s="174">
        <v>2.5769230769230802</v>
      </c>
      <c r="M13" s="174">
        <v>14.615384615384613</v>
      </c>
      <c r="N13" s="174">
        <v>37.828671328671334</v>
      </c>
    </row>
    <row r="14" spans="1:14">
      <c r="A14" s="175">
        <v>7</v>
      </c>
      <c r="B14" s="175" t="s">
        <v>127</v>
      </c>
      <c r="C14" s="175" t="s">
        <v>143</v>
      </c>
      <c r="D14" s="175">
        <v>84</v>
      </c>
      <c r="E14" s="175">
        <v>78</v>
      </c>
      <c r="F14" s="175">
        <v>82</v>
      </c>
      <c r="G14" s="175">
        <v>74</v>
      </c>
      <c r="H14" s="175">
        <v>318</v>
      </c>
      <c r="I14" s="175"/>
      <c r="J14" s="174">
        <v>4.2272727272727337</v>
      </c>
      <c r="K14" s="174">
        <v>9.4090909090909065</v>
      </c>
      <c r="L14" s="174">
        <v>8.5769230769230802</v>
      </c>
      <c r="M14" s="174">
        <v>15.615384615384613</v>
      </c>
      <c r="N14" s="174">
        <v>37.828671328671334</v>
      </c>
    </row>
    <row r="15" spans="1:14">
      <c r="A15" s="175">
        <v>8</v>
      </c>
      <c r="B15" s="175" t="s">
        <v>127</v>
      </c>
      <c r="C15" s="175" t="s">
        <v>137</v>
      </c>
      <c r="D15" s="175">
        <v>85</v>
      </c>
      <c r="E15" s="175">
        <v>73</v>
      </c>
      <c r="F15" s="175">
        <v>80</v>
      </c>
      <c r="G15" s="175">
        <v>80</v>
      </c>
      <c r="H15" s="175">
        <v>318</v>
      </c>
      <c r="I15" s="175"/>
      <c r="J15" s="174">
        <v>3.2272727272727337</v>
      </c>
      <c r="K15" s="174">
        <v>14.409090909090907</v>
      </c>
      <c r="L15" s="174">
        <v>10.57692307692308</v>
      </c>
      <c r="M15" s="174">
        <v>9.6153846153846132</v>
      </c>
      <c r="N15" s="174">
        <v>37.828671328671334</v>
      </c>
    </row>
    <row r="16" spans="1:14">
      <c r="A16" s="175">
        <v>9</v>
      </c>
      <c r="B16" s="175" t="s">
        <v>127</v>
      </c>
      <c r="C16" s="175" t="s">
        <v>139</v>
      </c>
      <c r="D16" s="175">
        <v>77</v>
      </c>
      <c r="E16" s="175">
        <v>80</v>
      </c>
      <c r="F16" s="175">
        <v>83</v>
      </c>
      <c r="G16" s="175">
        <v>80</v>
      </c>
      <c r="H16" s="175">
        <v>320</v>
      </c>
      <c r="I16" s="175"/>
      <c r="J16" s="174">
        <v>11.227272727272734</v>
      </c>
      <c r="K16" s="174">
        <v>7.4090909090909065</v>
      </c>
      <c r="L16" s="174">
        <v>7.5769230769230802</v>
      </c>
      <c r="M16" s="174">
        <v>9.6153846153846132</v>
      </c>
      <c r="N16" s="174">
        <v>35.828671328671334</v>
      </c>
    </row>
    <row r="17" spans="1:14">
      <c r="A17" s="175">
        <v>1</v>
      </c>
      <c r="B17" s="175" t="s">
        <v>148</v>
      </c>
      <c r="C17" s="175" t="s">
        <v>152</v>
      </c>
      <c r="D17" s="175">
        <v>73</v>
      </c>
      <c r="E17" s="175">
        <v>82</v>
      </c>
      <c r="F17" s="175">
        <v>81</v>
      </c>
      <c r="G17" s="175">
        <v>85</v>
      </c>
      <c r="H17" s="175">
        <v>321</v>
      </c>
      <c r="I17" s="175"/>
      <c r="J17" s="174">
        <v>15.227272727272734</v>
      </c>
      <c r="K17" s="174">
        <v>5.4090909090909065</v>
      </c>
      <c r="L17" s="174">
        <v>9.5769230769230802</v>
      </c>
      <c r="M17" s="174">
        <v>4.6153846153846132</v>
      </c>
      <c r="N17" s="174">
        <v>34.828671328671334</v>
      </c>
    </row>
    <row r="18" spans="1:14">
      <c r="A18" s="175">
        <v>2</v>
      </c>
      <c r="B18" s="175" t="s">
        <v>148</v>
      </c>
      <c r="C18" s="175" t="s">
        <v>159</v>
      </c>
      <c r="D18" s="175">
        <v>78</v>
      </c>
      <c r="E18" s="175">
        <v>87</v>
      </c>
      <c r="F18" s="175">
        <v>79</v>
      </c>
      <c r="G18" s="175">
        <v>78</v>
      </c>
      <c r="H18" s="175">
        <v>322</v>
      </c>
      <c r="I18" s="175"/>
      <c r="J18" s="174">
        <v>10.227272727272734</v>
      </c>
      <c r="K18" s="174">
        <v>0.40909090909090651</v>
      </c>
      <c r="L18" s="174">
        <v>11.57692307692308</v>
      </c>
      <c r="M18" s="174">
        <v>11.615384615384613</v>
      </c>
      <c r="N18" s="174">
        <v>33.828671328671334</v>
      </c>
    </row>
    <row r="19" spans="1:14">
      <c r="A19" s="175">
        <v>3</v>
      </c>
      <c r="B19" s="175" t="s">
        <v>148</v>
      </c>
      <c r="C19" s="175" t="s">
        <v>151</v>
      </c>
      <c r="D19" s="175">
        <v>79</v>
      </c>
      <c r="E19" s="175">
        <v>83</v>
      </c>
      <c r="F19" s="175">
        <v>79</v>
      </c>
      <c r="G19" s="175">
        <v>81</v>
      </c>
      <c r="H19" s="175">
        <v>322</v>
      </c>
      <c r="I19" s="175"/>
      <c r="J19" s="174">
        <v>9.2272727272727337</v>
      </c>
      <c r="K19" s="174">
        <v>4.4090909090909065</v>
      </c>
      <c r="L19" s="174">
        <v>11.57692307692308</v>
      </c>
      <c r="M19" s="174">
        <v>8.6153846153846132</v>
      </c>
      <c r="N19" s="174">
        <v>33.828671328671334</v>
      </c>
    </row>
    <row r="20" spans="1:14">
      <c r="A20" s="175">
        <v>4</v>
      </c>
      <c r="B20" s="175" t="s">
        <v>148</v>
      </c>
      <c r="C20" s="175" t="s">
        <v>306</v>
      </c>
      <c r="D20" s="175">
        <v>83</v>
      </c>
      <c r="E20" s="175">
        <v>83</v>
      </c>
      <c r="F20" s="175">
        <v>84</v>
      </c>
      <c r="G20" s="175">
        <v>76</v>
      </c>
      <c r="H20" s="175">
        <v>326</v>
      </c>
      <c r="I20" s="175"/>
      <c r="J20" s="174">
        <v>5.2272727272727337</v>
      </c>
      <c r="K20" s="174">
        <v>4.4090909090909065</v>
      </c>
      <c r="L20" s="174">
        <v>6.5769230769230802</v>
      </c>
      <c r="M20" s="174">
        <v>13.615384615384613</v>
      </c>
      <c r="N20" s="174">
        <v>29.828671328671334</v>
      </c>
    </row>
    <row r="21" spans="1:14">
      <c r="A21" s="175">
        <v>5</v>
      </c>
      <c r="B21" s="175" t="s">
        <v>148</v>
      </c>
      <c r="C21" s="175" t="s">
        <v>155</v>
      </c>
      <c r="D21" s="175">
        <v>82</v>
      </c>
      <c r="E21" s="175">
        <v>80</v>
      </c>
      <c r="F21" s="175">
        <v>81</v>
      </c>
      <c r="G21" s="175">
        <v>83</v>
      </c>
      <c r="H21" s="175">
        <v>326</v>
      </c>
      <c r="I21" s="175"/>
      <c r="J21" s="174">
        <v>6.2272727272727337</v>
      </c>
      <c r="K21" s="174">
        <v>7.4090909090909065</v>
      </c>
      <c r="L21" s="174">
        <v>9.5769230769230802</v>
      </c>
      <c r="M21" s="174">
        <v>6.6153846153846132</v>
      </c>
      <c r="N21" s="174">
        <v>29.828671328671334</v>
      </c>
    </row>
    <row r="22" spans="1:14">
      <c r="A22" s="175">
        <v>6</v>
      </c>
      <c r="B22" s="175" t="s">
        <v>148</v>
      </c>
      <c r="C22" s="175" t="s">
        <v>154</v>
      </c>
      <c r="D22" s="175">
        <v>86</v>
      </c>
      <c r="E22" s="175">
        <v>84</v>
      </c>
      <c r="F22" s="175">
        <v>80</v>
      </c>
      <c r="G22" s="175">
        <v>79</v>
      </c>
      <c r="H22" s="175">
        <v>329</v>
      </c>
      <c r="I22" s="175"/>
      <c r="J22" s="174">
        <v>2.2272727272727337</v>
      </c>
      <c r="K22" s="174">
        <v>3.4090909090909065</v>
      </c>
      <c r="L22" s="174">
        <v>10.57692307692308</v>
      </c>
      <c r="M22" s="174">
        <v>10.615384615384613</v>
      </c>
      <c r="N22" s="174">
        <v>26.828671328671334</v>
      </c>
    </row>
    <row r="23" spans="1:14">
      <c r="A23" s="175">
        <v>10</v>
      </c>
      <c r="B23" s="175" t="s">
        <v>127</v>
      </c>
      <c r="C23" s="175" t="s">
        <v>140</v>
      </c>
      <c r="D23" s="175">
        <v>79</v>
      </c>
      <c r="E23" s="175">
        <v>72</v>
      </c>
      <c r="F23" s="175">
        <v>89</v>
      </c>
      <c r="G23" s="175">
        <v>90</v>
      </c>
      <c r="H23" s="175">
        <v>330</v>
      </c>
      <c r="I23" s="175"/>
      <c r="J23" s="174">
        <v>9.2272727272727337</v>
      </c>
      <c r="K23" s="174">
        <v>15.409090909090907</v>
      </c>
      <c r="L23" s="174">
        <v>1.5769230769230802</v>
      </c>
      <c r="M23" s="174">
        <v>0</v>
      </c>
      <c r="N23" s="174">
        <v>26.21328671328672</v>
      </c>
    </row>
    <row r="24" spans="1:14">
      <c r="A24" s="175">
        <v>7</v>
      </c>
      <c r="B24" s="175" t="s">
        <v>148</v>
      </c>
      <c r="C24" s="175" t="s">
        <v>153</v>
      </c>
      <c r="D24" s="175">
        <v>83</v>
      </c>
      <c r="E24" s="175">
        <v>82</v>
      </c>
      <c r="F24" s="175">
        <v>86</v>
      </c>
      <c r="G24" s="175">
        <v>79</v>
      </c>
      <c r="H24" s="175">
        <v>330</v>
      </c>
      <c r="I24" s="175"/>
      <c r="J24" s="174">
        <v>5.2272727272727337</v>
      </c>
      <c r="K24" s="174">
        <v>5.4090909090909065</v>
      </c>
      <c r="L24" s="174">
        <v>4.5769230769230802</v>
      </c>
      <c r="M24" s="174">
        <v>10.615384615384613</v>
      </c>
      <c r="N24" s="174">
        <v>25.828671328671334</v>
      </c>
    </row>
    <row r="25" spans="1:14">
      <c r="A25" s="175">
        <v>8</v>
      </c>
      <c r="B25" s="175" t="s">
        <v>148</v>
      </c>
      <c r="C25" s="175" t="s">
        <v>307</v>
      </c>
      <c r="D25" s="175">
        <v>85</v>
      </c>
      <c r="E25" s="175">
        <v>85</v>
      </c>
      <c r="F25" s="175">
        <v>80</v>
      </c>
      <c r="G25" s="175">
        <v>84</v>
      </c>
      <c r="H25" s="175">
        <v>334</v>
      </c>
      <c r="I25" s="175"/>
      <c r="J25" s="174">
        <v>3.2272727272727337</v>
      </c>
      <c r="K25" s="174">
        <v>2.4090909090909065</v>
      </c>
      <c r="L25" s="174">
        <v>10.57692307692308</v>
      </c>
      <c r="M25" s="174">
        <v>5.6153846153846132</v>
      </c>
      <c r="N25" s="174">
        <v>21.828671328671334</v>
      </c>
    </row>
    <row r="26" spans="1:14">
      <c r="A26" s="175">
        <v>9</v>
      </c>
      <c r="B26" s="175" t="s">
        <v>148</v>
      </c>
      <c r="C26" s="175" t="s">
        <v>162</v>
      </c>
      <c r="D26" s="175">
        <v>84</v>
      </c>
      <c r="E26" s="175">
        <v>83</v>
      </c>
      <c r="F26" s="175">
        <v>92</v>
      </c>
      <c r="G26" s="175">
        <v>85</v>
      </c>
      <c r="H26" s="175">
        <v>344</v>
      </c>
      <c r="I26" s="175"/>
      <c r="J26" s="174">
        <v>4.2272727272727337</v>
      </c>
      <c r="K26" s="174">
        <v>4.4090909090909065</v>
      </c>
      <c r="L26" s="174">
        <v>0</v>
      </c>
      <c r="M26" s="174">
        <v>4.6153846153846132</v>
      </c>
      <c r="N26" s="174">
        <v>13.251748251748253</v>
      </c>
    </row>
    <row r="27" spans="1:14">
      <c r="A27" s="175">
        <v>10</v>
      </c>
      <c r="B27" s="175" t="s">
        <v>148</v>
      </c>
      <c r="C27" s="175" t="s">
        <v>259</v>
      </c>
      <c r="D27" s="175">
        <v>83</v>
      </c>
      <c r="E27" s="175">
        <v>87</v>
      </c>
      <c r="F27" s="175">
        <v>83</v>
      </c>
      <c r="G27" s="175">
        <v>92</v>
      </c>
      <c r="H27" s="175">
        <v>345</v>
      </c>
      <c r="I27" s="175"/>
      <c r="J27" s="174">
        <v>5.2272727272727337</v>
      </c>
      <c r="K27" s="174">
        <v>0.40909090909090651</v>
      </c>
      <c r="L27" s="174">
        <v>7.5769230769230802</v>
      </c>
      <c r="M27" s="174">
        <v>0</v>
      </c>
      <c r="N27" s="174">
        <v>13.21328671328672</v>
      </c>
    </row>
    <row r="28" spans="1:14">
      <c r="A28" s="175">
        <v>7</v>
      </c>
      <c r="B28" s="175" t="s">
        <v>114</v>
      </c>
      <c r="C28" s="175" t="s">
        <v>128</v>
      </c>
      <c r="D28" s="175">
        <v>84</v>
      </c>
      <c r="E28" s="175">
        <v>79</v>
      </c>
      <c r="F28" s="175">
        <v>0</v>
      </c>
      <c r="G28" s="175">
        <v>0</v>
      </c>
      <c r="H28" s="175">
        <v>163</v>
      </c>
      <c r="I28" s="175"/>
      <c r="J28" s="174">
        <v>4.2272727272727337</v>
      </c>
      <c r="K28" s="174">
        <v>8.4090909090909065</v>
      </c>
      <c r="L28" s="174" t="s">
        <v>315</v>
      </c>
      <c r="M28" s="174" t="s">
        <v>315</v>
      </c>
      <c r="N28" s="174">
        <v>12.63636363636364</v>
      </c>
    </row>
    <row r="29" spans="1:14">
      <c r="A29" s="175">
        <v>11</v>
      </c>
      <c r="B29" s="175" t="s">
        <v>127</v>
      </c>
      <c r="C29" s="175" t="s">
        <v>256</v>
      </c>
      <c r="D29" s="175">
        <v>81</v>
      </c>
      <c r="E29" s="175">
        <v>84</v>
      </c>
      <c r="F29" s="175">
        <v>0</v>
      </c>
      <c r="G29" s="175">
        <v>0</v>
      </c>
      <c r="H29" s="175">
        <v>165</v>
      </c>
      <c r="I29" s="175"/>
      <c r="J29" s="174">
        <v>7.2272727272727337</v>
      </c>
      <c r="K29" s="174">
        <v>3.4090909090909065</v>
      </c>
      <c r="L29" s="174" t="s">
        <v>315</v>
      </c>
      <c r="M29" s="174" t="s">
        <v>315</v>
      </c>
      <c r="N29" s="174">
        <v>10.63636363636364</v>
      </c>
    </row>
    <row r="30" spans="1:14">
      <c r="A30" s="175">
        <v>12</v>
      </c>
      <c r="B30" s="175" t="s">
        <v>127</v>
      </c>
      <c r="C30" s="175" t="s">
        <v>338</v>
      </c>
      <c r="D30" s="175">
        <v>79</v>
      </c>
      <c r="E30" s="175">
        <v>88</v>
      </c>
      <c r="F30" s="175">
        <v>0</v>
      </c>
      <c r="G30" s="175">
        <v>0</v>
      </c>
      <c r="H30" s="175">
        <v>167</v>
      </c>
      <c r="I30" s="175"/>
      <c r="J30" s="174">
        <v>9.2272727272727337</v>
      </c>
      <c r="K30" s="174">
        <v>0</v>
      </c>
      <c r="L30" s="174" t="s">
        <v>315</v>
      </c>
      <c r="M30" s="174" t="s">
        <v>315</v>
      </c>
      <c r="N30" s="174">
        <v>9.2272727272727337</v>
      </c>
    </row>
    <row r="31" spans="1:14">
      <c r="A31" s="175">
        <v>15</v>
      </c>
      <c r="B31" s="175" t="s">
        <v>127</v>
      </c>
      <c r="C31" s="175" t="s">
        <v>142</v>
      </c>
      <c r="D31" s="175">
        <v>90</v>
      </c>
      <c r="E31" s="175">
        <v>81</v>
      </c>
      <c r="F31" s="175">
        <v>0</v>
      </c>
      <c r="G31" s="175">
        <v>0</v>
      </c>
      <c r="H31" s="175">
        <v>171</v>
      </c>
      <c r="I31" s="175"/>
      <c r="J31" s="174">
        <v>0</v>
      </c>
      <c r="K31" s="174">
        <v>6.4090909090909065</v>
      </c>
      <c r="L31" s="174" t="s">
        <v>315</v>
      </c>
      <c r="M31" s="174" t="s">
        <v>315</v>
      </c>
      <c r="N31" s="174">
        <v>6.4090909090909065</v>
      </c>
    </row>
    <row r="32" spans="1:14">
      <c r="A32" s="175">
        <v>13</v>
      </c>
      <c r="B32" s="175" t="s">
        <v>127</v>
      </c>
      <c r="C32" s="175" t="s">
        <v>254</v>
      </c>
      <c r="D32" s="175">
        <v>88</v>
      </c>
      <c r="E32" s="175">
        <v>82</v>
      </c>
      <c r="F32" s="175">
        <v>0</v>
      </c>
      <c r="G32" s="175">
        <v>0</v>
      </c>
      <c r="H32" s="175">
        <v>170</v>
      </c>
      <c r="I32" s="175"/>
      <c r="J32" s="174">
        <v>0.22727272727273373</v>
      </c>
      <c r="K32" s="174">
        <v>5.4090909090909065</v>
      </c>
      <c r="L32" s="174" t="s">
        <v>315</v>
      </c>
      <c r="M32" s="174" t="s">
        <v>315</v>
      </c>
      <c r="N32" s="174">
        <v>5.6363636363636402</v>
      </c>
    </row>
    <row r="33" spans="1:15">
      <c r="A33" s="175">
        <v>14</v>
      </c>
      <c r="B33" s="175" t="s">
        <v>127</v>
      </c>
      <c r="C33" s="175" t="s">
        <v>133</v>
      </c>
      <c r="D33" s="175">
        <v>87</v>
      </c>
      <c r="E33" s="175">
        <v>83</v>
      </c>
      <c r="F33" s="175">
        <v>0</v>
      </c>
      <c r="G33" s="175">
        <v>0</v>
      </c>
      <c r="H33" s="175">
        <v>170</v>
      </c>
      <c r="I33" s="175"/>
      <c r="J33" s="174">
        <v>1.2272727272727337</v>
      </c>
      <c r="K33" s="174">
        <v>4.4090909090909065</v>
      </c>
      <c r="L33" s="174" t="s">
        <v>315</v>
      </c>
      <c r="M33" s="174" t="s">
        <v>315</v>
      </c>
      <c r="N33" s="174">
        <v>5.6363636363636402</v>
      </c>
    </row>
    <row r="34" spans="1:15">
      <c r="A34" s="175">
        <v>11</v>
      </c>
      <c r="B34" s="175" t="s">
        <v>148</v>
      </c>
      <c r="C34" s="175" t="s">
        <v>163</v>
      </c>
      <c r="D34" s="175">
        <v>91</v>
      </c>
      <c r="E34" s="175">
        <v>82</v>
      </c>
      <c r="F34" s="175">
        <v>0</v>
      </c>
      <c r="G34" s="175">
        <v>0</v>
      </c>
      <c r="H34" s="175">
        <v>173</v>
      </c>
      <c r="I34" s="175"/>
      <c r="J34" s="174">
        <v>0</v>
      </c>
      <c r="K34" s="174">
        <v>5.4090909090909065</v>
      </c>
      <c r="L34" s="174" t="s">
        <v>315</v>
      </c>
      <c r="M34" s="174" t="s">
        <v>315</v>
      </c>
      <c r="N34" s="174">
        <v>5.4090909090909065</v>
      </c>
    </row>
    <row r="35" spans="1:15">
      <c r="A35" s="175">
        <v>16</v>
      </c>
      <c r="B35" s="175" t="s">
        <v>127</v>
      </c>
      <c r="C35" s="175" t="s">
        <v>339</v>
      </c>
      <c r="D35" s="175">
        <v>89</v>
      </c>
      <c r="E35" s="175">
        <v>83</v>
      </c>
      <c r="F35" s="175">
        <v>0</v>
      </c>
      <c r="G35" s="175">
        <v>0</v>
      </c>
      <c r="H35" s="175">
        <v>172</v>
      </c>
      <c r="I35" s="175"/>
      <c r="J35" s="174">
        <v>0</v>
      </c>
      <c r="K35" s="174">
        <v>4.4090909090909065</v>
      </c>
      <c r="L35" s="174" t="s">
        <v>315</v>
      </c>
      <c r="M35" s="174" t="s">
        <v>315</v>
      </c>
      <c r="N35" s="174">
        <v>4.4090909090909065</v>
      </c>
    </row>
    <row r="36" spans="1:15">
      <c r="A36" s="175">
        <v>12</v>
      </c>
      <c r="B36" s="175" t="s">
        <v>148</v>
      </c>
      <c r="C36" s="175" t="s">
        <v>260</v>
      </c>
      <c r="D36" s="175">
        <v>92</v>
      </c>
      <c r="E36" s="175">
        <v>83</v>
      </c>
      <c r="F36" s="175">
        <v>0</v>
      </c>
      <c r="G36" s="175">
        <v>0</v>
      </c>
      <c r="H36" s="175">
        <v>175</v>
      </c>
      <c r="I36" s="175"/>
      <c r="J36" s="174">
        <v>0</v>
      </c>
      <c r="K36" s="174">
        <v>4.4090909090909065</v>
      </c>
      <c r="L36" s="174" t="s">
        <v>315</v>
      </c>
      <c r="M36" s="174" t="s">
        <v>315</v>
      </c>
      <c r="N36" s="174">
        <v>4.4090909090909065</v>
      </c>
    </row>
    <row r="37" spans="1:15">
      <c r="A37" s="175">
        <v>18</v>
      </c>
      <c r="B37" s="175" t="s">
        <v>127</v>
      </c>
      <c r="C37" s="175" t="s">
        <v>340</v>
      </c>
      <c r="D37" s="175">
        <v>85</v>
      </c>
      <c r="E37" s="175">
        <v>89</v>
      </c>
      <c r="F37" s="175">
        <v>0</v>
      </c>
      <c r="G37" s="175">
        <v>0</v>
      </c>
      <c r="H37" s="175">
        <v>174</v>
      </c>
      <c r="I37" s="175"/>
      <c r="J37" s="174">
        <v>3.2272727272727337</v>
      </c>
      <c r="K37" s="174">
        <v>0</v>
      </c>
      <c r="L37" s="174" t="s">
        <v>315</v>
      </c>
      <c r="M37" s="174" t="s">
        <v>315</v>
      </c>
      <c r="N37" s="174">
        <v>3.2272727272727337</v>
      </c>
    </row>
    <row r="38" spans="1:15">
      <c r="A38" s="175">
        <v>17</v>
      </c>
      <c r="B38" s="175" t="s">
        <v>127</v>
      </c>
      <c r="C38" s="175" t="s">
        <v>147</v>
      </c>
      <c r="D38" s="175">
        <v>86</v>
      </c>
      <c r="E38" s="175">
        <v>88</v>
      </c>
      <c r="F38" s="175">
        <v>0</v>
      </c>
      <c r="G38" s="175">
        <v>0</v>
      </c>
      <c r="H38" s="175">
        <v>174</v>
      </c>
      <c r="I38" s="175"/>
      <c r="J38" s="174">
        <v>2.2272727272727337</v>
      </c>
      <c r="K38" s="174">
        <v>0</v>
      </c>
      <c r="L38" s="174" t="s">
        <v>315</v>
      </c>
      <c r="M38" s="174" t="s">
        <v>315</v>
      </c>
      <c r="N38" s="174">
        <v>2.2272727272727337</v>
      </c>
    </row>
    <row r="39" spans="1:15">
      <c r="A39" s="175">
        <v>15</v>
      </c>
      <c r="B39" s="175" t="s">
        <v>148</v>
      </c>
      <c r="C39" s="175" t="s">
        <v>158</v>
      </c>
      <c r="D39" s="175">
        <v>87</v>
      </c>
      <c r="E39" s="175">
        <v>95</v>
      </c>
      <c r="F39" s="175">
        <v>0</v>
      </c>
      <c r="G39" s="175">
        <v>0</v>
      </c>
      <c r="H39" s="175">
        <v>182</v>
      </c>
      <c r="I39" s="175"/>
      <c r="J39" s="174">
        <v>1.2272727272727337</v>
      </c>
      <c r="K39" s="174">
        <v>0</v>
      </c>
      <c r="L39" s="174" t="s">
        <v>315</v>
      </c>
      <c r="M39" s="174" t="s">
        <v>315</v>
      </c>
      <c r="N39" s="174">
        <v>1.2272727272727337</v>
      </c>
    </row>
    <row r="40" spans="1:15">
      <c r="A40" s="175">
        <v>13</v>
      </c>
      <c r="B40" s="175" t="s">
        <v>148</v>
      </c>
      <c r="C40" s="175" t="s">
        <v>160</v>
      </c>
      <c r="D40" s="175">
        <v>88</v>
      </c>
      <c r="E40" s="175">
        <v>88</v>
      </c>
      <c r="F40" s="175">
        <v>0</v>
      </c>
      <c r="G40" s="175">
        <v>0</v>
      </c>
      <c r="H40" s="175">
        <v>176</v>
      </c>
      <c r="I40" s="175"/>
      <c r="J40" s="174">
        <v>0.22727272727273373</v>
      </c>
      <c r="K40" s="174">
        <v>0</v>
      </c>
      <c r="L40" s="174" t="s">
        <v>315</v>
      </c>
      <c r="M40" s="174" t="s">
        <v>315</v>
      </c>
      <c r="N40" s="174">
        <v>0.22727272727273373</v>
      </c>
    </row>
    <row r="41" spans="1:15">
      <c r="A41" s="175">
        <v>14</v>
      </c>
      <c r="B41" s="175" t="s">
        <v>148</v>
      </c>
      <c r="C41" s="175" t="s">
        <v>261</v>
      </c>
      <c r="D41" s="175">
        <v>91</v>
      </c>
      <c r="E41" s="175">
        <v>88</v>
      </c>
      <c r="F41" s="175">
        <v>0</v>
      </c>
      <c r="G41" s="175">
        <v>0</v>
      </c>
      <c r="H41" s="175">
        <v>179</v>
      </c>
      <c r="I41" s="175"/>
      <c r="J41" s="174">
        <v>0</v>
      </c>
      <c r="K41" s="174">
        <v>0</v>
      </c>
      <c r="L41" s="174" t="s">
        <v>315</v>
      </c>
      <c r="M41" s="174" t="s">
        <v>315</v>
      </c>
      <c r="N41" s="174">
        <v>0</v>
      </c>
    </row>
    <row r="42" spans="1:15">
      <c r="A42" s="175">
        <v>16</v>
      </c>
      <c r="B42" s="175" t="s">
        <v>148</v>
      </c>
      <c r="C42" s="175" t="s">
        <v>161</v>
      </c>
      <c r="D42" s="175">
        <v>94</v>
      </c>
      <c r="E42" s="175">
        <v>90</v>
      </c>
      <c r="F42" s="175">
        <v>0</v>
      </c>
      <c r="G42" s="175">
        <v>0</v>
      </c>
      <c r="H42" s="175">
        <v>184</v>
      </c>
      <c r="I42" s="175"/>
      <c r="J42" s="174">
        <v>0</v>
      </c>
      <c r="K42" s="174">
        <v>0</v>
      </c>
      <c r="L42" s="174" t="s">
        <v>315</v>
      </c>
      <c r="M42" s="174" t="s">
        <v>315</v>
      </c>
      <c r="N42" s="174">
        <v>0</v>
      </c>
    </row>
    <row r="43" spans="1:15">
      <c r="A43" s="175">
        <v>17</v>
      </c>
      <c r="B43" s="175" t="s">
        <v>148</v>
      </c>
      <c r="C43" s="175" t="s">
        <v>157</v>
      </c>
      <c r="D43" s="175">
        <v>97</v>
      </c>
      <c r="E43" s="175">
        <v>94</v>
      </c>
      <c r="F43" s="175">
        <v>0</v>
      </c>
      <c r="G43" s="175">
        <v>0</v>
      </c>
      <c r="H43" s="175">
        <v>191</v>
      </c>
      <c r="I43" s="175"/>
      <c r="J43" s="174">
        <v>0</v>
      </c>
      <c r="K43" s="174">
        <v>0</v>
      </c>
      <c r="L43" s="174" t="s">
        <v>315</v>
      </c>
      <c r="M43" s="174" t="s">
        <v>315</v>
      </c>
      <c r="N43" s="174">
        <v>0</v>
      </c>
    </row>
    <row r="44" spans="1:15">
      <c r="A44" s="175">
        <v>18</v>
      </c>
      <c r="B44" s="175" t="s">
        <v>148</v>
      </c>
      <c r="C44" s="175" t="s">
        <v>263</v>
      </c>
      <c r="D44" s="175">
        <v>98</v>
      </c>
      <c r="E44" s="175">
        <v>99</v>
      </c>
      <c r="F44" s="175">
        <v>0</v>
      </c>
      <c r="G44" s="175">
        <v>0</v>
      </c>
      <c r="H44" s="175">
        <v>197</v>
      </c>
      <c r="I44" s="175"/>
      <c r="J44" s="174">
        <v>0</v>
      </c>
      <c r="K44" s="174">
        <v>0</v>
      </c>
      <c r="L44" s="174" t="s">
        <v>315</v>
      </c>
      <c r="M44" s="174" t="s">
        <v>315</v>
      </c>
      <c r="N44" s="174">
        <v>0</v>
      </c>
    </row>
    <row r="45" spans="1:15" ht="16.5">
      <c r="A45" s="175"/>
      <c r="B45" s="175" t="s">
        <v>148</v>
      </c>
      <c r="C45" s="175" t="s">
        <v>411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4">
        <v>10</v>
      </c>
      <c r="O45" t="s">
        <v>412</v>
      </c>
    </row>
    <row r="46" spans="1:15" ht="16.5">
      <c r="A46" s="175"/>
      <c r="B46" s="175" t="s">
        <v>127</v>
      </c>
      <c r="C46" s="205" t="s">
        <v>413</v>
      </c>
      <c r="D46" s="175"/>
      <c r="E46" s="175"/>
      <c r="F46" s="175"/>
      <c r="G46" s="175"/>
      <c r="H46" s="175"/>
      <c r="I46" s="175"/>
      <c r="J46" s="174"/>
      <c r="K46" s="174"/>
      <c r="L46" s="174"/>
      <c r="M46" s="174"/>
      <c r="N46" s="174">
        <v>16.23</v>
      </c>
      <c r="O46" t="s">
        <v>415</v>
      </c>
    </row>
    <row r="47" spans="1:15">
      <c r="A47" s="175"/>
      <c r="B47" s="175"/>
      <c r="C47" s="175"/>
      <c r="D47" s="175"/>
      <c r="E47" s="175"/>
      <c r="F47" s="175"/>
      <c r="G47" s="175"/>
      <c r="H47" s="175"/>
      <c r="I47" s="175"/>
      <c r="J47" s="174"/>
      <c r="K47" s="174"/>
      <c r="L47" s="174"/>
      <c r="M47" s="174"/>
      <c r="N47" s="174"/>
    </row>
    <row r="48" spans="1:15">
      <c r="A48" s="175"/>
      <c r="B48" s="175"/>
      <c r="C48" s="175"/>
      <c r="D48" s="175"/>
      <c r="E48" s="175"/>
      <c r="F48" s="175"/>
      <c r="G48" s="175"/>
      <c r="H48" s="175"/>
      <c r="I48" s="175"/>
      <c r="J48" s="174"/>
      <c r="K48" s="174"/>
      <c r="L48" s="174"/>
      <c r="M48" s="174"/>
      <c r="N48" s="174"/>
    </row>
    <row r="49" spans="1:14">
      <c r="A49" s="175"/>
      <c r="B49" s="175"/>
      <c r="C49" s="175"/>
      <c r="D49" s="175"/>
      <c r="E49" s="175"/>
      <c r="F49" s="175"/>
      <c r="G49" s="175"/>
      <c r="H49" s="175"/>
      <c r="I49" s="175"/>
      <c r="J49" s="174"/>
      <c r="K49" s="174"/>
      <c r="L49" s="174"/>
      <c r="M49" s="174"/>
      <c r="N49" s="174"/>
    </row>
    <row r="50" spans="1:14">
      <c r="A50" s="175"/>
      <c r="B50" s="175"/>
      <c r="C50" s="175"/>
      <c r="D50" s="175"/>
      <c r="E50" s="175"/>
      <c r="F50" s="175"/>
      <c r="G50" s="175"/>
      <c r="H50" s="175"/>
      <c r="I50" s="175"/>
      <c r="J50" s="174"/>
      <c r="K50" s="174"/>
      <c r="L50" s="174"/>
      <c r="M50" s="174"/>
      <c r="N50" s="174"/>
    </row>
    <row r="51" spans="1:14">
      <c r="A51" s="175"/>
      <c r="B51" s="175"/>
      <c r="C51" s="175"/>
      <c r="D51" s="175"/>
      <c r="E51" s="175"/>
      <c r="F51" s="175"/>
      <c r="G51" s="175"/>
      <c r="H51" s="175"/>
      <c r="I51" s="175"/>
      <c r="J51" s="174"/>
      <c r="K51" s="174"/>
      <c r="L51" s="174"/>
      <c r="M51" s="174"/>
      <c r="N51" s="174"/>
    </row>
    <row r="52" spans="1:14">
      <c r="A52" s="175"/>
      <c r="B52" s="175"/>
      <c r="C52" s="175"/>
      <c r="D52" s="175"/>
      <c r="E52" s="175"/>
      <c r="F52" s="175"/>
      <c r="G52" s="175"/>
      <c r="H52" s="175"/>
      <c r="I52" s="175"/>
      <c r="J52" s="174"/>
      <c r="K52" s="174"/>
      <c r="L52" s="174"/>
      <c r="M52" s="174"/>
      <c r="N52" s="174"/>
    </row>
    <row r="53" spans="1:14">
      <c r="A53" s="175"/>
      <c r="B53" s="175"/>
      <c r="C53" s="175"/>
      <c r="D53" s="175"/>
      <c r="E53" s="175"/>
      <c r="F53" s="175"/>
      <c r="G53" s="175"/>
      <c r="H53" s="175"/>
      <c r="I53" s="175"/>
      <c r="J53" s="174"/>
      <c r="K53" s="174"/>
      <c r="L53" s="174"/>
      <c r="M53" s="174"/>
      <c r="N53" s="174"/>
    </row>
    <row r="54" spans="1:14">
      <c r="A54" s="175"/>
      <c r="B54" s="175"/>
      <c r="C54" s="175"/>
      <c r="D54" s="175"/>
      <c r="E54" s="175"/>
      <c r="F54" s="175"/>
      <c r="G54" s="175"/>
      <c r="H54" s="175"/>
      <c r="I54" s="175"/>
      <c r="J54" s="174"/>
      <c r="K54" s="174"/>
      <c r="L54" s="174"/>
      <c r="M54" s="174"/>
      <c r="N54" s="174"/>
    </row>
    <row r="55" spans="1:14">
      <c r="A55" s="175"/>
      <c r="B55" s="175"/>
      <c r="C55" s="175"/>
      <c r="D55" s="175"/>
      <c r="E55" s="175"/>
      <c r="F55" s="175"/>
      <c r="G55" s="175"/>
      <c r="H55" s="175"/>
      <c r="I55" s="175"/>
      <c r="J55" s="174"/>
      <c r="K55" s="174"/>
      <c r="L55" s="174"/>
      <c r="M55" s="174"/>
      <c r="N55" s="174"/>
    </row>
    <row r="56" spans="1:14">
      <c r="A56" s="175"/>
      <c r="B56" s="175"/>
      <c r="C56" s="175"/>
      <c r="D56" s="175"/>
      <c r="E56" s="175"/>
      <c r="F56" s="175"/>
      <c r="G56" s="175"/>
      <c r="H56" s="175"/>
      <c r="I56" s="175"/>
      <c r="J56" s="174"/>
      <c r="K56" s="174"/>
      <c r="L56" s="174"/>
      <c r="M56" s="174"/>
      <c r="N56" s="174"/>
    </row>
    <row r="57" spans="1:14">
      <c r="A57" s="175"/>
      <c r="B57" s="175"/>
      <c r="C57" s="175"/>
      <c r="D57" s="175"/>
      <c r="E57" s="175"/>
      <c r="F57" s="175"/>
      <c r="G57" s="175"/>
      <c r="H57" s="175"/>
      <c r="I57" s="175"/>
      <c r="J57" s="174"/>
      <c r="K57" s="174"/>
      <c r="L57" s="174"/>
      <c r="M57" s="174"/>
      <c r="N57" s="174"/>
    </row>
    <row r="58" spans="1:14">
      <c r="A58" s="175"/>
      <c r="B58" s="175"/>
      <c r="C58" s="175"/>
      <c r="D58" s="175"/>
      <c r="E58" s="175"/>
      <c r="F58" s="175"/>
      <c r="G58" s="175"/>
      <c r="H58" s="175"/>
      <c r="I58" s="175"/>
      <c r="J58" s="174"/>
      <c r="K58" s="174"/>
      <c r="L58" s="174"/>
      <c r="M58" s="174"/>
      <c r="N58" s="174"/>
    </row>
    <row r="59" spans="1:14">
      <c r="A59" s="175"/>
      <c r="B59" s="175"/>
      <c r="C59" s="175"/>
      <c r="D59" s="175"/>
      <c r="E59" s="175"/>
      <c r="F59" s="175"/>
      <c r="G59" s="175"/>
      <c r="H59" s="175"/>
      <c r="I59" s="175"/>
      <c r="J59" s="174"/>
      <c r="K59" s="174"/>
      <c r="L59" s="174"/>
      <c r="M59" s="174"/>
      <c r="N59" s="174"/>
    </row>
    <row r="60" spans="1:14">
      <c r="A60" s="175"/>
      <c r="B60" s="175"/>
      <c r="C60" s="175"/>
      <c r="D60" s="175"/>
      <c r="E60" s="175"/>
      <c r="F60" s="175"/>
      <c r="G60" s="175"/>
      <c r="H60" s="175"/>
      <c r="I60" s="175"/>
      <c r="J60" s="174"/>
      <c r="K60" s="174"/>
      <c r="L60" s="174"/>
      <c r="M60" s="174"/>
      <c r="N60" s="174"/>
    </row>
    <row r="61" spans="1:14">
      <c r="A61" s="175"/>
      <c r="B61" s="175"/>
      <c r="C61" s="175"/>
      <c r="D61" s="175"/>
      <c r="E61" s="175"/>
      <c r="F61" s="175"/>
      <c r="G61" s="175"/>
      <c r="H61" s="175"/>
      <c r="I61" s="175"/>
      <c r="J61" s="174"/>
      <c r="K61" s="174"/>
      <c r="L61" s="174"/>
      <c r="M61" s="174"/>
      <c r="N61" s="174"/>
    </row>
    <row r="62" spans="1:14">
      <c r="A62" s="175"/>
      <c r="B62" s="175"/>
      <c r="C62" s="175"/>
      <c r="D62" s="175"/>
      <c r="E62" s="175"/>
      <c r="F62" s="175"/>
      <c r="G62" s="175"/>
      <c r="H62" s="175"/>
      <c r="I62" s="175"/>
      <c r="J62" s="174"/>
      <c r="K62" s="174"/>
      <c r="L62" s="174"/>
      <c r="M62" s="174"/>
      <c r="N62" s="174"/>
    </row>
    <row r="63" spans="1:14">
      <c r="A63" s="175"/>
      <c r="B63" s="175"/>
      <c r="C63" s="175"/>
      <c r="D63" s="175"/>
      <c r="E63" s="175"/>
      <c r="F63" s="175"/>
      <c r="G63" s="175"/>
      <c r="H63" s="175"/>
      <c r="I63" s="175"/>
      <c r="J63" s="174"/>
      <c r="K63" s="174"/>
      <c r="L63" s="174"/>
      <c r="M63" s="174"/>
      <c r="N63" s="174"/>
    </row>
    <row r="64" spans="1:14">
      <c r="A64" s="175"/>
      <c r="B64" s="175"/>
      <c r="C64" s="175"/>
      <c r="D64" s="175"/>
      <c r="E64" s="175"/>
      <c r="F64" s="175"/>
      <c r="G64" s="175"/>
      <c r="H64" s="175"/>
      <c r="I64" s="175"/>
      <c r="J64" s="174"/>
      <c r="K64" s="174"/>
      <c r="L64" s="174"/>
      <c r="M64" s="174"/>
      <c r="N64" s="174"/>
    </row>
    <row r="65" spans="1:14">
      <c r="A65" s="175"/>
      <c r="B65" s="175"/>
      <c r="C65" s="175"/>
      <c r="D65" s="175"/>
      <c r="E65" s="175"/>
      <c r="F65" s="175"/>
      <c r="G65" s="175"/>
      <c r="H65" s="175"/>
      <c r="I65" s="175"/>
      <c r="J65" s="174"/>
      <c r="K65" s="174"/>
      <c r="L65" s="174"/>
      <c r="M65" s="174"/>
      <c r="N65" s="174"/>
    </row>
    <row r="66" spans="1:14">
      <c r="A66" s="175"/>
      <c r="B66" s="175"/>
      <c r="C66" s="175"/>
      <c r="D66" s="175"/>
      <c r="E66" s="175"/>
      <c r="F66" s="175"/>
      <c r="G66" s="175"/>
      <c r="H66" s="175"/>
      <c r="I66" s="175"/>
      <c r="J66" s="174"/>
      <c r="K66" s="174"/>
      <c r="L66" s="174"/>
      <c r="M66" s="174"/>
      <c r="N66" s="174"/>
    </row>
    <row r="67" spans="1:14">
      <c r="A67" s="175"/>
      <c r="B67" s="175"/>
      <c r="C67" s="175"/>
      <c r="D67" s="175"/>
      <c r="E67" s="175"/>
      <c r="F67" s="175"/>
      <c r="G67" s="175"/>
      <c r="H67" s="175"/>
      <c r="I67" s="175"/>
      <c r="J67" s="174"/>
      <c r="K67" s="174"/>
      <c r="L67" s="174"/>
      <c r="M67" s="174"/>
      <c r="N67" s="174"/>
    </row>
    <row r="68" spans="1:14">
      <c r="A68" s="175"/>
      <c r="B68" s="175"/>
      <c r="C68" s="175"/>
      <c r="D68" s="175"/>
      <c r="E68" s="175"/>
      <c r="F68" s="175"/>
      <c r="G68" s="175"/>
      <c r="H68" s="175"/>
      <c r="I68" s="175"/>
      <c r="J68" s="174"/>
      <c r="K68" s="174"/>
      <c r="L68" s="174"/>
      <c r="M68" s="174"/>
      <c r="N68" s="174"/>
    </row>
    <row r="69" spans="1:14">
      <c r="A69" s="175"/>
      <c r="B69" s="175"/>
      <c r="C69" s="175"/>
      <c r="D69" s="175"/>
      <c r="E69" s="175"/>
      <c r="F69" s="175"/>
      <c r="G69" s="175"/>
      <c r="H69" s="175"/>
      <c r="I69" s="175"/>
      <c r="J69" s="174"/>
      <c r="K69" s="174"/>
      <c r="L69" s="174"/>
      <c r="M69" s="174"/>
      <c r="N69" s="174"/>
    </row>
    <row r="70" spans="1:14">
      <c r="A70" s="175"/>
      <c r="B70" s="175"/>
      <c r="C70" s="175"/>
      <c r="D70" s="175"/>
      <c r="E70" s="175"/>
      <c r="F70" s="175"/>
      <c r="G70" s="175"/>
      <c r="H70" s="175"/>
      <c r="I70" s="175"/>
      <c r="J70" s="174"/>
      <c r="K70" s="174"/>
      <c r="L70" s="174"/>
      <c r="M70" s="174"/>
      <c r="N70" s="174"/>
    </row>
    <row r="71" spans="1:14">
      <c r="A71" s="175"/>
      <c r="B71" s="175"/>
      <c r="C71" s="175"/>
      <c r="D71" s="175"/>
      <c r="E71" s="175"/>
      <c r="F71" s="175"/>
      <c r="G71" s="175"/>
      <c r="H71" s="175"/>
      <c r="I71" s="175"/>
      <c r="J71" s="174"/>
      <c r="K71" s="174"/>
      <c r="L71" s="174"/>
      <c r="M71" s="174"/>
      <c r="N71" s="174"/>
    </row>
    <row r="72" spans="1:14">
      <c r="A72" s="175"/>
      <c r="B72" s="175"/>
      <c r="C72" s="175"/>
      <c r="D72" s="175"/>
      <c r="E72" s="175"/>
      <c r="F72" s="175"/>
      <c r="G72" s="175"/>
      <c r="H72" s="175"/>
      <c r="I72" s="175"/>
      <c r="J72" s="174"/>
      <c r="K72" s="174"/>
      <c r="L72" s="174"/>
      <c r="M72" s="174"/>
      <c r="N72" s="174"/>
    </row>
    <row r="73" spans="1:14">
      <c r="A73" s="175"/>
      <c r="B73" s="175"/>
      <c r="C73" s="175"/>
      <c r="D73" s="175"/>
      <c r="E73" s="175"/>
      <c r="F73" s="175"/>
      <c r="G73" s="175"/>
      <c r="H73" s="175"/>
      <c r="I73" s="175"/>
      <c r="J73" s="174"/>
      <c r="K73" s="174"/>
      <c r="L73" s="174"/>
      <c r="M73" s="174"/>
      <c r="N73" s="174"/>
    </row>
    <row r="74" spans="1:14">
      <c r="A74" s="175"/>
      <c r="B74" s="175"/>
      <c r="C74" s="175"/>
      <c r="D74" s="175"/>
      <c r="E74" s="175"/>
      <c r="F74" s="175"/>
      <c r="G74" s="175"/>
      <c r="H74" s="175"/>
      <c r="I74" s="175"/>
      <c r="J74" s="174"/>
      <c r="K74" s="174"/>
      <c r="L74" s="174"/>
      <c r="M74" s="174"/>
      <c r="N74" s="174"/>
    </row>
    <row r="75" spans="1:14">
      <c r="A75" s="175"/>
      <c r="B75" s="175"/>
      <c r="C75" s="175"/>
      <c r="D75" s="175"/>
      <c r="E75" s="175"/>
      <c r="F75" s="175"/>
      <c r="G75" s="175"/>
      <c r="H75" s="175"/>
      <c r="I75" s="175"/>
      <c r="J75" s="174"/>
      <c r="K75" s="174"/>
      <c r="L75" s="174"/>
      <c r="M75" s="174"/>
      <c r="N75" s="174"/>
    </row>
    <row r="76" spans="1:14">
      <c r="A76" s="175"/>
      <c r="B76" s="175"/>
      <c r="C76" s="175"/>
      <c r="D76" s="175"/>
      <c r="E76" s="175"/>
      <c r="F76" s="175"/>
      <c r="G76" s="175"/>
      <c r="H76" s="175"/>
      <c r="I76" s="175"/>
      <c r="J76" s="174"/>
      <c r="K76" s="174"/>
      <c r="L76" s="174"/>
      <c r="M76" s="174"/>
      <c r="N76" s="174"/>
    </row>
    <row r="77" spans="1:14">
      <c r="A77" s="175"/>
      <c r="B77" s="175"/>
      <c r="C77" s="175"/>
      <c r="D77" s="175"/>
      <c r="E77" s="175"/>
      <c r="F77" s="175"/>
      <c r="G77" s="175"/>
      <c r="H77" s="175"/>
      <c r="I77" s="175"/>
      <c r="J77" s="174"/>
      <c r="K77" s="174"/>
      <c r="L77" s="174"/>
      <c r="M77" s="174"/>
      <c r="N77" s="174"/>
    </row>
    <row r="78" spans="1:14">
      <c r="A78" s="175"/>
      <c r="B78" s="175"/>
      <c r="C78" s="175"/>
      <c r="D78" s="175"/>
      <c r="E78" s="175"/>
      <c r="F78" s="175"/>
      <c r="G78" s="175"/>
      <c r="H78" s="175"/>
      <c r="I78" s="175"/>
      <c r="J78" s="174"/>
      <c r="K78" s="174"/>
      <c r="L78" s="174"/>
      <c r="M78" s="174"/>
      <c r="N78" s="174"/>
    </row>
    <row r="79" spans="1:14">
      <c r="A79" s="175"/>
      <c r="B79" s="175"/>
      <c r="C79" s="175"/>
      <c r="D79" s="175"/>
      <c r="E79" s="175"/>
      <c r="F79" s="175"/>
      <c r="G79" s="175"/>
      <c r="H79" s="175"/>
      <c r="I79" s="175"/>
      <c r="J79" s="174"/>
      <c r="K79" s="174"/>
      <c r="L79" s="174"/>
      <c r="M79" s="174"/>
      <c r="N79" s="174"/>
    </row>
    <row r="80" spans="1:14">
      <c r="A80" s="175"/>
      <c r="B80" s="175"/>
      <c r="C80" s="175"/>
      <c r="D80" s="175"/>
      <c r="E80" s="175"/>
      <c r="F80" s="175"/>
      <c r="G80" s="175"/>
      <c r="H80" s="175"/>
      <c r="I80" s="175"/>
      <c r="J80" s="174"/>
      <c r="K80" s="174"/>
      <c r="L80" s="174"/>
      <c r="M80" s="174"/>
      <c r="N80" s="174"/>
    </row>
    <row r="81" spans="1:14">
      <c r="A81" s="175"/>
      <c r="B81" s="175"/>
      <c r="C81" s="175"/>
      <c r="D81" s="175"/>
      <c r="E81" s="175"/>
      <c r="F81" s="175"/>
      <c r="G81" s="175"/>
      <c r="H81" s="175"/>
      <c r="I81" s="175"/>
      <c r="J81" s="174"/>
      <c r="K81" s="174"/>
      <c r="L81" s="174"/>
      <c r="M81" s="174"/>
      <c r="N81" s="174"/>
    </row>
    <row r="82" spans="1:14">
      <c r="A82" s="175"/>
      <c r="B82" s="175"/>
      <c r="C82" s="175"/>
      <c r="D82" s="175"/>
      <c r="E82" s="175"/>
      <c r="F82" s="175"/>
      <c r="G82" s="175"/>
      <c r="H82" s="175"/>
      <c r="I82" s="175"/>
      <c r="J82" s="174"/>
      <c r="K82" s="174"/>
      <c r="L82" s="174"/>
      <c r="M82" s="174"/>
      <c r="N82" s="174"/>
    </row>
    <row r="83" spans="1:14">
      <c r="A83" s="175"/>
      <c r="B83" s="175"/>
      <c r="C83" s="175"/>
      <c r="D83" s="175"/>
      <c r="E83" s="175"/>
      <c r="F83" s="175"/>
      <c r="G83" s="175"/>
      <c r="H83" s="175"/>
      <c r="I83" s="175"/>
      <c r="J83" s="174"/>
      <c r="K83" s="174"/>
      <c r="L83" s="174"/>
      <c r="M83" s="174"/>
      <c r="N83" s="174"/>
    </row>
    <row r="84" spans="1:14">
      <c r="A84" s="175"/>
      <c r="B84" s="175"/>
      <c r="C84" s="175"/>
      <c r="D84" s="175"/>
      <c r="E84" s="175"/>
      <c r="F84" s="175"/>
      <c r="G84" s="175"/>
      <c r="H84" s="175"/>
      <c r="I84" s="175"/>
      <c r="J84" s="174"/>
      <c r="K84" s="174"/>
      <c r="L84" s="174"/>
      <c r="M84" s="174"/>
      <c r="N84" s="174"/>
    </row>
    <row r="85" spans="1:14">
      <c r="A85" s="175"/>
      <c r="B85" s="175"/>
      <c r="C85" s="175"/>
      <c r="D85" s="175"/>
      <c r="E85" s="175"/>
      <c r="F85" s="175"/>
      <c r="G85" s="175"/>
      <c r="H85" s="175"/>
      <c r="I85" s="175"/>
      <c r="J85" s="174"/>
      <c r="K85" s="174"/>
      <c r="L85" s="174"/>
      <c r="M85" s="174"/>
      <c r="N85" s="174"/>
    </row>
    <row r="86" spans="1:14">
      <c r="A86" s="175"/>
      <c r="B86" s="175"/>
      <c r="C86" s="175"/>
      <c r="D86" s="175"/>
      <c r="E86" s="175"/>
      <c r="F86" s="175"/>
      <c r="G86" s="175"/>
      <c r="H86" s="175"/>
      <c r="I86" s="175"/>
      <c r="J86" s="174"/>
      <c r="K86" s="174"/>
      <c r="L86" s="174"/>
      <c r="M86" s="174"/>
      <c r="N86" s="174"/>
    </row>
    <row r="87" spans="1:14">
      <c r="A87" s="175"/>
      <c r="B87" s="175"/>
      <c r="C87" s="175"/>
      <c r="D87" s="175"/>
      <c r="E87" s="175"/>
      <c r="F87" s="175"/>
      <c r="G87" s="175"/>
      <c r="H87" s="175"/>
      <c r="I87" s="175"/>
      <c r="J87" s="174"/>
      <c r="K87" s="174"/>
      <c r="L87" s="174"/>
      <c r="M87" s="174"/>
      <c r="N87" s="174"/>
    </row>
    <row r="88" spans="1:14">
      <c r="A88" s="175"/>
      <c r="B88" s="175"/>
      <c r="C88" s="175"/>
      <c r="D88" s="175"/>
      <c r="E88" s="175"/>
      <c r="F88" s="175"/>
      <c r="G88" s="175"/>
      <c r="H88" s="175"/>
      <c r="I88" s="175"/>
      <c r="J88" s="174"/>
      <c r="K88" s="174"/>
      <c r="L88" s="174"/>
      <c r="M88" s="174"/>
      <c r="N88" s="174"/>
    </row>
    <row r="89" spans="1:14">
      <c r="A89" s="175"/>
      <c r="B89" s="175"/>
      <c r="C89" s="175"/>
      <c r="D89" s="175"/>
      <c r="E89" s="175"/>
      <c r="F89" s="175"/>
      <c r="G89" s="175"/>
      <c r="H89" s="175"/>
      <c r="I89" s="175"/>
      <c r="J89" s="174"/>
      <c r="K89" s="174"/>
      <c r="L89" s="174"/>
      <c r="M89" s="174"/>
      <c r="N89" s="174"/>
    </row>
    <row r="90" spans="1:14">
      <c r="A90" s="175"/>
      <c r="B90" s="175"/>
      <c r="C90" s="175"/>
      <c r="D90" s="175"/>
      <c r="E90" s="175"/>
      <c r="F90" s="175"/>
      <c r="G90" s="175"/>
      <c r="H90" s="175"/>
      <c r="I90" s="175"/>
      <c r="J90" s="174"/>
      <c r="K90" s="174"/>
      <c r="L90" s="174"/>
      <c r="M90" s="174"/>
      <c r="N90" s="174"/>
    </row>
    <row r="91" spans="1:14">
      <c r="A91" s="175"/>
      <c r="B91" s="175"/>
      <c r="C91" s="175"/>
      <c r="D91" s="175"/>
      <c r="E91" s="175"/>
      <c r="F91" s="175"/>
      <c r="G91" s="175"/>
      <c r="H91" s="175"/>
      <c r="I91" s="175"/>
      <c r="J91" s="174"/>
      <c r="K91" s="174"/>
      <c r="L91" s="174"/>
      <c r="M91" s="174"/>
      <c r="N91" s="174"/>
    </row>
    <row r="92" spans="1:14">
      <c r="A92" s="175"/>
      <c r="B92" s="175"/>
      <c r="C92" s="175"/>
      <c r="D92" s="175"/>
      <c r="E92" s="175"/>
      <c r="F92" s="175"/>
      <c r="G92" s="175"/>
      <c r="H92" s="175"/>
      <c r="I92" s="175"/>
      <c r="J92" s="174"/>
      <c r="K92" s="174"/>
      <c r="L92" s="174"/>
      <c r="M92" s="174"/>
      <c r="N92" s="174"/>
    </row>
    <row r="93" spans="1:14">
      <c r="A93" s="175"/>
      <c r="B93" s="175"/>
      <c r="C93" s="175"/>
      <c r="D93" s="175"/>
      <c r="E93" s="175"/>
      <c r="F93" s="175"/>
      <c r="G93" s="175"/>
      <c r="H93" s="175"/>
      <c r="I93" s="175"/>
      <c r="J93" s="174"/>
      <c r="K93" s="174"/>
      <c r="L93" s="174"/>
      <c r="M93" s="174"/>
      <c r="N93" s="174"/>
    </row>
    <row r="94" spans="1:14">
      <c r="A94" s="175"/>
      <c r="B94" s="175"/>
      <c r="C94" s="175"/>
      <c r="D94" s="175"/>
      <c r="E94" s="175"/>
      <c r="F94" s="175"/>
      <c r="G94" s="175"/>
      <c r="H94" s="175"/>
      <c r="I94" s="175"/>
      <c r="J94" s="174"/>
      <c r="K94" s="174"/>
      <c r="L94" s="174"/>
      <c r="M94" s="174"/>
      <c r="N94" s="174"/>
    </row>
    <row r="95" spans="1:14">
      <c r="A95" s="175"/>
      <c r="B95" s="175"/>
      <c r="C95" s="175"/>
      <c r="D95" s="175"/>
      <c r="E95" s="175"/>
      <c r="F95" s="175"/>
      <c r="G95" s="175"/>
      <c r="H95" s="175"/>
      <c r="I95" s="175"/>
      <c r="J95" s="174"/>
      <c r="K95" s="174"/>
      <c r="L95" s="174"/>
      <c r="M95" s="174"/>
      <c r="N95" s="174"/>
    </row>
    <row r="96" spans="1:14">
      <c r="A96" s="175"/>
      <c r="B96" s="175"/>
      <c r="C96" s="175"/>
      <c r="D96" s="175"/>
      <c r="E96" s="175"/>
      <c r="F96" s="175"/>
      <c r="G96" s="175"/>
      <c r="H96" s="175"/>
      <c r="I96" s="175"/>
      <c r="J96" s="174"/>
      <c r="K96" s="174"/>
      <c r="L96" s="174"/>
      <c r="M96" s="174"/>
      <c r="N96" s="174"/>
    </row>
    <row r="97" spans="1:14">
      <c r="A97" s="175"/>
      <c r="B97" s="175"/>
      <c r="C97" s="175"/>
      <c r="D97" s="175"/>
      <c r="E97" s="175"/>
      <c r="F97" s="175"/>
      <c r="G97" s="175"/>
      <c r="H97" s="175"/>
      <c r="I97" s="175"/>
      <c r="J97" s="174"/>
      <c r="K97" s="174"/>
      <c r="L97" s="174"/>
      <c r="M97" s="174"/>
      <c r="N97" s="174"/>
    </row>
    <row r="98" spans="1:14">
      <c r="A98" s="175"/>
      <c r="B98" s="175"/>
      <c r="C98" s="175"/>
      <c r="D98" s="175"/>
      <c r="E98" s="175"/>
      <c r="F98" s="175"/>
      <c r="G98" s="175"/>
      <c r="H98" s="175"/>
      <c r="I98" s="175"/>
      <c r="J98" s="174"/>
      <c r="K98" s="174"/>
      <c r="L98" s="174"/>
      <c r="M98" s="174"/>
      <c r="N98" s="174"/>
    </row>
    <row r="99" spans="1:14">
      <c r="A99" s="175"/>
      <c r="B99" s="175"/>
      <c r="C99" s="175"/>
      <c r="D99" s="175"/>
      <c r="E99" s="175"/>
      <c r="F99" s="175"/>
      <c r="G99" s="175"/>
      <c r="H99" s="175"/>
      <c r="I99" s="175"/>
      <c r="J99" s="174"/>
      <c r="K99" s="174"/>
      <c r="L99" s="174"/>
      <c r="M99" s="174"/>
      <c r="N99" s="174"/>
    </row>
    <row r="100" spans="1:14">
      <c r="A100" s="175"/>
      <c r="B100" s="175"/>
      <c r="C100" s="175"/>
      <c r="D100" s="175"/>
      <c r="E100" s="175"/>
      <c r="F100" s="175"/>
      <c r="G100" s="175"/>
      <c r="H100" s="175"/>
      <c r="I100" s="175"/>
      <c r="J100" s="174"/>
      <c r="K100" s="174"/>
      <c r="L100" s="174"/>
      <c r="M100" s="174"/>
      <c r="N100" s="174"/>
    </row>
    <row r="101" spans="1:14">
      <c r="A101" s="175"/>
      <c r="B101" s="175"/>
      <c r="C101" s="175"/>
      <c r="D101" s="175"/>
      <c r="E101" s="175"/>
      <c r="F101" s="175"/>
      <c r="G101" s="175"/>
      <c r="H101" s="175"/>
      <c r="I101" s="175"/>
      <c r="J101" s="174"/>
      <c r="K101" s="174"/>
      <c r="L101" s="174"/>
      <c r="M101" s="174"/>
      <c r="N101" s="174"/>
    </row>
    <row r="102" spans="1:14">
      <c r="A102" s="175"/>
      <c r="B102" s="175"/>
      <c r="C102" s="175"/>
      <c r="D102" s="175"/>
      <c r="E102" s="175"/>
      <c r="F102" s="175"/>
      <c r="G102" s="175"/>
      <c r="H102" s="175"/>
      <c r="I102" s="175"/>
      <c r="J102" s="174"/>
      <c r="K102" s="174"/>
      <c r="L102" s="174"/>
      <c r="M102" s="174"/>
      <c r="N102" s="174"/>
    </row>
  </sheetData>
  <phoneticPr fontId="2" type="noConversion"/>
  <conditionalFormatting sqref="B45:O45 B2:B102">
    <cfRule type="expression" dxfId="199" priority="7">
      <formula>AND(XEG2=0,XEH2&lt;&gt;"")</formula>
    </cfRule>
  </conditionalFormatting>
  <conditionalFormatting sqref="M2:N44 M46:N102 B45:N45 A2:L102">
    <cfRule type="expression" dxfId="198" priority="6">
      <formula>AND(XEG2=0,XEH2&lt;&gt;"")</formula>
    </cfRule>
  </conditionalFormatting>
  <conditionalFormatting sqref="D2:G102">
    <cfRule type="cellIs" dxfId="197" priority="4" operator="lessThan">
      <formula>#REF!</formula>
    </cfRule>
    <cfRule type="cellIs" dxfId="196" priority="5" operator="equal">
      <formula>#REF!</formula>
    </cfRule>
  </conditionalFormatting>
  <conditionalFormatting sqref="H2:H102">
    <cfRule type="cellIs" dxfId="195" priority="2" operator="lessThan">
      <formula>#REF!*COUNTIF(D2:G2,"&gt;0")</formula>
    </cfRule>
    <cfRule type="cellIs" dxfId="194" priority="3" operator="equal">
      <formula>#REF!*COUNTIF(D2:G2,"&gt;0")</formula>
    </cfRule>
  </conditionalFormatting>
  <conditionalFormatting sqref="B45">
    <cfRule type="expression" dxfId="193" priority="1">
      <formula>AND(XEF45=0,XEG45&lt;&gt;"")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landscape" horizontalDpi="1200" verticalDpi="1200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68"/>
  <sheetViews>
    <sheetView tabSelected="1" workbookViewId="0">
      <pane ySplit="1" topLeftCell="A5" activePane="bottomLeft" state="frozen"/>
      <selection pane="bottomLeft" activeCell="F23" sqref="F2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10" width="10.625" customWidth="1"/>
  </cols>
  <sheetData>
    <row r="1" spans="1:10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358</v>
      </c>
      <c r="G1" s="164" t="s">
        <v>355</v>
      </c>
      <c r="H1" s="164" t="s">
        <v>356</v>
      </c>
      <c r="I1" s="164" t="s">
        <v>357</v>
      </c>
      <c r="J1" s="165" t="s">
        <v>314</v>
      </c>
    </row>
    <row r="2" spans="1:10">
      <c r="A2" s="135">
        <v>1</v>
      </c>
      <c r="B2" s="136" t="s">
        <v>127</v>
      </c>
      <c r="C2" s="137" t="s">
        <v>134</v>
      </c>
      <c r="D2" s="168">
        <f>VLOOKUP(C2,'105冬女OAB'!$C$2:$M$48,11,FALSE)</f>
        <v>54.858293075684387</v>
      </c>
      <c r="E2" s="168">
        <f>VLOOKUP($C2,'106春女OAB'!$C$2:$N$49,12,FALSE)</f>
        <v>53.678000743218149</v>
      </c>
      <c r="F2" s="168">
        <f>VLOOKUP($C2,'106夏女OAB'!$C$2:$N$49,12,FALSE)</f>
        <v>54.828671328671334</v>
      </c>
      <c r="G2" s="168">
        <f t="shared" ref="G2:G33" si="0">D2*1.2</f>
        <v>65.829951690821261</v>
      </c>
      <c r="H2" s="168">
        <f t="shared" ref="H2:H33" si="1">E2*1.3</f>
        <v>69.781400966183597</v>
      </c>
      <c r="I2" s="168">
        <f t="shared" ref="I2:I33" si="2">F2*1.5</f>
        <v>82.243006993007</v>
      </c>
      <c r="J2" s="168">
        <f t="shared" ref="J2:J33" si="3">SUM(G2:I2)</f>
        <v>217.85435965001187</v>
      </c>
    </row>
    <row r="3" spans="1:10">
      <c r="A3" s="135">
        <v>2</v>
      </c>
      <c r="B3" s="136" t="s">
        <v>127</v>
      </c>
      <c r="C3" s="137" t="s">
        <v>144</v>
      </c>
      <c r="D3" s="168">
        <f>VLOOKUP(C3,'105冬女OAB'!$C$2:$M$48,11,FALSE)</f>
        <v>45.858293075684387</v>
      </c>
      <c r="E3" s="168">
        <f>VLOOKUP($C3,'106春女OAB'!$C$2:$N$49,12,FALSE)</f>
        <v>39.678000743218149</v>
      </c>
      <c r="F3" s="168">
        <f>VLOOKUP($C3,'106夏女OAB'!$C$2:$N$49,12,FALSE)</f>
        <v>50.828671328671334</v>
      </c>
      <c r="G3" s="168">
        <f t="shared" si="0"/>
        <v>55.029951690821264</v>
      </c>
      <c r="H3" s="168">
        <f t="shared" si="1"/>
        <v>51.581400966183594</v>
      </c>
      <c r="I3" s="168">
        <f t="shared" si="2"/>
        <v>76.243006993007</v>
      </c>
      <c r="J3" s="168">
        <f t="shared" si="3"/>
        <v>182.85435965001187</v>
      </c>
    </row>
    <row r="4" spans="1:10">
      <c r="A4" s="135">
        <v>3</v>
      </c>
      <c r="B4" s="136" t="s">
        <v>127</v>
      </c>
      <c r="C4" s="137" t="s">
        <v>299</v>
      </c>
      <c r="D4" s="168">
        <f>VLOOKUP(C4,'105冬女OAB'!$C$2:$M$48,11,FALSE)</f>
        <v>60.858293075684387</v>
      </c>
      <c r="E4" s="168">
        <f>VLOOKUP($C4,'106春女OAB'!$C$2:$N$49,12,FALSE)</f>
        <v>59.678000743218149</v>
      </c>
      <c r="F4" s="202">
        <f>VLOOKUP($C4,'106夏女OAB'!$C$2:$N$49,12,FALSE)</f>
        <v>16.23</v>
      </c>
      <c r="G4" s="168">
        <f t="shared" si="0"/>
        <v>73.029951690821264</v>
      </c>
      <c r="H4" s="168">
        <f t="shared" si="1"/>
        <v>77.581400966183594</v>
      </c>
      <c r="I4" s="168">
        <f t="shared" si="2"/>
        <v>24.344999999999999</v>
      </c>
      <c r="J4" s="168">
        <f t="shared" si="3"/>
        <v>174.95635265700486</v>
      </c>
    </row>
    <row r="5" spans="1:10">
      <c r="A5" s="135">
        <v>4</v>
      </c>
      <c r="B5" s="136" t="s">
        <v>114</v>
      </c>
      <c r="C5" s="137" t="s">
        <v>305</v>
      </c>
      <c r="D5" s="168">
        <f>VLOOKUP(C5,'105冬女OAB'!$C$2:$M$48,11,FALSE)</f>
        <v>15.043478260869563</v>
      </c>
      <c r="E5" s="168">
        <f>VLOOKUP($C5,'106春女OAB'!$C$2:$N$49,12,FALSE)</f>
        <v>35.678000743218149</v>
      </c>
      <c r="F5" s="168">
        <f>VLOOKUP($C5,'106夏女OAB'!$C$2:$N$49,12,FALSE)</f>
        <v>60.828671328671334</v>
      </c>
      <c r="G5" s="168">
        <f t="shared" si="0"/>
        <v>18.052173913043475</v>
      </c>
      <c r="H5" s="168">
        <f t="shared" si="1"/>
        <v>46.381400966183598</v>
      </c>
      <c r="I5" s="168">
        <f t="shared" si="2"/>
        <v>91.243006993007</v>
      </c>
      <c r="J5" s="168">
        <f t="shared" si="3"/>
        <v>155.67658187223407</v>
      </c>
    </row>
    <row r="6" spans="1:10">
      <c r="A6" s="135">
        <v>5</v>
      </c>
      <c r="B6" s="136" t="s">
        <v>114</v>
      </c>
      <c r="C6" s="137" t="s">
        <v>118</v>
      </c>
      <c r="D6" s="168">
        <f>VLOOKUP(C6,'105冬女OAB'!$C$2:$M$48,11,FALSE)</f>
        <v>32.858293075684387</v>
      </c>
      <c r="E6" s="168">
        <f>VLOOKUP($C6,'106春女OAB'!$C$2:$N$49,12,FALSE)</f>
        <v>41.678000743218149</v>
      </c>
      <c r="F6" s="168">
        <f>VLOOKUP($C6,'106夏女OAB'!$C$2:$N$49,12,FALSE)</f>
        <v>37.828671328671334</v>
      </c>
      <c r="G6" s="168">
        <f t="shared" si="0"/>
        <v>39.429951690821262</v>
      </c>
      <c r="H6" s="168">
        <f t="shared" si="1"/>
        <v>54.181400966183595</v>
      </c>
      <c r="I6" s="168">
        <f t="shared" si="2"/>
        <v>56.743006993007</v>
      </c>
      <c r="J6" s="168">
        <f t="shared" si="3"/>
        <v>150.35435965001187</v>
      </c>
    </row>
    <row r="7" spans="1:10">
      <c r="A7" s="135">
        <v>6</v>
      </c>
      <c r="B7" s="136" t="s">
        <v>114</v>
      </c>
      <c r="C7" s="137" t="s">
        <v>115</v>
      </c>
      <c r="D7" s="168"/>
      <c r="E7" s="168">
        <f>VLOOKUP($C7,'106春女OAB'!$C$2:$N$49,12,FALSE)</f>
        <v>54.678000743218149</v>
      </c>
      <c r="F7" s="168">
        <f>VLOOKUP($C7,'106夏女OAB'!$C$2:$N$49,12,FALSE)</f>
        <v>52.828671328671334</v>
      </c>
      <c r="G7" s="168">
        <f t="shared" si="0"/>
        <v>0</v>
      </c>
      <c r="H7" s="168">
        <f t="shared" si="1"/>
        <v>71.081400966183594</v>
      </c>
      <c r="I7" s="168">
        <f t="shared" si="2"/>
        <v>79.243006993007</v>
      </c>
      <c r="J7" s="168">
        <f t="shared" si="3"/>
        <v>150.32440795919058</v>
      </c>
    </row>
    <row r="8" spans="1:10">
      <c r="A8" s="135">
        <v>7</v>
      </c>
      <c r="B8" s="136" t="s">
        <v>127</v>
      </c>
      <c r="C8" s="137" t="s">
        <v>143</v>
      </c>
      <c r="D8" s="168">
        <f>VLOOKUP(C8,'105冬女OAB'!$C$2:$M$48,11,FALSE)</f>
        <v>51.858293075684387</v>
      </c>
      <c r="E8" s="168">
        <f>VLOOKUP($C8,'106春女OAB'!$C$2:$N$49,12,FALSE)</f>
        <v>14.913043478260875</v>
      </c>
      <c r="F8" s="168">
        <f>VLOOKUP($C8,'106夏女OAB'!$C$2:$N$49,12,FALSE)</f>
        <v>37.828671328671334</v>
      </c>
      <c r="G8" s="168">
        <f t="shared" si="0"/>
        <v>62.22995169082126</v>
      </c>
      <c r="H8" s="168">
        <f t="shared" si="1"/>
        <v>19.386956521739137</v>
      </c>
      <c r="I8" s="168">
        <f t="shared" si="2"/>
        <v>56.743006993007</v>
      </c>
      <c r="J8" s="168">
        <f t="shared" si="3"/>
        <v>138.3599152055674</v>
      </c>
    </row>
    <row r="9" spans="1:10">
      <c r="A9" s="135">
        <v>8</v>
      </c>
      <c r="B9" s="136" t="s">
        <v>127</v>
      </c>
      <c r="C9" s="137" t="s">
        <v>136</v>
      </c>
      <c r="D9" s="168">
        <f>VLOOKUP(C9,'105冬女OAB'!$C$2:$M$48,11,FALSE)</f>
        <v>10.043478260869563</v>
      </c>
      <c r="E9" s="168">
        <f>VLOOKUP($C9,'106春女OAB'!$C$2:$N$49,12,FALSE)</f>
        <v>38.678000743218149</v>
      </c>
      <c r="F9" s="168">
        <f>VLOOKUP($C9,'106夏女OAB'!$C$2:$N$49,12,FALSE)</f>
        <v>45.828671328671334</v>
      </c>
      <c r="G9" s="168">
        <f t="shared" si="0"/>
        <v>12.052173913043475</v>
      </c>
      <c r="H9" s="168">
        <f t="shared" si="1"/>
        <v>50.281400966183597</v>
      </c>
      <c r="I9" s="168">
        <f t="shared" si="2"/>
        <v>68.743006993007</v>
      </c>
      <c r="J9" s="168">
        <f t="shared" si="3"/>
        <v>131.07658187223407</v>
      </c>
    </row>
    <row r="10" spans="1:10">
      <c r="A10" s="135">
        <v>9</v>
      </c>
      <c r="B10" s="136" t="s">
        <v>127</v>
      </c>
      <c r="C10" s="137" t="s">
        <v>130</v>
      </c>
      <c r="D10" s="168">
        <f>VLOOKUP(C10,'105冬女OAB'!$C$2:$M$48,11,FALSE)</f>
        <v>45.858293075684387</v>
      </c>
      <c r="E10" s="168">
        <f>VLOOKUP($C10,'106春女OAB'!$C$2:$N$49,12,FALSE)</f>
        <v>55.678000743218149</v>
      </c>
      <c r="F10" s="168"/>
      <c r="G10" s="168">
        <f t="shared" si="0"/>
        <v>55.029951690821264</v>
      </c>
      <c r="H10" s="168">
        <f t="shared" si="1"/>
        <v>72.381400966183591</v>
      </c>
      <c r="I10" s="168">
        <f t="shared" si="2"/>
        <v>0</v>
      </c>
      <c r="J10" s="168">
        <f t="shared" si="3"/>
        <v>127.41135265700485</v>
      </c>
    </row>
    <row r="11" spans="1:10">
      <c r="A11" s="135">
        <v>10</v>
      </c>
      <c r="B11" s="136" t="s">
        <v>148</v>
      </c>
      <c r="C11" s="137" t="s">
        <v>152</v>
      </c>
      <c r="D11" s="168">
        <f>VLOOKUP(C11,'105冬女OAB'!$C$2:$M$48,11,FALSE)</f>
        <v>23.24959742351048</v>
      </c>
      <c r="E11" s="168">
        <f>VLOOKUP($C11,'106春女OAB'!$C$2:$N$49,12,FALSE)</f>
        <v>34.678000743218149</v>
      </c>
      <c r="F11" s="168">
        <f>VLOOKUP($C11,'106夏女OAB'!$C$2:$N$49,12,FALSE)</f>
        <v>34.828671328671334</v>
      </c>
      <c r="G11" s="168">
        <f t="shared" si="0"/>
        <v>27.899516908212576</v>
      </c>
      <c r="H11" s="168">
        <f t="shared" si="1"/>
        <v>45.081400966183594</v>
      </c>
      <c r="I11" s="168">
        <f t="shared" si="2"/>
        <v>52.243006993007</v>
      </c>
      <c r="J11" s="168">
        <f t="shared" si="3"/>
        <v>125.22392486740317</v>
      </c>
    </row>
    <row r="12" spans="1:10">
      <c r="A12" s="135">
        <v>11</v>
      </c>
      <c r="B12" s="136" t="s">
        <v>114</v>
      </c>
      <c r="C12" s="137" t="s">
        <v>128</v>
      </c>
      <c r="D12" s="168">
        <f>VLOOKUP(C12,'105冬女OAB'!$C$2:$M$48,11,FALSE)</f>
        <v>35.858293075684387</v>
      </c>
      <c r="E12" s="168">
        <f>VLOOKUP($C12,'106春女OAB'!$C$2:$N$49,12,FALSE)</f>
        <v>46.678000743218149</v>
      </c>
      <c r="F12" s="168">
        <f>VLOOKUP($C12,'106夏女OAB'!$C$2:$N$49,12,FALSE)</f>
        <v>12.63636363636364</v>
      </c>
      <c r="G12" s="168">
        <f t="shared" si="0"/>
        <v>43.029951690821264</v>
      </c>
      <c r="H12" s="168">
        <f t="shared" si="1"/>
        <v>60.681400966183595</v>
      </c>
      <c r="I12" s="168">
        <f t="shared" si="2"/>
        <v>18.95454545454546</v>
      </c>
      <c r="J12" s="168">
        <f t="shared" si="3"/>
        <v>122.66589811155032</v>
      </c>
    </row>
    <row r="13" spans="1:10">
      <c r="A13" s="135">
        <v>12</v>
      </c>
      <c r="B13" s="136" t="s">
        <v>127</v>
      </c>
      <c r="C13" s="137" t="s">
        <v>131</v>
      </c>
      <c r="D13" s="168">
        <f>VLOOKUP(C13,'105冬女OAB'!$C$2:$M$48,11,FALSE)</f>
        <v>48.858293075684387</v>
      </c>
      <c r="E13" s="168">
        <f>VLOOKUP($C13,'106春女OAB'!$C$2:$N$49,12,FALSE)</f>
        <v>48.678000743218149</v>
      </c>
      <c r="F13" s="168"/>
      <c r="G13" s="168">
        <f t="shared" si="0"/>
        <v>58.629951690821258</v>
      </c>
      <c r="H13" s="168">
        <f t="shared" si="1"/>
        <v>63.281400966183597</v>
      </c>
      <c r="I13" s="168">
        <f t="shared" si="2"/>
        <v>0</v>
      </c>
      <c r="J13" s="168">
        <f t="shared" si="3"/>
        <v>121.91135265700485</v>
      </c>
    </row>
    <row r="14" spans="1:10">
      <c r="A14" s="135">
        <v>13</v>
      </c>
      <c r="B14" s="136" t="s">
        <v>114</v>
      </c>
      <c r="C14" s="137" t="s">
        <v>119</v>
      </c>
      <c r="D14" s="168"/>
      <c r="E14" s="168">
        <f>VLOOKUP($C14,'106春女OAB'!$C$2:$N$49,12,FALSE)</f>
        <v>38.678000743218149</v>
      </c>
      <c r="F14" s="168">
        <f>VLOOKUP($C14,'106夏女OAB'!$C$2:$N$49,12,FALSE)</f>
        <v>46.828671328671334</v>
      </c>
      <c r="G14" s="168">
        <f t="shared" si="0"/>
        <v>0</v>
      </c>
      <c r="H14" s="168">
        <f t="shared" si="1"/>
        <v>50.281400966183597</v>
      </c>
      <c r="I14" s="168">
        <f t="shared" si="2"/>
        <v>70.243006993007</v>
      </c>
      <c r="J14" s="168">
        <f t="shared" si="3"/>
        <v>120.5244079591906</v>
      </c>
    </row>
    <row r="15" spans="1:10">
      <c r="A15" s="135">
        <v>14</v>
      </c>
      <c r="B15" s="136" t="s">
        <v>127</v>
      </c>
      <c r="C15" s="137" t="s">
        <v>141</v>
      </c>
      <c r="D15" s="168">
        <f>VLOOKUP(C15,'105冬女OAB'!$C$2:$M$48,11,FALSE)</f>
        <v>34.858293075684387</v>
      </c>
      <c r="E15" s="168">
        <f>VLOOKUP($C15,'106春女OAB'!$C$2:$N$49,12,FALSE)</f>
        <v>13.913043478260875</v>
      </c>
      <c r="F15" s="168">
        <f>VLOOKUP($C15,'106夏女OAB'!$C$2:$N$49,12,FALSE)</f>
        <v>39.828671328671334</v>
      </c>
      <c r="G15" s="168">
        <f t="shared" si="0"/>
        <v>41.829951690821261</v>
      </c>
      <c r="H15" s="168">
        <f t="shared" si="1"/>
        <v>18.086956521739136</v>
      </c>
      <c r="I15" s="168">
        <f t="shared" si="2"/>
        <v>59.743006993007</v>
      </c>
      <c r="J15" s="168">
        <f t="shared" si="3"/>
        <v>119.6599152055674</v>
      </c>
    </row>
    <row r="16" spans="1:10">
      <c r="A16" s="135">
        <v>15</v>
      </c>
      <c r="B16" s="136" t="s">
        <v>127</v>
      </c>
      <c r="C16" s="137" t="s">
        <v>135</v>
      </c>
      <c r="D16" s="168">
        <f>VLOOKUP(C16,'105冬女OAB'!$C$2:$M$48,11,FALSE)</f>
        <v>45.858293075684387</v>
      </c>
      <c r="E16" s="168">
        <f>VLOOKUP($C16,'106春女OAB'!$C$2:$N$49,12,FALSE)</f>
        <v>47.678000743218149</v>
      </c>
      <c r="F16" s="168"/>
      <c r="G16" s="168">
        <f t="shared" si="0"/>
        <v>55.029951690821264</v>
      </c>
      <c r="H16" s="168">
        <f t="shared" si="1"/>
        <v>61.981400966183593</v>
      </c>
      <c r="I16" s="168">
        <f t="shared" si="2"/>
        <v>0</v>
      </c>
      <c r="J16" s="168">
        <f t="shared" si="3"/>
        <v>117.01135265700486</v>
      </c>
    </row>
    <row r="17" spans="1:10">
      <c r="A17" s="135">
        <v>16</v>
      </c>
      <c r="B17" s="136" t="s">
        <v>114</v>
      </c>
      <c r="C17" s="137" t="s">
        <v>300</v>
      </c>
      <c r="D17" s="168">
        <f>VLOOKUP(C17,'105冬女OAB'!$C$2:$M$48,11,FALSE)</f>
        <v>48.858293075684387</v>
      </c>
      <c r="E17" s="168">
        <f>VLOOKUP($C17,'106春女OAB'!$C$2:$N$49,12,FALSE)</f>
        <v>44.678000743218149</v>
      </c>
      <c r="F17" s="168"/>
      <c r="G17" s="168">
        <f t="shared" si="0"/>
        <v>58.629951690821258</v>
      </c>
      <c r="H17" s="168">
        <f t="shared" si="1"/>
        <v>58.081400966183594</v>
      </c>
      <c r="I17" s="168">
        <f t="shared" si="2"/>
        <v>0</v>
      </c>
      <c r="J17" s="168">
        <f t="shared" si="3"/>
        <v>116.71135265700485</v>
      </c>
    </row>
    <row r="18" spans="1:10">
      <c r="A18" s="135">
        <v>17</v>
      </c>
      <c r="B18" s="136" t="s">
        <v>114</v>
      </c>
      <c r="C18" s="137" t="s">
        <v>123</v>
      </c>
      <c r="D18" s="168">
        <f>VLOOKUP(C18,'105冬女OAB'!$C$2:$M$48,11,FALSE)</f>
        <v>30.858293075684387</v>
      </c>
      <c r="E18" s="168">
        <f>VLOOKUP($C18,'106春女OAB'!$C$2:$N$49,12,FALSE)</f>
        <v>9.9130434782608745</v>
      </c>
      <c r="F18" s="168">
        <f>VLOOKUP($C18,'106夏女OAB'!$C$2:$N$49,12,FALSE)</f>
        <v>38.828671328671334</v>
      </c>
      <c r="G18" s="168">
        <f t="shared" si="0"/>
        <v>37.029951690821264</v>
      </c>
      <c r="H18" s="168">
        <f t="shared" si="1"/>
        <v>12.886956521739137</v>
      </c>
      <c r="I18" s="168">
        <f t="shared" si="2"/>
        <v>58.243006993007</v>
      </c>
      <c r="J18" s="168">
        <f t="shared" si="3"/>
        <v>108.1599152055674</v>
      </c>
    </row>
    <row r="19" spans="1:10">
      <c r="A19" s="135">
        <v>18</v>
      </c>
      <c r="B19" s="136" t="s">
        <v>148</v>
      </c>
      <c r="C19" s="137" t="s">
        <v>159</v>
      </c>
      <c r="D19" s="168">
        <f>VLOOKUP(C19,'105冬女OAB'!$C$2:$M$48,11,FALSE)</f>
        <v>25.858293075684387</v>
      </c>
      <c r="E19" s="168">
        <f>VLOOKUP($C19,'106春女OAB'!$C$2:$N$49,12,FALSE)</f>
        <v>18.678000743218149</v>
      </c>
      <c r="F19" s="168">
        <f>VLOOKUP($C19,'106夏女OAB'!$C$2:$N$49,12,FALSE)</f>
        <v>33.828671328671334</v>
      </c>
      <c r="G19" s="168">
        <f t="shared" si="0"/>
        <v>31.029951690821264</v>
      </c>
      <c r="H19" s="168">
        <f t="shared" si="1"/>
        <v>24.281400966183593</v>
      </c>
      <c r="I19" s="168">
        <f t="shared" si="2"/>
        <v>50.743006993007</v>
      </c>
      <c r="J19" s="168">
        <f t="shared" si="3"/>
        <v>106.05435965001186</v>
      </c>
    </row>
    <row r="20" spans="1:10">
      <c r="A20" s="135">
        <v>19</v>
      </c>
      <c r="B20" s="136" t="s">
        <v>127</v>
      </c>
      <c r="C20" s="137" t="s">
        <v>137</v>
      </c>
      <c r="D20" s="168">
        <f>VLOOKUP(C20,'105冬女OAB'!$C$2:$M$48,11,FALSE)</f>
        <v>12.043478260869563</v>
      </c>
      <c r="E20" s="168">
        <f>VLOOKUP($C20,'106春女OAB'!$C$2:$N$49,12,FALSE)</f>
        <v>23.024154589371989</v>
      </c>
      <c r="F20" s="168">
        <f>VLOOKUP($C20,'106夏女OAB'!$C$2:$N$49,12,FALSE)</f>
        <v>37.828671328671334</v>
      </c>
      <c r="G20" s="168">
        <f t="shared" si="0"/>
        <v>14.452173913043474</v>
      </c>
      <c r="H20" s="168">
        <f t="shared" si="1"/>
        <v>29.931400966183585</v>
      </c>
      <c r="I20" s="168">
        <f t="shared" si="2"/>
        <v>56.743006993007</v>
      </c>
      <c r="J20" s="168">
        <f t="shared" si="3"/>
        <v>101.12658187223406</v>
      </c>
    </row>
    <row r="21" spans="1:10">
      <c r="A21" s="135">
        <v>20</v>
      </c>
      <c r="B21" s="136" t="s">
        <v>148</v>
      </c>
      <c r="C21" s="137" t="s">
        <v>151</v>
      </c>
      <c r="D21" s="168">
        <f>VLOOKUP(C21,'105冬女OAB'!$C$2:$M$48,11,FALSE)</f>
        <v>18.858293075684387</v>
      </c>
      <c r="E21" s="168">
        <f>VLOOKUP($C21,'106春女OAB'!$C$2:$N$49,12,FALSE)</f>
        <v>20.678000743218149</v>
      </c>
      <c r="F21" s="168">
        <f>VLOOKUP($C21,'106夏女OAB'!$C$2:$N$49,12,FALSE)</f>
        <v>33.828671328671334</v>
      </c>
      <c r="G21" s="168">
        <f t="shared" si="0"/>
        <v>22.629951690821262</v>
      </c>
      <c r="H21" s="168">
        <f t="shared" si="1"/>
        <v>26.881400966183595</v>
      </c>
      <c r="I21" s="168">
        <f t="shared" si="2"/>
        <v>50.743006993007</v>
      </c>
      <c r="J21" s="168">
        <f t="shared" si="3"/>
        <v>100.25435965001185</v>
      </c>
    </row>
    <row r="22" spans="1:10">
      <c r="A22" s="135">
        <v>21</v>
      </c>
      <c r="B22" s="136" t="s">
        <v>148</v>
      </c>
      <c r="C22" s="137" t="s">
        <v>153</v>
      </c>
      <c r="D22" s="168">
        <f>VLOOKUP(C22,'105冬女OAB'!$C$2:$M$48,11,FALSE)</f>
        <v>28.858293075684387</v>
      </c>
      <c r="E22" s="168">
        <f>VLOOKUP($C22,'106春女OAB'!$C$2:$N$49,12,FALSE)</f>
        <v>18.678000743218149</v>
      </c>
      <c r="F22" s="168">
        <f>VLOOKUP($C22,'106夏女OAB'!$C$2:$N$49,12,FALSE)</f>
        <v>25.828671328671334</v>
      </c>
      <c r="G22" s="168">
        <f t="shared" si="0"/>
        <v>34.629951690821265</v>
      </c>
      <c r="H22" s="168">
        <f t="shared" si="1"/>
        <v>24.281400966183593</v>
      </c>
      <c r="I22" s="168">
        <f t="shared" si="2"/>
        <v>38.743006993007</v>
      </c>
      <c r="J22" s="168">
        <f t="shared" si="3"/>
        <v>97.654359650011855</v>
      </c>
    </row>
    <row r="23" spans="1:10">
      <c r="A23" s="135">
        <v>22</v>
      </c>
      <c r="B23" s="136" t="s">
        <v>148</v>
      </c>
      <c r="C23" s="137" t="s">
        <v>156</v>
      </c>
      <c r="D23" s="168">
        <f>VLOOKUP(C23,'105冬女OAB'!$C$2:$M$48,11,FALSE)</f>
        <v>39.858293075684387</v>
      </c>
      <c r="E23" s="168">
        <f>VLOOKUP($C23,'106春女OAB'!$C$2:$N$49,12,FALSE)</f>
        <v>25.678000743218149</v>
      </c>
      <c r="F23" s="202">
        <f>VLOOKUP($C23,'106夏女OAB'!$C$2:$N$49,12,FALSE)</f>
        <v>10</v>
      </c>
      <c r="G23" s="168">
        <f t="shared" si="0"/>
        <v>47.829951690821261</v>
      </c>
      <c r="H23" s="168">
        <f t="shared" si="1"/>
        <v>33.381400966183598</v>
      </c>
      <c r="I23" s="168">
        <f t="shared" si="2"/>
        <v>15</v>
      </c>
      <c r="J23" s="168">
        <f t="shared" si="3"/>
        <v>96.211352657004852</v>
      </c>
    </row>
    <row r="24" spans="1:10">
      <c r="A24" s="135">
        <v>23</v>
      </c>
      <c r="B24" s="136" t="s">
        <v>114</v>
      </c>
      <c r="C24" s="137" t="s">
        <v>117</v>
      </c>
      <c r="D24" s="168">
        <f>VLOOKUP(C24,'105冬女OAB'!$C$2:$M$48,11,FALSE)</f>
        <v>39.858293075684387</v>
      </c>
      <c r="E24" s="168">
        <f>VLOOKUP($C24,'106春女OAB'!$C$2:$N$49,12,FALSE)</f>
        <v>36.678000743218149</v>
      </c>
      <c r="F24" s="168"/>
      <c r="G24" s="168">
        <f t="shared" si="0"/>
        <v>47.829951690821261</v>
      </c>
      <c r="H24" s="168">
        <f t="shared" si="1"/>
        <v>47.681400966183595</v>
      </c>
      <c r="I24" s="168">
        <f t="shared" si="2"/>
        <v>0</v>
      </c>
      <c r="J24" s="168">
        <f t="shared" si="3"/>
        <v>95.511352657004863</v>
      </c>
    </row>
    <row r="25" spans="1:10">
      <c r="A25" s="135">
        <v>24</v>
      </c>
      <c r="B25" s="136" t="s">
        <v>127</v>
      </c>
      <c r="C25" s="137" t="s">
        <v>139</v>
      </c>
      <c r="D25" s="168">
        <f>VLOOKUP(C25,'105冬女OAB'!$C$2:$M$48,11,FALSE)</f>
        <v>13.043478260869563</v>
      </c>
      <c r="E25" s="168">
        <f>VLOOKUP($C25,'106春女OAB'!$C$2:$N$49,12,FALSE)</f>
        <v>13.913043478260875</v>
      </c>
      <c r="F25" s="168">
        <f>VLOOKUP($C25,'106夏女OAB'!$C$2:$N$49,12,FALSE)</f>
        <v>35.828671328671334</v>
      </c>
      <c r="G25" s="168">
        <f t="shared" si="0"/>
        <v>15.652173913043475</v>
      </c>
      <c r="H25" s="168">
        <f t="shared" si="1"/>
        <v>18.086956521739136</v>
      </c>
      <c r="I25" s="168">
        <f t="shared" si="2"/>
        <v>53.743006993007</v>
      </c>
      <c r="J25" s="168">
        <f t="shared" si="3"/>
        <v>87.48213742778961</v>
      </c>
    </row>
    <row r="26" spans="1:10">
      <c r="A26" s="135">
        <v>25</v>
      </c>
      <c r="B26" s="136" t="s">
        <v>148</v>
      </c>
      <c r="C26" s="137" t="s">
        <v>150</v>
      </c>
      <c r="D26" s="168">
        <f>VLOOKUP(C26,'105冬女OAB'!$C$2:$M$48,11,FALSE)</f>
        <v>29.858293075684387</v>
      </c>
      <c r="E26" s="168">
        <f>VLOOKUP($C26,'106春女OAB'!$C$2:$N$49,12,FALSE)</f>
        <v>38.678000743218149</v>
      </c>
      <c r="F26" s="168"/>
      <c r="G26" s="168">
        <f t="shared" si="0"/>
        <v>35.829951690821261</v>
      </c>
      <c r="H26" s="168">
        <f t="shared" si="1"/>
        <v>50.281400966183597</v>
      </c>
      <c r="I26" s="168">
        <f t="shared" si="2"/>
        <v>0</v>
      </c>
      <c r="J26" s="168">
        <f t="shared" si="3"/>
        <v>86.111352657004858</v>
      </c>
    </row>
    <row r="27" spans="1:10">
      <c r="A27" s="135">
        <v>26</v>
      </c>
      <c r="B27" s="136" t="s">
        <v>148</v>
      </c>
      <c r="C27" s="137" t="s">
        <v>154</v>
      </c>
      <c r="D27" s="168"/>
      <c r="E27" s="168">
        <f>VLOOKUP($C27,'106春女OAB'!$C$2:$N$49,12,FALSE)</f>
        <v>30.678000743218149</v>
      </c>
      <c r="F27" s="168">
        <f>VLOOKUP($C27,'106夏女OAB'!$C$2:$N$49,12,FALSE)</f>
        <v>26.828671328671334</v>
      </c>
      <c r="G27" s="168">
        <f t="shared" si="0"/>
        <v>0</v>
      </c>
      <c r="H27" s="168">
        <f t="shared" si="1"/>
        <v>39.881400966183598</v>
      </c>
      <c r="I27" s="168">
        <f t="shared" si="2"/>
        <v>40.243006993007</v>
      </c>
      <c r="J27" s="168">
        <f t="shared" si="3"/>
        <v>80.124407959190592</v>
      </c>
    </row>
    <row r="28" spans="1:10">
      <c r="A28" s="135">
        <v>27</v>
      </c>
      <c r="B28" s="136" t="s">
        <v>148</v>
      </c>
      <c r="C28" s="137" t="s">
        <v>155</v>
      </c>
      <c r="D28" s="168">
        <f>VLOOKUP(C28,'105冬女OAB'!$C$2:$M$48,11,FALSE)</f>
        <v>4.0434782608695627</v>
      </c>
      <c r="E28" s="168">
        <f>VLOOKUP($C28,'106春女OAB'!$C$2:$N$49,12,FALSE)</f>
        <v>22.678000743218149</v>
      </c>
      <c r="F28" s="168">
        <f>VLOOKUP($C28,'106夏女OAB'!$C$2:$N$49,12,FALSE)</f>
        <v>29.828671328671334</v>
      </c>
      <c r="G28" s="168">
        <f t="shared" si="0"/>
        <v>4.8521739130434751</v>
      </c>
      <c r="H28" s="168">
        <f t="shared" si="1"/>
        <v>29.481400966183596</v>
      </c>
      <c r="I28" s="168">
        <f t="shared" si="2"/>
        <v>44.743006993007</v>
      </c>
      <c r="J28" s="168">
        <f t="shared" si="3"/>
        <v>79.076581872234073</v>
      </c>
    </row>
    <row r="29" spans="1:10">
      <c r="A29" s="135">
        <v>28</v>
      </c>
      <c r="B29" s="137" t="s">
        <v>127</v>
      </c>
      <c r="C29" s="137" t="s">
        <v>337</v>
      </c>
      <c r="D29" s="168"/>
      <c r="E29" s="168"/>
      <c r="F29" s="168">
        <f>VLOOKUP($C29,'106夏女OAB'!$C$2:$N$49,12,FALSE)</f>
        <v>51.828671328671334</v>
      </c>
      <c r="G29" s="168">
        <f t="shared" si="0"/>
        <v>0</v>
      </c>
      <c r="H29" s="168">
        <f t="shared" si="1"/>
        <v>0</v>
      </c>
      <c r="I29" s="168">
        <f t="shared" si="2"/>
        <v>77.743006993007</v>
      </c>
      <c r="J29" s="168">
        <f t="shared" si="3"/>
        <v>77.743006993007</v>
      </c>
    </row>
    <row r="30" spans="1:10">
      <c r="A30" s="135">
        <v>29</v>
      </c>
      <c r="B30" s="136" t="s">
        <v>127</v>
      </c>
      <c r="C30" s="137" t="s">
        <v>253</v>
      </c>
      <c r="D30" s="168">
        <f>VLOOKUP(C30,'105冬女OAB'!$C$2:$M$48,11,FALSE)</f>
        <v>8.0434782608695627</v>
      </c>
      <c r="E30" s="168"/>
      <c r="F30" s="168">
        <f>VLOOKUP($C30,'106夏女OAB'!$C$2:$N$49,12,FALSE)</f>
        <v>44.828671328671334</v>
      </c>
      <c r="G30" s="168">
        <f t="shared" si="0"/>
        <v>9.6521739130434749</v>
      </c>
      <c r="H30" s="168">
        <f t="shared" si="1"/>
        <v>0</v>
      </c>
      <c r="I30" s="168">
        <f t="shared" si="2"/>
        <v>67.243006993007</v>
      </c>
      <c r="J30" s="168">
        <f t="shared" si="3"/>
        <v>76.89518090605047</v>
      </c>
    </row>
    <row r="31" spans="1:10">
      <c r="A31" s="135">
        <v>30</v>
      </c>
      <c r="B31" s="136" t="s">
        <v>114</v>
      </c>
      <c r="C31" s="137" t="s">
        <v>121</v>
      </c>
      <c r="D31" s="168">
        <f>VLOOKUP(C31,'105冬女OAB'!$C$2:$M$48,11,FALSE)</f>
        <v>46.858293075684387</v>
      </c>
      <c r="E31" s="168">
        <f>VLOOKUP($C31,'106春女OAB'!$C$2:$N$49,12,FALSE)</f>
        <v>12.913043478260875</v>
      </c>
      <c r="F31" s="168"/>
      <c r="G31" s="168">
        <f t="shared" si="0"/>
        <v>56.22995169082126</v>
      </c>
      <c r="H31" s="168">
        <f t="shared" si="1"/>
        <v>16.786956521739139</v>
      </c>
      <c r="I31" s="168">
        <f t="shared" si="2"/>
        <v>0</v>
      </c>
      <c r="J31" s="168">
        <f t="shared" si="3"/>
        <v>73.016908212560395</v>
      </c>
    </row>
    <row r="32" spans="1:10">
      <c r="A32" s="135">
        <v>31</v>
      </c>
      <c r="B32" s="136" t="s">
        <v>148</v>
      </c>
      <c r="C32" s="137" t="s">
        <v>149</v>
      </c>
      <c r="D32" s="168"/>
      <c r="E32" s="168">
        <f>VLOOKUP($C32,'106春女OAB'!$C$2:$N$49,12,FALSE)</f>
        <v>50.678000743218149</v>
      </c>
      <c r="F32" s="168"/>
      <c r="G32" s="168">
        <f t="shared" si="0"/>
        <v>0</v>
      </c>
      <c r="H32" s="168">
        <f t="shared" si="1"/>
        <v>65.881400966183591</v>
      </c>
      <c r="I32" s="168">
        <f t="shared" si="2"/>
        <v>0</v>
      </c>
      <c r="J32" s="168">
        <f t="shared" si="3"/>
        <v>65.881400966183591</v>
      </c>
    </row>
    <row r="33" spans="1:10">
      <c r="A33" s="135">
        <v>32</v>
      </c>
      <c r="B33" s="137" t="s">
        <v>114</v>
      </c>
      <c r="C33" s="137" t="s">
        <v>251</v>
      </c>
      <c r="D33" s="168"/>
      <c r="E33" s="168"/>
      <c r="F33" s="168">
        <f>VLOOKUP($C33,'106夏女OAB'!$C$2:$N$49,12,FALSE)</f>
        <v>43.828671328671334</v>
      </c>
      <c r="G33" s="168">
        <f t="shared" si="0"/>
        <v>0</v>
      </c>
      <c r="H33" s="168">
        <f t="shared" si="1"/>
        <v>0</v>
      </c>
      <c r="I33" s="168">
        <f t="shared" si="2"/>
        <v>65.743006993007</v>
      </c>
      <c r="J33" s="168">
        <f t="shared" si="3"/>
        <v>65.743006993007</v>
      </c>
    </row>
    <row r="34" spans="1:10">
      <c r="A34" s="135">
        <v>33</v>
      </c>
      <c r="B34" s="136" t="s">
        <v>127</v>
      </c>
      <c r="C34" s="137" t="s">
        <v>140</v>
      </c>
      <c r="D34" s="168">
        <f>VLOOKUP(C34,'105冬女OAB'!$C$2:$M$48,11,FALSE)</f>
        <v>14.043478260869563</v>
      </c>
      <c r="E34" s="168">
        <f>VLOOKUP($C34,'106春女OAB'!$C$2:$N$49,12,FALSE)</f>
        <v>7</v>
      </c>
      <c r="F34" s="168">
        <f>VLOOKUP($C34,'106夏女OAB'!$C$2:$N$49,12,FALSE)</f>
        <v>26.21328671328672</v>
      </c>
      <c r="G34" s="168">
        <f t="shared" ref="G34:G68" si="4">D34*1.2</f>
        <v>16.852173913043476</v>
      </c>
      <c r="H34" s="168">
        <f t="shared" ref="H34:H68" si="5">E34*1.3</f>
        <v>9.1</v>
      </c>
      <c r="I34" s="168">
        <f t="shared" ref="I34:I68" si="6">F34*1.5</f>
        <v>39.319930069930081</v>
      </c>
      <c r="J34" s="168">
        <f t="shared" ref="J34:J65" si="7">SUM(G34:I34)</f>
        <v>65.272103982973562</v>
      </c>
    </row>
    <row r="35" spans="1:10">
      <c r="A35" s="135">
        <v>34</v>
      </c>
      <c r="B35" s="136" t="s">
        <v>127</v>
      </c>
      <c r="C35" s="137" t="s">
        <v>138</v>
      </c>
      <c r="D35" s="168">
        <f>VLOOKUP(C35,'105冬女OAB'!$C$2:$M$48,11,FALSE)</f>
        <v>40.858293075684387</v>
      </c>
      <c r="E35" s="168">
        <f>VLOOKUP($C35,'106春女OAB'!$C$2:$N$49,12,FALSE)</f>
        <v>11.913043478260875</v>
      </c>
      <c r="F35" s="168"/>
      <c r="G35" s="168">
        <f t="shared" si="4"/>
        <v>49.029951690821264</v>
      </c>
      <c r="H35" s="168">
        <f t="shared" si="5"/>
        <v>15.486956521739137</v>
      </c>
      <c r="I35" s="168">
        <f t="shared" si="6"/>
        <v>0</v>
      </c>
      <c r="J35" s="168">
        <f t="shared" si="7"/>
        <v>64.516908212560395</v>
      </c>
    </row>
    <row r="36" spans="1:10">
      <c r="A36" s="135">
        <v>35</v>
      </c>
      <c r="B36" s="136" t="s">
        <v>127</v>
      </c>
      <c r="C36" s="137" t="s">
        <v>133</v>
      </c>
      <c r="D36" s="168"/>
      <c r="E36" s="168">
        <f>VLOOKUP($C36,'106春女OAB'!$C$2:$N$49,12,FALSE)</f>
        <v>32.678000743218149</v>
      </c>
      <c r="F36" s="168">
        <f>VLOOKUP($C36,'106夏女OAB'!$C$2:$N$49,12,FALSE)</f>
        <v>5.6363636363636402</v>
      </c>
      <c r="G36" s="168">
        <f t="shared" si="4"/>
        <v>0</v>
      </c>
      <c r="H36" s="168">
        <f t="shared" si="5"/>
        <v>42.481400966183593</v>
      </c>
      <c r="I36" s="168">
        <f t="shared" si="6"/>
        <v>8.4545454545454604</v>
      </c>
      <c r="J36" s="168">
        <f t="shared" si="7"/>
        <v>50.935946420729053</v>
      </c>
    </row>
    <row r="37" spans="1:10">
      <c r="A37" s="135">
        <v>36</v>
      </c>
      <c r="B37" s="136" t="s">
        <v>114</v>
      </c>
      <c r="C37" s="137" t="s">
        <v>122</v>
      </c>
      <c r="D37" s="168">
        <f>VLOOKUP(C37,'105冬女OAB'!$C$2:$M$48,11,FALSE)</f>
        <v>32.858293075684387</v>
      </c>
      <c r="E37" s="168">
        <f>VLOOKUP($C37,'106春女OAB'!$C$2:$N$49,12,FALSE)</f>
        <v>6.9130434782608745</v>
      </c>
      <c r="F37" s="168"/>
      <c r="G37" s="168">
        <f t="shared" si="4"/>
        <v>39.429951690821262</v>
      </c>
      <c r="H37" s="168">
        <f t="shared" si="5"/>
        <v>8.9869565217391365</v>
      </c>
      <c r="I37" s="168">
        <f t="shared" si="6"/>
        <v>0</v>
      </c>
      <c r="J37" s="168">
        <f t="shared" si="7"/>
        <v>48.416908212560401</v>
      </c>
    </row>
    <row r="38" spans="1:10">
      <c r="A38" s="135">
        <v>37</v>
      </c>
      <c r="B38" s="136" t="s">
        <v>148</v>
      </c>
      <c r="C38" s="137" t="s">
        <v>306</v>
      </c>
      <c r="D38" s="168">
        <f>VLOOKUP(C38,'105冬女OAB'!$C$2:$M$48,11,FALSE)</f>
        <v>2.4347826086956559</v>
      </c>
      <c r="E38" s="168"/>
      <c r="F38" s="168">
        <f>VLOOKUP($C38,'106夏女OAB'!$C$2:$N$49,12,FALSE)</f>
        <v>29.828671328671334</v>
      </c>
      <c r="G38" s="168">
        <f t="shared" si="4"/>
        <v>2.9217391304347871</v>
      </c>
      <c r="H38" s="168">
        <f t="shared" si="5"/>
        <v>0</v>
      </c>
      <c r="I38" s="168">
        <f t="shared" si="6"/>
        <v>44.743006993007</v>
      </c>
      <c r="J38" s="168">
        <f t="shared" si="7"/>
        <v>47.664746123441788</v>
      </c>
    </row>
    <row r="39" spans="1:10">
      <c r="A39" s="135">
        <v>38</v>
      </c>
      <c r="B39" s="136" t="s">
        <v>114</v>
      </c>
      <c r="C39" s="137" t="s">
        <v>301</v>
      </c>
      <c r="D39" s="168">
        <f>VLOOKUP(C39,'105冬女OAB'!$C$2:$M$48,11,FALSE)</f>
        <v>38.858293075684387</v>
      </c>
      <c r="E39" s="168"/>
      <c r="F39" s="168"/>
      <c r="G39" s="168">
        <f t="shared" si="4"/>
        <v>46.629951690821265</v>
      </c>
      <c r="H39" s="168">
        <f t="shared" si="5"/>
        <v>0</v>
      </c>
      <c r="I39" s="168">
        <f t="shared" si="6"/>
        <v>0</v>
      </c>
      <c r="J39" s="168">
        <f t="shared" si="7"/>
        <v>46.629951690821265</v>
      </c>
    </row>
    <row r="40" spans="1:10">
      <c r="A40" s="135">
        <v>39</v>
      </c>
      <c r="B40" s="136" t="s">
        <v>127</v>
      </c>
      <c r="C40" s="137" t="s">
        <v>302</v>
      </c>
      <c r="D40" s="168">
        <f>VLOOKUP(C40,'105冬女OAB'!$C$2:$M$48,11,FALSE)</f>
        <v>38.858293075684387</v>
      </c>
      <c r="E40" s="168"/>
      <c r="F40" s="168"/>
      <c r="G40" s="168">
        <f t="shared" si="4"/>
        <v>46.629951690821265</v>
      </c>
      <c r="H40" s="168">
        <f t="shared" si="5"/>
        <v>0</v>
      </c>
      <c r="I40" s="168">
        <f t="shared" si="6"/>
        <v>0</v>
      </c>
      <c r="J40" s="168">
        <f t="shared" si="7"/>
        <v>46.629951690821265</v>
      </c>
    </row>
    <row r="41" spans="1:10">
      <c r="A41" s="135">
        <v>40</v>
      </c>
      <c r="B41" s="136" t="s">
        <v>148</v>
      </c>
      <c r="C41" s="137" t="s">
        <v>160</v>
      </c>
      <c r="D41" s="168"/>
      <c r="E41" s="168">
        <f>VLOOKUP($C41,'106春女OAB'!$C$2:$N$49,12,FALSE)</f>
        <v>26.678000743218149</v>
      </c>
      <c r="F41" s="168">
        <f>VLOOKUP($C41,'106夏女OAB'!$C$2:$N$49,12,FALSE)</f>
        <v>0.22727272727273373</v>
      </c>
      <c r="G41" s="168">
        <f t="shared" si="4"/>
        <v>0</v>
      </c>
      <c r="H41" s="168">
        <f t="shared" si="5"/>
        <v>34.681400966183595</v>
      </c>
      <c r="I41" s="168">
        <f t="shared" si="6"/>
        <v>0.3409090909091006</v>
      </c>
      <c r="J41" s="168">
        <f t="shared" si="7"/>
        <v>35.022310057092696</v>
      </c>
    </row>
    <row r="42" spans="1:10">
      <c r="A42" s="135">
        <v>41</v>
      </c>
      <c r="B42" s="136" t="s">
        <v>127</v>
      </c>
      <c r="C42" s="137" t="s">
        <v>142</v>
      </c>
      <c r="D42" s="168">
        <f>VLOOKUP(C42,'105冬女OAB'!$C$2:$M$48,11,FALSE)</f>
        <v>10.043478260869563</v>
      </c>
      <c r="E42" s="168">
        <f>VLOOKUP($C42,'106春女OAB'!$C$2:$N$49,12,FALSE)</f>
        <v>9.9130434782608745</v>
      </c>
      <c r="F42" s="168">
        <f>VLOOKUP($C42,'106夏女OAB'!$C$2:$N$49,12,FALSE)</f>
        <v>6.4090909090909065</v>
      </c>
      <c r="G42" s="168">
        <f t="shared" si="4"/>
        <v>12.052173913043475</v>
      </c>
      <c r="H42" s="168">
        <f t="shared" si="5"/>
        <v>12.886956521739137</v>
      </c>
      <c r="I42" s="168">
        <f t="shared" si="6"/>
        <v>9.6136363636363598</v>
      </c>
      <c r="J42" s="168">
        <f t="shared" si="7"/>
        <v>34.552766798418972</v>
      </c>
    </row>
    <row r="43" spans="1:10">
      <c r="A43" s="135">
        <v>42</v>
      </c>
      <c r="B43" s="136" t="s">
        <v>148</v>
      </c>
      <c r="C43" s="137" t="s">
        <v>307</v>
      </c>
      <c r="D43" s="168">
        <f>VLOOKUP(C43,'105冬女OAB'!$C$2:$M$48,11,FALSE)</f>
        <v>1.4347826086956559</v>
      </c>
      <c r="E43" s="168"/>
      <c r="F43" s="168">
        <f>VLOOKUP($C43,'106夏女OAB'!$C$2:$N$49,12,FALSE)</f>
        <v>21.828671328671334</v>
      </c>
      <c r="G43" s="168">
        <f t="shared" si="4"/>
        <v>1.7217391304347871</v>
      </c>
      <c r="H43" s="168">
        <f t="shared" si="5"/>
        <v>0</v>
      </c>
      <c r="I43" s="168">
        <f t="shared" si="6"/>
        <v>32.743006993007</v>
      </c>
      <c r="J43" s="168">
        <f t="shared" si="7"/>
        <v>34.464746123441785</v>
      </c>
    </row>
    <row r="44" spans="1:10">
      <c r="A44" s="135">
        <v>43</v>
      </c>
      <c r="B44" s="136" t="s">
        <v>148</v>
      </c>
      <c r="C44" s="137" t="s">
        <v>163</v>
      </c>
      <c r="D44" s="168">
        <f>VLOOKUP(C44,'105冬女OAB'!$C$2:$M$48,11,FALSE)</f>
        <v>20.858293075684387</v>
      </c>
      <c r="E44" s="168">
        <f>VLOOKUP($C44,'106春女OAB'!$C$2:$N$49,12,FALSE)</f>
        <v>0</v>
      </c>
      <c r="F44" s="168">
        <f>VLOOKUP($C44,'106夏女OAB'!$C$2:$N$49,12,FALSE)</f>
        <v>5.4090909090909065</v>
      </c>
      <c r="G44" s="168">
        <f t="shared" si="4"/>
        <v>25.029951690821264</v>
      </c>
      <c r="H44" s="168">
        <f t="shared" si="5"/>
        <v>0</v>
      </c>
      <c r="I44" s="168">
        <f t="shared" si="6"/>
        <v>8.1136363636363598</v>
      </c>
      <c r="J44" s="168">
        <f t="shared" si="7"/>
        <v>33.143588054457624</v>
      </c>
    </row>
    <row r="45" spans="1:10">
      <c r="A45" s="135">
        <v>44</v>
      </c>
      <c r="B45" s="136" t="s">
        <v>127</v>
      </c>
      <c r="C45" s="137" t="s">
        <v>256</v>
      </c>
      <c r="D45" s="168">
        <f>VLOOKUP(C45,'105冬女OAB'!$C$2:$M$48,11,FALSE)</f>
        <v>13.043478260869563</v>
      </c>
      <c r="E45" s="168"/>
      <c r="F45" s="168">
        <f>VLOOKUP($C45,'106夏女OAB'!$C$2:$N$49,12,FALSE)</f>
        <v>10.63636363636364</v>
      </c>
      <c r="G45" s="168">
        <f t="shared" si="4"/>
        <v>15.652173913043475</v>
      </c>
      <c r="H45" s="168">
        <f t="shared" si="5"/>
        <v>0</v>
      </c>
      <c r="I45" s="168">
        <f t="shared" si="6"/>
        <v>15.95454545454546</v>
      </c>
      <c r="J45" s="168">
        <f t="shared" si="7"/>
        <v>31.606719367588937</v>
      </c>
    </row>
    <row r="46" spans="1:10">
      <c r="A46" s="135">
        <v>45</v>
      </c>
      <c r="B46" s="136" t="s">
        <v>148</v>
      </c>
      <c r="C46" s="137" t="s">
        <v>162</v>
      </c>
      <c r="D46" s="168">
        <f>VLOOKUP(C46,'105冬女OAB'!$C$2:$M$48,11,FALSE)</f>
        <v>4.4347826086956559</v>
      </c>
      <c r="E46" s="168">
        <f>VLOOKUP($C46,'106春女OAB'!$C$2:$N$49,12,FALSE)</f>
        <v>1.9130434782608745</v>
      </c>
      <c r="F46" s="168">
        <f>VLOOKUP($C46,'106夏女OAB'!$C$2:$N$49,12,FALSE)</f>
        <v>13.251748251748253</v>
      </c>
      <c r="G46" s="168">
        <f t="shared" si="4"/>
        <v>5.3217391304347865</v>
      </c>
      <c r="H46" s="168">
        <f t="shared" si="5"/>
        <v>2.4869565217391369</v>
      </c>
      <c r="I46" s="168">
        <f t="shared" si="6"/>
        <v>19.87762237762238</v>
      </c>
      <c r="J46" s="168">
        <f t="shared" si="7"/>
        <v>27.686318029796304</v>
      </c>
    </row>
    <row r="47" spans="1:10">
      <c r="A47" s="135">
        <v>46</v>
      </c>
      <c r="B47" s="136" t="s">
        <v>127</v>
      </c>
      <c r="C47" s="137" t="s">
        <v>147</v>
      </c>
      <c r="D47" s="168">
        <f>VLOOKUP(C47,'105冬女OAB'!$C$2:$M$48,11,FALSE)</f>
        <v>15.24959742351048</v>
      </c>
      <c r="E47" s="168">
        <f>VLOOKUP($C47,'106春女OAB'!$C$2:$N$49,12,FALSE)</f>
        <v>1.9130434782608745</v>
      </c>
      <c r="F47" s="168">
        <f>VLOOKUP($C47,'106夏女OAB'!$C$2:$N$49,12,FALSE)</f>
        <v>2.2272727272727337</v>
      </c>
      <c r="G47" s="168">
        <f t="shared" si="4"/>
        <v>18.299516908212574</v>
      </c>
      <c r="H47" s="168">
        <f t="shared" si="5"/>
        <v>2.4869565217391369</v>
      </c>
      <c r="I47" s="168">
        <f t="shared" si="6"/>
        <v>3.3409090909091006</v>
      </c>
      <c r="J47" s="168">
        <f t="shared" si="7"/>
        <v>24.127382520860813</v>
      </c>
    </row>
    <row r="48" spans="1:10">
      <c r="A48" s="135">
        <v>47</v>
      </c>
      <c r="B48" s="136" t="s">
        <v>148</v>
      </c>
      <c r="C48" s="137" t="s">
        <v>304</v>
      </c>
      <c r="D48" s="168">
        <f>VLOOKUP(C48,'105冬女OAB'!$C$2:$M$48,11,FALSE)</f>
        <v>17.858293075684387</v>
      </c>
      <c r="E48" s="168"/>
      <c r="F48" s="168"/>
      <c r="G48" s="168">
        <f t="shared" si="4"/>
        <v>21.429951690821262</v>
      </c>
      <c r="H48" s="168">
        <f t="shared" si="5"/>
        <v>0</v>
      </c>
      <c r="I48" s="168">
        <f t="shared" si="6"/>
        <v>0</v>
      </c>
      <c r="J48" s="168">
        <f t="shared" si="7"/>
        <v>21.429951690821262</v>
      </c>
    </row>
    <row r="49" spans="1:10">
      <c r="A49" s="135">
        <v>48</v>
      </c>
      <c r="B49" s="137" t="s">
        <v>148</v>
      </c>
      <c r="C49" s="137" t="s">
        <v>259</v>
      </c>
      <c r="D49" s="168"/>
      <c r="E49" s="168"/>
      <c r="F49" s="168">
        <f>VLOOKUP($C49,'106夏女OAB'!$C$2:$N$49,12,FALSE)</f>
        <v>13.21328671328672</v>
      </c>
      <c r="G49" s="168">
        <f t="shared" si="4"/>
        <v>0</v>
      </c>
      <c r="H49" s="168">
        <f t="shared" si="5"/>
        <v>0</v>
      </c>
      <c r="I49" s="168">
        <f t="shared" si="6"/>
        <v>19.819930069930081</v>
      </c>
      <c r="J49" s="168">
        <f t="shared" si="7"/>
        <v>19.819930069930081</v>
      </c>
    </row>
    <row r="50" spans="1:10">
      <c r="A50" s="135">
        <v>49</v>
      </c>
      <c r="B50" s="137" t="s">
        <v>127</v>
      </c>
      <c r="C50" s="137" t="s">
        <v>338</v>
      </c>
      <c r="D50" s="168"/>
      <c r="E50" s="168"/>
      <c r="F50" s="168">
        <f>VLOOKUP($C50,'106夏女OAB'!$C$2:$N$49,12,FALSE)</f>
        <v>9.2272727272727337</v>
      </c>
      <c r="G50" s="168">
        <f t="shared" si="4"/>
        <v>0</v>
      </c>
      <c r="H50" s="168">
        <f t="shared" si="5"/>
        <v>0</v>
      </c>
      <c r="I50" s="168">
        <f t="shared" si="6"/>
        <v>13.840909090909101</v>
      </c>
      <c r="J50" s="168">
        <f t="shared" si="7"/>
        <v>13.840909090909101</v>
      </c>
    </row>
    <row r="51" spans="1:10">
      <c r="A51" s="135">
        <v>50</v>
      </c>
      <c r="B51" s="136" t="s">
        <v>114</v>
      </c>
      <c r="C51" s="137" t="s">
        <v>120</v>
      </c>
      <c r="D51" s="168"/>
      <c r="E51" s="168">
        <f>VLOOKUP($C51,'106春女OAB'!$C$2:$N$49,12,FALSE)</f>
        <v>9.9130434782608745</v>
      </c>
      <c r="F51" s="168"/>
      <c r="G51" s="168">
        <f t="shared" si="4"/>
        <v>0</v>
      </c>
      <c r="H51" s="168">
        <f t="shared" si="5"/>
        <v>12.886956521739137</v>
      </c>
      <c r="I51" s="168">
        <f t="shared" si="6"/>
        <v>0</v>
      </c>
      <c r="J51" s="168">
        <f t="shared" si="7"/>
        <v>12.886956521739137</v>
      </c>
    </row>
    <row r="52" spans="1:10">
      <c r="A52" s="135">
        <v>51</v>
      </c>
      <c r="B52" s="137" t="s">
        <v>127</v>
      </c>
      <c r="C52" s="137" t="s">
        <v>254</v>
      </c>
      <c r="D52" s="168"/>
      <c r="E52" s="168"/>
      <c r="F52" s="168">
        <f>VLOOKUP($C52,'106夏女OAB'!$C$2:$N$49,12,FALSE)</f>
        <v>5.6363636363636402</v>
      </c>
      <c r="G52" s="168">
        <f t="shared" si="4"/>
        <v>0</v>
      </c>
      <c r="H52" s="168">
        <f t="shared" si="5"/>
        <v>0</v>
      </c>
      <c r="I52" s="168">
        <f t="shared" si="6"/>
        <v>8.4545454545454604</v>
      </c>
      <c r="J52" s="168">
        <f t="shared" si="7"/>
        <v>8.4545454545454604</v>
      </c>
    </row>
    <row r="53" spans="1:10">
      <c r="A53" s="135">
        <v>52</v>
      </c>
      <c r="B53" s="136" t="s">
        <v>148</v>
      </c>
      <c r="C53" s="137" t="s">
        <v>260</v>
      </c>
      <c r="D53" s="168">
        <f>VLOOKUP(C53,'105冬女OAB'!$C$2:$M$48,11,FALSE)</f>
        <v>0.60869565217390686</v>
      </c>
      <c r="E53" s="168"/>
      <c r="F53" s="168">
        <f>VLOOKUP($C53,'106夏女OAB'!$C$2:$N$49,12,FALSE)</f>
        <v>4.4090909090909065</v>
      </c>
      <c r="G53" s="168">
        <f t="shared" si="4"/>
        <v>0.73043478260868822</v>
      </c>
      <c r="H53" s="168">
        <f t="shared" si="5"/>
        <v>0</v>
      </c>
      <c r="I53" s="168">
        <f t="shared" si="6"/>
        <v>6.6136363636363598</v>
      </c>
      <c r="J53" s="168">
        <f t="shared" si="7"/>
        <v>7.3440711462450476</v>
      </c>
    </row>
    <row r="54" spans="1:10">
      <c r="A54" s="135">
        <v>53</v>
      </c>
      <c r="B54" s="137" t="s">
        <v>127</v>
      </c>
      <c r="C54" s="137" t="s">
        <v>339</v>
      </c>
      <c r="D54" s="168"/>
      <c r="E54" s="168"/>
      <c r="F54" s="168">
        <f>VLOOKUP($C54,'106夏女OAB'!$C$2:$N$49,12,FALSE)</f>
        <v>4.4090909090909065</v>
      </c>
      <c r="G54" s="168">
        <f t="shared" si="4"/>
        <v>0</v>
      </c>
      <c r="H54" s="168">
        <f t="shared" si="5"/>
        <v>0</v>
      </c>
      <c r="I54" s="168">
        <f t="shared" si="6"/>
        <v>6.6136363636363598</v>
      </c>
      <c r="J54" s="168">
        <f t="shared" si="7"/>
        <v>6.6136363636363598</v>
      </c>
    </row>
    <row r="55" spans="1:10">
      <c r="A55" s="135">
        <v>54</v>
      </c>
      <c r="B55" s="136" t="s">
        <v>127</v>
      </c>
      <c r="C55" s="137" t="s">
        <v>145</v>
      </c>
      <c r="D55" s="168"/>
      <c r="E55" s="168">
        <f>VLOOKUP($C55,'106春女OAB'!$C$2:$N$49,12,FALSE)</f>
        <v>4.9130434782608745</v>
      </c>
      <c r="F55" s="168"/>
      <c r="G55" s="168">
        <f t="shared" si="4"/>
        <v>0</v>
      </c>
      <c r="H55" s="168">
        <f t="shared" si="5"/>
        <v>6.3869565217391369</v>
      </c>
      <c r="I55" s="168">
        <f t="shared" si="6"/>
        <v>0</v>
      </c>
      <c r="J55" s="168">
        <f t="shared" si="7"/>
        <v>6.3869565217391369</v>
      </c>
    </row>
    <row r="56" spans="1:10">
      <c r="A56" s="135">
        <v>55</v>
      </c>
      <c r="B56" s="172" t="s">
        <v>148</v>
      </c>
      <c r="C56" s="137" t="s">
        <v>157</v>
      </c>
      <c r="D56" s="168">
        <f>VLOOKUP(C56,'105冬女OAB'!$C$2:$M$48,11,FALSE)</f>
        <v>0</v>
      </c>
      <c r="E56" s="168">
        <f>VLOOKUP($C56,'106春女OAB'!$C$2:$N$49,12,FALSE)</f>
        <v>3.9130434782608745</v>
      </c>
      <c r="F56" s="168">
        <f>VLOOKUP($C56,'106夏女OAB'!$C$2:$N$49,12,FALSE)</f>
        <v>0</v>
      </c>
      <c r="G56" s="168">
        <f t="shared" si="4"/>
        <v>0</v>
      </c>
      <c r="H56" s="168">
        <f t="shared" si="5"/>
        <v>5.086956521739137</v>
      </c>
      <c r="I56" s="168">
        <f t="shared" si="6"/>
        <v>0</v>
      </c>
      <c r="J56" s="168">
        <f t="shared" si="7"/>
        <v>5.086956521739137</v>
      </c>
    </row>
    <row r="57" spans="1:10">
      <c r="A57" s="135">
        <v>56</v>
      </c>
      <c r="B57" s="137" t="s">
        <v>127</v>
      </c>
      <c r="C57" s="137" t="s">
        <v>340</v>
      </c>
      <c r="D57" s="168"/>
      <c r="E57" s="168"/>
      <c r="F57" s="168">
        <f>VLOOKUP($C57,'106夏女OAB'!$C$2:$N$49,12,FALSE)</f>
        <v>3.2272727272727337</v>
      </c>
      <c r="G57" s="168">
        <f t="shared" si="4"/>
        <v>0</v>
      </c>
      <c r="H57" s="168">
        <f t="shared" si="5"/>
        <v>0</v>
      </c>
      <c r="I57" s="168">
        <f t="shared" si="6"/>
        <v>4.8409090909091006</v>
      </c>
      <c r="J57" s="168">
        <f t="shared" si="7"/>
        <v>4.8409090909091006</v>
      </c>
    </row>
    <row r="58" spans="1:10">
      <c r="A58" s="135">
        <v>57</v>
      </c>
      <c r="B58" s="137" t="s">
        <v>148</v>
      </c>
      <c r="C58" s="137" t="s">
        <v>158</v>
      </c>
      <c r="D58" s="168">
        <f>VLOOKUP(C58,'105冬女OAB'!$C$2:$M$48,11,FALSE)</f>
        <v>0</v>
      </c>
      <c r="E58" s="168">
        <f>VLOOKUP($C58,'106春女OAB'!$C$2:$N$49,12,FALSE)</f>
        <v>0</v>
      </c>
      <c r="F58" s="168">
        <f>VLOOKUP($C58,'106夏女OAB'!$C$2:$N$49,12,FALSE)</f>
        <v>1.2272727272727337</v>
      </c>
      <c r="G58" s="168">
        <f t="shared" si="4"/>
        <v>0</v>
      </c>
      <c r="H58" s="168">
        <f t="shared" si="5"/>
        <v>0</v>
      </c>
      <c r="I58" s="168">
        <f t="shared" si="6"/>
        <v>1.8409090909091006</v>
      </c>
      <c r="J58" s="168">
        <f t="shared" si="7"/>
        <v>1.8409090909091006</v>
      </c>
    </row>
    <row r="59" spans="1:10">
      <c r="A59" s="135"/>
      <c r="B59" s="137" t="s">
        <v>114</v>
      </c>
      <c r="C59" s="137" t="s">
        <v>308</v>
      </c>
      <c r="D59" s="168">
        <f>VLOOKUP(C59,'105冬女OAB'!$C$2:$M$48,11,FALSE)</f>
        <v>0</v>
      </c>
      <c r="E59" s="168"/>
      <c r="F59" s="168"/>
      <c r="G59" s="168">
        <f t="shared" si="4"/>
        <v>0</v>
      </c>
      <c r="H59" s="168">
        <f t="shared" si="5"/>
        <v>0</v>
      </c>
      <c r="I59" s="168">
        <f t="shared" si="6"/>
        <v>0</v>
      </c>
      <c r="J59" s="168">
        <f t="shared" si="7"/>
        <v>0</v>
      </c>
    </row>
    <row r="60" spans="1:10">
      <c r="A60" s="135"/>
      <c r="B60" s="137" t="s">
        <v>148</v>
      </c>
      <c r="C60" s="137" t="s">
        <v>263</v>
      </c>
      <c r="D60" s="168"/>
      <c r="E60" s="168"/>
      <c r="F60" s="168">
        <f>VLOOKUP($C60,'106夏女OAB'!$C$2:$N$49,12,FALSE)</f>
        <v>0</v>
      </c>
      <c r="G60" s="168">
        <f t="shared" si="4"/>
        <v>0</v>
      </c>
      <c r="H60" s="168">
        <f t="shared" si="5"/>
        <v>0</v>
      </c>
      <c r="I60" s="168">
        <f t="shared" si="6"/>
        <v>0</v>
      </c>
      <c r="J60" s="168">
        <f t="shared" si="7"/>
        <v>0</v>
      </c>
    </row>
    <row r="61" spans="1:10">
      <c r="A61" s="135"/>
      <c r="B61" s="137" t="s">
        <v>148</v>
      </c>
      <c r="C61" s="137" t="s">
        <v>261</v>
      </c>
      <c r="D61" s="168">
        <f>VLOOKUP(C61,'105冬女OAB'!$C$2:$M$48,11,FALSE)</f>
        <v>0</v>
      </c>
      <c r="E61" s="168"/>
      <c r="F61" s="168">
        <f>VLOOKUP($C61,'106夏女OAB'!$C$2:$N$49,12,FALSE)</f>
        <v>0</v>
      </c>
      <c r="G61" s="168">
        <f t="shared" si="4"/>
        <v>0</v>
      </c>
      <c r="H61" s="168">
        <f t="shared" si="5"/>
        <v>0</v>
      </c>
      <c r="I61" s="168">
        <f t="shared" si="6"/>
        <v>0</v>
      </c>
      <c r="J61" s="168">
        <f t="shared" si="7"/>
        <v>0</v>
      </c>
    </row>
    <row r="62" spans="1:10">
      <c r="A62" s="135"/>
      <c r="B62" s="137" t="s">
        <v>148</v>
      </c>
      <c r="C62" s="137" t="s">
        <v>311</v>
      </c>
      <c r="D62" s="168">
        <f>VLOOKUP(C62,'105冬女OAB'!$C$2:$M$48,11,FALSE)</f>
        <v>0</v>
      </c>
      <c r="E62" s="168"/>
      <c r="F62" s="168"/>
      <c r="G62" s="168">
        <f t="shared" si="4"/>
        <v>0</v>
      </c>
      <c r="H62" s="168">
        <f t="shared" si="5"/>
        <v>0</v>
      </c>
      <c r="I62" s="168">
        <f t="shared" si="6"/>
        <v>0</v>
      </c>
      <c r="J62" s="168">
        <f t="shared" si="7"/>
        <v>0</v>
      </c>
    </row>
    <row r="63" spans="1:10">
      <c r="A63" s="135"/>
      <c r="B63" s="137" t="s">
        <v>127</v>
      </c>
      <c r="C63" s="137" t="s">
        <v>310</v>
      </c>
      <c r="D63" s="168">
        <f>VLOOKUP(C63,'105冬女OAB'!$C$2:$M$48,11,FALSE)</f>
        <v>0</v>
      </c>
      <c r="E63" s="168"/>
      <c r="F63" s="168"/>
      <c r="G63" s="168">
        <f t="shared" si="4"/>
        <v>0</v>
      </c>
      <c r="H63" s="168">
        <f t="shared" si="5"/>
        <v>0</v>
      </c>
      <c r="I63" s="168">
        <f t="shared" si="6"/>
        <v>0</v>
      </c>
      <c r="J63" s="168">
        <f t="shared" si="7"/>
        <v>0</v>
      </c>
    </row>
    <row r="64" spans="1:10">
      <c r="A64" s="135"/>
      <c r="B64" s="137" t="s">
        <v>127</v>
      </c>
      <c r="C64" s="137" t="s">
        <v>146</v>
      </c>
      <c r="D64" s="168"/>
      <c r="E64" s="168">
        <f>VLOOKUP($C64,'106春女OAB'!$C$2:$N$49,12,FALSE)</f>
        <v>0</v>
      </c>
      <c r="F64" s="168"/>
      <c r="G64" s="168">
        <f t="shared" si="4"/>
        <v>0</v>
      </c>
      <c r="H64" s="168">
        <f t="shared" si="5"/>
        <v>0</v>
      </c>
      <c r="I64" s="168">
        <f t="shared" si="6"/>
        <v>0</v>
      </c>
      <c r="J64" s="168">
        <f t="shared" si="7"/>
        <v>0</v>
      </c>
    </row>
    <row r="65" spans="1:10">
      <c r="A65" s="135"/>
      <c r="B65" s="137" t="s">
        <v>127</v>
      </c>
      <c r="C65" s="137" t="s">
        <v>309</v>
      </c>
      <c r="D65" s="168">
        <f>VLOOKUP(C65,'105冬女OAB'!$C$2:$M$48,11,FALSE)</f>
        <v>0</v>
      </c>
      <c r="E65" s="168"/>
      <c r="F65" s="168"/>
      <c r="G65" s="168">
        <f t="shared" si="4"/>
        <v>0</v>
      </c>
      <c r="H65" s="168">
        <f t="shared" si="5"/>
        <v>0</v>
      </c>
      <c r="I65" s="168">
        <f t="shared" si="6"/>
        <v>0</v>
      </c>
      <c r="J65" s="168">
        <f t="shared" si="7"/>
        <v>0</v>
      </c>
    </row>
    <row r="66" spans="1:10">
      <c r="A66" s="135"/>
      <c r="B66" s="137" t="s">
        <v>148</v>
      </c>
      <c r="C66" s="137" t="s">
        <v>164</v>
      </c>
      <c r="D66" s="168"/>
      <c r="E66" s="168">
        <f>VLOOKUP($C66,'106春女OAB'!$C$2:$N$49,12,FALSE)</f>
        <v>0</v>
      </c>
      <c r="F66" s="168"/>
      <c r="G66" s="168">
        <f t="shared" si="4"/>
        <v>0</v>
      </c>
      <c r="H66" s="168">
        <f t="shared" si="5"/>
        <v>0</v>
      </c>
      <c r="I66" s="168">
        <f t="shared" si="6"/>
        <v>0</v>
      </c>
      <c r="J66" s="168">
        <f t="shared" ref="J66:J68" si="8">SUM(G66:I66)</f>
        <v>0</v>
      </c>
    </row>
    <row r="67" spans="1:10">
      <c r="A67" s="135"/>
      <c r="B67" s="137" t="s">
        <v>148</v>
      </c>
      <c r="C67" s="137" t="s">
        <v>165</v>
      </c>
      <c r="D67" s="168"/>
      <c r="E67" s="168">
        <f>VLOOKUP($C67,'106春女OAB'!$C$2:$N$49,12,FALSE)</f>
        <v>0</v>
      </c>
      <c r="F67" s="168"/>
      <c r="G67" s="168">
        <f t="shared" si="4"/>
        <v>0</v>
      </c>
      <c r="H67" s="168">
        <f t="shared" si="5"/>
        <v>0</v>
      </c>
      <c r="I67" s="168">
        <f t="shared" si="6"/>
        <v>0</v>
      </c>
      <c r="J67" s="168">
        <f t="shared" si="8"/>
        <v>0</v>
      </c>
    </row>
    <row r="68" spans="1:10">
      <c r="A68" s="135"/>
      <c r="B68" s="137" t="s">
        <v>148</v>
      </c>
      <c r="C68" s="137" t="s">
        <v>161</v>
      </c>
      <c r="D68" s="168"/>
      <c r="E68" s="168">
        <f>VLOOKUP($C68,'106春女OAB'!$C$2:$N$49,12,FALSE)</f>
        <v>0</v>
      </c>
      <c r="F68" s="168">
        <f>VLOOKUP($C68,'106夏女OAB'!$C$2:$N$49,12,FALSE)</f>
        <v>0</v>
      </c>
      <c r="G68" s="168">
        <f t="shared" si="4"/>
        <v>0</v>
      </c>
      <c r="H68" s="168">
        <f t="shared" si="5"/>
        <v>0</v>
      </c>
      <c r="I68" s="168">
        <f t="shared" si="6"/>
        <v>0</v>
      </c>
      <c r="J68" s="168">
        <f t="shared" si="8"/>
        <v>0</v>
      </c>
    </row>
  </sheetData>
  <sortState ref="A2:J68">
    <sortCondition descending="1" ref="J1"/>
  </sortState>
  <phoneticPr fontId="2" type="noConversion"/>
  <conditionalFormatting sqref="A4:A11">
    <cfRule type="expression" dxfId="192" priority="25">
      <formula>AND(XDQ4=0,XDR4&lt;&gt;"")</formula>
    </cfRule>
  </conditionalFormatting>
  <conditionalFormatting sqref="D4:I50">
    <cfRule type="cellIs" dxfId="191" priority="23" operator="lessThan">
      <formula>#REF!</formula>
    </cfRule>
    <cfRule type="cellIs" dxfId="190" priority="24" operator="equal">
      <formula>#REF!</formula>
    </cfRule>
  </conditionalFormatting>
  <conditionalFormatting sqref="J4:J11">
    <cfRule type="cellIs" dxfId="189" priority="21" operator="lessThan">
      <formula>#REF!*COUNTIF(D4:H4,"&gt;0")</formula>
    </cfRule>
    <cfRule type="cellIs" dxfId="188" priority="22" operator="equal">
      <formula>#REF!*COUNTIF(D4:H4,"&gt;0")</formula>
    </cfRule>
  </conditionalFormatting>
  <conditionalFormatting sqref="A4:A50">
    <cfRule type="expression" dxfId="187" priority="16">
      <formula>AND(XDX4=0,XDY4&lt;&gt;"")</formula>
    </cfRule>
  </conditionalFormatting>
  <conditionalFormatting sqref="J4:J50">
    <cfRule type="cellIs" dxfId="186" priority="12" operator="lessThan">
      <formula>#REF!*COUNTIF(D4:H4,"&gt;0")</formula>
    </cfRule>
    <cfRule type="cellIs" dxfId="185" priority="13" operator="equal">
      <formula>#REF!*COUNTIF(D4:H4,"&gt;0")</formula>
    </cfRule>
  </conditionalFormatting>
  <conditionalFormatting sqref="A1:A2 A62 A64 A66 A68 A10 A12 A14 A16 A18 A20 A22 A24 A26 A28 A30 A32 A34 A36 A38 A40 A42 A44 A46 A48 A50:A60 A8 A4 A6">
    <cfRule type="expression" dxfId="184" priority="10">
      <formula>AND(XDY1=0,XDZ1&lt;&gt;"")</formula>
    </cfRule>
  </conditionalFormatting>
  <conditionalFormatting sqref="D1:I68">
    <cfRule type="cellIs" dxfId="183" priority="8" operator="lessThan">
      <formula>#REF!</formula>
    </cfRule>
    <cfRule type="cellIs" dxfId="182" priority="9" operator="equal">
      <formula>#REF!</formula>
    </cfRule>
  </conditionalFormatting>
  <conditionalFormatting sqref="J1:J68">
    <cfRule type="cellIs" dxfId="181" priority="6" operator="lessThan">
      <formula>#REF!*COUNTIF(D1:H1,"&gt;0")</formula>
    </cfRule>
    <cfRule type="cellIs" dxfId="180" priority="7" operator="equal">
      <formula>#REF!*COUNTIF(D1:H1,"&gt;0")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portrait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3"/>
  <sheetViews>
    <sheetView workbookViewId="0">
      <pane ySplit="1" topLeftCell="A2" activePane="bottomLeft" state="frozen"/>
      <selection activeCell="C18" sqref="C18"/>
      <selection pane="bottomLeft" activeCell="B2" sqref="B2:C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25</v>
      </c>
      <c r="C2" s="12" t="s">
        <v>26</v>
      </c>
      <c r="D2" s="13">
        <v>0</v>
      </c>
      <c r="E2" s="13">
        <v>0</v>
      </c>
      <c r="F2" s="13">
        <v>83</v>
      </c>
      <c r="G2" s="13">
        <v>77</v>
      </c>
      <c r="H2" s="13">
        <v>160</v>
      </c>
      <c r="K2" s="131">
        <v>19.5</v>
      </c>
      <c r="L2" s="131">
        <v>22</v>
      </c>
      <c r="M2" s="131">
        <v>41.5</v>
      </c>
    </row>
    <row r="3" spans="1:13">
      <c r="A3" s="28">
        <v>2</v>
      </c>
      <c r="B3" s="29" t="s">
        <v>25</v>
      </c>
      <c r="C3" s="12" t="s">
        <v>37</v>
      </c>
      <c r="D3" s="13">
        <v>0</v>
      </c>
      <c r="E3" s="13">
        <v>0</v>
      </c>
      <c r="F3" s="13">
        <v>102</v>
      </c>
      <c r="G3" s="13">
        <v>101</v>
      </c>
      <c r="H3" s="13">
        <v>203</v>
      </c>
      <c r="K3" s="131">
        <v>0.5</v>
      </c>
      <c r="L3" s="131">
        <v>0</v>
      </c>
      <c r="M3" s="131">
        <v>0.5</v>
      </c>
    </row>
  </sheetData>
  <phoneticPr fontId="2" type="noConversion"/>
  <conditionalFormatting sqref="B2:B3">
    <cfRule type="expression" dxfId="179" priority="6">
      <formula>AND(XEF2=0,XEG2&lt;&gt;"")</formula>
    </cfRule>
  </conditionalFormatting>
  <conditionalFormatting sqref="A2:A3">
    <cfRule type="expression" dxfId="178" priority="5">
      <formula>AND(XEF2=0,XEG2&lt;&gt;"")</formula>
    </cfRule>
  </conditionalFormatting>
  <conditionalFormatting sqref="D2:G3">
    <cfRule type="cellIs" dxfId="177" priority="3" operator="lessThan">
      <formula>#REF!</formula>
    </cfRule>
    <cfRule type="cellIs" dxfId="176" priority="4" operator="equal">
      <formula>#REF!</formula>
    </cfRule>
  </conditionalFormatting>
  <conditionalFormatting sqref="H2:H3">
    <cfRule type="cellIs" dxfId="175" priority="1" operator="lessThan">
      <formula>#REF!*COUNTIF(D2:G2,"&gt;0")</formula>
    </cfRule>
    <cfRule type="cellIs" dxfId="174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7"/>
  <sheetViews>
    <sheetView workbookViewId="0">
      <selection activeCell="J13" sqref="J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7" t="str">
        <f>LEFT(資格賽成績!A1,22)</f>
        <v>中華民國106年渣打全國業餘高爾夫春季排名賽</v>
      </c>
      <c r="B1" s="247"/>
      <c r="C1" s="247"/>
      <c r="D1" s="247"/>
      <c r="E1" s="247"/>
      <c r="F1" s="247"/>
      <c r="G1" s="247"/>
      <c r="H1" s="247"/>
      <c r="I1" s="247"/>
    </row>
    <row r="2" spans="1:14">
      <c r="A2" s="210" t="str">
        <f>資格賽成績!A2</f>
        <v>地點：揚昇高爾夫鄉村俱樂部</v>
      </c>
      <c r="B2" s="210"/>
      <c r="C2" s="210"/>
      <c r="D2" s="210"/>
      <c r="E2" s="210"/>
      <c r="F2" s="210"/>
      <c r="G2" s="210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>
        <v>1</v>
      </c>
      <c r="B4" s="136" t="s">
        <v>25</v>
      </c>
      <c r="C4" s="137" t="s">
        <v>26</v>
      </c>
      <c r="D4" s="138">
        <v>0</v>
      </c>
      <c r="E4" s="138">
        <v>0</v>
      </c>
      <c r="F4" s="138">
        <v>87</v>
      </c>
      <c r="G4" s="138">
        <v>82</v>
      </c>
      <c r="H4" s="138">
        <v>169</v>
      </c>
      <c r="I4" s="139">
        <v>0</v>
      </c>
      <c r="J4" s="146"/>
      <c r="K4" s="146"/>
      <c r="L4" s="146">
        <v>17.75</v>
      </c>
      <c r="M4" s="146">
        <v>23</v>
      </c>
      <c r="N4" s="146">
        <v>40.75</v>
      </c>
    </row>
    <row r="5" spans="1:14">
      <c r="A5" s="135">
        <v>2</v>
      </c>
      <c r="B5" s="136" t="s">
        <v>25</v>
      </c>
      <c r="C5" s="137" t="s">
        <v>187</v>
      </c>
      <c r="D5" s="138">
        <v>0</v>
      </c>
      <c r="E5" s="138">
        <v>0</v>
      </c>
      <c r="F5" s="138">
        <v>91</v>
      </c>
      <c r="G5" s="138">
        <v>94</v>
      </c>
      <c r="H5" s="138">
        <v>185</v>
      </c>
      <c r="I5" s="139">
        <v>0</v>
      </c>
      <c r="J5" s="146"/>
      <c r="K5" s="146"/>
      <c r="L5" s="146">
        <v>13.75</v>
      </c>
      <c r="M5" s="146">
        <v>11</v>
      </c>
      <c r="N5" s="146">
        <v>24.75</v>
      </c>
    </row>
    <row r="6" spans="1:14">
      <c r="A6" s="135">
        <v>3</v>
      </c>
      <c r="B6" s="136" t="s">
        <v>25</v>
      </c>
      <c r="C6" s="137" t="s">
        <v>37</v>
      </c>
      <c r="D6" s="138">
        <v>0</v>
      </c>
      <c r="E6" s="138">
        <v>0</v>
      </c>
      <c r="F6" s="138">
        <v>96</v>
      </c>
      <c r="G6" s="138">
        <v>95</v>
      </c>
      <c r="H6" s="138">
        <v>191</v>
      </c>
      <c r="I6" s="139">
        <v>0</v>
      </c>
      <c r="J6" s="146"/>
      <c r="K6" s="146"/>
      <c r="L6" s="146">
        <v>8.75</v>
      </c>
      <c r="M6" s="146">
        <v>10</v>
      </c>
      <c r="N6" s="146">
        <v>18.75</v>
      </c>
    </row>
    <row r="7" spans="1:14">
      <c r="A7" s="135">
        <v>4</v>
      </c>
      <c r="B7" s="136" t="s">
        <v>25</v>
      </c>
      <c r="C7" s="137" t="s">
        <v>188</v>
      </c>
      <c r="D7" s="138">
        <v>0</v>
      </c>
      <c r="E7" s="138">
        <v>0</v>
      </c>
      <c r="F7" s="138">
        <v>105</v>
      </c>
      <c r="G7" s="138">
        <v>109</v>
      </c>
      <c r="H7" s="138">
        <v>214</v>
      </c>
      <c r="I7" s="139">
        <v>0</v>
      </c>
      <c r="J7" s="146"/>
      <c r="K7" s="146"/>
      <c r="L7" s="146">
        <v>0</v>
      </c>
      <c r="M7" s="146">
        <v>0</v>
      </c>
      <c r="N7" s="146">
        <v>0</v>
      </c>
    </row>
  </sheetData>
  <mergeCells count="2">
    <mergeCell ref="A1:I1"/>
    <mergeCell ref="A2:G2"/>
  </mergeCells>
  <phoneticPr fontId="2" type="noConversion"/>
  <conditionalFormatting sqref="B4:B7">
    <cfRule type="expression" dxfId="173" priority="6">
      <formula>AND(XEG4=0,XEH4&lt;&gt;"")</formula>
    </cfRule>
  </conditionalFormatting>
  <conditionalFormatting sqref="A4:A7">
    <cfRule type="expression" dxfId="172" priority="5">
      <formula>AND(XEG4=0,XEH4&lt;&gt;"")</formula>
    </cfRule>
  </conditionalFormatting>
  <conditionalFormatting sqref="D4:G7">
    <cfRule type="cellIs" dxfId="171" priority="3" operator="lessThan">
      <formula>#REF!</formula>
    </cfRule>
    <cfRule type="cellIs" dxfId="170" priority="4" operator="equal">
      <formula>#REF!</formula>
    </cfRule>
  </conditionalFormatting>
  <conditionalFormatting sqref="H4:H7">
    <cfRule type="cellIs" dxfId="169" priority="1" operator="lessThan">
      <formula>#REF!*COUNTIF(D4:G4,"&gt;0")</formula>
    </cfRule>
    <cfRule type="cellIs" dxfId="168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workbookViewId="0">
      <selection activeCell="C2" sqref="C2:C12"/>
    </sheetView>
  </sheetViews>
  <sheetFormatPr defaultColWidth="9" defaultRowHeight="15"/>
  <cols>
    <col min="1" max="1" width="6" style="173" bestFit="1" customWidth="1"/>
    <col min="2" max="2" width="7.5" style="173" bestFit="1" customWidth="1"/>
    <col min="3" max="3" width="12.5" style="173" customWidth="1"/>
    <col min="4" max="4" width="5.375" style="173" customWidth="1"/>
    <col min="5" max="5" width="4.625" style="173" customWidth="1"/>
    <col min="6" max="6" width="6.125" style="173" customWidth="1"/>
    <col min="7" max="7" width="5.5" style="173" customWidth="1"/>
    <col min="8" max="8" width="7.75" style="173" customWidth="1"/>
    <col min="9" max="9" width="6" style="173" customWidth="1"/>
    <col min="10" max="16384" width="9" style="173"/>
  </cols>
  <sheetData>
    <row r="1" spans="1:14" ht="16.5">
      <c r="A1" s="177" t="s">
        <v>330</v>
      </c>
      <c r="B1" s="176" t="s">
        <v>329</v>
      </c>
      <c r="C1" s="176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5">
        <v>1</v>
      </c>
      <c r="B2" s="175" t="s">
        <v>25</v>
      </c>
      <c r="C2" s="175" t="s">
        <v>348</v>
      </c>
      <c r="D2" s="175">
        <v>0</v>
      </c>
      <c r="E2" s="175">
        <v>0</v>
      </c>
      <c r="F2" s="175">
        <v>88</v>
      </c>
      <c r="G2" s="175">
        <v>85</v>
      </c>
      <c r="H2" s="175">
        <v>173</v>
      </c>
      <c r="I2" s="175"/>
      <c r="J2" s="174"/>
      <c r="K2" s="174"/>
      <c r="L2" s="174">
        <v>28.090909090909093</v>
      </c>
      <c r="M2" s="174">
        <v>25.36363636363636</v>
      </c>
      <c r="N2" s="174">
        <v>53.454545454545453</v>
      </c>
    </row>
    <row r="3" spans="1:14">
      <c r="A3" s="175">
        <v>2</v>
      </c>
      <c r="B3" s="175" t="s">
        <v>25</v>
      </c>
      <c r="C3" s="175" t="s">
        <v>26</v>
      </c>
      <c r="D3" s="175">
        <v>0</v>
      </c>
      <c r="E3" s="175">
        <v>0</v>
      </c>
      <c r="F3" s="175">
        <v>87</v>
      </c>
      <c r="G3" s="175">
        <v>87</v>
      </c>
      <c r="H3" s="175">
        <v>174</v>
      </c>
      <c r="I3" s="175"/>
      <c r="J3" s="174"/>
      <c r="K3" s="174"/>
      <c r="L3" s="174">
        <v>29.090909090909093</v>
      </c>
      <c r="M3" s="174">
        <v>23.36363636363636</v>
      </c>
      <c r="N3" s="174">
        <v>52.454545454545453</v>
      </c>
    </row>
    <row r="4" spans="1:14">
      <c r="A4" s="175">
        <v>3</v>
      </c>
      <c r="B4" s="175" t="s">
        <v>25</v>
      </c>
      <c r="C4" s="175" t="s">
        <v>349</v>
      </c>
      <c r="D4" s="175">
        <v>0</v>
      </c>
      <c r="E4" s="175">
        <v>0</v>
      </c>
      <c r="F4" s="175">
        <v>91</v>
      </c>
      <c r="G4" s="175">
        <v>93</v>
      </c>
      <c r="H4" s="175">
        <v>184</v>
      </c>
      <c r="I4" s="175"/>
      <c r="J4" s="174"/>
      <c r="K4" s="174"/>
      <c r="L4" s="174">
        <v>25.090909090909093</v>
      </c>
      <c r="M4" s="174">
        <v>17.36363636363636</v>
      </c>
      <c r="N4" s="174">
        <v>42.454545454545453</v>
      </c>
    </row>
    <row r="5" spans="1:14">
      <c r="A5" s="175">
        <v>4</v>
      </c>
      <c r="B5" s="175" t="s">
        <v>25</v>
      </c>
      <c r="C5" s="175" t="s">
        <v>37</v>
      </c>
      <c r="D5" s="175">
        <v>0</v>
      </c>
      <c r="E5" s="175">
        <v>0</v>
      </c>
      <c r="F5" s="175">
        <v>94</v>
      </c>
      <c r="G5" s="175">
        <v>93</v>
      </c>
      <c r="H5" s="175">
        <v>187</v>
      </c>
      <c r="I5" s="175"/>
      <c r="J5" s="174"/>
      <c r="K5" s="174"/>
      <c r="L5" s="174">
        <v>22.090909090909093</v>
      </c>
      <c r="M5" s="174">
        <v>17.36363636363636</v>
      </c>
      <c r="N5" s="174">
        <v>39.454545454545453</v>
      </c>
    </row>
    <row r="6" spans="1:14">
      <c r="A6" s="175">
        <v>5</v>
      </c>
      <c r="B6" s="175" t="s">
        <v>25</v>
      </c>
      <c r="C6" s="175" t="s">
        <v>350</v>
      </c>
      <c r="D6" s="175">
        <v>0</v>
      </c>
      <c r="E6" s="175">
        <v>0</v>
      </c>
      <c r="F6" s="175">
        <v>99</v>
      </c>
      <c r="G6" s="175">
        <v>108</v>
      </c>
      <c r="H6" s="175">
        <v>207</v>
      </c>
      <c r="I6" s="175"/>
      <c r="J6" s="174"/>
      <c r="K6" s="174"/>
      <c r="L6" s="174">
        <v>17.090909090909093</v>
      </c>
      <c r="M6" s="174">
        <v>2.3636363636363598</v>
      </c>
      <c r="N6" s="174">
        <v>19.454545454545453</v>
      </c>
    </row>
    <row r="7" spans="1:14">
      <c r="A7" s="175">
        <v>6</v>
      </c>
      <c r="B7" s="175" t="s">
        <v>25</v>
      </c>
      <c r="C7" s="175" t="s">
        <v>187</v>
      </c>
      <c r="D7" s="175">
        <v>0</v>
      </c>
      <c r="E7" s="175">
        <v>0</v>
      </c>
      <c r="F7" s="175">
        <v>113</v>
      </c>
      <c r="G7" s="175">
        <v>101</v>
      </c>
      <c r="H7" s="175">
        <v>214</v>
      </c>
      <c r="I7" s="175"/>
      <c r="J7" s="174"/>
      <c r="K7" s="174"/>
      <c r="L7" s="174">
        <v>3.0909090909090935</v>
      </c>
      <c r="M7" s="174">
        <v>9.3636363636363598</v>
      </c>
      <c r="N7" s="174">
        <v>12.454545454545453</v>
      </c>
    </row>
    <row r="8" spans="1:14">
      <c r="A8" s="175">
        <v>7</v>
      </c>
      <c r="B8" s="175" t="s">
        <v>25</v>
      </c>
      <c r="C8" s="175" t="s">
        <v>351</v>
      </c>
      <c r="D8" s="175">
        <v>0</v>
      </c>
      <c r="E8" s="175">
        <v>0</v>
      </c>
      <c r="F8" s="175">
        <v>112</v>
      </c>
      <c r="G8" s="175">
        <v>102</v>
      </c>
      <c r="H8" s="175">
        <v>214</v>
      </c>
      <c r="I8" s="175"/>
      <c r="J8" s="174"/>
      <c r="K8" s="174"/>
      <c r="L8" s="174">
        <v>4.0909090909090935</v>
      </c>
      <c r="M8" s="174">
        <v>8.3636363636363598</v>
      </c>
      <c r="N8" s="174">
        <v>12.454545454545453</v>
      </c>
    </row>
    <row r="9" spans="1:14">
      <c r="A9" s="175">
        <v>8</v>
      </c>
      <c r="B9" s="175" t="s">
        <v>25</v>
      </c>
      <c r="C9" s="175" t="s">
        <v>188</v>
      </c>
      <c r="D9" s="175">
        <v>0</v>
      </c>
      <c r="E9" s="175">
        <v>0</v>
      </c>
      <c r="F9" s="175">
        <v>115</v>
      </c>
      <c r="G9" s="175">
        <v>100</v>
      </c>
      <c r="H9" s="175">
        <v>215</v>
      </c>
      <c r="I9" s="175"/>
      <c r="J9" s="174"/>
      <c r="K9" s="174"/>
      <c r="L9" s="174">
        <v>1.0909090909090935</v>
      </c>
      <c r="M9" s="174">
        <v>10.36363636363636</v>
      </c>
      <c r="N9" s="174">
        <v>11.454545454545453</v>
      </c>
    </row>
    <row r="10" spans="1:14">
      <c r="A10" s="175">
        <v>9</v>
      </c>
      <c r="B10" s="175" t="s">
        <v>25</v>
      </c>
      <c r="C10" s="175" t="s">
        <v>352</v>
      </c>
      <c r="D10" s="175">
        <v>0</v>
      </c>
      <c r="E10" s="175">
        <v>0</v>
      </c>
      <c r="F10" s="175">
        <v>115</v>
      </c>
      <c r="G10" s="175">
        <v>110</v>
      </c>
      <c r="H10" s="175">
        <v>225</v>
      </c>
      <c r="I10" s="175"/>
      <c r="J10" s="174"/>
      <c r="K10" s="174"/>
      <c r="L10" s="174">
        <v>1.0909090909090935</v>
      </c>
      <c r="M10" s="174">
        <v>0.36363636363635976</v>
      </c>
      <c r="N10" s="174">
        <v>1.4545454545454533</v>
      </c>
    </row>
    <row r="11" spans="1:14">
      <c r="A11" s="175">
        <v>10</v>
      </c>
      <c r="B11" s="175" t="s">
        <v>25</v>
      </c>
      <c r="C11" s="175" t="s">
        <v>353</v>
      </c>
      <c r="D11" s="175">
        <v>0</v>
      </c>
      <c r="E11" s="175">
        <v>0</v>
      </c>
      <c r="F11" s="175">
        <v>121</v>
      </c>
      <c r="G11" s="175">
        <v>113</v>
      </c>
      <c r="H11" s="175">
        <v>234</v>
      </c>
      <c r="I11" s="175"/>
      <c r="J11" s="174"/>
      <c r="K11" s="174"/>
      <c r="L11" s="174">
        <v>0</v>
      </c>
      <c r="M11" s="174">
        <v>0</v>
      </c>
      <c r="N11" s="174">
        <v>0</v>
      </c>
    </row>
    <row r="12" spans="1:14">
      <c r="A12" s="175">
        <v>11</v>
      </c>
      <c r="B12" s="175" t="s">
        <v>25</v>
      </c>
      <c r="C12" s="175" t="s">
        <v>354</v>
      </c>
      <c r="D12" s="175">
        <v>0</v>
      </c>
      <c r="E12" s="175">
        <v>0</v>
      </c>
      <c r="F12" s="175">
        <v>132</v>
      </c>
      <c r="G12" s="175">
        <v>112</v>
      </c>
      <c r="H12" s="175">
        <v>244</v>
      </c>
      <c r="I12" s="175"/>
      <c r="J12" s="174"/>
      <c r="K12" s="174"/>
      <c r="L12" s="174">
        <v>0</v>
      </c>
      <c r="M12" s="174">
        <v>0</v>
      </c>
      <c r="N12" s="174">
        <v>0</v>
      </c>
    </row>
    <row r="13" spans="1:14">
      <c r="A13" s="175"/>
      <c r="B13" s="175"/>
      <c r="C13" s="175"/>
      <c r="D13" s="175"/>
      <c r="E13" s="175"/>
      <c r="F13" s="175"/>
      <c r="G13" s="175"/>
      <c r="H13" s="175"/>
      <c r="I13" s="175"/>
      <c r="J13" s="174"/>
      <c r="K13" s="174"/>
      <c r="L13" s="174"/>
      <c r="M13" s="174"/>
      <c r="N13" s="174"/>
    </row>
    <row r="14" spans="1:14">
      <c r="A14" s="175"/>
      <c r="B14" s="175"/>
      <c r="C14" s="175"/>
      <c r="D14" s="175"/>
      <c r="E14" s="175"/>
      <c r="F14" s="175"/>
      <c r="G14" s="175"/>
      <c r="H14" s="175"/>
      <c r="I14" s="175"/>
      <c r="J14" s="174"/>
      <c r="K14" s="174"/>
      <c r="L14" s="174"/>
      <c r="M14" s="174"/>
      <c r="N14" s="174"/>
    </row>
    <row r="15" spans="1:14">
      <c r="A15" s="175"/>
      <c r="B15" s="175"/>
      <c r="C15" s="175"/>
      <c r="D15" s="175"/>
      <c r="E15" s="175"/>
      <c r="F15" s="175"/>
      <c r="G15" s="175"/>
      <c r="H15" s="175"/>
      <c r="I15" s="175"/>
      <c r="J15" s="174"/>
      <c r="K15" s="174"/>
      <c r="L15" s="174"/>
      <c r="M15" s="174"/>
      <c r="N15" s="174"/>
    </row>
    <row r="16" spans="1:14">
      <c r="A16" s="175"/>
      <c r="B16" s="175"/>
      <c r="C16" s="175"/>
      <c r="D16" s="175"/>
      <c r="E16" s="175"/>
      <c r="F16" s="175"/>
      <c r="G16" s="175"/>
      <c r="H16" s="175"/>
      <c r="I16" s="175"/>
      <c r="J16" s="174"/>
      <c r="K16" s="174"/>
      <c r="L16" s="174"/>
      <c r="M16" s="174"/>
      <c r="N16" s="174"/>
    </row>
    <row r="17" spans="1:14">
      <c r="A17" s="175"/>
      <c r="B17" s="175"/>
      <c r="C17" s="175"/>
      <c r="D17" s="175"/>
      <c r="E17" s="175"/>
      <c r="F17" s="175"/>
      <c r="G17" s="175"/>
      <c r="H17" s="175"/>
      <c r="I17" s="175"/>
      <c r="J17" s="174"/>
      <c r="K17" s="174"/>
      <c r="L17" s="174"/>
      <c r="M17" s="174"/>
      <c r="N17" s="174"/>
    </row>
    <row r="18" spans="1:14">
      <c r="A18" s="175"/>
      <c r="B18" s="175"/>
      <c r="C18" s="175"/>
      <c r="D18" s="175"/>
      <c r="E18" s="175"/>
      <c r="F18" s="175"/>
      <c r="G18" s="175"/>
      <c r="H18" s="175"/>
      <c r="I18" s="175"/>
      <c r="J18" s="174"/>
      <c r="K18" s="174"/>
      <c r="L18" s="174"/>
      <c r="M18" s="174"/>
      <c r="N18" s="174"/>
    </row>
    <row r="19" spans="1:14">
      <c r="A19" s="175"/>
      <c r="B19" s="175"/>
      <c r="C19" s="175"/>
      <c r="D19" s="175"/>
      <c r="E19" s="175"/>
      <c r="F19" s="175"/>
      <c r="G19" s="175"/>
      <c r="H19" s="175"/>
      <c r="I19" s="175"/>
      <c r="J19" s="174"/>
      <c r="K19" s="174"/>
      <c r="L19" s="174"/>
      <c r="M19" s="174"/>
      <c r="N19" s="174"/>
    </row>
    <row r="20" spans="1:14">
      <c r="A20" s="175"/>
      <c r="B20" s="175"/>
      <c r="C20" s="175"/>
      <c r="D20" s="175"/>
      <c r="E20" s="175"/>
      <c r="F20" s="175"/>
      <c r="G20" s="175"/>
      <c r="H20" s="175"/>
      <c r="I20" s="175"/>
      <c r="J20" s="174"/>
      <c r="K20" s="174"/>
      <c r="L20" s="174"/>
      <c r="M20" s="174"/>
      <c r="N20" s="174"/>
    </row>
    <row r="21" spans="1:14">
      <c r="A21" s="175"/>
      <c r="B21" s="175"/>
      <c r="C21" s="175"/>
      <c r="D21" s="175"/>
      <c r="E21" s="175"/>
      <c r="F21" s="175"/>
      <c r="G21" s="175"/>
      <c r="H21" s="175"/>
      <c r="I21" s="175"/>
      <c r="J21" s="174"/>
      <c r="K21" s="174"/>
      <c r="L21" s="174"/>
      <c r="M21" s="174"/>
      <c r="N21" s="174"/>
    </row>
    <row r="22" spans="1:14">
      <c r="A22" s="175"/>
      <c r="B22" s="175"/>
      <c r="C22" s="175"/>
      <c r="D22" s="175"/>
      <c r="E22" s="175"/>
      <c r="F22" s="175"/>
      <c r="G22" s="175"/>
      <c r="H22" s="175"/>
      <c r="I22" s="175"/>
      <c r="J22" s="174"/>
      <c r="K22" s="174"/>
      <c r="L22" s="174"/>
      <c r="M22" s="174"/>
      <c r="N22" s="174"/>
    </row>
    <row r="23" spans="1:14">
      <c r="A23" s="175"/>
      <c r="B23" s="175"/>
      <c r="C23" s="175"/>
      <c r="D23" s="175"/>
      <c r="E23" s="175"/>
      <c r="F23" s="175"/>
      <c r="G23" s="175"/>
      <c r="H23" s="175"/>
      <c r="I23" s="175"/>
      <c r="J23" s="174"/>
      <c r="K23" s="174"/>
      <c r="L23" s="174"/>
      <c r="M23" s="174"/>
      <c r="N23" s="174"/>
    </row>
    <row r="24" spans="1:14">
      <c r="A24" s="175"/>
      <c r="B24" s="175"/>
      <c r="C24" s="175"/>
      <c r="D24" s="175"/>
      <c r="E24" s="175"/>
      <c r="F24" s="175"/>
      <c r="G24" s="175"/>
      <c r="H24" s="175"/>
      <c r="I24" s="175"/>
      <c r="J24" s="174"/>
      <c r="K24" s="174"/>
      <c r="L24" s="174"/>
      <c r="M24" s="174"/>
      <c r="N24" s="174"/>
    </row>
    <row r="25" spans="1:14">
      <c r="A25" s="175"/>
      <c r="B25" s="175"/>
      <c r="C25" s="175"/>
      <c r="D25" s="175"/>
      <c r="E25" s="175"/>
      <c r="F25" s="175"/>
      <c r="G25" s="175"/>
      <c r="H25" s="175"/>
      <c r="I25" s="175"/>
      <c r="J25" s="174"/>
      <c r="K25" s="174"/>
      <c r="L25" s="174"/>
      <c r="M25" s="174"/>
      <c r="N25" s="174"/>
    </row>
    <row r="26" spans="1:14">
      <c r="A26" s="175"/>
      <c r="B26" s="175"/>
      <c r="C26" s="175"/>
      <c r="D26" s="175"/>
      <c r="E26" s="175"/>
      <c r="F26" s="175"/>
      <c r="G26" s="175"/>
      <c r="H26" s="175"/>
      <c r="I26" s="175"/>
      <c r="J26" s="174"/>
      <c r="K26" s="174"/>
      <c r="L26" s="174"/>
      <c r="M26" s="174"/>
      <c r="N26" s="174"/>
    </row>
    <row r="27" spans="1:14">
      <c r="A27" s="175"/>
      <c r="B27" s="175"/>
      <c r="C27" s="175"/>
      <c r="D27" s="175"/>
      <c r="E27" s="175"/>
      <c r="F27" s="175"/>
      <c r="G27" s="175"/>
      <c r="H27" s="175"/>
      <c r="I27" s="175"/>
      <c r="J27" s="174"/>
      <c r="K27" s="174"/>
      <c r="L27" s="174"/>
      <c r="M27" s="174"/>
      <c r="N27" s="174"/>
    </row>
    <row r="28" spans="1:14">
      <c r="A28" s="175"/>
      <c r="B28" s="175"/>
      <c r="C28" s="175"/>
      <c r="D28" s="175"/>
      <c r="E28" s="175"/>
      <c r="F28" s="175"/>
      <c r="G28" s="175"/>
      <c r="H28" s="175"/>
      <c r="I28" s="175"/>
      <c r="J28" s="174"/>
      <c r="K28" s="174"/>
      <c r="L28" s="174"/>
      <c r="M28" s="174"/>
      <c r="N28" s="174"/>
    </row>
    <row r="29" spans="1:14">
      <c r="A29" s="175"/>
      <c r="B29" s="175"/>
      <c r="C29" s="175"/>
      <c r="D29" s="175"/>
      <c r="E29" s="175"/>
      <c r="F29" s="175"/>
      <c r="G29" s="175"/>
      <c r="H29" s="175"/>
      <c r="I29" s="175"/>
      <c r="J29" s="174"/>
      <c r="K29" s="174"/>
      <c r="L29" s="174"/>
      <c r="M29" s="174"/>
      <c r="N29" s="174"/>
    </row>
    <row r="30" spans="1:14">
      <c r="A30" s="175"/>
      <c r="B30" s="175"/>
      <c r="C30" s="175"/>
      <c r="D30" s="175"/>
      <c r="E30" s="175"/>
      <c r="F30" s="175"/>
      <c r="G30" s="175"/>
      <c r="H30" s="175"/>
      <c r="I30" s="175"/>
      <c r="J30" s="174"/>
      <c r="K30" s="174"/>
      <c r="L30" s="174"/>
      <c r="M30" s="174"/>
      <c r="N30" s="174"/>
    </row>
    <row r="31" spans="1:14">
      <c r="A31" s="175"/>
      <c r="B31" s="175"/>
      <c r="C31" s="175"/>
      <c r="D31" s="175"/>
      <c r="E31" s="175"/>
      <c r="F31" s="175"/>
      <c r="G31" s="175"/>
      <c r="H31" s="175"/>
      <c r="I31" s="175"/>
      <c r="J31" s="174"/>
      <c r="K31" s="174"/>
      <c r="L31" s="174"/>
      <c r="M31" s="174"/>
      <c r="N31" s="174"/>
    </row>
    <row r="32" spans="1:14">
      <c r="A32" s="175"/>
      <c r="B32" s="175"/>
      <c r="C32" s="175"/>
      <c r="D32" s="175"/>
      <c r="E32" s="175"/>
      <c r="F32" s="175"/>
      <c r="G32" s="175"/>
      <c r="H32" s="175"/>
      <c r="I32" s="175"/>
      <c r="J32" s="174"/>
      <c r="K32" s="174"/>
      <c r="L32" s="174"/>
      <c r="M32" s="174"/>
      <c r="N32" s="174"/>
    </row>
    <row r="33" spans="1:14">
      <c r="A33" s="175"/>
      <c r="B33" s="175"/>
      <c r="C33" s="175"/>
      <c r="D33" s="175"/>
      <c r="E33" s="175"/>
      <c r="F33" s="175"/>
      <c r="G33" s="175"/>
      <c r="H33" s="175"/>
      <c r="I33" s="175"/>
      <c r="J33" s="174"/>
      <c r="K33" s="174"/>
      <c r="L33" s="174"/>
      <c r="M33" s="174"/>
      <c r="N33" s="174"/>
    </row>
    <row r="34" spans="1:14">
      <c r="A34" s="175"/>
      <c r="B34" s="175"/>
      <c r="C34" s="175"/>
      <c r="D34" s="175"/>
      <c r="E34" s="175"/>
      <c r="F34" s="175"/>
      <c r="G34" s="175"/>
      <c r="H34" s="175"/>
      <c r="I34" s="175"/>
      <c r="J34" s="174"/>
      <c r="K34" s="174"/>
      <c r="L34" s="174"/>
      <c r="M34" s="174"/>
      <c r="N34" s="174"/>
    </row>
    <row r="35" spans="1:14">
      <c r="A35" s="175"/>
      <c r="B35" s="175"/>
      <c r="C35" s="175"/>
      <c r="D35" s="175"/>
      <c r="E35" s="175"/>
      <c r="F35" s="175"/>
      <c r="G35" s="175"/>
      <c r="H35" s="175"/>
      <c r="I35" s="175"/>
      <c r="J35" s="174"/>
      <c r="K35" s="174"/>
      <c r="L35" s="174"/>
      <c r="M35" s="174"/>
      <c r="N35" s="174"/>
    </row>
    <row r="36" spans="1:14">
      <c r="A36" s="175"/>
      <c r="B36" s="175"/>
      <c r="C36" s="175"/>
      <c r="D36" s="175"/>
      <c r="E36" s="175"/>
      <c r="F36" s="175"/>
      <c r="G36" s="175"/>
      <c r="H36" s="175"/>
      <c r="I36" s="175"/>
      <c r="J36" s="174"/>
      <c r="K36" s="174"/>
      <c r="L36" s="174"/>
      <c r="M36" s="174"/>
      <c r="N36" s="174"/>
    </row>
    <row r="37" spans="1:14">
      <c r="A37" s="175"/>
      <c r="B37" s="175"/>
      <c r="C37" s="175"/>
      <c r="D37" s="175"/>
      <c r="E37" s="175"/>
      <c r="F37" s="175"/>
      <c r="G37" s="175"/>
      <c r="H37" s="175"/>
      <c r="I37" s="175"/>
      <c r="J37" s="174"/>
      <c r="K37" s="174"/>
      <c r="L37" s="174"/>
      <c r="M37" s="174"/>
      <c r="N37" s="174"/>
    </row>
    <row r="38" spans="1:14">
      <c r="A38" s="175"/>
      <c r="B38" s="175"/>
      <c r="C38" s="175"/>
      <c r="D38" s="175"/>
      <c r="E38" s="175"/>
      <c r="F38" s="175"/>
      <c r="G38" s="175"/>
      <c r="H38" s="175"/>
      <c r="I38" s="175"/>
      <c r="J38" s="174"/>
      <c r="K38" s="174"/>
      <c r="L38" s="174"/>
      <c r="M38" s="174"/>
      <c r="N38" s="174"/>
    </row>
    <row r="39" spans="1:14">
      <c r="A39" s="175"/>
      <c r="B39" s="175"/>
      <c r="C39" s="175"/>
      <c r="D39" s="175"/>
      <c r="E39" s="175"/>
      <c r="F39" s="175"/>
      <c r="G39" s="175"/>
      <c r="H39" s="175"/>
      <c r="I39" s="175"/>
      <c r="J39" s="174"/>
      <c r="K39" s="174"/>
      <c r="L39" s="174"/>
      <c r="M39" s="174"/>
      <c r="N39" s="174"/>
    </row>
    <row r="40" spans="1:14">
      <c r="A40" s="175"/>
      <c r="B40" s="175"/>
      <c r="C40" s="175"/>
      <c r="D40" s="175"/>
      <c r="E40" s="175"/>
      <c r="F40" s="175"/>
      <c r="G40" s="175"/>
      <c r="H40" s="175"/>
      <c r="I40" s="175"/>
      <c r="J40" s="174"/>
      <c r="K40" s="174"/>
      <c r="L40" s="174"/>
      <c r="M40" s="174"/>
      <c r="N40" s="174"/>
    </row>
    <row r="41" spans="1:14">
      <c r="A41" s="175"/>
      <c r="B41" s="175"/>
      <c r="C41" s="175"/>
      <c r="D41" s="175"/>
      <c r="E41" s="175"/>
      <c r="F41" s="175"/>
      <c r="G41" s="175"/>
      <c r="H41" s="175"/>
      <c r="I41" s="175"/>
      <c r="J41" s="174"/>
      <c r="K41" s="174"/>
      <c r="L41" s="174"/>
      <c r="M41" s="174"/>
      <c r="N41" s="174"/>
    </row>
    <row r="42" spans="1:14">
      <c r="A42" s="175"/>
      <c r="B42" s="175"/>
      <c r="C42" s="175"/>
      <c r="D42" s="175"/>
      <c r="E42" s="175"/>
      <c r="F42" s="175"/>
      <c r="G42" s="175"/>
      <c r="H42" s="175"/>
      <c r="I42" s="175"/>
      <c r="J42" s="174"/>
      <c r="K42" s="174"/>
      <c r="L42" s="174"/>
      <c r="M42" s="174"/>
      <c r="N42" s="174"/>
    </row>
    <row r="43" spans="1:14">
      <c r="A43" s="175"/>
      <c r="B43" s="175"/>
      <c r="C43" s="175"/>
      <c r="D43" s="175"/>
      <c r="E43" s="175"/>
      <c r="F43" s="175"/>
      <c r="G43" s="175"/>
      <c r="H43" s="175"/>
      <c r="I43" s="175"/>
      <c r="J43" s="174"/>
      <c r="K43" s="174"/>
      <c r="L43" s="174"/>
      <c r="M43" s="174"/>
      <c r="N43" s="174"/>
    </row>
    <row r="44" spans="1:14">
      <c r="A44" s="175"/>
      <c r="B44" s="175"/>
      <c r="C44" s="175"/>
      <c r="D44" s="175"/>
      <c r="E44" s="175"/>
      <c r="F44" s="175"/>
      <c r="G44" s="175"/>
      <c r="H44" s="175"/>
      <c r="I44" s="175"/>
      <c r="J44" s="174"/>
      <c r="K44" s="174"/>
      <c r="L44" s="174"/>
      <c r="M44" s="174"/>
      <c r="N44" s="174"/>
    </row>
    <row r="45" spans="1:14">
      <c r="A45" s="175"/>
      <c r="B45" s="175"/>
      <c r="C45" s="175"/>
      <c r="D45" s="175"/>
      <c r="E45" s="175"/>
      <c r="F45" s="175"/>
      <c r="G45" s="175"/>
      <c r="H45" s="175"/>
      <c r="I45" s="175"/>
      <c r="J45" s="174"/>
      <c r="K45" s="174"/>
      <c r="L45" s="174"/>
      <c r="M45" s="174"/>
      <c r="N45" s="174"/>
    </row>
    <row r="46" spans="1:14">
      <c r="A46" s="175"/>
      <c r="B46" s="175"/>
      <c r="C46" s="175"/>
      <c r="D46" s="175"/>
      <c r="E46" s="175"/>
      <c r="F46" s="175"/>
      <c r="G46" s="175"/>
      <c r="H46" s="175"/>
      <c r="I46" s="175"/>
      <c r="J46" s="174"/>
      <c r="K46" s="174"/>
      <c r="L46" s="174"/>
      <c r="M46" s="174"/>
      <c r="N46" s="174"/>
    </row>
    <row r="47" spans="1:14">
      <c r="A47" s="175"/>
      <c r="B47" s="175"/>
      <c r="C47" s="175"/>
      <c r="D47" s="175"/>
      <c r="E47" s="175"/>
      <c r="F47" s="175"/>
      <c r="G47" s="175"/>
      <c r="H47" s="175"/>
      <c r="I47" s="175"/>
      <c r="J47" s="174"/>
      <c r="K47" s="174"/>
      <c r="L47" s="174"/>
      <c r="M47" s="174"/>
      <c r="N47" s="174"/>
    </row>
    <row r="48" spans="1:14">
      <c r="A48" s="175"/>
      <c r="B48" s="175"/>
      <c r="C48" s="175"/>
      <c r="D48" s="175"/>
      <c r="E48" s="175"/>
      <c r="F48" s="175"/>
      <c r="G48" s="175"/>
      <c r="H48" s="175"/>
      <c r="I48" s="175"/>
      <c r="J48" s="174"/>
      <c r="K48" s="174"/>
      <c r="L48" s="174"/>
      <c r="M48" s="174"/>
      <c r="N48" s="174"/>
    </row>
    <row r="49" spans="1:14">
      <c r="A49" s="175"/>
      <c r="B49" s="175"/>
      <c r="C49" s="175"/>
      <c r="D49" s="175"/>
      <c r="E49" s="175"/>
      <c r="F49" s="175"/>
      <c r="G49" s="175"/>
      <c r="H49" s="175"/>
      <c r="I49" s="175"/>
      <c r="J49" s="174"/>
      <c r="K49" s="174"/>
      <c r="L49" s="174"/>
      <c r="M49" s="174"/>
      <c r="N49" s="174"/>
    </row>
    <row r="50" spans="1:14">
      <c r="A50" s="175"/>
      <c r="B50" s="175"/>
      <c r="C50" s="175"/>
      <c r="D50" s="175"/>
      <c r="E50" s="175"/>
      <c r="F50" s="175"/>
      <c r="G50" s="175"/>
      <c r="H50" s="175"/>
      <c r="I50" s="175"/>
      <c r="J50" s="174"/>
      <c r="K50" s="174"/>
      <c r="L50" s="174"/>
      <c r="M50" s="174"/>
      <c r="N50" s="174"/>
    </row>
    <row r="51" spans="1:14">
      <c r="A51" s="175"/>
      <c r="B51" s="175"/>
      <c r="C51" s="175"/>
      <c r="D51" s="175"/>
      <c r="E51" s="175"/>
      <c r="F51" s="175"/>
      <c r="G51" s="175"/>
      <c r="H51" s="175"/>
      <c r="I51" s="175"/>
      <c r="J51" s="174"/>
      <c r="K51" s="174"/>
      <c r="L51" s="174"/>
      <c r="M51" s="174"/>
      <c r="N51" s="174"/>
    </row>
    <row r="52" spans="1:14">
      <c r="A52" s="175"/>
      <c r="B52" s="175"/>
      <c r="C52" s="175"/>
      <c r="D52" s="175"/>
      <c r="E52" s="175"/>
      <c r="F52" s="175"/>
      <c r="G52" s="175"/>
      <c r="H52" s="175"/>
      <c r="I52" s="175"/>
      <c r="J52" s="174"/>
      <c r="K52" s="174"/>
      <c r="L52" s="174"/>
      <c r="M52" s="174"/>
      <c r="N52" s="174"/>
    </row>
    <row r="53" spans="1:14">
      <c r="A53" s="175"/>
      <c r="B53" s="175"/>
      <c r="C53" s="175"/>
      <c r="D53" s="175"/>
      <c r="E53" s="175"/>
      <c r="F53" s="175"/>
      <c r="G53" s="175"/>
      <c r="H53" s="175"/>
      <c r="I53" s="175"/>
      <c r="J53" s="174"/>
      <c r="K53" s="174"/>
      <c r="L53" s="174"/>
      <c r="M53" s="174"/>
      <c r="N53" s="174"/>
    </row>
    <row r="54" spans="1:14">
      <c r="A54" s="175"/>
      <c r="B54" s="175"/>
      <c r="C54" s="175"/>
      <c r="D54" s="175"/>
      <c r="E54" s="175"/>
      <c r="F54" s="175"/>
      <c r="G54" s="175"/>
      <c r="H54" s="175"/>
      <c r="I54" s="175"/>
      <c r="J54" s="174"/>
      <c r="K54" s="174"/>
      <c r="L54" s="174"/>
      <c r="M54" s="174"/>
      <c r="N54" s="174"/>
    </row>
    <row r="55" spans="1:14">
      <c r="A55" s="175"/>
      <c r="B55" s="175"/>
      <c r="C55" s="175"/>
      <c r="D55" s="175"/>
      <c r="E55" s="175"/>
      <c r="F55" s="175"/>
      <c r="G55" s="175"/>
      <c r="H55" s="175"/>
      <c r="I55" s="175"/>
      <c r="J55" s="174"/>
      <c r="K55" s="174"/>
      <c r="L55" s="174"/>
      <c r="M55" s="174"/>
      <c r="N55" s="174"/>
    </row>
    <row r="56" spans="1:14">
      <c r="A56" s="175"/>
      <c r="B56" s="175"/>
      <c r="C56" s="175"/>
      <c r="D56" s="175"/>
      <c r="E56" s="175"/>
      <c r="F56" s="175"/>
      <c r="G56" s="175"/>
      <c r="H56" s="175"/>
      <c r="I56" s="175"/>
      <c r="J56" s="174"/>
      <c r="K56" s="174"/>
      <c r="L56" s="174"/>
      <c r="M56" s="174"/>
      <c r="N56" s="174"/>
    </row>
    <row r="57" spans="1:14">
      <c r="A57" s="175"/>
      <c r="B57" s="175"/>
      <c r="C57" s="175"/>
      <c r="D57" s="175"/>
      <c r="E57" s="175"/>
      <c r="F57" s="175"/>
      <c r="G57" s="175"/>
      <c r="H57" s="175"/>
      <c r="I57" s="175"/>
      <c r="J57" s="174"/>
      <c r="K57" s="174"/>
      <c r="L57" s="174"/>
      <c r="M57" s="174"/>
      <c r="N57" s="174"/>
    </row>
    <row r="58" spans="1:14">
      <c r="A58" s="175"/>
      <c r="B58" s="175"/>
      <c r="C58" s="175"/>
      <c r="D58" s="175"/>
      <c r="E58" s="175"/>
      <c r="F58" s="175"/>
      <c r="G58" s="175"/>
      <c r="H58" s="175"/>
      <c r="I58" s="175"/>
      <c r="J58" s="174"/>
      <c r="K58" s="174"/>
      <c r="L58" s="174"/>
      <c r="M58" s="174"/>
      <c r="N58" s="174"/>
    </row>
    <row r="59" spans="1:14">
      <c r="A59" s="175"/>
      <c r="B59" s="175"/>
      <c r="C59" s="175"/>
      <c r="D59" s="175"/>
      <c r="E59" s="175"/>
      <c r="F59" s="175"/>
      <c r="G59" s="175"/>
      <c r="H59" s="175"/>
      <c r="I59" s="175"/>
      <c r="J59" s="174"/>
      <c r="K59" s="174"/>
      <c r="L59" s="174"/>
      <c r="M59" s="174"/>
      <c r="N59" s="174"/>
    </row>
    <row r="60" spans="1:14">
      <c r="A60" s="175"/>
      <c r="B60" s="175"/>
      <c r="C60" s="175"/>
      <c r="D60" s="175"/>
      <c r="E60" s="175"/>
      <c r="F60" s="175"/>
      <c r="G60" s="175"/>
      <c r="H60" s="175"/>
      <c r="I60" s="175"/>
      <c r="J60" s="174"/>
      <c r="K60" s="174"/>
      <c r="L60" s="174"/>
      <c r="M60" s="174"/>
      <c r="N60" s="174"/>
    </row>
    <row r="61" spans="1:14">
      <c r="A61" s="175"/>
      <c r="B61" s="175"/>
      <c r="C61" s="175"/>
      <c r="D61" s="175"/>
      <c r="E61" s="175"/>
      <c r="F61" s="175"/>
      <c r="G61" s="175"/>
      <c r="H61" s="175"/>
      <c r="I61" s="175"/>
      <c r="J61" s="174"/>
      <c r="K61" s="174"/>
      <c r="L61" s="174"/>
      <c r="M61" s="174"/>
      <c r="N61" s="174"/>
    </row>
    <row r="62" spans="1:14">
      <c r="A62" s="175"/>
      <c r="B62" s="175"/>
      <c r="C62" s="175"/>
      <c r="D62" s="175"/>
      <c r="E62" s="175"/>
      <c r="F62" s="175"/>
      <c r="G62" s="175"/>
      <c r="H62" s="175"/>
      <c r="I62" s="175"/>
      <c r="J62" s="174"/>
      <c r="K62" s="174"/>
      <c r="L62" s="174"/>
      <c r="M62" s="174"/>
      <c r="N62" s="174"/>
    </row>
    <row r="63" spans="1:14">
      <c r="A63" s="175"/>
      <c r="B63" s="175"/>
      <c r="C63" s="175"/>
      <c r="D63" s="175"/>
      <c r="E63" s="175"/>
      <c r="F63" s="175"/>
      <c r="G63" s="175"/>
      <c r="H63" s="175"/>
      <c r="I63" s="175"/>
      <c r="J63" s="174"/>
      <c r="K63" s="174"/>
      <c r="L63" s="174"/>
      <c r="M63" s="174"/>
      <c r="N63" s="174"/>
    </row>
    <row r="64" spans="1:14">
      <c r="A64" s="175"/>
      <c r="B64" s="175"/>
      <c r="C64" s="175"/>
      <c r="D64" s="175"/>
      <c r="E64" s="175"/>
      <c r="F64" s="175"/>
      <c r="G64" s="175"/>
      <c r="H64" s="175"/>
      <c r="I64" s="175"/>
      <c r="J64" s="174"/>
      <c r="K64" s="174"/>
      <c r="L64" s="174"/>
      <c r="M64" s="174"/>
      <c r="N64" s="174"/>
    </row>
    <row r="65" spans="1:14">
      <c r="A65" s="175"/>
      <c r="B65" s="175"/>
      <c r="C65" s="175"/>
      <c r="D65" s="175"/>
      <c r="E65" s="175"/>
      <c r="F65" s="175"/>
      <c r="G65" s="175"/>
      <c r="H65" s="175"/>
      <c r="I65" s="175"/>
      <c r="J65" s="174"/>
      <c r="K65" s="174"/>
      <c r="L65" s="174"/>
      <c r="M65" s="174"/>
      <c r="N65" s="174"/>
    </row>
    <row r="66" spans="1:14">
      <c r="A66" s="175"/>
      <c r="B66" s="175"/>
      <c r="C66" s="175"/>
      <c r="D66" s="175"/>
      <c r="E66" s="175"/>
      <c r="F66" s="175"/>
      <c r="G66" s="175"/>
      <c r="H66" s="175"/>
      <c r="I66" s="175"/>
      <c r="J66" s="174"/>
      <c r="K66" s="174"/>
      <c r="L66" s="174"/>
      <c r="M66" s="174"/>
      <c r="N66" s="174"/>
    </row>
    <row r="67" spans="1:14">
      <c r="A67" s="175"/>
      <c r="B67" s="175"/>
      <c r="C67" s="175"/>
      <c r="D67" s="175"/>
      <c r="E67" s="175"/>
      <c r="F67" s="175"/>
      <c r="G67" s="175"/>
      <c r="H67" s="175"/>
      <c r="I67" s="175"/>
      <c r="J67" s="174"/>
      <c r="K67" s="174"/>
      <c r="L67" s="174"/>
      <c r="M67" s="174"/>
      <c r="N67" s="174"/>
    </row>
    <row r="68" spans="1:14">
      <c r="A68" s="175"/>
      <c r="B68" s="175"/>
      <c r="C68" s="175"/>
      <c r="D68" s="175"/>
      <c r="E68" s="175"/>
      <c r="F68" s="175"/>
      <c r="G68" s="175"/>
      <c r="H68" s="175"/>
      <c r="I68" s="175"/>
      <c r="J68" s="174"/>
      <c r="K68" s="174"/>
      <c r="L68" s="174"/>
      <c r="M68" s="174"/>
      <c r="N68" s="174"/>
    </row>
    <row r="69" spans="1:14">
      <c r="A69" s="175"/>
      <c r="B69" s="175"/>
      <c r="C69" s="175"/>
      <c r="D69" s="175"/>
      <c r="E69" s="175"/>
      <c r="F69" s="175"/>
      <c r="G69" s="175"/>
      <c r="H69" s="175"/>
      <c r="I69" s="175"/>
      <c r="J69" s="174"/>
      <c r="K69" s="174"/>
      <c r="L69" s="174"/>
      <c r="M69" s="174"/>
      <c r="N69" s="174"/>
    </row>
    <row r="70" spans="1:14">
      <c r="A70" s="175"/>
      <c r="B70" s="175"/>
      <c r="C70" s="175"/>
      <c r="D70" s="175"/>
      <c r="E70" s="175"/>
      <c r="F70" s="175"/>
      <c r="G70" s="175"/>
      <c r="H70" s="175"/>
      <c r="I70" s="175"/>
      <c r="J70" s="174"/>
      <c r="K70" s="174"/>
      <c r="L70" s="174"/>
      <c r="M70" s="174"/>
      <c r="N70" s="174"/>
    </row>
    <row r="71" spans="1:14">
      <c r="A71" s="175"/>
      <c r="B71" s="175"/>
      <c r="C71" s="175"/>
      <c r="D71" s="175"/>
      <c r="E71" s="175"/>
      <c r="F71" s="175"/>
      <c r="G71" s="175"/>
      <c r="H71" s="175"/>
      <c r="I71" s="175"/>
      <c r="J71" s="174"/>
      <c r="K71" s="174"/>
      <c r="L71" s="174"/>
      <c r="M71" s="174"/>
      <c r="N71" s="174"/>
    </row>
    <row r="72" spans="1:14">
      <c r="A72" s="175"/>
      <c r="B72" s="175"/>
      <c r="C72" s="175"/>
      <c r="D72" s="175"/>
      <c r="E72" s="175"/>
      <c r="F72" s="175"/>
      <c r="G72" s="175"/>
      <c r="H72" s="175"/>
      <c r="I72" s="175"/>
      <c r="J72" s="174"/>
      <c r="K72" s="174"/>
      <c r="L72" s="174"/>
      <c r="M72" s="174"/>
      <c r="N72" s="174"/>
    </row>
    <row r="73" spans="1:14">
      <c r="A73" s="175"/>
      <c r="B73" s="175"/>
      <c r="C73" s="175"/>
      <c r="D73" s="175"/>
      <c r="E73" s="175"/>
      <c r="F73" s="175"/>
      <c r="G73" s="175"/>
      <c r="H73" s="175"/>
      <c r="I73" s="175"/>
      <c r="J73" s="174"/>
      <c r="K73" s="174"/>
      <c r="L73" s="174"/>
      <c r="M73" s="174"/>
      <c r="N73" s="174"/>
    </row>
    <row r="74" spans="1:14">
      <c r="A74" s="175"/>
      <c r="B74" s="175"/>
      <c r="C74" s="175"/>
      <c r="D74" s="175"/>
      <c r="E74" s="175"/>
      <c r="F74" s="175"/>
      <c r="G74" s="175"/>
      <c r="H74" s="175"/>
      <c r="I74" s="175"/>
      <c r="J74" s="174"/>
      <c r="K74" s="174"/>
      <c r="L74" s="174"/>
      <c r="M74" s="174"/>
      <c r="N74" s="174"/>
    </row>
    <row r="75" spans="1:14">
      <c r="A75" s="175"/>
      <c r="B75" s="175"/>
      <c r="C75" s="175"/>
      <c r="D75" s="175"/>
      <c r="E75" s="175"/>
      <c r="F75" s="175"/>
      <c r="G75" s="175"/>
      <c r="H75" s="175"/>
      <c r="I75" s="175"/>
      <c r="J75" s="174"/>
      <c r="K75" s="174"/>
      <c r="L75" s="174"/>
      <c r="M75" s="174"/>
      <c r="N75" s="174"/>
    </row>
    <row r="76" spans="1:14">
      <c r="A76" s="175"/>
      <c r="B76" s="175"/>
      <c r="C76" s="175"/>
      <c r="D76" s="175"/>
      <c r="E76" s="175"/>
      <c r="F76" s="175"/>
      <c r="G76" s="175"/>
      <c r="H76" s="175"/>
      <c r="I76" s="175"/>
      <c r="J76" s="174"/>
      <c r="K76" s="174"/>
      <c r="L76" s="174"/>
      <c r="M76" s="174"/>
      <c r="N76" s="174"/>
    </row>
    <row r="77" spans="1:14">
      <c r="A77" s="175"/>
      <c r="B77" s="175"/>
      <c r="C77" s="175"/>
      <c r="D77" s="175"/>
      <c r="E77" s="175"/>
      <c r="F77" s="175"/>
      <c r="G77" s="175"/>
      <c r="H77" s="175"/>
      <c r="I77" s="175"/>
      <c r="J77" s="174"/>
      <c r="K77" s="174"/>
      <c r="L77" s="174"/>
      <c r="M77" s="174"/>
      <c r="N77" s="174"/>
    </row>
    <row r="78" spans="1:14">
      <c r="A78" s="175"/>
      <c r="B78" s="175"/>
      <c r="C78" s="175"/>
      <c r="D78" s="175"/>
      <c r="E78" s="175"/>
      <c r="F78" s="175"/>
      <c r="G78" s="175"/>
      <c r="H78" s="175"/>
      <c r="I78" s="175"/>
      <c r="J78" s="174"/>
      <c r="K78" s="174"/>
      <c r="L78" s="174"/>
      <c r="M78" s="174"/>
      <c r="N78" s="174"/>
    </row>
    <row r="79" spans="1:14">
      <c r="A79" s="175"/>
      <c r="B79" s="175"/>
      <c r="C79" s="175"/>
      <c r="D79" s="175"/>
      <c r="E79" s="175"/>
      <c r="F79" s="175"/>
      <c r="G79" s="175"/>
      <c r="H79" s="175"/>
      <c r="I79" s="175"/>
      <c r="J79" s="174"/>
      <c r="K79" s="174"/>
      <c r="L79" s="174"/>
      <c r="M79" s="174"/>
      <c r="N79" s="174"/>
    </row>
    <row r="80" spans="1:14">
      <c r="A80" s="175"/>
      <c r="B80" s="175"/>
      <c r="C80" s="175"/>
      <c r="D80" s="175"/>
      <c r="E80" s="175"/>
      <c r="F80" s="175"/>
      <c r="G80" s="175"/>
      <c r="H80" s="175"/>
      <c r="I80" s="175"/>
      <c r="J80" s="174"/>
      <c r="K80" s="174"/>
      <c r="L80" s="174"/>
      <c r="M80" s="174"/>
      <c r="N80" s="174"/>
    </row>
    <row r="81" spans="1:14">
      <c r="A81" s="175"/>
      <c r="B81" s="175"/>
      <c r="C81" s="175"/>
      <c r="D81" s="175"/>
      <c r="E81" s="175"/>
      <c r="F81" s="175"/>
      <c r="G81" s="175"/>
      <c r="H81" s="175"/>
      <c r="I81" s="175"/>
      <c r="J81" s="174"/>
      <c r="K81" s="174"/>
      <c r="L81" s="174"/>
      <c r="M81" s="174"/>
      <c r="N81" s="174"/>
    </row>
    <row r="82" spans="1:14">
      <c r="A82" s="175"/>
      <c r="B82" s="175"/>
      <c r="C82" s="175"/>
      <c r="D82" s="175"/>
      <c r="E82" s="175"/>
      <c r="F82" s="175"/>
      <c r="G82" s="175"/>
      <c r="H82" s="175"/>
      <c r="I82" s="175"/>
      <c r="J82" s="174"/>
      <c r="K82" s="174"/>
      <c r="L82" s="174"/>
      <c r="M82" s="174"/>
      <c r="N82" s="174"/>
    </row>
    <row r="83" spans="1:14">
      <c r="A83" s="175"/>
      <c r="B83" s="175"/>
      <c r="C83" s="175"/>
      <c r="D83" s="175"/>
      <c r="E83" s="175"/>
      <c r="F83" s="175"/>
      <c r="G83" s="175"/>
      <c r="H83" s="175"/>
      <c r="I83" s="175"/>
      <c r="J83" s="174"/>
      <c r="K83" s="174"/>
      <c r="L83" s="174"/>
      <c r="M83" s="174"/>
      <c r="N83" s="174"/>
    </row>
    <row r="84" spans="1:14">
      <c r="A84" s="175"/>
      <c r="B84" s="175"/>
      <c r="C84" s="175"/>
      <c r="D84" s="175"/>
      <c r="E84" s="175"/>
      <c r="F84" s="175"/>
      <c r="G84" s="175"/>
      <c r="H84" s="175"/>
      <c r="I84" s="175"/>
      <c r="J84" s="174"/>
      <c r="K84" s="174"/>
      <c r="L84" s="174"/>
      <c r="M84" s="174"/>
      <c r="N84" s="174"/>
    </row>
    <row r="85" spans="1:14">
      <c r="A85" s="175"/>
      <c r="B85" s="175"/>
      <c r="C85" s="175"/>
      <c r="D85" s="175"/>
      <c r="E85" s="175"/>
      <c r="F85" s="175"/>
      <c r="G85" s="175"/>
      <c r="H85" s="175"/>
      <c r="I85" s="175"/>
      <c r="J85" s="174"/>
      <c r="K85" s="174"/>
      <c r="L85" s="174"/>
      <c r="M85" s="174"/>
      <c r="N85" s="174"/>
    </row>
    <row r="86" spans="1:14">
      <c r="A86" s="175"/>
      <c r="B86" s="175"/>
      <c r="C86" s="175"/>
      <c r="D86" s="175"/>
      <c r="E86" s="175"/>
      <c r="F86" s="175"/>
      <c r="G86" s="175"/>
      <c r="H86" s="175"/>
      <c r="I86" s="175"/>
      <c r="J86" s="174"/>
      <c r="K86" s="174"/>
      <c r="L86" s="174"/>
      <c r="M86" s="174"/>
      <c r="N86" s="174"/>
    </row>
    <row r="87" spans="1:14">
      <c r="A87" s="175"/>
      <c r="B87" s="175"/>
      <c r="C87" s="175"/>
      <c r="D87" s="175"/>
      <c r="E87" s="175"/>
      <c r="F87" s="175"/>
      <c r="G87" s="175"/>
      <c r="H87" s="175"/>
      <c r="I87" s="175"/>
      <c r="J87" s="174"/>
      <c r="K87" s="174"/>
      <c r="L87" s="174"/>
      <c r="M87" s="174"/>
      <c r="N87" s="174"/>
    </row>
    <row r="88" spans="1:14">
      <c r="A88" s="175"/>
      <c r="B88" s="175"/>
      <c r="C88" s="175"/>
      <c r="D88" s="175"/>
      <c r="E88" s="175"/>
      <c r="F88" s="175"/>
      <c r="G88" s="175"/>
      <c r="H88" s="175"/>
      <c r="I88" s="175"/>
      <c r="J88" s="174"/>
      <c r="K88" s="174"/>
      <c r="L88" s="174"/>
      <c r="M88" s="174"/>
      <c r="N88" s="174"/>
    </row>
    <row r="89" spans="1:14">
      <c r="A89" s="175"/>
      <c r="B89" s="175"/>
      <c r="C89" s="175"/>
      <c r="D89" s="175"/>
      <c r="E89" s="175"/>
      <c r="F89" s="175"/>
      <c r="G89" s="175"/>
      <c r="H89" s="175"/>
      <c r="I89" s="175"/>
      <c r="J89" s="174"/>
      <c r="K89" s="174"/>
      <c r="L89" s="174"/>
      <c r="M89" s="174"/>
      <c r="N89" s="174"/>
    </row>
    <row r="90" spans="1:14">
      <c r="A90" s="175"/>
      <c r="B90" s="175"/>
      <c r="C90" s="175"/>
      <c r="D90" s="175"/>
      <c r="E90" s="175"/>
      <c r="F90" s="175"/>
      <c r="G90" s="175"/>
      <c r="H90" s="175"/>
      <c r="I90" s="175"/>
      <c r="J90" s="174"/>
      <c r="K90" s="174"/>
      <c r="L90" s="174"/>
      <c r="M90" s="174"/>
      <c r="N90" s="174"/>
    </row>
    <row r="91" spans="1:14">
      <c r="A91" s="175"/>
      <c r="B91" s="175"/>
      <c r="C91" s="175"/>
      <c r="D91" s="175"/>
      <c r="E91" s="175"/>
      <c r="F91" s="175"/>
      <c r="G91" s="175"/>
      <c r="H91" s="175"/>
      <c r="I91" s="175"/>
      <c r="J91" s="174"/>
      <c r="K91" s="174"/>
      <c r="L91" s="174"/>
      <c r="M91" s="174"/>
      <c r="N91" s="174"/>
    </row>
    <row r="92" spans="1:14">
      <c r="A92" s="175"/>
      <c r="B92" s="175"/>
      <c r="C92" s="175"/>
      <c r="D92" s="175"/>
      <c r="E92" s="175"/>
      <c r="F92" s="175"/>
      <c r="G92" s="175"/>
      <c r="H92" s="175"/>
      <c r="I92" s="175"/>
      <c r="J92" s="174"/>
      <c r="K92" s="174"/>
      <c r="L92" s="174"/>
      <c r="M92" s="174"/>
      <c r="N92" s="174"/>
    </row>
    <row r="93" spans="1:14">
      <c r="A93" s="175"/>
      <c r="B93" s="175"/>
      <c r="C93" s="175"/>
      <c r="D93" s="175"/>
      <c r="E93" s="175"/>
      <c r="F93" s="175"/>
      <c r="G93" s="175"/>
      <c r="H93" s="175"/>
      <c r="I93" s="175"/>
      <c r="J93" s="174"/>
      <c r="K93" s="174"/>
      <c r="L93" s="174"/>
      <c r="M93" s="174"/>
      <c r="N93" s="174"/>
    </row>
    <row r="94" spans="1:14">
      <c r="A94" s="175"/>
      <c r="B94" s="175"/>
      <c r="C94" s="175"/>
      <c r="D94" s="175"/>
      <c r="E94" s="175"/>
      <c r="F94" s="175"/>
      <c r="G94" s="175"/>
      <c r="H94" s="175"/>
      <c r="I94" s="175"/>
      <c r="J94" s="174"/>
      <c r="K94" s="174"/>
      <c r="L94" s="174"/>
      <c r="M94" s="174"/>
      <c r="N94" s="174"/>
    </row>
    <row r="95" spans="1:14">
      <c r="A95" s="175"/>
      <c r="B95" s="175"/>
      <c r="C95" s="175"/>
      <c r="D95" s="175"/>
      <c r="E95" s="175"/>
      <c r="F95" s="175"/>
      <c r="G95" s="175"/>
      <c r="H95" s="175"/>
      <c r="I95" s="175"/>
      <c r="J95" s="174"/>
      <c r="K95" s="174"/>
      <c r="L95" s="174"/>
      <c r="M95" s="174"/>
      <c r="N95" s="174"/>
    </row>
    <row r="96" spans="1:14">
      <c r="A96" s="175"/>
      <c r="B96" s="175"/>
      <c r="C96" s="175"/>
      <c r="D96" s="175"/>
      <c r="E96" s="175"/>
      <c r="F96" s="175"/>
      <c r="G96" s="175"/>
      <c r="H96" s="175"/>
      <c r="I96" s="175"/>
      <c r="J96" s="174"/>
      <c r="K96" s="174"/>
      <c r="L96" s="174"/>
      <c r="M96" s="174"/>
      <c r="N96" s="174"/>
    </row>
    <row r="97" spans="1:14">
      <c r="A97" s="175"/>
      <c r="B97" s="175"/>
      <c r="C97" s="175"/>
      <c r="D97" s="175"/>
      <c r="E97" s="175"/>
      <c r="F97" s="175"/>
      <c r="G97" s="175"/>
      <c r="H97" s="175"/>
      <c r="I97" s="175"/>
      <c r="J97" s="174"/>
      <c r="K97" s="174"/>
      <c r="L97" s="174"/>
      <c r="M97" s="174"/>
      <c r="N97" s="174"/>
    </row>
    <row r="98" spans="1:14">
      <c r="A98" s="175"/>
      <c r="B98" s="175"/>
      <c r="C98" s="175"/>
      <c r="D98" s="175"/>
      <c r="E98" s="175"/>
      <c r="F98" s="175"/>
      <c r="G98" s="175"/>
      <c r="H98" s="175"/>
      <c r="I98" s="175"/>
      <c r="J98" s="174"/>
      <c r="K98" s="174"/>
      <c r="L98" s="174"/>
      <c r="M98" s="174"/>
      <c r="N98" s="174"/>
    </row>
    <row r="99" spans="1:14">
      <c r="A99" s="175"/>
      <c r="B99" s="175"/>
      <c r="C99" s="175"/>
      <c r="D99" s="175"/>
      <c r="E99" s="175"/>
      <c r="F99" s="175"/>
      <c r="G99" s="175"/>
      <c r="H99" s="175"/>
      <c r="I99" s="175"/>
      <c r="J99" s="174"/>
      <c r="K99" s="174"/>
      <c r="L99" s="174"/>
      <c r="M99" s="174"/>
      <c r="N99" s="174"/>
    </row>
    <row r="100" spans="1:14">
      <c r="A100" s="175"/>
      <c r="B100" s="175"/>
      <c r="C100" s="175"/>
      <c r="D100" s="175"/>
      <c r="E100" s="175"/>
      <c r="F100" s="175"/>
      <c r="G100" s="175"/>
      <c r="H100" s="175"/>
      <c r="I100" s="175"/>
      <c r="J100" s="174"/>
      <c r="K100" s="174"/>
      <c r="L100" s="174"/>
      <c r="M100" s="174"/>
      <c r="N100" s="174"/>
    </row>
    <row r="101" spans="1:14">
      <c r="A101" s="175"/>
      <c r="B101" s="175"/>
      <c r="C101" s="175"/>
      <c r="D101" s="175"/>
      <c r="E101" s="175"/>
      <c r="F101" s="175"/>
      <c r="G101" s="175"/>
      <c r="H101" s="175"/>
      <c r="I101" s="175"/>
      <c r="J101" s="174"/>
      <c r="K101" s="174"/>
      <c r="L101" s="174"/>
      <c r="M101" s="174"/>
      <c r="N101" s="174"/>
    </row>
    <row r="102" spans="1:14">
      <c r="A102" s="175"/>
      <c r="B102" s="175"/>
      <c r="C102" s="175"/>
      <c r="D102" s="175"/>
      <c r="E102" s="175"/>
      <c r="F102" s="175"/>
      <c r="G102" s="175"/>
      <c r="H102" s="175"/>
      <c r="I102" s="175"/>
      <c r="J102" s="174"/>
      <c r="K102" s="174"/>
      <c r="L102" s="174"/>
      <c r="M102" s="174"/>
      <c r="N102" s="174"/>
    </row>
  </sheetData>
  <phoneticPr fontId="2" type="noConversion"/>
  <conditionalFormatting sqref="B2:B102">
    <cfRule type="expression" dxfId="167" priority="6">
      <formula>AND(XEG2=0,XEH2&lt;&gt;"")</formula>
    </cfRule>
  </conditionalFormatting>
  <conditionalFormatting sqref="A2:N102">
    <cfRule type="expression" dxfId="166" priority="5">
      <formula>AND(XEG2=0,XEH2&lt;&gt;"")</formula>
    </cfRule>
  </conditionalFormatting>
  <conditionalFormatting sqref="D2:G102">
    <cfRule type="cellIs" dxfId="165" priority="3" operator="lessThan">
      <formula>#REF!</formula>
    </cfRule>
    <cfRule type="cellIs" dxfId="164" priority="4" operator="equal">
      <formula>#REF!</formula>
    </cfRule>
  </conditionalFormatting>
  <conditionalFormatting sqref="H2:H102">
    <cfRule type="cellIs" dxfId="163" priority="1" operator="lessThan">
      <formula>#REF!*COUNTIF(D2:G2,"&gt;0")</formula>
    </cfRule>
    <cfRule type="cellIs" dxfId="162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12"/>
  <sheetViews>
    <sheetView workbookViewId="0">
      <pane ySplit="1" topLeftCell="A2" activePane="bottomLeft" state="frozen"/>
      <selection pane="bottomLeft" activeCell="A2" sqref="A2:J1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10" width="10.625" customWidth="1"/>
  </cols>
  <sheetData>
    <row r="1" spans="1:10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358</v>
      </c>
      <c r="G1" s="164" t="s">
        <v>355</v>
      </c>
      <c r="H1" s="164" t="s">
        <v>356</v>
      </c>
      <c r="I1" s="164" t="s">
        <v>357</v>
      </c>
      <c r="J1" s="165" t="s">
        <v>314</v>
      </c>
    </row>
    <row r="2" spans="1:10">
      <c r="A2" s="135">
        <v>1</v>
      </c>
      <c r="B2" s="136" t="s">
        <v>25</v>
      </c>
      <c r="C2" s="137" t="s">
        <v>26</v>
      </c>
      <c r="D2" s="168">
        <f>VLOOKUP(C2,'105冬女CD'!$C$2:$M$15,11,FALSE)</f>
        <v>41.5</v>
      </c>
      <c r="E2" s="168">
        <f>VLOOKUP($C2,'106春CD'!$C$2:$N$7,12,FALSE)</f>
        <v>40.75</v>
      </c>
      <c r="F2" s="168">
        <f>VLOOKUP($C2,'106夏女CD'!$C$2:$N$15,12,FALSE)</f>
        <v>52.454545454545453</v>
      </c>
      <c r="G2" s="168">
        <f t="shared" ref="G2:G12" si="0">D2*1.2</f>
        <v>49.8</v>
      </c>
      <c r="H2" s="168">
        <f t="shared" ref="H2:H12" si="1">E2*1.3</f>
        <v>52.975000000000001</v>
      </c>
      <c r="I2" s="168">
        <f t="shared" ref="I2:I12" si="2">F2*1.5</f>
        <v>78.681818181818187</v>
      </c>
      <c r="J2" s="168">
        <f t="shared" ref="J2:J12" si="3">SUM(G2:I2)</f>
        <v>181.45681818181819</v>
      </c>
    </row>
    <row r="3" spans="1:10">
      <c r="A3" s="135">
        <v>2</v>
      </c>
      <c r="B3" s="136" t="s">
        <v>25</v>
      </c>
      <c r="C3" s="137" t="s">
        <v>37</v>
      </c>
      <c r="D3" s="168">
        <f>VLOOKUP(C3,'105冬女CD'!$C$2:$M$15,11,FALSE)</f>
        <v>0.5</v>
      </c>
      <c r="E3" s="168">
        <f>VLOOKUP($C3,'106春CD'!$C$2:$N$7,12,FALSE)</f>
        <v>18.75</v>
      </c>
      <c r="F3" s="168">
        <f>VLOOKUP($C3,'106夏女CD'!$C$2:$N$15,12,FALSE)</f>
        <v>39.454545454545453</v>
      </c>
      <c r="G3" s="168">
        <f t="shared" si="0"/>
        <v>0.6</v>
      </c>
      <c r="H3" s="168">
        <f t="shared" si="1"/>
        <v>24.375</v>
      </c>
      <c r="I3" s="168">
        <f t="shared" si="2"/>
        <v>59.18181818181818</v>
      </c>
      <c r="J3" s="168">
        <f t="shared" si="3"/>
        <v>84.156818181818181</v>
      </c>
    </row>
    <row r="4" spans="1:10">
      <c r="A4" s="135">
        <v>3</v>
      </c>
      <c r="B4" s="136" t="s">
        <v>25</v>
      </c>
      <c r="C4" s="137" t="s">
        <v>348</v>
      </c>
      <c r="D4" s="168"/>
      <c r="E4" s="168"/>
      <c r="F4" s="168">
        <f>VLOOKUP($C4,'106夏女CD'!$C$2:$N$15,12,FALSE)</f>
        <v>53.454545454545453</v>
      </c>
      <c r="G4" s="168">
        <f t="shared" si="0"/>
        <v>0</v>
      </c>
      <c r="H4" s="168">
        <f t="shared" si="1"/>
        <v>0</v>
      </c>
      <c r="I4" s="168">
        <f t="shared" si="2"/>
        <v>80.181818181818187</v>
      </c>
      <c r="J4" s="168">
        <f t="shared" si="3"/>
        <v>80.181818181818187</v>
      </c>
    </row>
    <row r="5" spans="1:10">
      <c r="A5" s="135">
        <v>4</v>
      </c>
      <c r="B5" s="136" t="s">
        <v>25</v>
      </c>
      <c r="C5" s="137" t="s">
        <v>349</v>
      </c>
      <c r="D5" s="168"/>
      <c r="E5" s="168"/>
      <c r="F5" s="168">
        <f>VLOOKUP($C5,'106夏女CD'!$C$2:$N$15,12,FALSE)</f>
        <v>42.454545454545453</v>
      </c>
      <c r="G5" s="168">
        <f t="shared" si="0"/>
        <v>0</v>
      </c>
      <c r="H5" s="168">
        <f t="shared" si="1"/>
        <v>0</v>
      </c>
      <c r="I5" s="168">
        <f t="shared" si="2"/>
        <v>63.68181818181818</v>
      </c>
      <c r="J5" s="168">
        <f t="shared" si="3"/>
        <v>63.68181818181818</v>
      </c>
    </row>
    <row r="6" spans="1:10">
      <c r="A6" s="135">
        <v>5</v>
      </c>
      <c r="B6" s="136" t="s">
        <v>25</v>
      </c>
      <c r="C6" s="137" t="s">
        <v>187</v>
      </c>
      <c r="D6" s="168"/>
      <c r="E6" s="168">
        <f>VLOOKUP($C6,'106春CD'!$C$2:$N$7,12,FALSE)</f>
        <v>24.75</v>
      </c>
      <c r="F6" s="168">
        <f>VLOOKUP($C6,'106夏女CD'!$C$2:$N$15,12,FALSE)</f>
        <v>12.454545454545453</v>
      </c>
      <c r="G6" s="168">
        <f t="shared" si="0"/>
        <v>0</v>
      </c>
      <c r="H6" s="168">
        <f t="shared" si="1"/>
        <v>32.175000000000004</v>
      </c>
      <c r="I6" s="168">
        <f t="shared" si="2"/>
        <v>18.68181818181818</v>
      </c>
      <c r="J6" s="168">
        <f t="shared" si="3"/>
        <v>50.856818181818184</v>
      </c>
    </row>
    <row r="7" spans="1:10">
      <c r="A7" s="135">
        <v>6</v>
      </c>
      <c r="B7" s="136" t="s">
        <v>25</v>
      </c>
      <c r="C7" s="137" t="s">
        <v>350</v>
      </c>
      <c r="D7" s="168"/>
      <c r="E7" s="168"/>
      <c r="F7" s="168">
        <f>VLOOKUP($C7,'106夏女CD'!$C$2:$N$15,12,FALSE)</f>
        <v>19.454545454545453</v>
      </c>
      <c r="G7" s="168">
        <f t="shared" si="0"/>
        <v>0</v>
      </c>
      <c r="H7" s="168">
        <f t="shared" si="1"/>
        <v>0</v>
      </c>
      <c r="I7" s="168">
        <f t="shared" si="2"/>
        <v>29.18181818181818</v>
      </c>
      <c r="J7" s="168">
        <f t="shared" si="3"/>
        <v>29.18181818181818</v>
      </c>
    </row>
    <row r="8" spans="1:10">
      <c r="A8" s="135">
        <v>7</v>
      </c>
      <c r="B8" s="136" t="s">
        <v>25</v>
      </c>
      <c r="C8" s="137" t="s">
        <v>351</v>
      </c>
      <c r="D8" s="168"/>
      <c r="E8" s="168"/>
      <c r="F8" s="168">
        <f>VLOOKUP($C8,'106夏女CD'!$C$2:$N$15,12,FALSE)</f>
        <v>12.454545454545453</v>
      </c>
      <c r="G8" s="168">
        <f t="shared" si="0"/>
        <v>0</v>
      </c>
      <c r="H8" s="168">
        <f t="shared" si="1"/>
        <v>0</v>
      </c>
      <c r="I8" s="168">
        <f t="shared" si="2"/>
        <v>18.68181818181818</v>
      </c>
      <c r="J8" s="168">
        <f t="shared" si="3"/>
        <v>18.68181818181818</v>
      </c>
    </row>
    <row r="9" spans="1:10">
      <c r="A9" s="135">
        <v>8</v>
      </c>
      <c r="B9" s="136" t="s">
        <v>25</v>
      </c>
      <c r="C9" s="137" t="s">
        <v>188</v>
      </c>
      <c r="D9" s="168"/>
      <c r="E9" s="168">
        <f>VLOOKUP($C9,'106春CD'!$C$2:$N$7,12,FALSE)</f>
        <v>0</v>
      </c>
      <c r="F9" s="168">
        <f>VLOOKUP($C9,'106夏女CD'!$C$2:$N$15,12,FALSE)</f>
        <v>11.454545454545453</v>
      </c>
      <c r="G9" s="168">
        <f t="shared" si="0"/>
        <v>0</v>
      </c>
      <c r="H9" s="168">
        <f t="shared" si="1"/>
        <v>0</v>
      </c>
      <c r="I9" s="168">
        <f t="shared" si="2"/>
        <v>17.18181818181818</v>
      </c>
      <c r="J9" s="168">
        <f t="shared" si="3"/>
        <v>17.18181818181818</v>
      </c>
    </row>
    <row r="10" spans="1:10">
      <c r="A10" s="135">
        <v>9</v>
      </c>
      <c r="B10" s="136" t="s">
        <v>25</v>
      </c>
      <c r="C10" s="137" t="s">
        <v>352</v>
      </c>
      <c r="D10" s="168"/>
      <c r="E10" s="168"/>
      <c r="F10" s="168">
        <f>VLOOKUP($C10,'106夏女CD'!$C$2:$N$15,12,FALSE)</f>
        <v>1.4545454545454533</v>
      </c>
      <c r="G10" s="168">
        <f t="shared" si="0"/>
        <v>0</v>
      </c>
      <c r="H10" s="168">
        <f t="shared" si="1"/>
        <v>0</v>
      </c>
      <c r="I10" s="168">
        <f t="shared" si="2"/>
        <v>2.1818181818181799</v>
      </c>
      <c r="J10" s="168">
        <f t="shared" si="3"/>
        <v>2.1818181818181799</v>
      </c>
    </row>
    <row r="11" spans="1:10">
      <c r="A11" s="135"/>
      <c r="B11" s="136" t="s">
        <v>25</v>
      </c>
      <c r="C11" s="137" t="s">
        <v>353</v>
      </c>
      <c r="D11" s="168"/>
      <c r="E11" s="168"/>
      <c r="F11" s="168">
        <f>VLOOKUP($C11,'106夏女CD'!$C$2:$N$15,12,FALSE)</f>
        <v>0</v>
      </c>
      <c r="G11" s="168">
        <f t="shared" si="0"/>
        <v>0</v>
      </c>
      <c r="H11" s="168">
        <f t="shared" si="1"/>
        <v>0</v>
      </c>
      <c r="I11" s="168">
        <f t="shared" si="2"/>
        <v>0</v>
      </c>
      <c r="J11" s="168">
        <f t="shared" si="3"/>
        <v>0</v>
      </c>
    </row>
    <row r="12" spans="1:10">
      <c r="A12" s="135"/>
      <c r="B12" s="136" t="s">
        <v>25</v>
      </c>
      <c r="C12" s="137" t="s">
        <v>354</v>
      </c>
      <c r="D12" s="168"/>
      <c r="E12" s="168"/>
      <c r="F12" s="168">
        <f>VLOOKUP($C12,'106夏女CD'!$C$2:$N$15,12,FALSE)</f>
        <v>0</v>
      </c>
      <c r="G12" s="168">
        <f t="shared" si="0"/>
        <v>0</v>
      </c>
      <c r="H12" s="168">
        <f t="shared" si="1"/>
        <v>0</v>
      </c>
      <c r="I12" s="168">
        <f t="shared" si="2"/>
        <v>0</v>
      </c>
      <c r="J12" s="168">
        <f t="shared" si="3"/>
        <v>0</v>
      </c>
    </row>
  </sheetData>
  <sortState ref="A2:J16">
    <sortCondition descending="1" ref="J1"/>
  </sortState>
  <phoneticPr fontId="2" type="noConversion"/>
  <conditionalFormatting sqref="B4:B12">
    <cfRule type="expression" dxfId="161" priority="21">
      <formula>AND(XDQ4=0,XDR4&lt;&gt;"")</formula>
    </cfRule>
  </conditionalFormatting>
  <conditionalFormatting sqref="A4:A5">
    <cfRule type="expression" dxfId="160" priority="20">
      <formula>AND(XDQ4=0,XDR4&lt;&gt;"")</formula>
    </cfRule>
  </conditionalFormatting>
  <conditionalFormatting sqref="D4:I5">
    <cfRule type="cellIs" dxfId="159" priority="18" operator="lessThan">
      <formula>#REF!</formula>
    </cfRule>
    <cfRule type="cellIs" dxfId="158" priority="19" operator="equal">
      <formula>#REF!</formula>
    </cfRule>
  </conditionalFormatting>
  <conditionalFormatting sqref="J4:J5">
    <cfRule type="cellIs" dxfId="157" priority="16" operator="lessThan">
      <formula>#REF!*COUNTIF(D4:H4,"&gt;0")</formula>
    </cfRule>
    <cfRule type="cellIs" dxfId="156" priority="17" operator="equal">
      <formula>#REF!*COUNTIF(D4:H4,"&gt;0")</formula>
    </cfRule>
  </conditionalFormatting>
  <conditionalFormatting sqref="C1:C1048576">
    <cfRule type="duplicateValues" dxfId="155" priority="15"/>
  </conditionalFormatting>
  <conditionalFormatting sqref="B4:B12">
    <cfRule type="expression" dxfId="154" priority="14">
      <formula>AND(XDX4=0,XDY4&lt;&gt;"")</formula>
    </cfRule>
  </conditionalFormatting>
  <conditionalFormatting sqref="B1:B2 A4:A5">
    <cfRule type="expression" dxfId="153" priority="13">
      <formula>AND(XDX1=0,XDY1&lt;&gt;"")</formula>
    </cfRule>
  </conditionalFormatting>
  <conditionalFormatting sqref="A1:A2 A4 A6 A8 A10 A12">
    <cfRule type="expression" dxfId="152" priority="8">
      <formula>AND(XDY1=0,XDZ1&lt;&gt;"")</formula>
    </cfRule>
  </conditionalFormatting>
  <conditionalFormatting sqref="D1:I12">
    <cfRule type="cellIs" dxfId="151" priority="6" operator="lessThan">
      <formula>#REF!</formula>
    </cfRule>
    <cfRule type="cellIs" dxfId="150" priority="7" operator="equal">
      <formula>#REF!</formula>
    </cfRule>
  </conditionalFormatting>
  <conditionalFormatting sqref="J1:J12">
    <cfRule type="cellIs" dxfId="149" priority="4" operator="lessThan">
      <formula>#REF!*COUNTIF(D1:H1,"&gt;0")</formula>
    </cfRule>
    <cfRule type="cellIs" dxfId="148" priority="5" operator="equal">
      <formula>#REF!*COUNTIF(D1:H1,"&gt;0")</formula>
    </cfRule>
  </conditionalFormatting>
  <conditionalFormatting sqref="B2:B3">
    <cfRule type="expression" dxfId="147" priority="3">
      <formula>AND(XEH2=0,XEI2&lt;&gt;"")</formula>
    </cfRule>
  </conditionalFormatting>
  <conditionalFormatting sqref="B4:B12">
    <cfRule type="expression" dxfId="146" priority="2">
      <formula>AND(XEI4=0,XEJ4&lt;&gt;"")</formula>
    </cfRule>
  </conditionalFormatting>
  <conditionalFormatting sqref="C6:C12">
    <cfRule type="expression" dxfId="145" priority="1">
      <formula>AND(XEK6=0,XEL6&lt;&gt;"")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portrait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U125"/>
  <sheetViews>
    <sheetView workbookViewId="0">
      <pane ySplit="2" topLeftCell="A51" activePane="bottomLeft" state="frozen"/>
      <selection activeCell="F4" sqref="F4"/>
      <selection pane="bottomLeft" activeCell="F4" sqref="F4"/>
    </sheetView>
  </sheetViews>
  <sheetFormatPr defaultColWidth="8.875" defaultRowHeight="15"/>
  <cols>
    <col min="1" max="1" width="5.875" style="196" customWidth="1"/>
    <col min="2" max="2" width="7.5" style="173" bestFit="1" customWidth="1"/>
    <col min="3" max="3" width="12.5" style="173" customWidth="1"/>
    <col min="4" max="4" width="7.875" style="173" customWidth="1"/>
    <col min="5" max="6" width="7.875" style="190" customWidth="1"/>
    <col min="7" max="8" width="10.625" style="173" customWidth="1"/>
    <col min="9" max="9" width="9.875" style="192" customWidth="1"/>
    <col min="10" max="10" width="9.125" style="173" bestFit="1" customWidth="1"/>
    <col min="11" max="16384" width="8.875" style="173"/>
  </cols>
  <sheetData>
    <row r="1" spans="1:21" ht="16.5">
      <c r="A1" s="248" t="s">
        <v>362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21" s="185" customFormat="1" ht="16.5">
      <c r="A2" s="195" t="s">
        <v>363</v>
      </c>
      <c r="B2" s="193" t="s">
        <v>364</v>
      </c>
      <c r="C2" s="193" t="s">
        <v>328</v>
      </c>
      <c r="D2" s="191" t="s">
        <v>365</v>
      </c>
      <c r="E2" s="191" t="s">
        <v>366</v>
      </c>
      <c r="F2" s="191" t="s">
        <v>367</v>
      </c>
      <c r="G2" s="191" t="s">
        <v>368</v>
      </c>
      <c r="H2" s="191" t="s">
        <v>369</v>
      </c>
      <c r="I2" s="191" t="s">
        <v>370</v>
      </c>
      <c r="J2" s="191" t="s">
        <v>371</v>
      </c>
    </row>
    <row r="3" spans="1:21" ht="16.5">
      <c r="A3" s="135">
        <v>1</v>
      </c>
      <c r="B3" s="179" t="s">
        <v>41</v>
      </c>
      <c r="C3" s="137" t="s">
        <v>42</v>
      </c>
      <c r="D3" s="166">
        <v>50.372911261027497</v>
      </c>
      <c r="E3" s="166">
        <v>64.701831501831506</v>
      </c>
      <c r="F3" s="166">
        <v>51.393162393162399</v>
      </c>
      <c r="G3" s="166">
        <v>60.447493513232992</v>
      </c>
      <c r="H3" s="166">
        <v>84.11238095238096</v>
      </c>
      <c r="I3" s="166">
        <v>77.089743589743591</v>
      </c>
      <c r="J3" s="166">
        <v>221.64961805535754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16.5">
      <c r="A4" s="135">
        <v>2</v>
      </c>
      <c r="B4" s="179" t="s">
        <v>41</v>
      </c>
      <c r="C4" s="137" t="s">
        <v>48</v>
      </c>
      <c r="D4" s="166">
        <v>51.372911261027497</v>
      </c>
      <c r="E4" s="166">
        <v>46.701831501831506</v>
      </c>
      <c r="F4" s="166">
        <v>58.393162393162399</v>
      </c>
      <c r="G4" s="166">
        <v>61.647493513232995</v>
      </c>
      <c r="H4" s="166">
        <v>60.712380952380961</v>
      </c>
      <c r="I4" s="166">
        <v>87.589743589743591</v>
      </c>
      <c r="J4" s="166">
        <v>209.94961805535755</v>
      </c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 ht="16.5">
      <c r="A5" s="135">
        <v>3</v>
      </c>
      <c r="B5" s="179" t="s">
        <v>41</v>
      </c>
      <c r="C5" s="137" t="s">
        <v>44</v>
      </c>
      <c r="D5" s="166">
        <v>55.372911261027497</v>
      </c>
      <c r="E5" s="166">
        <v>54.701831501831506</v>
      </c>
      <c r="F5" s="166">
        <v>45.393162393162399</v>
      </c>
      <c r="G5" s="166">
        <v>66.447493513232999</v>
      </c>
      <c r="H5" s="166">
        <v>71.11238095238096</v>
      </c>
      <c r="I5" s="166">
        <v>68.089743589743591</v>
      </c>
      <c r="J5" s="166">
        <v>205.64961805535756</v>
      </c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1:21" ht="16.5">
      <c r="A6" s="135">
        <v>4</v>
      </c>
      <c r="B6" s="179" t="s">
        <v>41</v>
      </c>
      <c r="C6" s="137" t="s">
        <v>47</v>
      </c>
      <c r="D6" s="166">
        <v>54.372911261027497</v>
      </c>
      <c r="E6" s="166">
        <v>46.701831501831506</v>
      </c>
      <c r="F6" s="166">
        <v>49.393162393162399</v>
      </c>
      <c r="G6" s="166">
        <v>65.247493513232996</v>
      </c>
      <c r="H6" s="166">
        <v>60.712380952380961</v>
      </c>
      <c r="I6" s="166">
        <v>74.089743589743591</v>
      </c>
      <c r="J6" s="166">
        <v>200.04961805535754</v>
      </c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</row>
    <row r="7" spans="1:21" ht="16.5">
      <c r="A7" s="135">
        <v>5</v>
      </c>
      <c r="B7" s="179" t="s">
        <v>65</v>
      </c>
      <c r="C7" s="137" t="s">
        <v>70</v>
      </c>
      <c r="D7" s="166">
        <v>50.372911261027497</v>
      </c>
      <c r="E7" s="166">
        <v>47.701831501831506</v>
      </c>
      <c r="F7" s="166">
        <v>46.393162393162399</v>
      </c>
      <c r="G7" s="166">
        <v>60.447493513232992</v>
      </c>
      <c r="H7" s="166">
        <v>62.012380952380958</v>
      </c>
      <c r="I7" s="166">
        <v>69.589743589743591</v>
      </c>
      <c r="J7" s="166">
        <v>192.04961805535754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</row>
    <row r="8" spans="1:21" ht="16.5">
      <c r="A8" s="135">
        <v>6</v>
      </c>
      <c r="B8" s="179" t="s">
        <v>65</v>
      </c>
      <c r="C8" s="137" t="s">
        <v>75</v>
      </c>
      <c r="D8" s="166">
        <v>54.372911261027497</v>
      </c>
      <c r="E8" s="166">
        <v>47.701831501831506</v>
      </c>
      <c r="F8" s="166">
        <v>42.393162393162399</v>
      </c>
      <c r="G8" s="166">
        <v>65.247493513232996</v>
      </c>
      <c r="H8" s="166">
        <v>62.012380952380958</v>
      </c>
      <c r="I8" s="166">
        <v>63.589743589743598</v>
      </c>
      <c r="J8" s="166">
        <v>190.84961805535755</v>
      </c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1" ht="16.5">
      <c r="A9" s="135">
        <v>7</v>
      </c>
      <c r="B9" s="179" t="s">
        <v>41</v>
      </c>
      <c r="C9" s="137" t="s">
        <v>46</v>
      </c>
      <c r="D9" s="166">
        <v>45.372911261027497</v>
      </c>
      <c r="E9" s="166">
        <v>47.701831501831506</v>
      </c>
      <c r="F9" s="166">
        <v>46.393162393162399</v>
      </c>
      <c r="G9" s="166">
        <v>54.447493513232992</v>
      </c>
      <c r="H9" s="166">
        <v>62.012380952380958</v>
      </c>
      <c r="I9" s="166">
        <v>69.589743589743591</v>
      </c>
      <c r="J9" s="166">
        <v>186.04961805535754</v>
      </c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</row>
    <row r="10" spans="1:21" ht="16.5">
      <c r="A10" s="135">
        <v>8</v>
      </c>
      <c r="B10" s="179" t="s">
        <v>65</v>
      </c>
      <c r="C10" s="137" t="s">
        <v>82</v>
      </c>
      <c r="D10" s="166">
        <v>49.372911261027497</v>
      </c>
      <c r="E10" s="166">
        <v>40.701831501831506</v>
      </c>
      <c r="F10" s="166">
        <v>46.393162393162399</v>
      </c>
      <c r="G10" s="166">
        <v>59.247493513232996</v>
      </c>
      <c r="H10" s="166">
        <v>52.912380952380957</v>
      </c>
      <c r="I10" s="166">
        <v>69.589743589743591</v>
      </c>
      <c r="J10" s="166">
        <v>181.74961805535753</v>
      </c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</row>
    <row r="11" spans="1:21" ht="16.5">
      <c r="A11" s="135">
        <v>9</v>
      </c>
      <c r="B11" s="179" t="s">
        <v>88</v>
      </c>
      <c r="C11" s="137" t="s">
        <v>90</v>
      </c>
      <c r="D11" s="166">
        <v>47.372911261027497</v>
      </c>
      <c r="E11" s="166">
        <v>45.701831501831506</v>
      </c>
      <c r="F11" s="166">
        <v>43.393162393162399</v>
      </c>
      <c r="G11" s="166">
        <v>56.847493513232997</v>
      </c>
      <c r="H11" s="166">
        <v>59.412380952380957</v>
      </c>
      <c r="I11" s="166">
        <v>65.089743589743591</v>
      </c>
      <c r="J11" s="166">
        <v>181.34961805535755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</row>
    <row r="12" spans="1:21" ht="16.5">
      <c r="A12" s="135">
        <v>10</v>
      </c>
      <c r="B12" s="179" t="s">
        <v>41</v>
      </c>
      <c r="C12" s="137" t="s">
        <v>59</v>
      </c>
      <c r="D12" s="166">
        <v>54.372911261027497</v>
      </c>
      <c r="E12" s="166">
        <v>45.701831501831506</v>
      </c>
      <c r="F12" s="166">
        <v>37.393162393162399</v>
      </c>
      <c r="G12" s="166">
        <v>65.247493513232996</v>
      </c>
      <c r="H12" s="166">
        <v>59.412380952380957</v>
      </c>
      <c r="I12" s="166">
        <v>56.089743589743598</v>
      </c>
      <c r="J12" s="166">
        <v>180.74961805535756</v>
      </c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</row>
    <row r="13" spans="1:21" ht="16.5">
      <c r="A13" s="135">
        <v>11</v>
      </c>
      <c r="B13" s="179" t="s">
        <v>65</v>
      </c>
      <c r="C13" s="137" t="s">
        <v>73</v>
      </c>
      <c r="D13" s="166">
        <v>42.372911261027497</v>
      </c>
      <c r="E13" s="166">
        <v>44.701831501831506</v>
      </c>
      <c r="F13" s="166">
        <v>46.393162393162399</v>
      </c>
      <c r="G13" s="166">
        <v>50.847493513232997</v>
      </c>
      <c r="H13" s="166">
        <v>58.11238095238096</v>
      </c>
      <c r="I13" s="166">
        <v>69.589743589743591</v>
      </c>
      <c r="J13" s="166">
        <v>178.54961805535754</v>
      </c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</row>
    <row r="14" spans="1:21" ht="16.5">
      <c r="A14" s="135">
        <v>12</v>
      </c>
      <c r="B14" s="179" t="s">
        <v>65</v>
      </c>
      <c r="C14" s="137" t="s">
        <v>67</v>
      </c>
      <c r="D14" s="166">
        <v>40.372911261027497</v>
      </c>
      <c r="E14" s="166">
        <v>50.701831501831506</v>
      </c>
      <c r="F14" s="166">
        <v>38.393162393162399</v>
      </c>
      <c r="G14" s="166">
        <v>48.447493513232992</v>
      </c>
      <c r="H14" s="166">
        <v>65.912380952380957</v>
      </c>
      <c r="I14" s="166">
        <v>57.589743589743598</v>
      </c>
      <c r="J14" s="166">
        <v>171.94961805535755</v>
      </c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</row>
    <row r="15" spans="1:21" ht="16.5">
      <c r="A15" s="135">
        <v>13</v>
      </c>
      <c r="B15" s="179" t="s">
        <v>41</v>
      </c>
      <c r="C15" s="137" t="s">
        <v>76</v>
      </c>
      <c r="D15" s="166">
        <v>47.372911261027497</v>
      </c>
      <c r="E15" s="166">
        <v>42.701831501831506</v>
      </c>
      <c r="F15" s="166">
        <v>39.393162393162399</v>
      </c>
      <c r="G15" s="166">
        <v>56.847493513232997</v>
      </c>
      <c r="H15" s="166">
        <v>55.512380952380958</v>
      </c>
      <c r="I15" s="166">
        <v>59.089743589743598</v>
      </c>
      <c r="J15" s="166">
        <v>171.44961805535755</v>
      </c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</row>
    <row r="16" spans="1:21" ht="16.5">
      <c r="A16" s="135">
        <v>14</v>
      </c>
      <c r="B16" s="179" t="s">
        <v>41</v>
      </c>
      <c r="C16" s="137" t="s">
        <v>50</v>
      </c>
      <c r="D16" s="166">
        <v>42.372911261027497</v>
      </c>
      <c r="E16" s="166">
        <v>37.701831501831506</v>
      </c>
      <c r="F16" s="166">
        <v>44.393162393162399</v>
      </c>
      <c r="G16" s="166">
        <v>50.847493513232997</v>
      </c>
      <c r="H16" s="166">
        <v>49.012380952380958</v>
      </c>
      <c r="I16" s="166">
        <v>66.589743589743591</v>
      </c>
      <c r="J16" s="166">
        <v>166.44961805535755</v>
      </c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</row>
    <row r="17" spans="1:21" ht="16.5">
      <c r="A17" s="135">
        <v>15</v>
      </c>
      <c r="B17" s="179" t="s">
        <v>65</v>
      </c>
      <c r="C17" s="137" t="s">
        <v>89</v>
      </c>
      <c r="D17" s="166">
        <v>35.372911261027497</v>
      </c>
      <c r="E17" s="166">
        <v>58.701831501831506</v>
      </c>
      <c r="F17" s="166">
        <v>29.393162393162399</v>
      </c>
      <c r="G17" s="166">
        <v>42.447493513232992</v>
      </c>
      <c r="H17" s="166">
        <v>76.312380952380963</v>
      </c>
      <c r="I17" s="166">
        <v>44.089743589743598</v>
      </c>
      <c r="J17" s="166">
        <v>162.84961805535755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</row>
    <row r="18" spans="1:21" ht="16.5">
      <c r="A18" s="135">
        <v>16</v>
      </c>
      <c r="B18" s="179" t="s">
        <v>65</v>
      </c>
      <c r="C18" s="137" t="s">
        <v>66</v>
      </c>
      <c r="D18" s="166">
        <v>37.885106382978719</v>
      </c>
      <c r="E18" s="166">
        <v>35.701831501831506</v>
      </c>
      <c r="F18" s="166">
        <v>42.393162393162399</v>
      </c>
      <c r="G18" s="166">
        <v>45.462127659574463</v>
      </c>
      <c r="H18" s="166">
        <v>46.412380952380957</v>
      </c>
      <c r="I18" s="166">
        <v>63.589743589743598</v>
      </c>
      <c r="J18" s="166">
        <v>155.46425220169903</v>
      </c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</row>
    <row r="19" spans="1:21" ht="16.5">
      <c r="A19" s="135">
        <v>17</v>
      </c>
      <c r="B19" s="179" t="s">
        <v>41</v>
      </c>
      <c r="C19" s="137" t="s">
        <v>49</v>
      </c>
      <c r="D19" s="166">
        <v>45.372911261027497</v>
      </c>
      <c r="E19" s="166">
        <v>13.342857142857142</v>
      </c>
      <c r="F19" s="166">
        <v>47.393162393162399</v>
      </c>
      <c r="G19" s="166">
        <v>54.447493513232992</v>
      </c>
      <c r="H19" s="166">
        <v>17.345714285714283</v>
      </c>
      <c r="I19" s="166">
        <v>71.089743589743591</v>
      </c>
      <c r="J19" s="166">
        <v>142.88295138869086</v>
      </c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</row>
    <row r="20" spans="1:21" ht="16.5">
      <c r="A20" s="135">
        <v>18</v>
      </c>
      <c r="B20" s="179" t="s">
        <v>65</v>
      </c>
      <c r="C20" s="137" t="s">
        <v>72</v>
      </c>
      <c r="D20" s="166">
        <v>11.287804878048775</v>
      </c>
      <c r="E20" s="166">
        <v>41.701831501831506</v>
      </c>
      <c r="F20" s="166">
        <v>48.393162393162399</v>
      </c>
      <c r="G20" s="166">
        <v>13.545365853658529</v>
      </c>
      <c r="H20" s="166">
        <v>54.212380952380961</v>
      </c>
      <c r="I20" s="166">
        <v>72.589743589743591</v>
      </c>
      <c r="J20" s="166">
        <v>140.3474903957831</v>
      </c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</row>
    <row r="21" spans="1:21" ht="16.5">
      <c r="A21" s="135">
        <v>19</v>
      </c>
      <c r="B21" s="179" t="s">
        <v>41</v>
      </c>
      <c r="C21" s="137" t="s">
        <v>52</v>
      </c>
      <c r="D21" s="166">
        <v>48.372911261027497</v>
      </c>
      <c r="E21" s="166">
        <v>44.701831501831506</v>
      </c>
      <c r="F21" s="166">
        <v>14.444444444444443</v>
      </c>
      <c r="G21" s="166">
        <v>58.047493513232993</v>
      </c>
      <c r="H21" s="166">
        <v>58.11238095238096</v>
      </c>
      <c r="I21" s="166">
        <v>21.666666666666664</v>
      </c>
      <c r="J21" s="166">
        <v>137.82654113228062</v>
      </c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</row>
    <row r="22" spans="1:21" ht="16.5">
      <c r="A22" s="135">
        <v>20</v>
      </c>
      <c r="B22" s="179" t="s">
        <v>41</v>
      </c>
      <c r="C22" s="137" t="s">
        <v>57</v>
      </c>
      <c r="D22" s="166">
        <v>14.287804878048775</v>
      </c>
      <c r="E22" s="166">
        <v>38.701831501831506</v>
      </c>
      <c r="F22" s="166">
        <v>42.393162393162399</v>
      </c>
      <c r="G22" s="166">
        <v>17.145365853658529</v>
      </c>
      <c r="H22" s="166">
        <v>50.312380952380963</v>
      </c>
      <c r="I22" s="166">
        <v>63.589743589743598</v>
      </c>
      <c r="J22" s="166">
        <v>131.04749039578309</v>
      </c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</row>
    <row r="23" spans="1:21" ht="16.5">
      <c r="A23" s="135">
        <v>21</v>
      </c>
      <c r="B23" s="179" t="s">
        <v>88</v>
      </c>
      <c r="C23" s="137" t="s">
        <v>95</v>
      </c>
      <c r="D23" s="166">
        <v>39.372911261027497</v>
      </c>
      <c r="E23" s="166">
        <v>36.701831501831506</v>
      </c>
      <c r="F23" s="166">
        <v>23.393162393162399</v>
      </c>
      <c r="G23" s="166">
        <v>47.247493513232996</v>
      </c>
      <c r="H23" s="166">
        <v>47.712380952380961</v>
      </c>
      <c r="I23" s="166">
        <v>35.089743589743598</v>
      </c>
      <c r="J23" s="166">
        <v>130.04961805535754</v>
      </c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</row>
    <row r="24" spans="1:21" ht="16.5">
      <c r="A24" s="135">
        <v>22</v>
      </c>
      <c r="B24" s="179" t="s">
        <v>65</v>
      </c>
      <c r="C24" s="137" t="s">
        <v>71</v>
      </c>
      <c r="D24" s="166">
        <v>47.372911261027497</v>
      </c>
      <c r="E24" s="166">
        <v>36.445421245421244</v>
      </c>
      <c r="F24" s="166">
        <v>13.444444444444443</v>
      </c>
      <c r="G24" s="166">
        <v>56.847493513232997</v>
      </c>
      <c r="H24" s="166">
        <v>47.379047619047618</v>
      </c>
      <c r="I24" s="166">
        <v>20.166666666666664</v>
      </c>
      <c r="J24" s="166">
        <v>124.39320779894729</v>
      </c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</row>
    <row r="25" spans="1:21" ht="16.5">
      <c r="A25" s="135">
        <v>23</v>
      </c>
      <c r="B25" s="179" t="s">
        <v>41</v>
      </c>
      <c r="C25" s="137" t="s">
        <v>198</v>
      </c>
      <c r="D25" s="166">
        <v>36.372911261027497</v>
      </c>
      <c r="E25" s="166"/>
      <c r="F25" s="166">
        <v>49.393162393162399</v>
      </c>
      <c r="G25" s="166">
        <v>43.647493513232995</v>
      </c>
      <c r="H25" s="166">
        <v>0</v>
      </c>
      <c r="I25" s="166">
        <v>74.089743589743591</v>
      </c>
      <c r="J25" s="166">
        <v>117.73723710297659</v>
      </c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</row>
    <row r="26" spans="1:21" ht="16.5">
      <c r="A26" s="135">
        <v>24</v>
      </c>
      <c r="B26" s="179" t="s">
        <v>88</v>
      </c>
      <c r="C26" s="137" t="s">
        <v>92</v>
      </c>
      <c r="D26" s="166">
        <v>33.372911261027497</v>
      </c>
      <c r="E26" s="166">
        <v>24.701831501831506</v>
      </c>
      <c r="F26" s="166">
        <v>28.393162393162399</v>
      </c>
      <c r="G26" s="166">
        <v>40.047493513232993</v>
      </c>
      <c r="H26" s="166">
        <v>32.11238095238096</v>
      </c>
      <c r="I26" s="166">
        <v>42.589743589743598</v>
      </c>
      <c r="J26" s="166">
        <v>114.74961805535756</v>
      </c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</row>
    <row r="27" spans="1:21" ht="16.5">
      <c r="A27" s="135">
        <v>25</v>
      </c>
      <c r="B27" s="179" t="s">
        <v>65</v>
      </c>
      <c r="C27" s="167" t="s">
        <v>85</v>
      </c>
      <c r="D27" s="166">
        <v>38.372911261027497</v>
      </c>
      <c r="E27" s="166">
        <v>11.342857142857142</v>
      </c>
      <c r="F27" s="166"/>
      <c r="G27" s="166">
        <v>46.047493513232993</v>
      </c>
      <c r="H27" s="166">
        <v>14.745714285714284</v>
      </c>
      <c r="I27" s="166">
        <v>53.089743589743598</v>
      </c>
      <c r="J27" s="166">
        <v>113.88295138869088</v>
      </c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</row>
    <row r="28" spans="1:21" ht="16.5">
      <c r="A28" s="135">
        <v>26</v>
      </c>
      <c r="B28" s="179" t="s">
        <v>65</v>
      </c>
      <c r="C28" s="137" t="s">
        <v>69</v>
      </c>
      <c r="D28" s="166"/>
      <c r="E28" s="166">
        <v>33.701831501831506</v>
      </c>
      <c r="F28" s="166">
        <v>46.393162393162399</v>
      </c>
      <c r="G28" s="166">
        <v>0</v>
      </c>
      <c r="H28" s="166">
        <v>43.812380952380963</v>
      </c>
      <c r="I28" s="166">
        <v>69.589743589743591</v>
      </c>
      <c r="J28" s="166">
        <v>113.40212454212455</v>
      </c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</row>
    <row r="29" spans="1:21" ht="16.5">
      <c r="A29" s="135">
        <v>27</v>
      </c>
      <c r="B29" s="179" t="s">
        <v>41</v>
      </c>
      <c r="C29" s="137" t="s">
        <v>43</v>
      </c>
      <c r="D29" s="166">
        <v>37.372911261027497</v>
      </c>
      <c r="E29" s="166">
        <v>49.701831501831506</v>
      </c>
      <c r="F29" s="166"/>
      <c r="G29" s="166">
        <v>44.847493513232997</v>
      </c>
      <c r="H29" s="166">
        <v>64.61238095238096</v>
      </c>
      <c r="I29" s="166">
        <v>0</v>
      </c>
      <c r="J29" s="166">
        <v>109.45987446561395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</row>
    <row r="30" spans="1:21" ht="16.5">
      <c r="A30" s="135">
        <v>28</v>
      </c>
      <c r="B30" s="179" t="s">
        <v>88</v>
      </c>
      <c r="C30" s="137" t="s">
        <v>97</v>
      </c>
      <c r="D30" s="166">
        <v>19.372911261027497</v>
      </c>
      <c r="E30" s="166">
        <v>29.701831501831506</v>
      </c>
      <c r="F30" s="166">
        <v>26.393162393162399</v>
      </c>
      <c r="G30" s="166">
        <v>23.247493513232996</v>
      </c>
      <c r="H30" s="166">
        <v>38.61238095238096</v>
      </c>
      <c r="I30" s="166">
        <v>39.589743589743598</v>
      </c>
      <c r="J30" s="166">
        <v>101.44961805535755</v>
      </c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</row>
    <row r="31" spans="1:21" ht="16.5">
      <c r="A31" s="135">
        <v>29</v>
      </c>
      <c r="B31" s="179" t="s">
        <v>88</v>
      </c>
      <c r="C31" s="137" t="s">
        <v>104</v>
      </c>
      <c r="D31" s="166">
        <v>42.372911261027497</v>
      </c>
      <c r="E31" s="166">
        <v>1.3428571428571416</v>
      </c>
      <c r="F31" s="166">
        <v>28.393162393162399</v>
      </c>
      <c r="G31" s="166">
        <v>50.847493513232997</v>
      </c>
      <c r="H31" s="166">
        <v>1.7457142857142842</v>
      </c>
      <c r="I31" s="166">
        <v>42.589743589743598</v>
      </c>
      <c r="J31" s="166">
        <v>95.182951388690881</v>
      </c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</row>
    <row r="32" spans="1:21" ht="16.5">
      <c r="A32" s="135">
        <v>30</v>
      </c>
      <c r="B32" s="179" t="s">
        <v>88</v>
      </c>
      <c r="C32" s="137" t="s">
        <v>103</v>
      </c>
      <c r="D32" s="166">
        <v>18.372911261027497</v>
      </c>
      <c r="E32" s="166">
        <v>16.701831501831506</v>
      </c>
      <c r="F32" s="166">
        <v>30.393162393162399</v>
      </c>
      <c r="G32" s="166">
        <v>22.047493513232997</v>
      </c>
      <c r="H32" s="166">
        <v>21.712380952380958</v>
      </c>
      <c r="I32" s="166">
        <v>45.589743589743598</v>
      </c>
      <c r="J32" s="166">
        <v>89.349618055357553</v>
      </c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</row>
    <row r="33" spans="1:21" ht="16.5">
      <c r="A33" s="135">
        <v>31</v>
      </c>
      <c r="B33" s="179" t="s">
        <v>65</v>
      </c>
      <c r="C33" s="137" t="s">
        <v>78</v>
      </c>
      <c r="D33" s="166">
        <v>10.287804878048775</v>
      </c>
      <c r="E33" s="166">
        <v>13.342857142857142</v>
      </c>
      <c r="F33" s="166">
        <v>39.393162393162399</v>
      </c>
      <c r="G33" s="166">
        <v>12.34536585365853</v>
      </c>
      <c r="H33" s="166">
        <v>17.345714285714283</v>
      </c>
      <c r="I33" s="166">
        <v>59.089743589743598</v>
      </c>
      <c r="J33" s="166">
        <v>88.780823729116406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</row>
    <row r="34" spans="1:21" ht="16.5">
      <c r="A34" s="135">
        <v>32</v>
      </c>
      <c r="B34" s="179" t="s">
        <v>41</v>
      </c>
      <c r="C34" s="137" t="s">
        <v>56</v>
      </c>
      <c r="D34" s="166"/>
      <c r="E34" s="166">
        <v>14.342857142857142</v>
      </c>
      <c r="F34" s="166">
        <v>44.393162393162399</v>
      </c>
      <c r="G34" s="166">
        <v>0</v>
      </c>
      <c r="H34" s="166">
        <v>18.645714285714284</v>
      </c>
      <c r="I34" s="166">
        <v>66.589743589743591</v>
      </c>
      <c r="J34" s="166">
        <v>85.235457875457882</v>
      </c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</row>
    <row r="35" spans="1:21" ht="16.5">
      <c r="A35" s="135">
        <v>33</v>
      </c>
      <c r="B35" s="179" t="s">
        <v>41</v>
      </c>
      <c r="C35" s="137" t="s">
        <v>45</v>
      </c>
      <c r="D35" s="166"/>
      <c r="E35" s="166">
        <v>51.701831501831506</v>
      </c>
      <c r="F35" s="166">
        <v>11.444444444444443</v>
      </c>
      <c r="G35" s="166">
        <v>0</v>
      </c>
      <c r="H35" s="166">
        <v>67.212380952380954</v>
      </c>
      <c r="I35" s="166">
        <v>17.166666666666664</v>
      </c>
      <c r="J35" s="166">
        <v>84.379047619047611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</row>
    <row r="36" spans="1:21" ht="16.5">
      <c r="A36" s="135">
        <v>34</v>
      </c>
      <c r="B36" s="179" t="s">
        <v>65</v>
      </c>
      <c r="C36" s="137" t="s">
        <v>79</v>
      </c>
      <c r="D36" s="166">
        <v>42.372911261027497</v>
      </c>
      <c r="E36" s="166">
        <v>11.342857142857142</v>
      </c>
      <c r="F36" s="166">
        <v>12.444444444444443</v>
      </c>
      <c r="G36" s="166">
        <v>50.847493513232997</v>
      </c>
      <c r="H36" s="166">
        <v>14.745714285714284</v>
      </c>
      <c r="I36" s="166">
        <v>18.666666666666664</v>
      </c>
      <c r="J36" s="166">
        <v>84.259874465613933</v>
      </c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</row>
    <row r="37" spans="1:21" ht="16.899999999999999" customHeight="1">
      <c r="A37" s="135">
        <v>35</v>
      </c>
      <c r="B37" s="179" t="s">
        <v>88</v>
      </c>
      <c r="C37" s="137" t="s">
        <v>93</v>
      </c>
      <c r="D37" s="166">
        <v>11.372911261027497</v>
      </c>
      <c r="E37" s="166">
        <v>20.701831501831506</v>
      </c>
      <c r="F37" s="166">
        <v>28.393162393162399</v>
      </c>
      <c r="G37" s="166">
        <v>13.647493513232996</v>
      </c>
      <c r="H37" s="166">
        <v>26.912380952380961</v>
      </c>
      <c r="I37" s="166">
        <v>42.589743589743598</v>
      </c>
      <c r="J37" s="166">
        <v>83.149618055357564</v>
      </c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</row>
    <row r="38" spans="1:21" ht="16.5">
      <c r="A38" s="135">
        <v>36</v>
      </c>
      <c r="B38" s="179" t="s">
        <v>65</v>
      </c>
      <c r="C38" s="137" t="s">
        <v>68</v>
      </c>
      <c r="D38" s="166">
        <v>7.2878048780487745</v>
      </c>
      <c r="E38" s="166">
        <v>11.342857142857142</v>
      </c>
      <c r="F38" s="166">
        <v>37.393162393162399</v>
      </c>
      <c r="G38" s="166">
        <v>8.7453658536585284</v>
      </c>
      <c r="H38" s="166">
        <v>14.745714285714284</v>
      </c>
      <c r="I38" s="166">
        <v>56.089743589743598</v>
      </c>
      <c r="J38" s="166">
        <v>79.580823729116418</v>
      </c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</row>
    <row r="39" spans="1:21" ht="16.5">
      <c r="A39" s="135">
        <v>37</v>
      </c>
      <c r="B39" s="179" t="s">
        <v>65</v>
      </c>
      <c r="C39" s="137" t="s">
        <v>279</v>
      </c>
      <c r="D39" s="166">
        <v>22.372911261027497</v>
      </c>
      <c r="E39" s="166"/>
      <c r="F39" s="166">
        <v>34.393162393162399</v>
      </c>
      <c r="G39" s="166">
        <v>26.847493513232994</v>
      </c>
      <c r="H39" s="166">
        <v>0</v>
      </c>
      <c r="I39" s="166">
        <v>51.589743589743598</v>
      </c>
      <c r="J39" s="166">
        <v>78.437237102976596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</row>
    <row r="40" spans="1:21" ht="16.5">
      <c r="A40" s="135">
        <v>38</v>
      </c>
      <c r="B40" s="180" t="s">
        <v>41</v>
      </c>
      <c r="C40" s="180" t="s">
        <v>168</v>
      </c>
      <c r="D40" s="166"/>
      <c r="E40" s="166"/>
      <c r="F40" s="166">
        <v>50.393162393162399</v>
      </c>
      <c r="G40" s="166">
        <v>0</v>
      </c>
      <c r="H40" s="166">
        <v>0</v>
      </c>
      <c r="I40" s="166">
        <v>75.589743589743591</v>
      </c>
      <c r="J40" s="166">
        <v>75.589743589743591</v>
      </c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</row>
    <row r="41" spans="1:21" ht="16.5">
      <c r="A41" s="135">
        <v>39</v>
      </c>
      <c r="B41" s="179" t="s">
        <v>65</v>
      </c>
      <c r="C41" s="137" t="s">
        <v>74</v>
      </c>
      <c r="D41" s="166">
        <v>27.372911261027497</v>
      </c>
      <c r="E41" s="166">
        <v>31.701831501831506</v>
      </c>
      <c r="F41" s="166"/>
      <c r="G41" s="166">
        <v>32.847493513232997</v>
      </c>
      <c r="H41" s="166">
        <v>41.212380952380961</v>
      </c>
      <c r="I41" s="166">
        <v>0</v>
      </c>
      <c r="J41" s="166">
        <v>74.059874465613959</v>
      </c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</row>
    <row r="42" spans="1:21" ht="16.5">
      <c r="A42" s="135">
        <v>40</v>
      </c>
      <c r="B42" s="179" t="s">
        <v>88</v>
      </c>
      <c r="C42" s="137" t="s">
        <v>96</v>
      </c>
      <c r="D42" s="166">
        <v>24.372911261027497</v>
      </c>
      <c r="E42" s="166">
        <v>33.701831501831506</v>
      </c>
      <c r="F42" s="166"/>
      <c r="G42" s="166">
        <v>29.247493513232996</v>
      </c>
      <c r="H42" s="166">
        <v>43.812380952380963</v>
      </c>
      <c r="I42" s="166">
        <v>0</v>
      </c>
      <c r="J42" s="166">
        <v>73.059874465613959</v>
      </c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</row>
    <row r="43" spans="1:21" ht="16.5">
      <c r="A43" s="135">
        <v>41</v>
      </c>
      <c r="B43" s="179" t="s">
        <v>65</v>
      </c>
      <c r="C43" s="137" t="s">
        <v>77</v>
      </c>
      <c r="D43" s="166">
        <v>28.372911261027497</v>
      </c>
      <c r="E43" s="166">
        <v>26.445421245421244</v>
      </c>
      <c r="F43" s="166"/>
      <c r="G43" s="166">
        <v>34.047493513232993</v>
      </c>
      <c r="H43" s="166">
        <v>34.379047619047618</v>
      </c>
      <c r="I43" s="166">
        <v>0</v>
      </c>
      <c r="J43" s="166">
        <v>68.426541132280619</v>
      </c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</row>
    <row r="44" spans="1:21" ht="16.5">
      <c r="A44" s="135">
        <v>42</v>
      </c>
      <c r="B44" s="179" t="s">
        <v>65</v>
      </c>
      <c r="C44" s="137" t="s">
        <v>271</v>
      </c>
      <c r="D44" s="166">
        <v>53.372911261027497</v>
      </c>
      <c r="E44" s="166"/>
      <c r="F44" s="166"/>
      <c r="G44" s="166">
        <v>64.047493513232993</v>
      </c>
      <c r="H44" s="166">
        <v>0</v>
      </c>
      <c r="I44" s="166">
        <v>0</v>
      </c>
      <c r="J44" s="166">
        <v>64.047493513232993</v>
      </c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</row>
    <row r="45" spans="1:21" ht="16.5">
      <c r="A45" s="135">
        <v>43</v>
      </c>
      <c r="B45" s="179" t="s">
        <v>65</v>
      </c>
      <c r="C45" s="137" t="s">
        <v>278</v>
      </c>
      <c r="D45" s="166">
        <v>36.372911261027497</v>
      </c>
      <c r="E45" s="166"/>
      <c r="F45" s="166">
        <v>13.444444444444443</v>
      </c>
      <c r="G45" s="166">
        <v>43.647493513232995</v>
      </c>
      <c r="H45" s="166">
        <v>0</v>
      </c>
      <c r="I45" s="166">
        <v>20.166666666666664</v>
      </c>
      <c r="J45" s="166">
        <v>63.814160179899659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</row>
    <row r="46" spans="1:21" ht="16.5">
      <c r="A46" s="135">
        <v>44</v>
      </c>
      <c r="B46" s="180" t="s">
        <v>41</v>
      </c>
      <c r="C46" s="180" t="s">
        <v>323</v>
      </c>
      <c r="D46" s="166"/>
      <c r="E46" s="166"/>
      <c r="F46" s="166">
        <v>41.393162393162399</v>
      </c>
      <c r="G46" s="166">
        <v>0</v>
      </c>
      <c r="H46" s="166">
        <v>0</v>
      </c>
      <c r="I46" s="166">
        <v>62.089743589743598</v>
      </c>
      <c r="J46" s="166">
        <v>62.089743589743598</v>
      </c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1:21" ht="16.5">
      <c r="A47" s="135">
        <v>45</v>
      </c>
      <c r="B47" s="179" t="s">
        <v>65</v>
      </c>
      <c r="C47" s="137" t="s">
        <v>272</v>
      </c>
      <c r="D47" s="166">
        <v>51.372911261027497</v>
      </c>
      <c r="E47" s="166"/>
      <c r="F47" s="166"/>
      <c r="G47" s="166">
        <v>61.647493513232995</v>
      </c>
      <c r="H47" s="166">
        <v>0</v>
      </c>
      <c r="I47" s="166">
        <v>0</v>
      </c>
      <c r="J47" s="166">
        <v>61.647493513232995</v>
      </c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</row>
    <row r="48" spans="1:21" ht="16.5">
      <c r="A48" s="135">
        <v>46</v>
      </c>
      <c r="B48" s="179" t="s">
        <v>41</v>
      </c>
      <c r="C48" s="137" t="s">
        <v>53</v>
      </c>
      <c r="D48" s="166"/>
      <c r="E48" s="166">
        <v>42.701831501831506</v>
      </c>
      <c r="F48" s="166">
        <v>2.0555555555555571</v>
      </c>
      <c r="G48" s="166">
        <v>0</v>
      </c>
      <c r="H48" s="166">
        <v>55.512380952380958</v>
      </c>
      <c r="I48" s="166">
        <v>3.0833333333333357</v>
      </c>
      <c r="J48" s="166">
        <v>58.595714285714294</v>
      </c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</row>
    <row r="49" spans="1:21" ht="16.5">
      <c r="A49" s="135">
        <v>47</v>
      </c>
      <c r="B49" s="179" t="s">
        <v>41</v>
      </c>
      <c r="C49" s="137" t="s">
        <v>60</v>
      </c>
      <c r="D49" s="166">
        <v>15.287804878048775</v>
      </c>
      <c r="E49" s="166">
        <v>10.342857142857142</v>
      </c>
      <c r="F49" s="166">
        <v>17.444444444444443</v>
      </c>
      <c r="G49" s="166">
        <v>18.345365853658528</v>
      </c>
      <c r="H49" s="166">
        <v>13.445714285714285</v>
      </c>
      <c r="I49" s="166">
        <v>26.166666666666664</v>
      </c>
      <c r="J49" s="166">
        <v>57.957746806039481</v>
      </c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</row>
    <row r="50" spans="1:21" ht="16.5">
      <c r="A50" s="135">
        <v>48</v>
      </c>
      <c r="B50" s="179" t="s">
        <v>88</v>
      </c>
      <c r="C50" s="137" t="s">
        <v>99</v>
      </c>
      <c r="D50" s="166">
        <v>22.372911261027497</v>
      </c>
      <c r="E50" s="166">
        <v>15.701831501831506</v>
      </c>
      <c r="F50" s="166">
        <v>6.4444444444444429</v>
      </c>
      <c r="G50" s="166">
        <v>26.847493513232994</v>
      </c>
      <c r="H50" s="166">
        <v>20.412380952380961</v>
      </c>
      <c r="I50" s="166">
        <v>9.6666666666666643</v>
      </c>
      <c r="J50" s="166">
        <v>56.926541132280619</v>
      </c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</row>
    <row r="51" spans="1:21" ht="16.5">
      <c r="A51" s="135">
        <v>49</v>
      </c>
      <c r="B51" s="179" t="s">
        <v>41</v>
      </c>
      <c r="C51" s="137" t="s">
        <v>277</v>
      </c>
      <c r="D51" s="166">
        <v>41.372911261027497</v>
      </c>
      <c r="E51" s="166"/>
      <c r="F51" s="166"/>
      <c r="G51" s="166">
        <v>49.647493513232995</v>
      </c>
      <c r="H51" s="166">
        <v>0</v>
      </c>
      <c r="I51" s="166">
        <v>0</v>
      </c>
      <c r="J51" s="166">
        <v>49.647493513232995</v>
      </c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</row>
    <row r="52" spans="1:21" ht="16.5">
      <c r="A52" s="135">
        <v>50</v>
      </c>
      <c r="B52" s="179" t="s">
        <v>65</v>
      </c>
      <c r="C52" s="137" t="s">
        <v>80</v>
      </c>
      <c r="D52" s="166"/>
      <c r="E52" s="166">
        <v>36.701831501831506</v>
      </c>
      <c r="F52" s="166">
        <v>0.44444444444444287</v>
      </c>
      <c r="G52" s="166">
        <v>0</v>
      </c>
      <c r="H52" s="166">
        <v>47.712380952380961</v>
      </c>
      <c r="I52" s="166">
        <v>0.6666666666666643</v>
      </c>
      <c r="J52" s="166">
        <v>48.379047619047626</v>
      </c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</row>
    <row r="53" spans="1:21" ht="16.5">
      <c r="A53" s="135">
        <v>51</v>
      </c>
      <c r="B53" s="179" t="s">
        <v>88</v>
      </c>
      <c r="C53" s="137" t="s">
        <v>243</v>
      </c>
      <c r="D53" s="166">
        <v>18.372911261027497</v>
      </c>
      <c r="E53" s="166"/>
      <c r="F53" s="166">
        <v>16.393162393162399</v>
      </c>
      <c r="G53" s="166">
        <v>22.047493513232997</v>
      </c>
      <c r="H53" s="166">
        <v>0</v>
      </c>
      <c r="I53" s="166">
        <v>24.589743589743598</v>
      </c>
      <c r="J53" s="166">
        <v>46.637237102976599</v>
      </c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</row>
    <row r="54" spans="1:21" ht="16.5">
      <c r="A54" s="135">
        <v>52</v>
      </c>
      <c r="B54" s="179" t="s">
        <v>65</v>
      </c>
      <c r="C54" s="137" t="s">
        <v>222</v>
      </c>
      <c r="D54" s="166">
        <v>38.372911261027497</v>
      </c>
      <c r="E54" s="166"/>
      <c r="F54" s="166"/>
      <c r="G54" s="166">
        <v>46.047493513232993</v>
      </c>
      <c r="H54" s="166">
        <v>0</v>
      </c>
      <c r="I54" s="166">
        <v>0</v>
      </c>
      <c r="J54" s="166">
        <v>46.047493513232993</v>
      </c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</row>
    <row r="55" spans="1:21" ht="16.5">
      <c r="A55" s="135">
        <v>53</v>
      </c>
      <c r="B55" s="179" t="s">
        <v>41</v>
      </c>
      <c r="C55" s="137" t="s">
        <v>170</v>
      </c>
      <c r="D55" s="166">
        <v>16.287804878048775</v>
      </c>
      <c r="E55" s="166"/>
      <c r="F55" s="166">
        <v>16.444444444444443</v>
      </c>
      <c r="G55" s="166">
        <v>19.545365853658527</v>
      </c>
      <c r="H55" s="166">
        <v>0</v>
      </c>
      <c r="I55" s="166">
        <v>24.666666666666664</v>
      </c>
      <c r="J55" s="166">
        <v>44.212032520325195</v>
      </c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</row>
    <row r="56" spans="1:21" ht="16.5">
      <c r="A56" s="135">
        <v>54</v>
      </c>
      <c r="B56" s="179" t="s">
        <v>88</v>
      </c>
      <c r="C56" s="137" t="s">
        <v>100</v>
      </c>
      <c r="D56" s="166">
        <v>1.7999999999999972</v>
      </c>
      <c r="E56" s="166">
        <v>12.701831501831506</v>
      </c>
      <c r="F56" s="166">
        <v>16.803418803418808</v>
      </c>
      <c r="G56" s="166">
        <v>2.1599999999999966</v>
      </c>
      <c r="H56" s="166">
        <v>16.512380952380958</v>
      </c>
      <c r="I56" s="166">
        <v>25.205128205128212</v>
      </c>
      <c r="J56" s="166">
        <v>43.877509157509166</v>
      </c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</row>
    <row r="57" spans="1:21" ht="16.5">
      <c r="A57" s="135">
        <v>55</v>
      </c>
      <c r="B57" s="179" t="s">
        <v>88</v>
      </c>
      <c r="C57" s="137" t="s">
        <v>105</v>
      </c>
      <c r="D57" s="166">
        <v>0</v>
      </c>
      <c r="E57" s="166">
        <v>0</v>
      </c>
      <c r="F57" s="166">
        <v>26.393162393162399</v>
      </c>
      <c r="G57" s="166">
        <v>0</v>
      </c>
      <c r="H57" s="166">
        <v>0</v>
      </c>
      <c r="I57" s="166">
        <v>39.589743589743598</v>
      </c>
      <c r="J57" s="166">
        <v>39.589743589743598</v>
      </c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</row>
    <row r="58" spans="1:21" ht="16.5">
      <c r="A58" s="135">
        <v>56</v>
      </c>
      <c r="B58" s="179" t="s">
        <v>88</v>
      </c>
      <c r="C58" s="137" t="s">
        <v>94</v>
      </c>
      <c r="D58" s="166">
        <v>10.487804878048777</v>
      </c>
      <c r="E58" s="166">
        <v>18.958974358974359</v>
      </c>
      <c r="F58" s="166"/>
      <c r="G58" s="166">
        <v>12.585365853658532</v>
      </c>
      <c r="H58" s="166">
        <v>24.646666666666668</v>
      </c>
      <c r="I58" s="166">
        <v>0</v>
      </c>
      <c r="J58" s="166">
        <v>37.232032520325198</v>
      </c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</row>
    <row r="59" spans="1:21" ht="16.5">
      <c r="A59" s="135">
        <v>57</v>
      </c>
      <c r="B59" s="179" t="s">
        <v>88</v>
      </c>
      <c r="C59" s="137" t="s">
        <v>98</v>
      </c>
      <c r="D59" s="166">
        <v>11.543124026984941</v>
      </c>
      <c r="E59" s="166">
        <v>14.958974358974359</v>
      </c>
      <c r="F59" s="166">
        <v>1.4444444444444429</v>
      </c>
      <c r="G59" s="166">
        <v>13.851748832381929</v>
      </c>
      <c r="H59" s="166">
        <v>19.446666666666669</v>
      </c>
      <c r="I59" s="166">
        <v>2.1666666666666643</v>
      </c>
      <c r="J59" s="166">
        <v>35.465082165715266</v>
      </c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</row>
    <row r="60" spans="1:21" ht="16.5">
      <c r="A60" s="135">
        <v>58</v>
      </c>
      <c r="B60" s="179" t="s">
        <v>65</v>
      </c>
      <c r="C60" s="137" t="s">
        <v>193</v>
      </c>
      <c r="D60" s="166">
        <v>29.372911261027497</v>
      </c>
      <c r="E60" s="166"/>
      <c r="F60" s="166"/>
      <c r="G60" s="166">
        <v>35.247493513232996</v>
      </c>
      <c r="H60" s="166">
        <v>0</v>
      </c>
      <c r="I60" s="166">
        <v>0</v>
      </c>
      <c r="J60" s="166">
        <v>35.247493513232996</v>
      </c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</row>
    <row r="61" spans="1:21" ht="16.5">
      <c r="A61" s="135">
        <v>59</v>
      </c>
      <c r="B61" s="179" t="s">
        <v>88</v>
      </c>
      <c r="C61" s="137" t="s">
        <v>106</v>
      </c>
      <c r="D61" s="166">
        <v>28.372911261027497</v>
      </c>
      <c r="E61" s="166">
        <v>0</v>
      </c>
      <c r="F61" s="166"/>
      <c r="G61" s="166">
        <v>34.047493513232993</v>
      </c>
      <c r="H61" s="166">
        <v>0</v>
      </c>
      <c r="I61" s="166">
        <v>0</v>
      </c>
      <c r="J61" s="166">
        <v>34.047493513232993</v>
      </c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</row>
    <row r="62" spans="1:21" ht="16.5">
      <c r="A62" s="135">
        <v>60</v>
      </c>
      <c r="B62" s="179" t="s">
        <v>88</v>
      </c>
      <c r="C62" s="137" t="s">
        <v>237</v>
      </c>
      <c r="D62" s="166">
        <v>15.372911261027497</v>
      </c>
      <c r="E62" s="166"/>
      <c r="F62" s="166">
        <v>10.393162393162399</v>
      </c>
      <c r="G62" s="166">
        <v>18.447493513232995</v>
      </c>
      <c r="H62" s="166">
        <v>0</v>
      </c>
      <c r="I62" s="166">
        <v>15.589743589743598</v>
      </c>
      <c r="J62" s="166">
        <v>34.03723710297659</v>
      </c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</row>
    <row r="63" spans="1:21" ht="16.5">
      <c r="A63" s="135">
        <v>61</v>
      </c>
      <c r="B63" s="179" t="s">
        <v>88</v>
      </c>
      <c r="C63" s="137" t="s">
        <v>91</v>
      </c>
      <c r="D63" s="166"/>
      <c r="E63" s="166">
        <v>25.701831501831506</v>
      </c>
      <c r="F63" s="166"/>
      <c r="G63" s="166">
        <v>0</v>
      </c>
      <c r="H63" s="166">
        <v>33.412380952380957</v>
      </c>
      <c r="I63" s="166">
        <v>0</v>
      </c>
      <c r="J63" s="166">
        <v>33.412380952380957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</row>
    <row r="64" spans="1:21" ht="16.5">
      <c r="A64" s="135">
        <v>62</v>
      </c>
      <c r="B64" s="179" t="s">
        <v>41</v>
      </c>
      <c r="C64" s="137" t="s">
        <v>63</v>
      </c>
      <c r="D64" s="166"/>
      <c r="E64" s="166">
        <v>12.342857142857142</v>
      </c>
      <c r="F64" s="166">
        <v>9.4444444444444429</v>
      </c>
      <c r="G64" s="166">
        <v>0</v>
      </c>
      <c r="H64" s="166">
        <v>16.045714285714286</v>
      </c>
      <c r="I64" s="166">
        <v>14.166666666666664</v>
      </c>
      <c r="J64" s="166">
        <v>30.212380952380951</v>
      </c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</row>
    <row r="65" spans="1:21" ht="16.5">
      <c r="A65" s="135">
        <v>63</v>
      </c>
      <c r="B65" s="179" t="s">
        <v>41</v>
      </c>
      <c r="C65" s="137" t="s">
        <v>200</v>
      </c>
      <c r="D65" s="166">
        <v>11.487804878048777</v>
      </c>
      <c r="E65" s="166"/>
      <c r="F65" s="166">
        <v>10.444444444444443</v>
      </c>
      <c r="G65" s="166">
        <v>13.785365853658533</v>
      </c>
      <c r="H65" s="166">
        <v>0</v>
      </c>
      <c r="I65" s="166">
        <v>15.666666666666664</v>
      </c>
      <c r="J65" s="166">
        <v>29.452032520325197</v>
      </c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</row>
    <row r="66" spans="1:21" ht="16.5">
      <c r="A66" s="135">
        <v>64</v>
      </c>
      <c r="B66" s="179" t="s">
        <v>88</v>
      </c>
      <c r="C66" s="137" t="s">
        <v>107</v>
      </c>
      <c r="D66" s="166">
        <v>20.543124026984941</v>
      </c>
      <c r="E66" s="166">
        <v>0</v>
      </c>
      <c r="F66" s="166"/>
      <c r="G66" s="166">
        <v>24.65174883238193</v>
      </c>
      <c r="H66" s="166">
        <v>0</v>
      </c>
      <c r="I66" s="166">
        <v>0</v>
      </c>
      <c r="J66" s="166">
        <v>24.65174883238193</v>
      </c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</row>
    <row r="67" spans="1:21" ht="16.5">
      <c r="A67" s="135">
        <v>65</v>
      </c>
      <c r="B67" s="179" t="s">
        <v>65</v>
      </c>
      <c r="C67" s="137" t="s">
        <v>223</v>
      </c>
      <c r="D67" s="166">
        <v>7.2878048780487745</v>
      </c>
      <c r="E67" s="166"/>
      <c r="F67" s="166">
        <v>10.444444444444443</v>
      </c>
      <c r="G67" s="166">
        <v>8.7453658536585284</v>
      </c>
      <c r="H67" s="166">
        <v>0</v>
      </c>
      <c r="I67" s="166">
        <v>15.666666666666664</v>
      </c>
      <c r="J67" s="166">
        <v>24.412032520325191</v>
      </c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</row>
    <row r="68" spans="1:21" ht="16.5">
      <c r="A68" s="135">
        <v>66</v>
      </c>
      <c r="B68" s="179" t="s">
        <v>88</v>
      </c>
      <c r="C68" s="137" t="s">
        <v>101</v>
      </c>
      <c r="D68" s="166"/>
      <c r="E68" s="166">
        <v>14.701831501831506</v>
      </c>
      <c r="F68" s="166">
        <v>2.4444444444444429</v>
      </c>
      <c r="G68" s="166">
        <v>0</v>
      </c>
      <c r="H68" s="166">
        <v>19.11238095238096</v>
      </c>
      <c r="I68" s="166">
        <v>3.6666666666666643</v>
      </c>
      <c r="J68" s="166">
        <v>22.779047619047624</v>
      </c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</row>
    <row r="69" spans="1:21" ht="16.5">
      <c r="A69" s="135">
        <v>67</v>
      </c>
      <c r="B69" s="179" t="s">
        <v>65</v>
      </c>
      <c r="C69" s="137" t="s">
        <v>84</v>
      </c>
      <c r="D69" s="166">
        <v>7.2878048780487745</v>
      </c>
      <c r="E69" s="166">
        <v>10.342857142857142</v>
      </c>
      <c r="F69" s="166"/>
      <c r="G69" s="166">
        <v>8.7453658536585284</v>
      </c>
      <c r="H69" s="166">
        <v>13.445714285714285</v>
      </c>
      <c r="I69" s="166">
        <v>0</v>
      </c>
      <c r="J69" s="166">
        <v>22.191080139372815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</row>
    <row r="70" spans="1:21" ht="16.5">
      <c r="A70" s="135">
        <v>68</v>
      </c>
      <c r="B70" s="180" t="s">
        <v>41</v>
      </c>
      <c r="C70" s="180" t="s">
        <v>201</v>
      </c>
      <c r="D70" s="166"/>
      <c r="E70" s="166"/>
      <c r="F70" s="166">
        <v>14.444444444444443</v>
      </c>
      <c r="G70" s="166">
        <v>0</v>
      </c>
      <c r="H70" s="166">
        <v>0</v>
      </c>
      <c r="I70" s="166">
        <v>21.666666666666664</v>
      </c>
      <c r="J70" s="166">
        <v>21.666666666666664</v>
      </c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</row>
    <row r="71" spans="1:21" ht="16.5">
      <c r="A71" s="135">
        <v>69</v>
      </c>
      <c r="B71" s="180" t="s">
        <v>88</v>
      </c>
      <c r="C71" s="180" t="s">
        <v>232</v>
      </c>
      <c r="D71" s="166"/>
      <c r="E71" s="166"/>
      <c r="F71" s="166">
        <v>14.393162393162399</v>
      </c>
      <c r="G71" s="166">
        <v>0</v>
      </c>
      <c r="H71" s="166">
        <v>0</v>
      </c>
      <c r="I71" s="166">
        <v>21.589743589743598</v>
      </c>
      <c r="J71" s="166">
        <v>21.589743589743598</v>
      </c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</row>
    <row r="72" spans="1:21" ht="16.5">
      <c r="A72" s="135">
        <v>70</v>
      </c>
      <c r="B72" s="180" t="s">
        <v>65</v>
      </c>
      <c r="C72" s="180" t="s">
        <v>320</v>
      </c>
      <c r="D72" s="166"/>
      <c r="E72" s="166"/>
      <c r="F72" s="166">
        <v>12.444444444444443</v>
      </c>
      <c r="G72" s="166">
        <v>0</v>
      </c>
      <c r="H72" s="166">
        <v>0</v>
      </c>
      <c r="I72" s="166">
        <v>18.666666666666664</v>
      </c>
      <c r="J72" s="166">
        <v>18.666666666666664</v>
      </c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</row>
    <row r="73" spans="1:21" ht="16.5">
      <c r="A73" s="135">
        <v>71</v>
      </c>
      <c r="B73" s="180" t="s">
        <v>65</v>
      </c>
      <c r="C73" s="180" t="s">
        <v>322</v>
      </c>
      <c r="D73" s="166"/>
      <c r="E73" s="166"/>
      <c r="F73" s="166">
        <v>12.444444444444443</v>
      </c>
      <c r="G73" s="166">
        <v>0</v>
      </c>
      <c r="H73" s="166">
        <v>0</v>
      </c>
      <c r="I73" s="166">
        <v>18.666666666666664</v>
      </c>
      <c r="J73" s="166">
        <v>18.666666666666664</v>
      </c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</row>
    <row r="74" spans="1:21" ht="16.5">
      <c r="A74" s="135">
        <v>72</v>
      </c>
      <c r="B74" s="180" t="s">
        <v>65</v>
      </c>
      <c r="C74" s="180" t="s">
        <v>321</v>
      </c>
      <c r="D74" s="166"/>
      <c r="E74" s="166"/>
      <c r="F74" s="166">
        <v>12.444444444444443</v>
      </c>
      <c r="G74" s="166">
        <v>0</v>
      </c>
      <c r="H74" s="166">
        <v>0</v>
      </c>
      <c r="I74" s="166">
        <v>18.666666666666664</v>
      </c>
      <c r="J74" s="166">
        <v>18.666666666666664</v>
      </c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</row>
    <row r="75" spans="1:21" ht="16.5">
      <c r="A75" s="135">
        <v>73</v>
      </c>
      <c r="B75" s="179" t="s">
        <v>65</v>
      </c>
      <c r="C75" s="137" t="s">
        <v>86</v>
      </c>
      <c r="D75" s="166"/>
      <c r="E75" s="166">
        <v>7.3428571428571416</v>
      </c>
      <c r="F75" s="166">
        <v>4.4444444444444429</v>
      </c>
      <c r="G75" s="166">
        <v>0</v>
      </c>
      <c r="H75" s="166">
        <v>9.5457142857142845</v>
      </c>
      <c r="I75" s="166">
        <v>6.6666666666666643</v>
      </c>
      <c r="J75" s="166">
        <v>16.212380952380947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</row>
    <row r="76" spans="1:21" ht="16.5">
      <c r="A76" s="135">
        <v>74</v>
      </c>
      <c r="B76" s="179" t="s">
        <v>41</v>
      </c>
      <c r="C76" s="137" t="s">
        <v>54</v>
      </c>
      <c r="D76" s="166"/>
      <c r="E76" s="166">
        <v>12.342857142857142</v>
      </c>
      <c r="F76" s="166"/>
      <c r="G76" s="166">
        <v>0</v>
      </c>
      <c r="H76" s="166">
        <v>16.045714285714286</v>
      </c>
      <c r="I76" s="166">
        <v>0</v>
      </c>
      <c r="J76" s="166">
        <v>16.045714285714286</v>
      </c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</row>
    <row r="77" spans="1:21" ht="16.5">
      <c r="A77" s="135">
        <v>75</v>
      </c>
      <c r="B77" s="179" t="s">
        <v>65</v>
      </c>
      <c r="C77" s="137" t="s">
        <v>216</v>
      </c>
      <c r="D77" s="166">
        <v>13.287804878048775</v>
      </c>
      <c r="E77" s="166"/>
      <c r="F77" s="166"/>
      <c r="G77" s="166">
        <v>15.945365853658529</v>
      </c>
      <c r="H77" s="166">
        <v>0</v>
      </c>
      <c r="I77" s="166">
        <v>0</v>
      </c>
      <c r="J77" s="166">
        <v>15.945365853658529</v>
      </c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</row>
    <row r="78" spans="1:21" ht="16.5">
      <c r="A78" s="135">
        <v>76</v>
      </c>
      <c r="B78" s="179" t="s">
        <v>41</v>
      </c>
      <c r="C78" s="137" t="s">
        <v>211</v>
      </c>
      <c r="D78" s="166">
        <v>13.287804878048775</v>
      </c>
      <c r="E78" s="166"/>
      <c r="F78" s="166"/>
      <c r="G78" s="166">
        <v>15.945365853658529</v>
      </c>
      <c r="H78" s="166">
        <v>0</v>
      </c>
      <c r="I78" s="166">
        <v>0</v>
      </c>
      <c r="J78" s="166">
        <v>15.945365853658529</v>
      </c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</row>
    <row r="79" spans="1:21" ht="16.5">
      <c r="A79" s="135">
        <v>77</v>
      </c>
      <c r="B79" s="179" t="s">
        <v>65</v>
      </c>
      <c r="C79" s="137" t="s">
        <v>81</v>
      </c>
      <c r="D79" s="166"/>
      <c r="E79" s="166">
        <v>11.342857142857142</v>
      </c>
      <c r="F79" s="166"/>
      <c r="G79" s="166">
        <v>0</v>
      </c>
      <c r="H79" s="166">
        <v>14.745714285714284</v>
      </c>
      <c r="I79" s="166">
        <v>0</v>
      </c>
      <c r="J79" s="166">
        <v>14.745714285714284</v>
      </c>
      <c r="K79" s="189"/>
      <c r="L79" s="189"/>
      <c r="M79" s="189"/>
      <c r="N79" s="189"/>
      <c r="O79" s="188"/>
      <c r="P79" s="188"/>
      <c r="Q79" s="188"/>
      <c r="R79" s="188"/>
      <c r="S79" s="188"/>
      <c r="T79" s="188"/>
      <c r="U79" s="188"/>
    </row>
    <row r="80" spans="1:21" ht="16.5">
      <c r="A80" s="135">
        <v>78</v>
      </c>
      <c r="B80" s="179" t="s">
        <v>65</v>
      </c>
      <c r="C80" s="137" t="s">
        <v>87</v>
      </c>
      <c r="D80" s="166"/>
      <c r="E80" s="166">
        <v>4.3428571428571416</v>
      </c>
      <c r="F80" s="166">
        <v>5.4444444444444429</v>
      </c>
      <c r="G80" s="166">
        <v>0</v>
      </c>
      <c r="H80" s="166">
        <v>5.6457142857142841</v>
      </c>
      <c r="I80" s="166">
        <v>8.1666666666666643</v>
      </c>
      <c r="J80" s="166">
        <v>13.812380952380948</v>
      </c>
      <c r="K80" s="189"/>
      <c r="L80" s="189"/>
      <c r="M80" s="189"/>
      <c r="N80" s="189"/>
      <c r="O80" s="188"/>
      <c r="P80" s="188"/>
      <c r="Q80" s="188"/>
      <c r="R80" s="188"/>
      <c r="S80" s="188"/>
      <c r="T80" s="188"/>
      <c r="U80" s="188"/>
    </row>
    <row r="81" spans="1:21" ht="16.5">
      <c r="A81" s="135">
        <v>79</v>
      </c>
      <c r="B81" s="180" t="s">
        <v>41</v>
      </c>
      <c r="C81" s="180" t="s">
        <v>196</v>
      </c>
      <c r="D81" s="166"/>
      <c r="E81" s="166"/>
      <c r="F81" s="166">
        <v>9.0555555555555571</v>
      </c>
      <c r="G81" s="166">
        <v>0</v>
      </c>
      <c r="H81" s="166">
        <v>0</v>
      </c>
      <c r="I81" s="166">
        <v>13.583333333333336</v>
      </c>
      <c r="J81" s="166">
        <v>13.583333333333336</v>
      </c>
      <c r="K81" s="189"/>
      <c r="L81" s="189"/>
      <c r="M81" s="189"/>
      <c r="N81" s="189"/>
      <c r="O81" s="188"/>
      <c r="P81" s="188"/>
      <c r="Q81" s="188"/>
      <c r="R81" s="188"/>
      <c r="S81" s="188"/>
      <c r="T81" s="188"/>
      <c r="U81" s="188"/>
    </row>
    <row r="82" spans="1:21" ht="16.5">
      <c r="A82" s="135">
        <v>80</v>
      </c>
      <c r="B82" s="179" t="s">
        <v>41</v>
      </c>
      <c r="C82" s="137" t="s">
        <v>51</v>
      </c>
      <c r="D82" s="166"/>
      <c r="E82" s="166">
        <v>9.5999999999999943</v>
      </c>
      <c r="F82" s="166"/>
      <c r="G82" s="166">
        <v>0</v>
      </c>
      <c r="H82" s="166">
        <v>12.479999999999993</v>
      </c>
      <c r="I82" s="166">
        <v>0</v>
      </c>
      <c r="J82" s="166">
        <v>12.479999999999993</v>
      </c>
      <c r="K82" s="189"/>
      <c r="L82" s="189"/>
      <c r="M82" s="189"/>
      <c r="N82" s="189"/>
      <c r="O82" s="188"/>
      <c r="P82" s="188"/>
      <c r="Q82" s="188"/>
      <c r="R82" s="188"/>
      <c r="S82" s="188"/>
      <c r="T82" s="188"/>
      <c r="U82" s="188"/>
    </row>
    <row r="83" spans="1:21" ht="16.5">
      <c r="A83" s="135">
        <v>81</v>
      </c>
      <c r="B83" s="179" t="s">
        <v>41</v>
      </c>
      <c r="C83" s="137" t="s">
        <v>55</v>
      </c>
      <c r="D83" s="166"/>
      <c r="E83" s="166">
        <v>8.5999999999999943</v>
      </c>
      <c r="F83" s="166"/>
      <c r="G83" s="166">
        <v>0</v>
      </c>
      <c r="H83" s="166">
        <v>11.179999999999993</v>
      </c>
      <c r="I83" s="166">
        <v>0</v>
      </c>
      <c r="J83" s="166">
        <v>11.179999999999993</v>
      </c>
      <c r="K83" s="189"/>
      <c r="L83" s="189"/>
      <c r="M83" s="189"/>
      <c r="N83" s="189"/>
      <c r="O83" s="188"/>
      <c r="P83" s="188"/>
      <c r="Q83" s="188"/>
      <c r="R83" s="188"/>
      <c r="S83" s="188"/>
      <c r="T83" s="188"/>
      <c r="U83" s="188"/>
    </row>
    <row r="84" spans="1:21" ht="16.5">
      <c r="A84" s="135">
        <v>82</v>
      </c>
      <c r="B84" s="179" t="s">
        <v>65</v>
      </c>
      <c r="C84" s="137" t="s">
        <v>83</v>
      </c>
      <c r="D84" s="166"/>
      <c r="E84" s="166">
        <v>8.3428571428571416</v>
      </c>
      <c r="F84" s="166"/>
      <c r="G84" s="166">
        <v>0</v>
      </c>
      <c r="H84" s="166">
        <v>10.845714285714285</v>
      </c>
      <c r="I84" s="166">
        <v>0</v>
      </c>
      <c r="J84" s="166">
        <v>10.845714285714285</v>
      </c>
      <c r="K84" s="189"/>
      <c r="L84" s="189"/>
      <c r="M84" s="189"/>
      <c r="N84" s="189"/>
      <c r="O84" s="188"/>
      <c r="P84" s="188"/>
      <c r="Q84" s="188"/>
      <c r="R84" s="188"/>
      <c r="S84" s="188"/>
      <c r="T84" s="188"/>
      <c r="U84" s="188"/>
    </row>
    <row r="85" spans="1:21" ht="16.5">
      <c r="A85" s="135">
        <v>83</v>
      </c>
      <c r="B85" s="179" t="s">
        <v>65</v>
      </c>
      <c r="C85" s="137" t="s">
        <v>214</v>
      </c>
      <c r="D85" s="166">
        <v>8.7999999999999972</v>
      </c>
      <c r="E85" s="166"/>
      <c r="F85" s="166"/>
      <c r="G85" s="166">
        <v>10.559999999999997</v>
      </c>
      <c r="H85" s="166">
        <v>0</v>
      </c>
      <c r="I85" s="166">
        <v>0</v>
      </c>
      <c r="J85" s="166">
        <v>10.559999999999997</v>
      </c>
      <c r="K85" s="189"/>
      <c r="L85" s="189"/>
      <c r="M85" s="189"/>
      <c r="N85" s="189"/>
      <c r="O85" s="188"/>
      <c r="P85" s="188"/>
      <c r="Q85" s="188"/>
      <c r="R85" s="188"/>
      <c r="S85" s="188"/>
      <c r="T85" s="188"/>
      <c r="U85" s="188"/>
    </row>
    <row r="86" spans="1:21" ht="16.5">
      <c r="A86" s="135">
        <v>84</v>
      </c>
      <c r="B86" s="179" t="s">
        <v>65</v>
      </c>
      <c r="C86" s="137" t="s">
        <v>281</v>
      </c>
      <c r="D86" s="166">
        <v>8.2878048780487745</v>
      </c>
      <c r="E86" s="166"/>
      <c r="F86" s="166"/>
      <c r="G86" s="166">
        <v>9.9453658536585294</v>
      </c>
      <c r="H86" s="166">
        <v>0</v>
      </c>
      <c r="I86" s="166">
        <v>0</v>
      </c>
      <c r="J86" s="166">
        <v>9.9453658536585294</v>
      </c>
      <c r="K86" s="189"/>
      <c r="L86" s="189"/>
      <c r="M86" s="189"/>
      <c r="N86" s="189"/>
      <c r="O86" s="188"/>
      <c r="P86" s="188"/>
      <c r="Q86" s="188"/>
      <c r="R86" s="188"/>
      <c r="S86" s="188"/>
      <c r="T86" s="188"/>
      <c r="U86" s="188"/>
    </row>
    <row r="87" spans="1:21" ht="16.5">
      <c r="A87" s="135">
        <v>85</v>
      </c>
      <c r="B87" s="180" t="s">
        <v>88</v>
      </c>
      <c r="C87" s="180" t="s">
        <v>318</v>
      </c>
      <c r="D87" s="166"/>
      <c r="E87" s="166"/>
      <c r="F87" s="166">
        <v>6.4444444444444429</v>
      </c>
      <c r="G87" s="166">
        <v>0</v>
      </c>
      <c r="H87" s="166">
        <v>0</v>
      </c>
      <c r="I87" s="166">
        <v>9.6666666666666643</v>
      </c>
      <c r="J87" s="166">
        <v>9.6666666666666643</v>
      </c>
      <c r="K87" s="189"/>
      <c r="L87" s="189"/>
      <c r="M87" s="189"/>
      <c r="N87" s="189"/>
      <c r="O87" s="188"/>
      <c r="P87" s="188"/>
      <c r="Q87" s="188"/>
      <c r="R87" s="188"/>
      <c r="S87" s="188"/>
      <c r="T87" s="188"/>
      <c r="U87" s="188"/>
    </row>
    <row r="88" spans="1:21" ht="16.5">
      <c r="A88" s="135">
        <v>86</v>
      </c>
      <c r="B88" s="180" t="s">
        <v>65</v>
      </c>
      <c r="C88" s="180" t="s">
        <v>319</v>
      </c>
      <c r="D88" s="166"/>
      <c r="E88" s="166"/>
      <c r="F88" s="166">
        <v>6.4444444444444429</v>
      </c>
      <c r="G88" s="166">
        <v>0</v>
      </c>
      <c r="H88" s="166">
        <v>0</v>
      </c>
      <c r="I88" s="166">
        <v>9.6666666666666643</v>
      </c>
      <c r="J88" s="166">
        <v>9.6666666666666643</v>
      </c>
      <c r="K88" s="189"/>
      <c r="L88" s="189"/>
      <c r="M88" s="189"/>
      <c r="N88" s="189"/>
      <c r="O88" s="188"/>
      <c r="P88" s="188"/>
      <c r="Q88" s="188"/>
      <c r="R88" s="188"/>
      <c r="S88" s="188"/>
      <c r="T88" s="188"/>
      <c r="U88" s="188"/>
    </row>
    <row r="89" spans="1:21" ht="16.5">
      <c r="A89" s="135">
        <v>87</v>
      </c>
      <c r="B89" s="179" t="s">
        <v>41</v>
      </c>
      <c r="C89" s="137" t="s">
        <v>58</v>
      </c>
      <c r="D89" s="166"/>
      <c r="E89" s="166">
        <v>7.3428571428571416</v>
      </c>
      <c r="F89" s="166"/>
      <c r="G89" s="166">
        <v>0</v>
      </c>
      <c r="H89" s="166">
        <v>9.5457142857142845</v>
      </c>
      <c r="I89" s="166">
        <v>0</v>
      </c>
      <c r="J89" s="166">
        <v>9.5457142857142845</v>
      </c>
      <c r="K89" s="189"/>
      <c r="L89" s="189"/>
      <c r="M89" s="189"/>
      <c r="N89" s="189"/>
      <c r="O89" s="188"/>
      <c r="P89" s="188"/>
      <c r="Q89" s="188"/>
      <c r="R89" s="188"/>
      <c r="S89" s="188"/>
      <c r="T89" s="188"/>
      <c r="U89" s="188"/>
    </row>
    <row r="90" spans="1:21" ht="16.5">
      <c r="A90" s="135">
        <v>88</v>
      </c>
      <c r="B90" s="179" t="s">
        <v>41</v>
      </c>
      <c r="C90" s="137" t="s">
        <v>64</v>
      </c>
      <c r="D90" s="166"/>
      <c r="E90" s="166">
        <v>6.3428571428571416</v>
      </c>
      <c r="F90" s="166"/>
      <c r="G90" s="166">
        <v>0</v>
      </c>
      <c r="H90" s="166">
        <v>8.2457142857142838</v>
      </c>
      <c r="I90" s="166">
        <v>0</v>
      </c>
      <c r="J90" s="166">
        <v>8.2457142857142838</v>
      </c>
      <c r="K90" s="189"/>
      <c r="L90" s="189"/>
      <c r="M90" s="189"/>
      <c r="N90" s="189"/>
      <c r="O90" s="188"/>
      <c r="P90" s="188"/>
      <c r="Q90" s="188"/>
      <c r="R90" s="188"/>
      <c r="S90" s="188"/>
      <c r="T90" s="188"/>
      <c r="U90" s="188"/>
    </row>
    <row r="91" spans="1:21" ht="16.5">
      <c r="A91" s="135">
        <v>89</v>
      </c>
      <c r="B91" s="179" t="s">
        <v>88</v>
      </c>
      <c r="C91" s="137" t="s">
        <v>235</v>
      </c>
      <c r="D91" s="166">
        <v>6.6297872340425528</v>
      </c>
      <c r="E91" s="166"/>
      <c r="F91" s="166"/>
      <c r="G91" s="166">
        <v>7.9557446808510628</v>
      </c>
      <c r="H91" s="166">
        <v>0</v>
      </c>
      <c r="I91" s="166">
        <v>0</v>
      </c>
      <c r="J91" s="166">
        <v>7.9557446808510628</v>
      </c>
      <c r="K91" s="189"/>
      <c r="L91" s="189"/>
      <c r="M91" s="189"/>
      <c r="N91" s="189"/>
      <c r="O91" s="188"/>
      <c r="P91" s="188"/>
      <c r="Q91" s="188"/>
      <c r="R91" s="188"/>
      <c r="S91" s="188"/>
      <c r="T91" s="188"/>
      <c r="U91" s="188"/>
    </row>
    <row r="92" spans="1:21" ht="16.5">
      <c r="A92" s="135">
        <v>90</v>
      </c>
      <c r="B92" s="180" t="s">
        <v>65</v>
      </c>
      <c r="C92" s="180" t="s">
        <v>226</v>
      </c>
      <c r="D92" s="166"/>
      <c r="E92" s="166"/>
      <c r="F92" s="166">
        <v>4.4444444444444429</v>
      </c>
      <c r="G92" s="166">
        <v>0</v>
      </c>
      <c r="H92" s="166">
        <v>0</v>
      </c>
      <c r="I92" s="166">
        <v>6.6666666666666643</v>
      </c>
      <c r="J92" s="166">
        <v>6.6666666666666643</v>
      </c>
      <c r="K92" s="189"/>
      <c r="L92" s="189"/>
      <c r="M92" s="189"/>
      <c r="N92" s="189"/>
      <c r="O92" s="188"/>
      <c r="P92" s="188"/>
      <c r="Q92" s="188"/>
      <c r="R92" s="188"/>
      <c r="S92" s="188"/>
      <c r="T92" s="188"/>
      <c r="U92" s="188"/>
    </row>
    <row r="93" spans="1:21" ht="16.5">
      <c r="A93" s="135">
        <v>91</v>
      </c>
      <c r="B93" s="180" t="s">
        <v>88</v>
      </c>
      <c r="C93" s="180" t="s">
        <v>228</v>
      </c>
      <c r="D93" s="166"/>
      <c r="E93" s="166"/>
      <c r="F93" s="166">
        <v>4.3888888888888857</v>
      </c>
      <c r="G93" s="166">
        <v>0</v>
      </c>
      <c r="H93" s="166">
        <v>0</v>
      </c>
      <c r="I93" s="166">
        <v>6.5833333333333286</v>
      </c>
      <c r="J93" s="166">
        <v>6.5833333333333286</v>
      </c>
      <c r="K93" s="189"/>
      <c r="L93" s="189"/>
      <c r="M93" s="189"/>
      <c r="N93" s="189"/>
      <c r="O93" s="188"/>
      <c r="P93" s="188"/>
      <c r="Q93" s="188"/>
      <c r="R93" s="188"/>
      <c r="S93" s="188"/>
      <c r="T93" s="188"/>
      <c r="U93" s="188"/>
    </row>
    <row r="94" spans="1:21" ht="16.5">
      <c r="A94" s="135">
        <v>92</v>
      </c>
      <c r="B94" s="179" t="s">
        <v>88</v>
      </c>
      <c r="C94" s="137" t="s">
        <v>110</v>
      </c>
      <c r="D94" s="166"/>
      <c r="E94" s="166">
        <v>4.7428571428571473</v>
      </c>
      <c r="F94" s="166"/>
      <c r="G94" s="166">
        <v>0</v>
      </c>
      <c r="H94" s="166">
        <v>6.1657142857142917</v>
      </c>
      <c r="I94" s="166">
        <v>0</v>
      </c>
      <c r="J94" s="166">
        <v>6.1657142857142917</v>
      </c>
      <c r="K94" s="189"/>
      <c r="L94" s="189"/>
      <c r="M94" s="189"/>
      <c r="N94" s="189"/>
      <c r="O94" s="188"/>
      <c r="P94" s="188"/>
      <c r="Q94" s="188"/>
      <c r="R94" s="188"/>
      <c r="S94" s="188"/>
      <c r="T94" s="188"/>
      <c r="U94" s="188"/>
    </row>
    <row r="95" spans="1:21" ht="16.5">
      <c r="A95" s="135">
        <v>93</v>
      </c>
      <c r="B95" s="179" t="s">
        <v>41</v>
      </c>
      <c r="C95" s="137" t="s">
        <v>61</v>
      </c>
      <c r="D95" s="166"/>
      <c r="E95" s="166">
        <v>3.5999999999999943</v>
      </c>
      <c r="F95" s="166"/>
      <c r="G95" s="166">
        <v>0</v>
      </c>
      <c r="H95" s="166">
        <v>4.6799999999999926</v>
      </c>
      <c r="I95" s="166">
        <v>0</v>
      </c>
      <c r="J95" s="166">
        <v>4.6799999999999926</v>
      </c>
      <c r="K95" s="189"/>
      <c r="L95" s="189"/>
      <c r="M95" s="189"/>
      <c r="N95" s="189"/>
      <c r="O95" s="188"/>
      <c r="P95" s="188"/>
      <c r="Q95" s="188"/>
      <c r="R95" s="188"/>
      <c r="S95" s="188"/>
      <c r="T95" s="188"/>
      <c r="U95" s="188"/>
    </row>
    <row r="96" spans="1:21" ht="16.5">
      <c r="A96" s="135">
        <v>94</v>
      </c>
      <c r="B96" s="179" t="s">
        <v>88</v>
      </c>
      <c r="C96" s="137" t="s">
        <v>282</v>
      </c>
      <c r="D96" s="166">
        <v>3.7999999999999972</v>
      </c>
      <c r="E96" s="166"/>
      <c r="F96" s="166"/>
      <c r="G96" s="166">
        <v>4.5599999999999961</v>
      </c>
      <c r="H96" s="166">
        <v>0</v>
      </c>
      <c r="I96" s="166">
        <v>0</v>
      </c>
      <c r="J96" s="166">
        <v>4.5599999999999961</v>
      </c>
      <c r="K96" s="189"/>
      <c r="L96" s="189"/>
      <c r="M96" s="189"/>
      <c r="N96" s="189"/>
      <c r="O96" s="188"/>
      <c r="P96" s="188"/>
      <c r="Q96" s="188"/>
      <c r="R96" s="188"/>
      <c r="S96" s="188"/>
      <c r="T96" s="188"/>
      <c r="U96" s="188"/>
    </row>
    <row r="97" spans="1:21" ht="16.5">
      <c r="A97" s="135">
        <v>95</v>
      </c>
      <c r="B97" s="180" t="s">
        <v>41</v>
      </c>
      <c r="C97" s="180" t="s">
        <v>208</v>
      </c>
      <c r="D97" s="166"/>
      <c r="E97" s="166"/>
      <c r="F97" s="166">
        <v>2.3888888888888857</v>
      </c>
      <c r="G97" s="166">
        <v>0</v>
      </c>
      <c r="H97" s="166">
        <v>0</v>
      </c>
      <c r="I97" s="166">
        <v>3.5833333333333286</v>
      </c>
      <c r="J97" s="166">
        <v>3.5833333333333286</v>
      </c>
      <c r="K97" s="189"/>
      <c r="L97" s="189"/>
      <c r="M97" s="189"/>
      <c r="N97" s="189"/>
      <c r="O97" s="188"/>
      <c r="P97" s="188"/>
      <c r="Q97" s="188"/>
      <c r="R97" s="188"/>
      <c r="S97" s="188"/>
      <c r="T97" s="188"/>
      <c r="U97" s="188"/>
    </row>
    <row r="98" spans="1:21" ht="16.5">
      <c r="A98" s="135">
        <v>96</v>
      </c>
      <c r="B98" s="180" t="s">
        <v>88</v>
      </c>
      <c r="C98" s="180" t="s">
        <v>317</v>
      </c>
      <c r="D98" s="166"/>
      <c r="E98" s="166"/>
      <c r="F98" s="166">
        <v>2.3888888888888857</v>
      </c>
      <c r="G98" s="166">
        <v>0</v>
      </c>
      <c r="H98" s="166">
        <v>0</v>
      </c>
      <c r="I98" s="166">
        <v>3.5833333333333286</v>
      </c>
      <c r="J98" s="166">
        <v>3.5833333333333286</v>
      </c>
      <c r="K98" s="189"/>
      <c r="L98" s="189"/>
      <c r="M98" s="189"/>
      <c r="N98" s="189"/>
      <c r="O98" s="188"/>
      <c r="P98" s="188"/>
      <c r="Q98" s="188"/>
      <c r="R98" s="188"/>
      <c r="S98" s="188"/>
      <c r="T98" s="188"/>
      <c r="U98" s="188"/>
    </row>
    <row r="99" spans="1:21" ht="16.5">
      <c r="A99" s="135">
        <v>97</v>
      </c>
      <c r="B99" s="179" t="s">
        <v>88</v>
      </c>
      <c r="C99" s="137" t="s">
        <v>102</v>
      </c>
      <c r="D99" s="166"/>
      <c r="E99" s="166">
        <v>2.5999999999999943</v>
      </c>
      <c r="F99" s="166"/>
      <c r="G99" s="166">
        <v>0</v>
      </c>
      <c r="H99" s="166">
        <v>3.3799999999999928</v>
      </c>
      <c r="I99" s="166">
        <v>0</v>
      </c>
      <c r="J99" s="166">
        <v>3.3799999999999928</v>
      </c>
      <c r="K99" s="189"/>
      <c r="L99" s="189"/>
      <c r="M99" s="189"/>
      <c r="N99" s="189"/>
      <c r="O99" s="188"/>
      <c r="P99" s="188"/>
      <c r="Q99" s="188"/>
      <c r="R99" s="188"/>
      <c r="S99" s="188"/>
      <c r="T99" s="188"/>
      <c r="U99" s="188"/>
    </row>
    <row r="100" spans="1:21" ht="16.5">
      <c r="A100" s="135">
        <v>98</v>
      </c>
      <c r="B100" s="179" t="s">
        <v>88</v>
      </c>
      <c r="C100" s="137" t="s">
        <v>286</v>
      </c>
      <c r="D100" s="166">
        <v>0.79999999999999716</v>
      </c>
      <c r="E100" s="166"/>
      <c r="F100" s="166">
        <v>1.3888888888888857</v>
      </c>
      <c r="G100" s="166">
        <v>0.95999999999999652</v>
      </c>
      <c r="H100" s="166">
        <v>0</v>
      </c>
      <c r="I100" s="166">
        <v>2.0833333333333286</v>
      </c>
      <c r="J100" s="166">
        <v>3.043333333333325</v>
      </c>
      <c r="K100" s="189"/>
      <c r="L100" s="189"/>
      <c r="M100" s="189"/>
      <c r="N100" s="189"/>
      <c r="O100" s="188"/>
      <c r="P100" s="188"/>
      <c r="Q100" s="188"/>
      <c r="R100" s="188"/>
      <c r="S100" s="188"/>
      <c r="T100" s="188"/>
      <c r="U100" s="188"/>
    </row>
    <row r="101" spans="1:21" ht="16.5">
      <c r="A101" s="135">
        <v>99</v>
      </c>
      <c r="B101" s="179" t="s">
        <v>41</v>
      </c>
      <c r="C101" s="137" t="s">
        <v>283</v>
      </c>
      <c r="D101" s="166">
        <v>2.4878048780487774</v>
      </c>
      <c r="E101" s="166"/>
      <c r="F101" s="166"/>
      <c r="G101" s="166">
        <v>2.9853658536585326</v>
      </c>
      <c r="H101" s="166">
        <v>0</v>
      </c>
      <c r="I101" s="166">
        <v>0</v>
      </c>
      <c r="J101" s="166">
        <v>2.9853658536585326</v>
      </c>
      <c r="K101" s="189"/>
      <c r="L101" s="189"/>
      <c r="M101" s="189"/>
      <c r="N101" s="189"/>
      <c r="O101" s="188"/>
      <c r="P101" s="188"/>
      <c r="Q101" s="188"/>
      <c r="R101" s="188"/>
      <c r="S101" s="188"/>
      <c r="T101" s="188"/>
      <c r="U101" s="188"/>
    </row>
    <row r="102" spans="1:21" ht="16.5">
      <c r="A102" s="135">
        <v>100</v>
      </c>
      <c r="B102" s="179" t="s">
        <v>41</v>
      </c>
      <c r="C102" s="137" t="s">
        <v>62</v>
      </c>
      <c r="D102" s="166"/>
      <c r="E102" s="166">
        <v>1.5999999999999943</v>
      </c>
      <c r="F102" s="166"/>
      <c r="G102" s="166">
        <v>0</v>
      </c>
      <c r="H102" s="166">
        <v>2.0799999999999925</v>
      </c>
      <c r="I102" s="166">
        <v>0</v>
      </c>
      <c r="J102" s="166">
        <v>2.0799999999999925</v>
      </c>
      <c r="K102" s="189"/>
      <c r="L102" s="189"/>
      <c r="M102" s="189"/>
      <c r="N102" s="189"/>
      <c r="O102" s="188"/>
      <c r="P102" s="188"/>
      <c r="Q102" s="188"/>
      <c r="R102" s="188"/>
      <c r="S102" s="188"/>
      <c r="T102" s="188"/>
      <c r="U102" s="188"/>
    </row>
    <row r="103" spans="1:21" ht="16.5">
      <c r="A103" s="135">
        <v>101</v>
      </c>
      <c r="B103" s="179" t="s">
        <v>65</v>
      </c>
      <c r="C103" s="137" t="s">
        <v>284</v>
      </c>
      <c r="D103" s="166">
        <v>1.4878048780487774</v>
      </c>
      <c r="E103" s="166"/>
      <c r="F103" s="166"/>
      <c r="G103" s="166">
        <v>1.7853658536585328</v>
      </c>
      <c r="H103" s="166">
        <v>0</v>
      </c>
      <c r="I103" s="166">
        <v>0</v>
      </c>
      <c r="J103" s="166">
        <v>1.7853658536585328</v>
      </c>
      <c r="K103" s="189"/>
      <c r="L103" s="189"/>
      <c r="M103" s="189"/>
      <c r="N103" s="189"/>
      <c r="O103" s="188"/>
      <c r="P103" s="188"/>
      <c r="Q103" s="188"/>
      <c r="R103" s="188"/>
      <c r="S103" s="188"/>
      <c r="T103" s="188"/>
      <c r="U103" s="188"/>
    </row>
    <row r="104" spans="1:21" ht="16.5">
      <c r="A104" s="135">
        <v>102</v>
      </c>
      <c r="B104" s="179" t="s">
        <v>65</v>
      </c>
      <c r="C104" s="137" t="s">
        <v>215</v>
      </c>
      <c r="D104" s="166">
        <v>1.4878048780487774</v>
      </c>
      <c r="E104" s="166"/>
      <c r="F104" s="166"/>
      <c r="G104" s="166">
        <v>1.7853658536585328</v>
      </c>
      <c r="H104" s="166">
        <v>0</v>
      </c>
      <c r="I104" s="166">
        <v>0</v>
      </c>
      <c r="J104" s="166">
        <v>1.7853658536585328</v>
      </c>
      <c r="K104" s="189"/>
      <c r="L104" s="189"/>
      <c r="M104" s="189"/>
      <c r="N104" s="189"/>
      <c r="O104" s="188"/>
      <c r="P104" s="188"/>
      <c r="Q104" s="188"/>
      <c r="R104" s="188"/>
      <c r="S104" s="188"/>
      <c r="T104" s="188"/>
      <c r="U104" s="188"/>
    </row>
    <row r="105" spans="1:21" ht="16.5">
      <c r="A105" s="135">
        <v>103</v>
      </c>
      <c r="B105" s="179" t="s">
        <v>65</v>
      </c>
      <c r="C105" s="137" t="s">
        <v>285</v>
      </c>
      <c r="D105" s="166">
        <v>0.79999999999999716</v>
      </c>
      <c r="E105" s="166"/>
      <c r="F105" s="166"/>
      <c r="G105" s="166">
        <v>0.95999999999999652</v>
      </c>
      <c r="H105" s="166">
        <v>0</v>
      </c>
      <c r="I105" s="166">
        <v>0</v>
      </c>
      <c r="J105" s="166">
        <v>0.95999999999999652</v>
      </c>
      <c r="K105" s="189"/>
      <c r="L105" s="189"/>
      <c r="M105" s="189"/>
      <c r="N105" s="189"/>
      <c r="O105" s="188"/>
      <c r="P105" s="188"/>
      <c r="Q105" s="188"/>
      <c r="R105" s="188"/>
      <c r="S105" s="188"/>
      <c r="T105" s="188"/>
      <c r="U105" s="188"/>
    </row>
    <row r="106" spans="1:21" ht="16.5">
      <c r="A106" s="135">
        <v>104</v>
      </c>
      <c r="B106" s="179" t="s">
        <v>88</v>
      </c>
      <c r="C106" s="137" t="s">
        <v>233</v>
      </c>
      <c r="D106" s="166">
        <v>0.48780487804877737</v>
      </c>
      <c r="E106" s="166"/>
      <c r="F106" s="166"/>
      <c r="G106" s="166">
        <v>0.58536585365853278</v>
      </c>
      <c r="H106" s="166">
        <v>0</v>
      </c>
      <c r="I106" s="166">
        <v>0</v>
      </c>
      <c r="J106" s="166">
        <v>0.58536585365853278</v>
      </c>
      <c r="K106" s="189"/>
      <c r="L106" s="189"/>
      <c r="M106" s="189"/>
      <c r="N106" s="189"/>
      <c r="O106" s="188"/>
      <c r="P106" s="188"/>
      <c r="Q106" s="188"/>
      <c r="R106" s="188"/>
      <c r="S106" s="188"/>
      <c r="T106" s="188"/>
      <c r="U106" s="188"/>
    </row>
    <row r="107" spans="1:21" ht="16.5">
      <c r="A107" s="135"/>
      <c r="B107" s="179" t="s">
        <v>88</v>
      </c>
      <c r="C107" s="137" t="s">
        <v>111</v>
      </c>
      <c r="D107" s="166"/>
      <c r="E107" s="166">
        <v>0</v>
      </c>
      <c r="F107" s="166"/>
      <c r="G107" s="166">
        <v>0</v>
      </c>
      <c r="H107" s="166">
        <v>0</v>
      </c>
      <c r="I107" s="166">
        <v>0</v>
      </c>
      <c r="J107" s="166">
        <v>0</v>
      </c>
      <c r="K107" s="189"/>
      <c r="L107" s="189"/>
      <c r="M107" s="189"/>
      <c r="N107" s="189"/>
      <c r="O107" s="188"/>
      <c r="P107" s="188"/>
      <c r="Q107" s="188"/>
      <c r="R107" s="188"/>
      <c r="S107" s="188"/>
      <c r="T107" s="188"/>
      <c r="U107" s="188"/>
    </row>
    <row r="108" spans="1:21" ht="16.5">
      <c r="A108" s="146"/>
      <c r="B108" s="180" t="s">
        <v>88</v>
      </c>
      <c r="C108" s="180" t="s">
        <v>246</v>
      </c>
      <c r="D108" s="166"/>
      <c r="E108" s="166"/>
      <c r="F108" s="166">
        <v>0</v>
      </c>
      <c r="G108" s="166">
        <v>0</v>
      </c>
      <c r="H108" s="166">
        <v>0</v>
      </c>
      <c r="I108" s="166">
        <v>0</v>
      </c>
      <c r="J108" s="166">
        <v>0</v>
      </c>
    </row>
    <row r="109" spans="1:21" ht="16.5">
      <c r="A109" s="135"/>
      <c r="B109" s="179" t="s">
        <v>88</v>
      </c>
      <c r="C109" s="137" t="s">
        <v>113</v>
      </c>
      <c r="D109" s="166"/>
      <c r="E109" s="166">
        <v>0</v>
      </c>
      <c r="F109" s="166"/>
      <c r="G109" s="166">
        <v>0</v>
      </c>
      <c r="H109" s="166">
        <v>0</v>
      </c>
      <c r="I109" s="166">
        <v>0</v>
      </c>
      <c r="J109" s="166">
        <v>0</v>
      </c>
    </row>
    <row r="110" spans="1:21" ht="16.5">
      <c r="A110" s="135"/>
      <c r="B110" s="179" t="s">
        <v>88</v>
      </c>
      <c r="C110" s="137" t="s">
        <v>240</v>
      </c>
      <c r="D110" s="166">
        <v>0</v>
      </c>
      <c r="E110" s="166"/>
      <c r="F110" s="166"/>
      <c r="G110" s="166">
        <v>0</v>
      </c>
      <c r="H110" s="166">
        <v>0</v>
      </c>
      <c r="I110" s="166">
        <v>0</v>
      </c>
      <c r="J110" s="166">
        <v>0</v>
      </c>
    </row>
    <row r="111" spans="1:21" ht="16.5">
      <c r="A111" s="135"/>
      <c r="B111" s="179" t="s">
        <v>88</v>
      </c>
      <c r="C111" s="137" t="s">
        <v>239</v>
      </c>
      <c r="D111" s="166">
        <v>0</v>
      </c>
      <c r="E111" s="166"/>
      <c r="F111" s="166"/>
      <c r="G111" s="166">
        <v>0</v>
      </c>
      <c r="H111" s="166">
        <v>0</v>
      </c>
      <c r="I111" s="166">
        <v>0</v>
      </c>
      <c r="J111" s="166">
        <v>0</v>
      </c>
    </row>
    <row r="112" spans="1:21" ht="16.5">
      <c r="A112" s="135"/>
      <c r="B112" s="179" t="s">
        <v>88</v>
      </c>
      <c r="C112" s="137" t="s">
        <v>112</v>
      </c>
      <c r="D112" s="166"/>
      <c r="E112" s="166">
        <v>0</v>
      </c>
      <c r="F112" s="166"/>
      <c r="G112" s="166">
        <v>0</v>
      </c>
      <c r="H112" s="166">
        <v>0</v>
      </c>
      <c r="I112" s="166">
        <v>0</v>
      </c>
      <c r="J112" s="166">
        <v>0</v>
      </c>
    </row>
    <row r="113" spans="1:10" ht="16.5">
      <c r="A113" s="135"/>
      <c r="B113" s="179" t="s">
        <v>88</v>
      </c>
      <c r="C113" s="137" t="s">
        <v>291</v>
      </c>
      <c r="D113" s="166">
        <v>0</v>
      </c>
      <c r="E113" s="166"/>
      <c r="F113" s="166"/>
      <c r="G113" s="166">
        <v>0</v>
      </c>
      <c r="H113" s="166">
        <v>0</v>
      </c>
      <c r="I113" s="166">
        <v>0</v>
      </c>
      <c r="J113" s="166">
        <v>0</v>
      </c>
    </row>
    <row r="114" spans="1:10" ht="16.5">
      <c r="A114" s="135"/>
      <c r="B114" s="179" t="s">
        <v>65</v>
      </c>
      <c r="C114" s="137" t="s">
        <v>287</v>
      </c>
      <c r="D114" s="166">
        <v>0</v>
      </c>
      <c r="E114" s="166"/>
      <c r="F114" s="166"/>
      <c r="G114" s="166">
        <v>0</v>
      </c>
      <c r="H114" s="166">
        <v>0</v>
      </c>
      <c r="I114" s="166">
        <v>0</v>
      </c>
      <c r="J114" s="166">
        <v>0</v>
      </c>
    </row>
    <row r="115" spans="1:10" ht="16.5">
      <c r="A115" s="135"/>
      <c r="B115" s="179" t="s">
        <v>88</v>
      </c>
      <c r="C115" s="137" t="s">
        <v>289</v>
      </c>
      <c r="D115" s="166">
        <v>0</v>
      </c>
      <c r="E115" s="166"/>
      <c r="F115" s="166"/>
      <c r="G115" s="166">
        <v>0</v>
      </c>
      <c r="H115" s="166">
        <v>0</v>
      </c>
      <c r="I115" s="166">
        <v>0</v>
      </c>
      <c r="J115" s="166">
        <v>0</v>
      </c>
    </row>
    <row r="116" spans="1:10" ht="16.5">
      <c r="A116" s="135"/>
      <c r="B116" s="179" t="s">
        <v>88</v>
      </c>
      <c r="C116" s="137" t="s">
        <v>290</v>
      </c>
      <c r="D116" s="166">
        <v>0</v>
      </c>
      <c r="E116" s="166"/>
      <c r="F116" s="166"/>
      <c r="G116" s="166">
        <v>0</v>
      </c>
      <c r="H116" s="166">
        <v>0</v>
      </c>
      <c r="I116" s="166">
        <v>0</v>
      </c>
      <c r="J116" s="166">
        <v>0</v>
      </c>
    </row>
    <row r="117" spans="1:10" ht="16.5">
      <c r="A117" s="135"/>
      <c r="B117" s="179" t="s">
        <v>88</v>
      </c>
      <c r="C117" s="137" t="s">
        <v>109</v>
      </c>
      <c r="D117" s="166"/>
      <c r="E117" s="166">
        <v>0</v>
      </c>
      <c r="F117" s="166"/>
      <c r="G117" s="166">
        <v>0</v>
      </c>
      <c r="H117" s="166">
        <v>0</v>
      </c>
      <c r="I117" s="166">
        <v>0</v>
      </c>
      <c r="J117" s="166">
        <v>0</v>
      </c>
    </row>
    <row r="118" spans="1:10" ht="16.5">
      <c r="A118" s="135"/>
      <c r="B118" s="179" t="s">
        <v>88</v>
      </c>
      <c r="C118" s="137" t="s">
        <v>236</v>
      </c>
      <c r="D118" s="166">
        <v>0</v>
      </c>
      <c r="E118" s="166"/>
      <c r="F118" s="166"/>
      <c r="G118" s="166">
        <v>0</v>
      </c>
      <c r="H118" s="166">
        <v>0</v>
      </c>
      <c r="I118" s="166">
        <v>0</v>
      </c>
      <c r="J118" s="166">
        <v>0</v>
      </c>
    </row>
    <row r="119" spans="1:10" ht="16.5">
      <c r="A119" s="135"/>
      <c r="B119" s="179" t="s">
        <v>88</v>
      </c>
      <c r="C119" s="137" t="s">
        <v>234</v>
      </c>
      <c r="D119" s="166">
        <v>0</v>
      </c>
      <c r="E119" s="166"/>
      <c r="F119" s="166"/>
      <c r="G119" s="166">
        <v>0</v>
      </c>
      <c r="H119" s="166">
        <v>0</v>
      </c>
      <c r="I119" s="166">
        <v>0</v>
      </c>
      <c r="J119" s="166">
        <v>0</v>
      </c>
    </row>
    <row r="120" spans="1:10" ht="16.5">
      <c r="A120" s="135"/>
      <c r="B120" s="179" t="s">
        <v>88</v>
      </c>
      <c r="C120" s="137" t="s">
        <v>108</v>
      </c>
      <c r="D120" s="166">
        <v>0</v>
      </c>
      <c r="E120" s="166">
        <v>0</v>
      </c>
      <c r="F120" s="166"/>
      <c r="G120" s="166">
        <v>0</v>
      </c>
      <c r="H120" s="166">
        <v>0</v>
      </c>
      <c r="I120" s="166">
        <v>0</v>
      </c>
      <c r="J120" s="166">
        <v>0</v>
      </c>
    </row>
    <row r="121" spans="1:10" ht="16.5">
      <c r="A121" s="146"/>
      <c r="B121" s="180" t="s">
        <v>88</v>
      </c>
      <c r="C121" s="180" t="s">
        <v>316</v>
      </c>
      <c r="D121" s="166"/>
      <c r="E121" s="166"/>
      <c r="F121" s="166">
        <v>0</v>
      </c>
      <c r="G121" s="166">
        <v>0</v>
      </c>
      <c r="H121" s="166">
        <v>0</v>
      </c>
      <c r="I121" s="166">
        <v>0</v>
      </c>
      <c r="J121" s="166">
        <v>0</v>
      </c>
    </row>
    <row r="122" spans="1:10" ht="16.5">
      <c r="A122" s="135"/>
      <c r="B122" s="179" t="s">
        <v>88</v>
      </c>
      <c r="C122" s="137" t="s">
        <v>292</v>
      </c>
      <c r="D122" s="166">
        <v>0</v>
      </c>
      <c r="E122" s="166"/>
      <c r="F122" s="166"/>
      <c r="G122" s="166">
        <v>0</v>
      </c>
      <c r="H122" s="166">
        <v>0</v>
      </c>
      <c r="I122" s="166">
        <v>0</v>
      </c>
      <c r="J122" s="166">
        <v>0</v>
      </c>
    </row>
    <row r="123" spans="1:10" ht="16.5">
      <c r="A123" s="146"/>
      <c r="B123" s="180" t="s">
        <v>41</v>
      </c>
      <c r="C123" s="180" t="s">
        <v>197</v>
      </c>
      <c r="D123" s="166"/>
      <c r="E123" s="166"/>
      <c r="F123" s="166">
        <v>0</v>
      </c>
      <c r="G123" s="166">
        <v>0</v>
      </c>
      <c r="H123" s="166">
        <v>0</v>
      </c>
      <c r="I123" s="166">
        <v>0</v>
      </c>
      <c r="J123" s="166">
        <v>0</v>
      </c>
    </row>
    <row r="124" spans="1:10" ht="16.5">
      <c r="A124" s="146"/>
      <c r="B124" s="180" t="s">
        <v>88</v>
      </c>
      <c r="C124" s="180" t="s">
        <v>176</v>
      </c>
      <c r="D124" s="166"/>
      <c r="E124" s="166"/>
      <c r="F124" s="166">
        <v>0</v>
      </c>
      <c r="G124" s="166">
        <v>0</v>
      </c>
      <c r="H124" s="166">
        <v>0</v>
      </c>
      <c r="I124" s="166">
        <v>0</v>
      </c>
      <c r="J124" s="166">
        <v>0</v>
      </c>
    </row>
    <row r="125" spans="1:10" ht="16.5">
      <c r="A125" s="135"/>
      <c r="B125" s="179" t="s">
        <v>65</v>
      </c>
      <c r="C125" s="137" t="s">
        <v>288</v>
      </c>
      <c r="D125" s="166">
        <v>0</v>
      </c>
      <c r="E125" s="166"/>
      <c r="F125" s="166"/>
      <c r="G125" s="166">
        <v>0</v>
      </c>
      <c r="H125" s="166">
        <v>0</v>
      </c>
      <c r="I125" s="166">
        <v>0</v>
      </c>
      <c r="J125" s="166">
        <v>0</v>
      </c>
    </row>
  </sheetData>
  <mergeCells count="1">
    <mergeCell ref="A1:J1"/>
  </mergeCells>
  <phoneticPr fontId="2" type="noConversion"/>
  <conditionalFormatting sqref="B3:B107">
    <cfRule type="expression" dxfId="144" priority="19">
      <formula>AND(XDY3=0,XDZ3&lt;&gt;"")</formula>
    </cfRule>
  </conditionalFormatting>
  <conditionalFormatting sqref="A3:A107">
    <cfRule type="expression" dxfId="143" priority="18">
      <formula>AND(XDY3=0,XDZ3&lt;&gt;"")</formula>
    </cfRule>
  </conditionalFormatting>
  <conditionalFormatting sqref="D3:H107">
    <cfRule type="cellIs" dxfId="142" priority="16" operator="lessThan">
      <formula>#REF!*COUNTIF(#REF!,"&gt;0")</formula>
    </cfRule>
    <cfRule type="cellIs" dxfId="141" priority="17" operator="equal">
      <formula>#REF!*COUNTIF(#REF!,"&gt;0")</formula>
    </cfRule>
  </conditionalFormatting>
  <conditionalFormatting sqref="B79:B107">
    <cfRule type="expression" dxfId="140" priority="15">
      <formula>AND(XEG79=0,XEH79&lt;&gt;"")</formula>
    </cfRule>
  </conditionalFormatting>
  <conditionalFormatting sqref="A79:A107">
    <cfRule type="expression" dxfId="139" priority="14">
      <formula>AND(XEG79=0,XEH79&lt;&gt;"")</formula>
    </cfRule>
  </conditionalFormatting>
  <conditionalFormatting sqref="D79:G107">
    <cfRule type="cellIs" dxfId="138" priority="12" operator="lessThan">
      <formula>#REF!</formula>
    </cfRule>
    <cfRule type="cellIs" dxfId="137" priority="13" operator="equal">
      <formula>#REF!</formula>
    </cfRule>
  </conditionalFormatting>
  <conditionalFormatting sqref="H79:H107">
    <cfRule type="cellIs" dxfId="136" priority="10" operator="lessThan">
      <formula>#REF!*COUNTIF(D79:G79,"&gt;0")</formula>
    </cfRule>
    <cfRule type="cellIs" dxfId="135" priority="11" operator="equal">
      <formula>#REF!*COUNTIF(D79:G79,"&gt;0")</formula>
    </cfRule>
  </conditionalFormatting>
  <conditionalFormatting sqref="C2:C1048576">
    <cfRule type="duplicateValues" dxfId="134" priority="9"/>
  </conditionalFormatting>
  <conditionalFormatting sqref="A3:A106">
    <cfRule type="expression" dxfId="133" priority="8">
      <formula>AND(XEA3=0,XEB3&lt;&gt;"")</formula>
    </cfRule>
  </conditionalFormatting>
  <conditionalFormatting sqref="D3:J125">
    <cfRule type="cellIs" dxfId="132" priority="6" operator="lessThan">
      <formula>#REF!*COUNTIF(#REF!,"&gt;0")</formula>
    </cfRule>
    <cfRule type="cellIs" dxfId="131" priority="7" operator="equal">
      <formula>#REF!*COUNTIF(#REF!,"&gt;0")</formula>
    </cfRule>
  </conditionalFormatting>
  <conditionalFormatting sqref="A79:A97">
    <cfRule type="expression" dxfId="130" priority="5">
      <formula>AND(XEI79=0,XEJ79&lt;&gt;"")</formula>
    </cfRule>
  </conditionalFormatting>
  <conditionalFormatting sqref="D79:I97">
    <cfRule type="cellIs" dxfId="129" priority="3" operator="lessThan">
      <formula>#REF!</formula>
    </cfRule>
    <cfRule type="cellIs" dxfId="128" priority="4" operator="equal">
      <formula>#REF!</formula>
    </cfRule>
  </conditionalFormatting>
  <conditionalFormatting sqref="J79:J97">
    <cfRule type="cellIs" dxfId="127" priority="1" operator="lessThan">
      <formula>#REF!*COUNTIF(D79:H79,"&gt;0")</formula>
    </cfRule>
    <cfRule type="cellIs" dxfId="126" priority="2" operator="equal">
      <formula>#REF!*COUNTIF(D79:H79,"&gt;0")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27"/>
  <sheetViews>
    <sheetView workbookViewId="0">
      <pane ySplit="2" topLeftCell="A15" activePane="bottomLeft" state="frozen"/>
      <selection activeCell="F4" sqref="F4"/>
      <selection pane="bottomLeft" activeCell="F4" sqref="F4"/>
    </sheetView>
  </sheetViews>
  <sheetFormatPr defaultColWidth="8.875" defaultRowHeight="15"/>
  <cols>
    <col min="1" max="1" width="6" style="173" customWidth="1"/>
    <col min="2" max="2" width="7.5" style="173" bestFit="1" customWidth="1"/>
    <col min="3" max="3" width="8.25" style="173" customWidth="1"/>
    <col min="4" max="6" width="8.5" style="173" customWidth="1"/>
    <col min="7" max="8" width="10.625" style="173" customWidth="1"/>
    <col min="9" max="9" width="10.625" style="190" customWidth="1"/>
    <col min="10" max="10" width="9.125" style="173" bestFit="1" customWidth="1"/>
    <col min="11" max="16384" width="8.875" style="173"/>
  </cols>
  <sheetData>
    <row r="1" spans="1:10" ht="16.5">
      <c r="A1" s="248" t="s">
        <v>397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6.5">
      <c r="A2" s="182" t="s">
        <v>363</v>
      </c>
      <c r="B2" s="183" t="s">
        <v>364</v>
      </c>
      <c r="C2" s="183" t="s">
        <v>328</v>
      </c>
      <c r="D2" s="184" t="s">
        <v>365</v>
      </c>
      <c r="E2" s="184" t="s">
        <v>366</v>
      </c>
      <c r="F2" s="184" t="s">
        <v>367</v>
      </c>
      <c r="G2" s="184" t="s">
        <v>368</v>
      </c>
      <c r="H2" s="184" t="s">
        <v>369</v>
      </c>
      <c r="I2" s="191" t="s">
        <v>370</v>
      </c>
      <c r="J2" s="184" t="s">
        <v>371</v>
      </c>
    </row>
    <row r="3" spans="1:10" ht="16.5">
      <c r="A3" s="135">
        <v>1</v>
      </c>
      <c r="B3" s="186" t="s">
        <v>376</v>
      </c>
      <c r="C3" s="187" t="s">
        <v>377</v>
      </c>
      <c r="D3" s="200">
        <v>26.400000000000006</v>
      </c>
      <c r="E3" s="200">
        <v>38.909090909090907</v>
      </c>
      <c r="F3" s="200">
        <v>37.333333333333329</v>
      </c>
      <c r="G3" s="200">
        <v>31.680000000000007</v>
      </c>
      <c r="H3" s="200">
        <v>50.581818181818178</v>
      </c>
      <c r="I3" s="194">
        <v>55.999999999999993</v>
      </c>
      <c r="J3" s="194">
        <v>138.26181818181817</v>
      </c>
    </row>
    <row r="4" spans="1:10" ht="16.5">
      <c r="A4" s="135">
        <v>2</v>
      </c>
      <c r="B4" s="186" t="s">
        <v>376</v>
      </c>
      <c r="C4" s="187" t="s">
        <v>378</v>
      </c>
      <c r="D4" s="200">
        <v>30.400000000000006</v>
      </c>
      <c r="E4" s="200">
        <v>35.909090909090907</v>
      </c>
      <c r="F4" s="200">
        <v>23.333333333333329</v>
      </c>
      <c r="G4" s="200">
        <v>36.480000000000004</v>
      </c>
      <c r="H4" s="200">
        <v>46.68181818181818</v>
      </c>
      <c r="I4" s="194">
        <v>34.999999999999993</v>
      </c>
      <c r="J4" s="194">
        <v>118.16181818181818</v>
      </c>
    </row>
    <row r="5" spans="1:10" ht="16.5">
      <c r="A5" s="135">
        <v>3</v>
      </c>
      <c r="B5" s="186" t="s">
        <v>376</v>
      </c>
      <c r="C5" s="187" t="s">
        <v>379</v>
      </c>
      <c r="D5" s="200">
        <v>12.400000000000006</v>
      </c>
      <c r="E5" s="200">
        <v>39.909090909090907</v>
      </c>
      <c r="F5" s="200">
        <v>21.333333333333329</v>
      </c>
      <c r="G5" s="200">
        <v>14.880000000000006</v>
      </c>
      <c r="H5" s="200">
        <v>51.881818181818183</v>
      </c>
      <c r="I5" s="194">
        <v>31.999999999999993</v>
      </c>
      <c r="J5" s="194">
        <v>98.761818181818171</v>
      </c>
    </row>
    <row r="6" spans="1:10" ht="16.5">
      <c r="A6" s="135">
        <v>4</v>
      </c>
      <c r="B6" s="186" t="s">
        <v>376</v>
      </c>
      <c r="C6" s="187" t="s">
        <v>380</v>
      </c>
      <c r="D6" s="200">
        <v>26.400000000000006</v>
      </c>
      <c r="E6" s="200">
        <v>15.909090909090907</v>
      </c>
      <c r="F6" s="200">
        <v>20.333333333333329</v>
      </c>
      <c r="G6" s="200">
        <v>31.680000000000007</v>
      </c>
      <c r="H6" s="200">
        <v>20.68181818181818</v>
      </c>
      <c r="I6" s="194">
        <v>30.499999999999993</v>
      </c>
      <c r="J6" s="194">
        <v>82.86181818181818</v>
      </c>
    </row>
    <row r="7" spans="1:10" ht="16.5">
      <c r="A7" s="135">
        <v>5</v>
      </c>
      <c r="B7" s="186" t="s">
        <v>376</v>
      </c>
      <c r="C7" s="187" t="s">
        <v>375</v>
      </c>
      <c r="D7" s="200">
        <v>35.400000000000006</v>
      </c>
      <c r="E7" s="200">
        <v>28.909090909090907</v>
      </c>
      <c r="F7" s="200"/>
      <c r="G7" s="200">
        <v>42.480000000000004</v>
      </c>
      <c r="H7" s="200">
        <v>37.581818181818178</v>
      </c>
      <c r="I7" s="194">
        <v>0</v>
      </c>
      <c r="J7" s="194">
        <v>80.061818181818182</v>
      </c>
    </row>
    <row r="8" spans="1:10" ht="16.5">
      <c r="A8" s="135">
        <v>6</v>
      </c>
      <c r="B8" s="186" t="s">
        <v>376</v>
      </c>
      <c r="C8" s="187" t="s">
        <v>381</v>
      </c>
      <c r="D8" s="200">
        <v>23.400000000000006</v>
      </c>
      <c r="E8" s="200"/>
      <c r="F8" s="200">
        <v>34.333333333333329</v>
      </c>
      <c r="G8" s="200">
        <v>28.080000000000005</v>
      </c>
      <c r="H8" s="200">
        <v>0</v>
      </c>
      <c r="I8" s="194">
        <v>51.499999999999993</v>
      </c>
      <c r="J8" s="194">
        <v>79.58</v>
      </c>
    </row>
    <row r="9" spans="1:10" ht="16.5">
      <c r="A9" s="135">
        <v>7</v>
      </c>
      <c r="B9" s="197" t="s">
        <v>376</v>
      </c>
      <c r="C9" s="198" t="s">
        <v>382</v>
      </c>
      <c r="D9" s="200">
        <v>8.2000000000000028</v>
      </c>
      <c r="E9" s="200">
        <v>23.909090909090907</v>
      </c>
      <c r="F9" s="200">
        <v>25.333333333333329</v>
      </c>
      <c r="G9" s="200">
        <v>9.8400000000000034</v>
      </c>
      <c r="H9" s="200">
        <v>31.081818181818178</v>
      </c>
      <c r="I9" s="194">
        <v>37.999999999999993</v>
      </c>
      <c r="J9" s="194">
        <v>78.921818181818168</v>
      </c>
    </row>
    <row r="10" spans="1:10" ht="16.5">
      <c r="A10" s="135">
        <v>8</v>
      </c>
      <c r="B10" s="186" t="s">
        <v>376</v>
      </c>
      <c r="C10" s="187" t="s">
        <v>383</v>
      </c>
      <c r="D10" s="200"/>
      <c r="E10" s="200">
        <v>22.909090909090907</v>
      </c>
      <c r="F10" s="200">
        <v>30.333333333333329</v>
      </c>
      <c r="G10" s="200">
        <v>0</v>
      </c>
      <c r="H10" s="200">
        <v>29.781818181818178</v>
      </c>
      <c r="I10" s="194">
        <v>45.499999999999993</v>
      </c>
      <c r="J10" s="194">
        <v>75.281818181818167</v>
      </c>
    </row>
    <row r="11" spans="1:10" ht="16.5">
      <c r="A11" s="135">
        <v>9</v>
      </c>
      <c r="B11" s="186" t="s">
        <v>376</v>
      </c>
      <c r="C11" s="187" t="s">
        <v>384</v>
      </c>
      <c r="D11" s="200">
        <v>31.400000000000006</v>
      </c>
      <c r="E11" s="200">
        <v>15.909090909090907</v>
      </c>
      <c r="F11" s="200"/>
      <c r="G11" s="200">
        <v>37.680000000000007</v>
      </c>
      <c r="H11" s="200">
        <v>20.68181818181818</v>
      </c>
      <c r="I11" s="194">
        <v>0</v>
      </c>
      <c r="J11" s="194">
        <v>58.361818181818187</v>
      </c>
    </row>
    <row r="12" spans="1:10" ht="16.5">
      <c r="A12" s="135">
        <v>10</v>
      </c>
      <c r="B12" s="186" t="s">
        <v>376</v>
      </c>
      <c r="C12" s="187" t="s">
        <v>385</v>
      </c>
      <c r="D12" s="200">
        <v>9.4000000000000057</v>
      </c>
      <c r="E12" s="200"/>
      <c r="F12" s="200">
        <v>29.333333333333329</v>
      </c>
      <c r="G12" s="200">
        <v>11.280000000000006</v>
      </c>
      <c r="H12" s="200">
        <v>0</v>
      </c>
      <c r="I12" s="194">
        <v>43.999999999999993</v>
      </c>
      <c r="J12" s="194">
        <v>55.28</v>
      </c>
    </row>
    <row r="13" spans="1:10" ht="16.5">
      <c r="A13" s="135">
        <v>11</v>
      </c>
      <c r="B13" s="186" t="s">
        <v>376</v>
      </c>
      <c r="C13" s="187" t="s">
        <v>386</v>
      </c>
      <c r="D13" s="200">
        <v>5.4000000000000057</v>
      </c>
      <c r="E13" s="200"/>
      <c r="F13" s="200">
        <v>21.333333333333329</v>
      </c>
      <c r="G13" s="200">
        <v>6.4800000000000066</v>
      </c>
      <c r="H13" s="200">
        <v>0</v>
      </c>
      <c r="I13" s="194">
        <v>31.999999999999993</v>
      </c>
      <c r="J13" s="194">
        <v>38.479999999999997</v>
      </c>
    </row>
    <row r="14" spans="1:10" s="185" customFormat="1" ht="16.5">
      <c r="A14" s="135">
        <v>12</v>
      </c>
      <c r="B14" s="186" t="s">
        <v>376</v>
      </c>
      <c r="C14" s="187" t="s">
        <v>372</v>
      </c>
      <c r="D14" s="200">
        <v>29.400000000000006</v>
      </c>
      <c r="E14" s="200"/>
      <c r="F14" s="200"/>
      <c r="G14" s="200">
        <v>35.280000000000008</v>
      </c>
      <c r="H14" s="200">
        <v>0</v>
      </c>
      <c r="I14" s="200">
        <v>0</v>
      </c>
      <c r="J14" s="200">
        <v>35.280000000000008</v>
      </c>
    </row>
    <row r="15" spans="1:10" s="185" customFormat="1" ht="16.5">
      <c r="A15" s="135">
        <v>13</v>
      </c>
      <c r="B15" s="186" t="s">
        <v>376</v>
      </c>
      <c r="C15" s="187" t="s">
        <v>374</v>
      </c>
      <c r="D15" s="200">
        <v>27.400000000000006</v>
      </c>
      <c r="E15" s="200"/>
      <c r="F15" s="200"/>
      <c r="G15" s="200">
        <v>32.880000000000003</v>
      </c>
      <c r="H15" s="200">
        <v>0</v>
      </c>
      <c r="I15" s="200">
        <v>0</v>
      </c>
      <c r="J15" s="200">
        <v>32.880000000000003</v>
      </c>
    </row>
    <row r="16" spans="1:10" s="185" customFormat="1" ht="16.5">
      <c r="A16" s="135">
        <v>14</v>
      </c>
      <c r="B16" s="197" t="s">
        <v>376</v>
      </c>
      <c r="C16" s="198" t="s">
        <v>387</v>
      </c>
      <c r="D16" s="200"/>
      <c r="E16" s="200">
        <v>3.2727272727272663</v>
      </c>
      <c r="F16" s="200">
        <v>15.333333333333329</v>
      </c>
      <c r="G16" s="200">
        <v>0</v>
      </c>
      <c r="H16" s="200">
        <v>4.254545454545446</v>
      </c>
      <c r="I16" s="200">
        <v>22.999999999999993</v>
      </c>
      <c r="J16" s="200">
        <v>27.25454545454544</v>
      </c>
    </row>
    <row r="17" spans="1:10" s="188" customFormat="1" ht="16.5">
      <c r="A17" s="135">
        <v>15</v>
      </c>
      <c r="B17" s="197" t="s">
        <v>376</v>
      </c>
      <c r="C17" s="198" t="s">
        <v>388</v>
      </c>
      <c r="D17" s="200"/>
      <c r="E17" s="200"/>
      <c r="F17" s="200">
        <v>16.333333333333329</v>
      </c>
      <c r="G17" s="200">
        <v>0</v>
      </c>
      <c r="H17" s="200">
        <v>0</v>
      </c>
      <c r="I17" s="194">
        <v>24.499999999999993</v>
      </c>
      <c r="J17" s="194">
        <v>24.499999999999993</v>
      </c>
    </row>
    <row r="18" spans="1:10" s="188" customFormat="1" ht="16.5">
      <c r="A18" s="135">
        <v>16</v>
      </c>
      <c r="B18" s="186" t="s">
        <v>376</v>
      </c>
      <c r="C18" s="187" t="s">
        <v>389</v>
      </c>
      <c r="D18" s="200">
        <v>18.400000000000006</v>
      </c>
      <c r="E18" s="200"/>
      <c r="F18" s="200"/>
      <c r="G18" s="200">
        <v>22.080000000000005</v>
      </c>
      <c r="H18" s="200">
        <v>0</v>
      </c>
      <c r="I18" s="194">
        <v>0</v>
      </c>
      <c r="J18" s="194">
        <v>22.080000000000005</v>
      </c>
    </row>
    <row r="19" spans="1:10" ht="16.5">
      <c r="A19" s="135">
        <v>17</v>
      </c>
      <c r="B19" s="186" t="s">
        <v>376</v>
      </c>
      <c r="C19" s="187" t="s">
        <v>390</v>
      </c>
      <c r="D19" s="200"/>
      <c r="E19" s="200"/>
      <c r="F19" s="200">
        <v>14.333333333333329</v>
      </c>
      <c r="G19" s="200">
        <v>0</v>
      </c>
      <c r="H19" s="200">
        <v>0</v>
      </c>
      <c r="I19" s="194">
        <v>21.499999999999993</v>
      </c>
      <c r="J19" s="194">
        <v>21.499999999999993</v>
      </c>
    </row>
    <row r="20" spans="1:10" ht="16.5">
      <c r="A20" s="135">
        <v>18</v>
      </c>
      <c r="B20" s="186" t="s">
        <v>376</v>
      </c>
      <c r="C20" s="187" t="s">
        <v>391</v>
      </c>
      <c r="D20" s="200"/>
      <c r="E20" s="200"/>
      <c r="F20" s="200">
        <v>13.333333333333329</v>
      </c>
      <c r="G20" s="200">
        <v>0</v>
      </c>
      <c r="H20" s="200">
        <v>0</v>
      </c>
      <c r="I20" s="194">
        <v>19.999999999999993</v>
      </c>
      <c r="J20" s="194">
        <v>19.999999999999993</v>
      </c>
    </row>
    <row r="21" spans="1:10" ht="16.5">
      <c r="A21" s="135">
        <v>19</v>
      </c>
      <c r="B21" s="186" t="s">
        <v>376</v>
      </c>
      <c r="C21" s="187" t="s">
        <v>392</v>
      </c>
      <c r="D21" s="200"/>
      <c r="E21" s="200"/>
      <c r="F21" s="200">
        <v>12.333333333333329</v>
      </c>
      <c r="G21" s="200">
        <v>0</v>
      </c>
      <c r="H21" s="200">
        <v>0</v>
      </c>
      <c r="I21" s="194">
        <v>18.499999999999993</v>
      </c>
      <c r="J21" s="194">
        <v>18.499999999999993</v>
      </c>
    </row>
    <row r="22" spans="1:10" ht="16.5">
      <c r="A22" s="135">
        <v>20</v>
      </c>
      <c r="B22" s="199" t="s">
        <v>376</v>
      </c>
      <c r="C22" s="199" t="s">
        <v>393</v>
      </c>
      <c r="D22" s="194">
        <v>12.400000000000006</v>
      </c>
      <c r="E22" s="194"/>
      <c r="F22" s="194"/>
      <c r="G22" s="194">
        <v>14.880000000000006</v>
      </c>
      <c r="H22" s="194">
        <v>0</v>
      </c>
      <c r="I22" s="194">
        <v>0</v>
      </c>
      <c r="J22" s="194">
        <v>14.880000000000006</v>
      </c>
    </row>
    <row r="23" spans="1:10" ht="16.5">
      <c r="A23" s="135">
        <v>21</v>
      </c>
      <c r="B23" s="199" t="s">
        <v>376</v>
      </c>
      <c r="C23" s="199" t="s">
        <v>373</v>
      </c>
      <c r="D23" s="194">
        <v>11.200000000000003</v>
      </c>
      <c r="E23" s="194"/>
      <c r="F23" s="194"/>
      <c r="G23" s="194">
        <v>13.440000000000003</v>
      </c>
      <c r="H23" s="194">
        <v>0</v>
      </c>
      <c r="I23" s="194">
        <v>0</v>
      </c>
      <c r="J23" s="194">
        <v>13.440000000000003</v>
      </c>
    </row>
    <row r="24" spans="1:10" ht="16.5">
      <c r="A24" s="135">
        <v>22</v>
      </c>
      <c r="B24" s="199" t="s">
        <v>376</v>
      </c>
      <c r="C24" s="199" t="s">
        <v>394</v>
      </c>
      <c r="D24" s="194"/>
      <c r="E24" s="194">
        <v>6.9090909090909065</v>
      </c>
      <c r="F24" s="194"/>
      <c r="G24" s="194">
        <v>0</v>
      </c>
      <c r="H24" s="194">
        <v>8.9818181818181788</v>
      </c>
      <c r="I24" s="194">
        <v>0</v>
      </c>
      <c r="J24" s="194">
        <v>8.9818181818181788</v>
      </c>
    </row>
    <row r="25" spans="1:10" ht="16.5">
      <c r="A25" s="135"/>
      <c r="B25" s="199" t="s">
        <v>376</v>
      </c>
      <c r="C25" s="199" t="s">
        <v>395</v>
      </c>
      <c r="D25" s="194"/>
      <c r="E25" s="194">
        <v>0</v>
      </c>
      <c r="F25" s="194"/>
      <c r="G25" s="194">
        <v>0</v>
      </c>
      <c r="H25" s="194">
        <v>0</v>
      </c>
      <c r="I25" s="194">
        <v>0</v>
      </c>
      <c r="J25" s="194">
        <v>0</v>
      </c>
    </row>
    <row r="26" spans="1:10" ht="16.5">
      <c r="A26" s="135"/>
      <c r="B26" s="199" t="s">
        <v>376</v>
      </c>
      <c r="C26" s="199" t="s">
        <v>396</v>
      </c>
      <c r="D26" s="194"/>
      <c r="E26" s="194"/>
      <c r="F26" s="194">
        <v>0</v>
      </c>
      <c r="G26" s="194">
        <v>0</v>
      </c>
      <c r="H26" s="194">
        <v>0</v>
      </c>
      <c r="I26" s="194">
        <v>0</v>
      </c>
      <c r="J26" s="194">
        <v>0</v>
      </c>
    </row>
    <row r="27" spans="1:10">
      <c r="F27" s="204"/>
    </row>
  </sheetData>
  <mergeCells count="1">
    <mergeCell ref="A1:J1"/>
  </mergeCells>
  <phoneticPr fontId="2" type="noConversion"/>
  <conditionalFormatting sqref="B3:B17">
    <cfRule type="expression" dxfId="125" priority="14">
      <formula>AND(XDY3=0,XDZ3&lt;&gt;"")</formula>
    </cfRule>
  </conditionalFormatting>
  <conditionalFormatting sqref="B18:B21 A3:A21">
    <cfRule type="expression" dxfId="124" priority="13">
      <formula>AND(XDY3=0,XDZ3&lt;&gt;"")</formula>
    </cfRule>
  </conditionalFormatting>
  <conditionalFormatting sqref="D3:G21">
    <cfRule type="cellIs" dxfId="123" priority="11" operator="lessThan">
      <formula>#REF!</formula>
    </cfRule>
    <cfRule type="cellIs" dxfId="122" priority="12" operator="equal">
      <formula>#REF!</formula>
    </cfRule>
  </conditionalFormatting>
  <conditionalFormatting sqref="H3:H21">
    <cfRule type="cellIs" dxfId="121" priority="9" operator="lessThan">
      <formula>#REF!*COUNTIF(D3:G3,"&gt;0")</formula>
    </cfRule>
    <cfRule type="cellIs" dxfId="120" priority="10" operator="equal">
      <formula>#REF!*COUNTIF(D3:G3,"&gt;0")</formula>
    </cfRule>
  </conditionalFormatting>
  <conditionalFormatting sqref="A18:A21">
    <cfRule type="expression" dxfId="119" priority="8">
      <formula>AND(XDZ18=0,XEA18&lt;&gt;"")</formula>
    </cfRule>
  </conditionalFormatting>
  <conditionalFormatting sqref="D18:G21">
    <cfRule type="cellIs" dxfId="118" priority="6" operator="lessThan">
      <formula>#REF!</formula>
    </cfRule>
    <cfRule type="cellIs" dxfId="117" priority="7" operator="equal">
      <formula>#REF!</formula>
    </cfRule>
  </conditionalFormatting>
  <conditionalFormatting sqref="H18:H21">
    <cfRule type="cellIs" dxfId="116" priority="4" operator="lessThan">
      <formula>#REF!*COUNTIF(D18:G18,"&gt;0")</formula>
    </cfRule>
    <cfRule type="cellIs" dxfId="115" priority="5" operator="equal">
      <formula>#REF!*COUNTIF(D18:G18,"&gt;0")</formula>
    </cfRule>
  </conditionalFormatting>
  <conditionalFormatting sqref="C2:C1048576">
    <cfRule type="duplicateValues" dxfId="114" priority="3"/>
  </conditionalFormatting>
  <conditionalFormatting sqref="A22:A26">
    <cfRule type="expression" dxfId="113" priority="2">
      <formula>AND(XDY22=0,XDZ22&lt;&gt;"")</formula>
    </cfRule>
  </conditionalFormatting>
  <conditionalFormatting sqref="A22:A26">
    <cfRule type="expression" dxfId="112" priority="1">
      <formula>AND(XDZ22=0,XEA22&lt;&gt;"")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27"/>
  <sheetViews>
    <sheetView workbookViewId="0">
      <pane ySplit="2" topLeftCell="A12" activePane="bottomLeft" state="frozen"/>
      <selection activeCell="F4" sqref="F4"/>
      <selection pane="bottomLeft" activeCell="F4" sqref="F4"/>
    </sheetView>
  </sheetViews>
  <sheetFormatPr defaultColWidth="8.875" defaultRowHeight="15"/>
  <cols>
    <col min="1" max="1" width="5.5" style="173" customWidth="1"/>
    <col min="2" max="2" width="7.5" style="173" bestFit="1" customWidth="1"/>
    <col min="3" max="3" width="11.375" style="173" customWidth="1"/>
    <col min="4" max="6" width="8" style="173" customWidth="1"/>
    <col min="7" max="8" width="10.625" style="173" customWidth="1"/>
    <col min="9" max="16384" width="8.875" style="173"/>
  </cols>
  <sheetData>
    <row r="1" spans="1:10" ht="16.5">
      <c r="A1" s="248" t="s">
        <v>409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6.5">
      <c r="A2" s="182" t="s">
        <v>363</v>
      </c>
      <c r="B2" s="183" t="s">
        <v>364</v>
      </c>
      <c r="C2" s="183" t="s">
        <v>328</v>
      </c>
      <c r="D2" s="184" t="s">
        <v>365</v>
      </c>
      <c r="E2" s="184" t="s">
        <v>366</v>
      </c>
      <c r="F2" s="184" t="s">
        <v>367</v>
      </c>
      <c r="G2" s="184" t="s">
        <v>368</v>
      </c>
      <c r="H2" s="184" t="s">
        <v>369</v>
      </c>
      <c r="I2" s="191" t="s">
        <v>370</v>
      </c>
      <c r="J2" s="184" t="s">
        <v>371</v>
      </c>
    </row>
    <row r="3" spans="1:10" ht="16.5">
      <c r="A3" s="135">
        <v>1</v>
      </c>
      <c r="B3" s="186" t="s">
        <v>398</v>
      </c>
      <c r="C3" s="201" t="s">
        <v>399</v>
      </c>
      <c r="D3" s="200">
        <v>39.600000000000009</v>
      </c>
      <c r="E3" s="200">
        <v>35.857142857142847</v>
      </c>
      <c r="F3" s="200">
        <v>49.857142857142861</v>
      </c>
      <c r="G3" s="200">
        <v>47.52000000000001</v>
      </c>
      <c r="H3" s="200">
        <v>46.6142857142857</v>
      </c>
      <c r="I3" s="194">
        <v>74.785714285714292</v>
      </c>
      <c r="J3" s="194">
        <v>168.92000000000002</v>
      </c>
    </row>
    <row r="4" spans="1:10" ht="16.5">
      <c r="A4" s="135">
        <v>2</v>
      </c>
      <c r="B4" s="186" t="s">
        <v>398</v>
      </c>
      <c r="C4" s="201" t="s">
        <v>400</v>
      </c>
      <c r="D4" s="200">
        <v>24.600000000000009</v>
      </c>
      <c r="E4" s="200">
        <v>31.857142857142847</v>
      </c>
      <c r="F4" s="200">
        <v>28.857142857142861</v>
      </c>
      <c r="G4" s="200">
        <v>29.52000000000001</v>
      </c>
      <c r="H4" s="200">
        <v>41.414285714285704</v>
      </c>
      <c r="I4" s="194">
        <v>43.285714285714292</v>
      </c>
      <c r="J4" s="194">
        <v>114.22000000000001</v>
      </c>
    </row>
    <row r="5" spans="1:10" ht="16.5">
      <c r="A5" s="135">
        <v>3</v>
      </c>
      <c r="B5" s="186" t="s">
        <v>398</v>
      </c>
      <c r="C5" s="201" t="s">
        <v>401</v>
      </c>
      <c r="D5" s="200">
        <v>7.6000000000000085</v>
      </c>
      <c r="E5" s="200">
        <v>24.857142857142847</v>
      </c>
      <c r="F5" s="200">
        <v>31.857142857142861</v>
      </c>
      <c r="G5" s="200">
        <v>9.1200000000000099</v>
      </c>
      <c r="H5" s="200">
        <v>32.314285714285703</v>
      </c>
      <c r="I5" s="194">
        <v>47.785714285714292</v>
      </c>
      <c r="J5" s="194">
        <v>89.22</v>
      </c>
    </row>
    <row r="6" spans="1:10" ht="16.5">
      <c r="A6" s="135">
        <v>4</v>
      </c>
      <c r="B6" s="186" t="s">
        <v>398</v>
      </c>
      <c r="C6" s="201" t="s">
        <v>402</v>
      </c>
      <c r="D6" s="200"/>
      <c r="E6" s="200">
        <v>16.857142857142847</v>
      </c>
      <c r="F6" s="200">
        <v>22.857142857142861</v>
      </c>
      <c r="G6" s="200">
        <v>0</v>
      </c>
      <c r="H6" s="200">
        <v>21.9142857142857</v>
      </c>
      <c r="I6" s="194">
        <v>34.285714285714292</v>
      </c>
      <c r="J6" s="194">
        <v>56.199999999999989</v>
      </c>
    </row>
    <row r="7" spans="1:10" ht="16.5">
      <c r="A7" s="135">
        <v>5</v>
      </c>
      <c r="B7" s="186" t="s">
        <v>398</v>
      </c>
      <c r="C7" s="201" t="s">
        <v>403</v>
      </c>
      <c r="D7" s="200">
        <v>12.600000000000009</v>
      </c>
      <c r="E7" s="200">
        <v>20.857142857142847</v>
      </c>
      <c r="F7" s="200"/>
      <c r="G7" s="200">
        <v>15.12000000000001</v>
      </c>
      <c r="H7" s="200">
        <v>27.114285714285703</v>
      </c>
      <c r="I7" s="194">
        <v>0</v>
      </c>
      <c r="J7" s="194">
        <v>42.234285714285711</v>
      </c>
    </row>
    <row r="8" spans="1:10" ht="16.5">
      <c r="A8" s="135">
        <v>6</v>
      </c>
      <c r="B8" s="186" t="s">
        <v>398</v>
      </c>
      <c r="C8" s="201" t="s">
        <v>390</v>
      </c>
      <c r="D8" s="200"/>
      <c r="E8" s="200">
        <v>25.857142857142847</v>
      </c>
      <c r="F8" s="200"/>
      <c r="G8" s="200">
        <v>0</v>
      </c>
      <c r="H8" s="200">
        <v>33.6142857142857</v>
      </c>
      <c r="I8" s="194">
        <v>0</v>
      </c>
      <c r="J8" s="194">
        <v>33.6142857142857</v>
      </c>
    </row>
    <row r="9" spans="1:10" ht="16.5">
      <c r="A9" s="135">
        <v>7</v>
      </c>
      <c r="B9" s="186" t="s">
        <v>398</v>
      </c>
      <c r="C9" s="201" t="s">
        <v>404</v>
      </c>
      <c r="D9" s="200"/>
      <c r="E9" s="200"/>
      <c r="F9" s="200">
        <v>17.857142857142861</v>
      </c>
      <c r="G9" s="200">
        <v>0</v>
      </c>
      <c r="H9" s="200">
        <v>0</v>
      </c>
      <c r="I9" s="194">
        <v>26.785714285714292</v>
      </c>
      <c r="J9" s="194">
        <v>26.785714285714292</v>
      </c>
    </row>
    <row r="10" spans="1:10" ht="16.5">
      <c r="A10" s="135">
        <v>8</v>
      </c>
      <c r="B10" s="186" t="s">
        <v>398</v>
      </c>
      <c r="C10" s="201" t="s">
        <v>405</v>
      </c>
      <c r="D10" s="200">
        <v>15.600000000000009</v>
      </c>
      <c r="E10" s="200"/>
      <c r="F10" s="200"/>
      <c r="G10" s="200">
        <v>18.72000000000001</v>
      </c>
      <c r="H10" s="200">
        <v>0</v>
      </c>
      <c r="I10" s="194">
        <v>0</v>
      </c>
      <c r="J10" s="194">
        <v>18.72000000000001</v>
      </c>
    </row>
    <row r="11" spans="1:10" ht="16.5">
      <c r="A11" s="135">
        <v>9</v>
      </c>
      <c r="B11" s="199" t="s">
        <v>398</v>
      </c>
      <c r="C11" s="199" t="s">
        <v>406</v>
      </c>
      <c r="D11" s="194"/>
      <c r="E11" s="194"/>
      <c r="F11" s="194">
        <v>6</v>
      </c>
      <c r="G11" s="194">
        <v>0</v>
      </c>
      <c r="H11" s="194">
        <v>0</v>
      </c>
      <c r="I11" s="194">
        <v>9</v>
      </c>
      <c r="J11" s="194">
        <v>9</v>
      </c>
    </row>
    <row r="12" spans="1:10" ht="16.5">
      <c r="A12" s="135"/>
      <c r="B12" s="199" t="s">
        <v>398</v>
      </c>
      <c r="C12" s="199" t="s">
        <v>407</v>
      </c>
      <c r="D12" s="194"/>
      <c r="E12" s="194">
        <v>0</v>
      </c>
      <c r="F12" s="194"/>
      <c r="G12" s="194">
        <v>0</v>
      </c>
      <c r="H12" s="194">
        <v>0</v>
      </c>
      <c r="I12" s="194">
        <v>0</v>
      </c>
      <c r="J12" s="194">
        <v>0</v>
      </c>
    </row>
    <row r="13" spans="1:10" ht="16.5">
      <c r="A13" s="135"/>
      <c r="B13" s="199" t="s">
        <v>398</v>
      </c>
      <c r="C13" s="199" t="s">
        <v>408</v>
      </c>
      <c r="D13" s="194"/>
      <c r="E13" s="194"/>
      <c r="F13" s="194">
        <v>0</v>
      </c>
      <c r="G13" s="194">
        <v>0</v>
      </c>
      <c r="H13" s="194">
        <v>0</v>
      </c>
      <c r="I13" s="194">
        <v>0</v>
      </c>
      <c r="J13" s="194">
        <v>0</v>
      </c>
    </row>
    <row r="27" spans="6:6">
      <c r="F27" s="204"/>
    </row>
  </sheetData>
  <mergeCells count="1">
    <mergeCell ref="A1:J1"/>
  </mergeCells>
  <phoneticPr fontId="2" type="noConversion"/>
  <conditionalFormatting sqref="B3:B10">
    <cfRule type="expression" dxfId="111" priority="9">
      <formula>AND(XDY3=0,XDZ3&lt;&gt;"")</formula>
    </cfRule>
  </conditionalFormatting>
  <conditionalFormatting sqref="A3:A13">
    <cfRule type="expression" dxfId="110" priority="8">
      <formula>AND(XDY3=0,XDZ3&lt;&gt;"")</formula>
    </cfRule>
  </conditionalFormatting>
  <conditionalFormatting sqref="D3:G10">
    <cfRule type="cellIs" dxfId="109" priority="6" operator="lessThan">
      <formula>#REF!</formula>
    </cfRule>
    <cfRule type="cellIs" dxfId="108" priority="7" operator="equal">
      <formula>#REF!</formula>
    </cfRule>
  </conditionalFormatting>
  <conditionalFormatting sqref="H3:H10">
    <cfRule type="cellIs" dxfId="107" priority="4" operator="lessThan">
      <formula>#REF!*COUNTIF(D3:G3,"&gt;0")</formula>
    </cfRule>
    <cfRule type="cellIs" dxfId="106" priority="5" operator="equal">
      <formula>#REF!*COUNTIF(D3:G3,"&gt;0")</formula>
    </cfRule>
  </conditionalFormatting>
  <conditionalFormatting sqref="C2:C1048576">
    <cfRule type="duplicateValues" dxfId="105" priority="3"/>
  </conditionalFormatting>
  <conditionalFormatting sqref="B3:B7">
    <cfRule type="expression" dxfId="104" priority="2">
      <formula>AND(XEF3=0,XEG3&lt;&gt;"")</formula>
    </cfRule>
  </conditionalFormatting>
  <conditionalFormatting sqref="B8:B10">
    <cfRule type="expression" dxfId="103" priority="1">
      <formula>AND(XEG8=0,XEH8&lt;&gt;"")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71"/>
  <sheetViews>
    <sheetView workbookViewId="0">
      <pane ySplit="2" topLeftCell="A63" activePane="bottomLeft" state="frozen"/>
      <selection activeCell="M17" sqref="M17"/>
      <selection pane="bottomLeft" activeCell="A71" sqref="A71"/>
    </sheetView>
  </sheetViews>
  <sheetFormatPr defaultRowHeight="16.5"/>
  <cols>
    <col min="1" max="1" width="6" customWidth="1"/>
    <col min="2" max="2" width="7.5" bestFit="1" customWidth="1"/>
    <col min="3" max="3" width="10" customWidth="1"/>
    <col min="4" max="6" width="7.125" customWidth="1"/>
    <col min="7" max="8" width="10.625" customWidth="1"/>
    <col min="9" max="9" width="9.5" customWidth="1"/>
  </cols>
  <sheetData>
    <row r="1" spans="1:10">
      <c r="A1" s="249" t="s">
        <v>361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>
      <c r="A2" s="182" t="s">
        <v>363</v>
      </c>
      <c r="B2" s="183" t="s">
        <v>364</v>
      </c>
      <c r="C2" s="183" t="s">
        <v>328</v>
      </c>
      <c r="D2" s="184" t="s">
        <v>365</v>
      </c>
      <c r="E2" s="184" t="s">
        <v>366</v>
      </c>
      <c r="F2" s="184" t="s">
        <v>367</v>
      </c>
      <c r="G2" s="184" t="s">
        <v>368</v>
      </c>
      <c r="H2" s="184" t="s">
        <v>369</v>
      </c>
      <c r="I2" s="191" t="s">
        <v>370</v>
      </c>
      <c r="J2" s="184" t="s">
        <v>371</v>
      </c>
    </row>
    <row r="3" spans="1:10">
      <c r="A3" s="135">
        <v>1</v>
      </c>
      <c r="B3" s="136" t="s">
        <v>127</v>
      </c>
      <c r="C3" s="137" t="s">
        <v>134</v>
      </c>
      <c r="D3" s="168">
        <v>54.858293075684387</v>
      </c>
      <c r="E3" s="168">
        <v>53.678000743218149</v>
      </c>
      <c r="F3" s="168">
        <v>54.828671328671334</v>
      </c>
      <c r="G3" s="168">
        <v>65.829951690821261</v>
      </c>
      <c r="H3" s="168">
        <v>69.781400966183597</v>
      </c>
      <c r="I3" s="168">
        <v>82.243006993007</v>
      </c>
      <c r="J3" s="168">
        <v>217.85435965001187</v>
      </c>
    </row>
    <row r="4" spans="1:10">
      <c r="A4" s="135">
        <v>2</v>
      </c>
      <c r="B4" s="136" t="s">
        <v>127</v>
      </c>
      <c r="C4" s="137" t="s">
        <v>144</v>
      </c>
      <c r="D4" s="168">
        <v>45.858293075684387</v>
      </c>
      <c r="E4" s="168">
        <v>39.678000743218149</v>
      </c>
      <c r="F4" s="206">
        <v>50.828671328671334</v>
      </c>
      <c r="G4" s="168">
        <v>55.029951690821264</v>
      </c>
      <c r="H4" s="168">
        <v>51.581400966183594</v>
      </c>
      <c r="I4" s="168">
        <v>76.243006993007</v>
      </c>
      <c r="J4" s="168">
        <v>182.85435965001187</v>
      </c>
    </row>
    <row r="5" spans="1:10">
      <c r="A5" s="135">
        <v>3</v>
      </c>
      <c r="B5" s="136" t="s">
        <v>127</v>
      </c>
      <c r="C5" s="137" t="s">
        <v>129</v>
      </c>
      <c r="D5" s="168">
        <v>60.858293075684387</v>
      </c>
      <c r="E5" s="168">
        <v>59.678000743218149</v>
      </c>
      <c r="F5" s="202">
        <v>16.225999999999999</v>
      </c>
      <c r="G5" s="168">
        <v>73.029951690821264</v>
      </c>
      <c r="H5" s="168">
        <v>77.581400966183594</v>
      </c>
      <c r="I5" s="168">
        <v>24.338999999999999</v>
      </c>
      <c r="J5" s="168">
        <v>174.95035265700486</v>
      </c>
    </row>
    <row r="6" spans="1:10">
      <c r="A6" s="135">
        <v>4</v>
      </c>
      <c r="B6" s="136" t="s">
        <v>114</v>
      </c>
      <c r="C6" s="137" t="s">
        <v>132</v>
      </c>
      <c r="D6" s="168">
        <v>15.043478260869563</v>
      </c>
      <c r="E6" s="168">
        <v>35.678000743218149</v>
      </c>
      <c r="F6" s="206">
        <v>60.828671328671334</v>
      </c>
      <c r="G6" s="168">
        <v>18.052173913043475</v>
      </c>
      <c r="H6" s="168">
        <v>46.381400966183598</v>
      </c>
      <c r="I6" s="168">
        <v>91.243006993007</v>
      </c>
      <c r="J6" s="168">
        <v>155.67658187223407</v>
      </c>
    </row>
    <row r="7" spans="1:10">
      <c r="A7" s="135">
        <v>5</v>
      </c>
      <c r="B7" s="136" t="s">
        <v>114</v>
      </c>
      <c r="C7" s="137" t="s">
        <v>118</v>
      </c>
      <c r="D7" s="168">
        <v>32.858293075684387</v>
      </c>
      <c r="E7" s="168">
        <v>41.678000743218149</v>
      </c>
      <c r="F7" s="168">
        <v>37.828671328671334</v>
      </c>
      <c r="G7" s="168">
        <v>39.429951690821262</v>
      </c>
      <c r="H7" s="168">
        <v>54.181400966183595</v>
      </c>
      <c r="I7" s="168">
        <v>56.743006993007</v>
      </c>
      <c r="J7" s="168">
        <v>150.35435965001187</v>
      </c>
    </row>
    <row r="8" spans="1:10">
      <c r="A8" s="135">
        <v>6</v>
      </c>
      <c r="B8" s="136" t="s">
        <v>114</v>
      </c>
      <c r="C8" s="137" t="s">
        <v>115</v>
      </c>
      <c r="D8" s="168"/>
      <c r="E8" s="168">
        <v>54.678000743218149</v>
      </c>
      <c r="F8" s="168">
        <v>52.828671328671334</v>
      </c>
      <c r="G8" s="168">
        <v>0</v>
      </c>
      <c r="H8" s="168">
        <v>71.081400966183594</v>
      </c>
      <c r="I8" s="168">
        <v>79.243006993007</v>
      </c>
      <c r="J8" s="168">
        <v>150.32440795919058</v>
      </c>
    </row>
    <row r="9" spans="1:10">
      <c r="A9" s="135">
        <v>7</v>
      </c>
      <c r="B9" s="136" t="s">
        <v>127</v>
      </c>
      <c r="C9" s="137" t="s">
        <v>143</v>
      </c>
      <c r="D9" s="168">
        <v>51.858293075684387</v>
      </c>
      <c r="E9" s="168">
        <v>14.913043478260875</v>
      </c>
      <c r="F9" s="168">
        <v>37.828671328671334</v>
      </c>
      <c r="G9" s="168">
        <v>62.22995169082126</v>
      </c>
      <c r="H9" s="168">
        <v>19.386956521739137</v>
      </c>
      <c r="I9" s="168">
        <v>56.743006993007</v>
      </c>
      <c r="J9" s="168">
        <v>138.3599152055674</v>
      </c>
    </row>
    <row r="10" spans="1:10">
      <c r="A10" s="135">
        <v>8</v>
      </c>
      <c r="B10" s="136" t="s">
        <v>127</v>
      </c>
      <c r="C10" s="137" t="s">
        <v>136</v>
      </c>
      <c r="D10" s="168">
        <v>10.043478260869563</v>
      </c>
      <c r="E10" s="168">
        <v>38.678000743218149</v>
      </c>
      <c r="F10" s="168">
        <v>45.828671328671334</v>
      </c>
      <c r="G10" s="168">
        <v>12.052173913043475</v>
      </c>
      <c r="H10" s="168">
        <v>50.281400966183597</v>
      </c>
      <c r="I10" s="168">
        <v>68.743006993007</v>
      </c>
      <c r="J10" s="168">
        <v>131.07658187223407</v>
      </c>
    </row>
    <row r="11" spans="1:10">
      <c r="A11" s="135">
        <v>9</v>
      </c>
      <c r="B11" s="136" t="s">
        <v>127</v>
      </c>
      <c r="C11" s="137" t="s">
        <v>130</v>
      </c>
      <c r="D11" s="168">
        <v>45.858293075684387</v>
      </c>
      <c r="E11" s="168">
        <v>55.678000743218149</v>
      </c>
      <c r="F11" s="168"/>
      <c r="G11" s="168">
        <v>55.029951690821264</v>
      </c>
      <c r="H11" s="168">
        <v>72.381400966183591</v>
      </c>
      <c r="I11" s="168">
        <v>0</v>
      </c>
      <c r="J11" s="168">
        <v>127.41135265700485</v>
      </c>
    </row>
    <row r="12" spans="1:10">
      <c r="A12" s="135">
        <v>10</v>
      </c>
      <c r="B12" s="136" t="s">
        <v>148</v>
      </c>
      <c r="C12" s="137" t="s">
        <v>152</v>
      </c>
      <c r="D12" s="168">
        <v>23.24959742351048</v>
      </c>
      <c r="E12" s="168">
        <v>34.678000743218149</v>
      </c>
      <c r="F12" s="168">
        <v>34.828671328671334</v>
      </c>
      <c r="G12" s="168">
        <v>27.899516908212576</v>
      </c>
      <c r="H12" s="168">
        <v>45.081400966183594</v>
      </c>
      <c r="I12" s="168">
        <v>52.243006993007</v>
      </c>
      <c r="J12" s="168">
        <v>125.22392486740317</v>
      </c>
    </row>
    <row r="13" spans="1:10">
      <c r="A13" s="135">
        <v>11</v>
      </c>
      <c r="B13" s="136" t="s">
        <v>114</v>
      </c>
      <c r="C13" s="137" t="s">
        <v>128</v>
      </c>
      <c r="D13" s="168">
        <v>35.858293075684387</v>
      </c>
      <c r="E13" s="168">
        <v>46.678000743218149</v>
      </c>
      <c r="F13" s="168">
        <v>12.63636363636364</v>
      </c>
      <c r="G13" s="168">
        <v>43.029951690821264</v>
      </c>
      <c r="H13" s="168">
        <v>60.681400966183595</v>
      </c>
      <c r="I13" s="168">
        <v>18.95454545454546</v>
      </c>
      <c r="J13" s="168">
        <v>122.66589811155032</v>
      </c>
    </row>
    <row r="14" spans="1:10">
      <c r="A14" s="135">
        <v>12</v>
      </c>
      <c r="B14" s="136" t="s">
        <v>127</v>
      </c>
      <c r="C14" s="137" t="s">
        <v>131</v>
      </c>
      <c r="D14" s="168">
        <v>48.858293075684387</v>
      </c>
      <c r="E14" s="168">
        <v>48.678000743218149</v>
      </c>
      <c r="F14" s="168"/>
      <c r="G14" s="168">
        <v>58.629951690821258</v>
      </c>
      <c r="H14" s="168">
        <v>63.281400966183597</v>
      </c>
      <c r="I14" s="168">
        <v>0</v>
      </c>
      <c r="J14" s="168">
        <v>121.91135265700485</v>
      </c>
    </row>
    <row r="15" spans="1:10">
      <c r="A15" s="135">
        <v>13</v>
      </c>
      <c r="B15" s="136" t="s">
        <v>114</v>
      </c>
      <c r="C15" s="137" t="s">
        <v>119</v>
      </c>
      <c r="D15" s="168"/>
      <c r="E15" s="168">
        <v>38.678000743218149</v>
      </c>
      <c r="F15" s="168">
        <v>46.828671328671334</v>
      </c>
      <c r="G15" s="168">
        <v>0</v>
      </c>
      <c r="H15" s="168">
        <v>50.281400966183597</v>
      </c>
      <c r="I15" s="168">
        <v>70.243006993007</v>
      </c>
      <c r="J15" s="168">
        <v>120.5244079591906</v>
      </c>
    </row>
    <row r="16" spans="1:10">
      <c r="A16" s="135">
        <v>14</v>
      </c>
      <c r="B16" s="136" t="s">
        <v>127</v>
      </c>
      <c r="C16" s="137" t="s">
        <v>141</v>
      </c>
      <c r="D16" s="168">
        <v>34.858293075684387</v>
      </c>
      <c r="E16" s="168">
        <v>13.913043478260875</v>
      </c>
      <c r="F16" s="168">
        <v>39.828671328671334</v>
      </c>
      <c r="G16" s="168">
        <v>41.829951690821261</v>
      </c>
      <c r="H16" s="168">
        <v>18.086956521739136</v>
      </c>
      <c r="I16" s="168">
        <v>59.743006993007</v>
      </c>
      <c r="J16" s="168">
        <v>119.6599152055674</v>
      </c>
    </row>
    <row r="17" spans="1:10">
      <c r="A17" s="135">
        <v>15</v>
      </c>
      <c r="B17" s="136" t="s">
        <v>127</v>
      </c>
      <c r="C17" s="137" t="s">
        <v>135</v>
      </c>
      <c r="D17" s="168">
        <v>45.858293075684387</v>
      </c>
      <c r="E17" s="168">
        <v>47.678000743218149</v>
      </c>
      <c r="F17" s="168"/>
      <c r="G17" s="168">
        <v>55.029951690821264</v>
      </c>
      <c r="H17" s="168">
        <v>61.981400966183593</v>
      </c>
      <c r="I17" s="168">
        <v>0</v>
      </c>
      <c r="J17" s="168">
        <v>117.01135265700486</v>
      </c>
    </row>
    <row r="18" spans="1:10">
      <c r="A18" s="135">
        <v>16</v>
      </c>
      <c r="B18" s="136" t="s">
        <v>114</v>
      </c>
      <c r="C18" s="137" t="s">
        <v>116</v>
      </c>
      <c r="D18" s="168">
        <v>48.858293075684387</v>
      </c>
      <c r="E18" s="168">
        <v>44.678000743218149</v>
      </c>
      <c r="F18" s="168"/>
      <c r="G18" s="168">
        <v>58.629951690821258</v>
      </c>
      <c r="H18" s="168">
        <v>58.081400966183594</v>
      </c>
      <c r="I18" s="168">
        <v>0</v>
      </c>
      <c r="J18" s="168">
        <v>116.71135265700485</v>
      </c>
    </row>
    <row r="19" spans="1:10">
      <c r="A19" s="135">
        <v>17</v>
      </c>
      <c r="B19" s="136" t="s">
        <v>114</v>
      </c>
      <c r="C19" s="137" t="s">
        <v>123</v>
      </c>
      <c r="D19" s="168">
        <v>30.858293075684387</v>
      </c>
      <c r="E19" s="168">
        <v>9.9130434782608745</v>
      </c>
      <c r="F19" s="168">
        <v>38.828671328671334</v>
      </c>
      <c r="G19" s="168">
        <v>37.029951690821264</v>
      </c>
      <c r="H19" s="168">
        <v>12.886956521739137</v>
      </c>
      <c r="I19" s="168">
        <v>58.243006993007</v>
      </c>
      <c r="J19" s="168">
        <v>108.1599152055674</v>
      </c>
    </row>
    <row r="20" spans="1:10">
      <c r="A20" s="135">
        <v>18</v>
      </c>
      <c r="B20" s="136" t="s">
        <v>148</v>
      </c>
      <c r="C20" s="137" t="s">
        <v>159</v>
      </c>
      <c r="D20" s="168">
        <v>25.858293075684387</v>
      </c>
      <c r="E20" s="168">
        <v>18.678000743218149</v>
      </c>
      <c r="F20" s="168">
        <v>33.828671328671334</v>
      </c>
      <c r="G20" s="168">
        <v>31.029951690821264</v>
      </c>
      <c r="H20" s="168">
        <v>24.281400966183593</v>
      </c>
      <c r="I20" s="168">
        <v>50.743006993007</v>
      </c>
      <c r="J20" s="168">
        <v>106.05435965001186</v>
      </c>
    </row>
    <row r="21" spans="1:10">
      <c r="A21" s="135">
        <v>19</v>
      </c>
      <c r="B21" s="136" t="s">
        <v>127</v>
      </c>
      <c r="C21" s="137" t="s">
        <v>137</v>
      </c>
      <c r="D21" s="168">
        <v>12.043478260869563</v>
      </c>
      <c r="E21" s="168">
        <v>23.024154589371989</v>
      </c>
      <c r="F21" s="168">
        <v>37.828671328671334</v>
      </c>
      <c r="G21" s="168">
        <v>14.452173913043474</v>
      </c>
      <c r="H21" s="168">
        <v>29.931400966183585</v>
      </c>
      <c r="I21" s="168">
        <v>56.743006993007</v>
      </c>
      <c r="J21" s="168">
        <v>101.12658187223406</v>
      </c>
    </row>
    <row r="22" spans="1:10">
      <c r="A22" s="135">
        <v>20</v>
      </c>
      <c r="B22" s="136" t="s">
        <v>148</v>
      </c>
      <c r="C22" s="137" t="s">
        <v>151</v>
      </c>
      <c r="D22" s="168">
        <v>18.858293075684387</v>
      </c>
      <c r="E22" s="168">
        <v>20.678000743218149</v>
      </c>
      <c r="F22" s="168">
        <v>33.828671328671334</v>
      </c>
      <c r="G22" s="168">
        <v>22.629951690821262</v>
      </c>
      <c r="H22" s="168">
        <v>26.881400966183595</v>
      </c>
      <c r="I22" s="168">
        <v>50.743006993007</v>
      </c>
      <c r="J22" s="168">
        <v>100.25435965001185</v>
      </c>
    </row>
    <row r="23" spans="1:10">
      <c r="A23" s="135">
        <v>21</v>
      </c>
      <c r="B23" s="136" t="s">
        <v>148</v>
      </c>
      <c r="C23" s="137" t="s">
        <v>153</v>
      </c>
      <c r="D23" s="168">
        <v>28.858293075684387</v>
      </c>
      <c r="E23" s="168">
        <v>18.678000743218149</v>
      </c>
      <c r="F23" s="168">
        <v>25.828671328671334</v>
      </c>
      <c r="G23" s="168">
        <v>34.629951690821265</v>
      </c>
      <c r="H23" s="168">
        <v>24.281400966183593</v>
      </c>
      <c r="I23" s="168">
        <v>38.743006993007</v>
      </c>
      <c r="J23" s="168">
        <v>97.654359650011855</v>
      </c>
    </row>
    <row r="24" spans="1:10">
      <c r="A24" s="135">
        <v>22</v>
      </c>
      <c r="B24" s="136" t="s">
        <v>148</v>
      </c>
      <c r="C24" s="137" t="s">
        <v>156</v>
      </c>
      <c r="D24" s="168">
        <v>39.858293075684387</v>
      </c>
      <c r="E24" s="168">
        <v>25.678000743218149</v>
      </c>
      <c r="F24" s="202">
        <v>10</v>
      </c>
      <c r="G24" s="168">
        <v>47.829951690821261</v>
      </c>
      <c r="H24" s="168">
        <v>33.381400966183598</v>
      </c>
      <c r="I24" s="168">
        <v>15</v>
      </c>
      <c r="J24" s="168">
        <v>96.211352657004852</v>
      </c>
    </row>
    <row r="25" spans="1:10">
      <c r="A25" s="135">
        <v>23</v>
      </c>
      <c r="B25" s="136" t="s">
        <v>114</v>
      </c>
      <c r="C25" s="137" t="s">
        <v>117</v>
      </c>
      <c r="D25" s="168">
        <v>39.858293075684387</v>
      </c>
      <c r="E25" s="168">
        <v>36.678000743218149</v>
      </c>
      <c r="F25" s="168"/>
      <c r="G25" s="168">
        <v>47.829951690821261</v>
      </c>
      <c r="H25" s="168">
        <v>47.681400966183595</v>
      </c>
      <c r="I25" s="168">
        <v>0</v>
      </c>
      <c r="J25" s="168">
        <v>95.511352657004863</v>
      </c>
    </row>
    <row r="26" spans="1:10">
      <c r="A26" s="135">
        <v>24</v>
      </c>
      <c r="B26" s="136" t="s">
        <v>127</v>
      </c>
      <c r="C26" s="137" t="s">
        <v>139</v>
      </c>
      <c r="D26" s="168">
        <v>13.043478260869563</v>
      </c>
      <c r="E26" s="168">
        <v>13.913043478260875</v>
      </c>
      <c r="F26" s="168">
        <v>35.828671328671334</v>
      </c>
      <c r="G26" s="168">
        <v>15.652173913043475</v>
      </c>
      <c r="H26" s="168">
        <v>18.086956521739136</v>
      </c>
      <c r="I26" s="168">
        <v>53.743006993007</v>
      </c>
      <c r="J26" s="168">
        <v>87.48213742778961</v>
      </c>
    </row>
    <row r="27" spans="1:10">
      <c r="A27" s="135">
        <v>25</v>
      </c>
      <c r="B27" s="136" t="s">
        <v>148</v>
      </c>
      <c r="C27" s="137" t="s">
        <v>150</v>
      </c>
      <c r="D27" s="168">
        <v>29.858293075684387</v>
      </c>
      <c r="E27" s="168">
        <v>38.678000743218149</v>
      </c>
      <c r="F27" s="202"/>
      <c r="G27" s="168">
        <v>35.829951690821261</v>
      </c>
      <c r="H27" s="168">
        <v>50.281400966183597</v>
      </c>
      <c r="I27" s="168">
        <v>0</v>
      </c>
      <c r="J27" s="168">
        <v>86.111352657004858</v>
      </c>
    </row>
    <row r="28" spans="1:10">
      <c r="A28" s="135">
        <v>26</v>
      </c>
      <c r="B28" s="136" t="s">
        <v>148</v>
      </c>
      <c r="C28" s="137" t="s">
        <v>154</v>
      </c>
      <c r="D28" s="168"/>
      <c r="E28" s="168">
        <v>30.678000743218149</v>
      </c>
      <c r="F28" s="168">
        <v>26.828671328671334</v>
      </c>
      <c r="G28" s="168">
        <v>0</v>
      </c>
      <c r="H28" s="168">
        <v>39.881400966183598</v>
      </c>
      <c r="I28" s="168">
        <v>40.243006993007</v>
      </c>
      <c r="J28" s="168">
        <v>80.124407959190592</v>
      </c>
    </row>
    <row r="29" spans="1:10">
      <c r="A29" s="135">
        <v>27</v>
      </c>
      <c r="B29" s="136" t="s">
        <v>148</v>
      </c>
      <c r="C29" s="137" t="s">
        <v>155</v>
      </c>
      <c r="D29" s="168">
        <v>4.0434782608695627</v>
      </c>
      <c r="E29" s="168">
        <v>22.678000743218149</v>
      </c>
      <c r="F29" s="168">
        <v>29.828671328671334</v>
      </c>
      <c r="G29" s="168">
        <v>4.8521739130434751</v>
      </c>
      <c r="H29" s="168">
        <v>29.481400966183596</v>
      </c>
      <c r="I29" s="168">
        <v>44.743006993007</v>
      </c>
      <c r="J29" s="168">
        <v>79.076581872234073</v>
      </c>
    </row>
    <row r="30" spans="1:10">
      <c r="A30" s="135">
        <v>28</v>
      </c>
      <c r="B30" s="137" t="s">
        <v>127</v>
      </c>
      <c r="C30" s="137" t="s">
        <v>337</v>
      </c>
      <c r="D30" s="168"/>
      <c r="E30" s="168"/>
      <c r="F30" s="168">
        <v>51.828671328671334</v>
      </c>
      <c r="G30" s="168">
        <v>0</v>
      </c>
      <c r="H30" s="168">
        <v>0</v>
      </c>
      <c r="I30" s="168">
        <v>77.743006993007</v>
      </c>
      <c r="J30" s="168">
        <v>77.743006993007</v>
      </c>
    </row>
    <row r="31" spans="1:10">
      <c r="A31" s="135">
        <v>29</v>
      </c>
      <c r="B31" s="136" t="s">
        <v>127</v>
      </c>
      <c r="C31" s="137" t="s">
        <v>253</v>
      </c>
      <c r="D31" s="168">
        <v>8.0434782608695627</v>
      </c>
      <c r="E31" s="168"/>
      <c r="F31" s="168">
        <v>44.828671328671334</v>
      </c>
      <c r="G31" s="168">
        <v>9.6521739130434749</v>
      </c>
      <c r="H31" s="168">
        <v>0</v>
      </c>
      <c r="I31" s="168">
        <v>67.243006993007</v>
      </c>
      <c r="J31" s="168">
        <v>76.89518090605047</v>
      </c>
    </row>
    <row r="32" spans="1:10">
      <c r="A32" s="135">
        <v>30</v>
      </c>
      <c r="B32" s="136" t="s">
        <v>114</v>
      </c>
      <c r="C32" s="137" t="s">
        <v>121</v>
      </c>
      <c r="D32" s="168">
        <v>46.858293075684387</v>
      </c>
      <c r="E32" s="168">
        <v>12.913043478260875</v>
      </c>
      <c r="F32" s="168"/>
      <c r="G32" s="168">
        <v>56.22995169082126</v>
      </c>
      <c r="H32" s="168">
        <v>16.786956521739139</v>
      </c>
      <c r="I32" s="168">
        <v>0</v>
      </c>
      <c r="J32" s="168">
        <v>73.016908212560395</v>
      </c>
    </row>
    <row r="33" spans="1:10">
      <c r="A33" s="135">
        <v>31</v>
      </c>
      <c r="B33" s="136" t="s">
        <v>148</v>
      </c>
      <c r="C33" s="137" t="s">
        <v>149</v>
      </c>
      <c r="D33" s="168"/>
      <c r="E33" s="168">
        <v>50.678000743218149</v>
      </c>
      <c r="F33" s="168"/>
      <c r="G33" s="168">
        <v>0</v>
      </c>
      <c r="H33" s="168">
        <v>65.881400966183591</v>
      </c>
      <c r="I33" s="168">
        <v>0</v>
      </c>
      <c r="J33" s="168">
        <v>65.881400966183591</v>
      </c>
    </row>
    <row r="34" spans="1:10">
      <c r="A34" s="135">
        <v>32</v>
      </c>
      <c r="B34" s="137" t="s">
        <v>114</v>
      </c>
      <c r="C34" s="137" t="s">
        <v>251</v>
      </c>
      <c r="D34" s="168"/>
      <c r="E34" s="168"/>
      <c r="F34" s="168">
        <v>43.828671328671334</v>
      </c>
      <c r="G34" s="168">
        <v>0</v>
      </c>
      <c r="H34" s="168">
        <v>0</v>
      </c>
      <c r="I34" s="168">
        <v>65.743006993007</v>
      </c>
      <c r="J34" s="168">
        <v>65.743006993007</v>
      </c>
    </row>
    <row r="35" spans="1:10">
      <c r="A35" s="135">
        <v>33</v>
      </c>
      <c r="B35" s="136" t="s">
        <v>127</v>
      </c>
      <c r="C35" s="137" t="s">
        <v>140</v>
      </c>
      <c r="D35" s="168">
        <v>14.043478260869563</v>
      </c>
      <c r="E35" s="168">
        <v>7</v>
      </c>
      <c r="F35" s="168">
        <v>26.21328671328672</v>
      </c>
      <c r="G35" s="168">
        <v>16.852173913043476</v>
      </c>
      <c r="H35" s="168">
        <v>9.1</v>
      </c>
      <c r="I35" s="168">
        <v>39.319930069930081</v>
      </c>
      <c r="J35" s="168">
        <v>65.272103982973562</v>
      </c>
    </row>
    <row r="36" spans="1:10">
      <c r="A36" s="135">
        <v>34</v>
      </c>
      <c r="B36" s="136" t="s">
        <v>127</v>
      </c>
      <c r="C36" s="137" t="s">
        <v>138</v>
      </c>
      <c r="D36" s="168">
        <v>40.858293075684387</v>
      </c>
      <c r="E36" s="168">
        <v>11.913043478260875</v>
      </c>
      <c r="F36" s="168"/>
      <c r="G36" s="168">
        <v>49.029951690821264</v>
      </c>
      <c r="H36" s="168">
        <v>15.486956521739137</v>
      </c>
      <c r="I36" s="168">
        <v>0</v>
      </c>
      <c r="J36" s="168">
        <v>64.516908212560395</v>
      </c>
    </row>
    <row r="37" spans="1:10">
      <c r="A37" s="135">
        <v>35</v>
      </c>
      <c r="B37" s="136" t="s">
        <v>127</v>
      </c>
      <c r="C37" s="137" t="s">
        <v>133</v>
      </c>
      <c r="D37" s="168"/>
      <c r="E37" s="168">
        <v>32.678000743218149</v>
      </c>
      <c r="F37" s="168">
        <v>5.6363636363636402</v>
      </c>
      <c r="G37" s="168">
        <v>0</v>
      </c>
      <c r="H37" s="168">
        <v>42.481400966183593</v>
      </c>
      <c r="I37" s="168">
        <v>8.4545454545454604</v>
      </c>
      <c r="J37" s="168">
        <v>50.935946420729053</v>
      </c>
    </row>
    <row r="38" spans="1:10">
      <c r="A38" s="135">
        <v>36</v>
      </c>
      <c r="B38" s="136" t="s">
        <v>114</v>
      </c>
      <c r="C38" s="137" t="s">
        <v>122</v>
      </c>
      <c r="D38" s="168">
        <v>32.858293075684387</v>
      </c>
      <c r="E38" s="168">
        <v>6.9130434782608745</v>
      </c>
      <c r="F38" s="168"/>
      <c r="G38" s="168">
        <v>39.429951690821262</v>
      </c>
      <c r="H38" s="168">
        <v>8.9869565217391365</v>
      </c>
      <c r="I38" s="168">
        <v>0</v>
      </c>
      <c r="J38" s="168">
        <v>48.416908212560401</v>
      </c>
    </row>
    <row r="39" spans="1:10">
      <c r="A39" s="135">
        <v>37</v>
      </c>
      <c r="B39" s="136" t="s">
        <v>148</v>
      </c>
      <c r="C39" s="137" t="s">
        <v>306</v>
      </c>
      <c r="D39" s="168">
        <v>2.4347826086956559</v>
      </c>
      <c r="E39" s="168"/>
      <c r="F39" s="168">
        <v>29.828671328671334</v>
      </c>
      <c r="G39" s="168">
        <v>2.9217391304347871</v>
      </c>
      <c r="H39" s="168">
        <v>0</v>
      </c>
      <c r="I39" s="168">
        <v>44.743006993007</v>
      </c>
      <c r="J39" s="168">
        <v>47.664746123441788</v>
      </c>
    </row>
    <row r="40" spans="1:10">
      <c r="A40" s="135">
        <v>38</v>
      </c>
      <c r="B40" s="136" t="s">
        <v>114</v>
      </c>
      <c r="C40" s="137" t="s">
        <v>301</v>
      </c>
      <c r="D40" s="168">
        <v>38.858293075684387</v>
      </c>
      <c r="E40" s="168"/>
      <c r="F40" s="168"/>
      <c r="G40" s="168">
        <v>46.629951690821265</v>
      </c>
      <c r="H40" s="168">
        <v>0</v>
      </c>
      <c r="I40" s="168">
        <v>0</v>
      </c>
      <c r="J40" s="168">
        <v>46.629951690821265</v>
      </c>
    </row>
    <row r="41" spans="1:10">
      <c r="A41" s="135">
        <v>39</v>
      </c>
      <c r="B41" s="136" t="s">
        <v>127</v>
      </c>
      <c r="C41" s="137" t="s">
        <v>302</v>
      </c>
      <c r="D41" s="168">
        <v>38.858293075684387</v>
      </c>
      <c r="E41" s="168"/>
      <c r="F41" s="168"/>
      <c r="G41" s="168">
        <v>46.629951690821265</v>
      </c>
      <c r="H41" s="168">
        <v>0</v>
      </c>
      <c r="I41" s="168">
        <v>0</v>
      </c>
      <c r="J41" s="168">
        <v>46.629951690821265</v>
      </c>
    </row>
    <row r="42" spans="1:10">
      <c r="A42" s="135">
        <v>40</v>
      </c>
      <c r="B42" s="136" t="s">
        <v>148</v>
      </c>
      <c r="C42" s="137" t="s">
        <v>160</v>
      </c>
      <c r="D42" s="168"/>
      <c r="E42" s="168">
        <v>26.678000743218149</v>
      </c>
      <c r="F42" s="168">
        <v>0.22727272727273373</v>
      </c>
      <c r="G42" s="168">
        <v>0</v>
      </c>
      <c r="H42" s="168">
        <v>34.681400966183595</v>
      </c>
      <c r="I42" s="168">
        <v>0.3409090909091006</v>
      </c>
      <c r="J42" s="168">
        <v>35.022310057092696</v>
      </c>
    </row>
    <row r="43" spans="1:10">
      <c r="A43" s="135">
        <v>41</v>
      </c>
      <c r="B43" s="136" t="s">
        <v>127</v>
      </c>
      <c r="C43" s="137" t="s">
        <v>142</v>
      </c>
      <c r="D43" s="168">
        <v>10.043478260869563</v>
      </c>
      <c r="E43" s="168">
        <v>9.9130434782608745</v>
      </c>
      <c r="F43" s="168">
        <v>6.4090909090909065</v>
      </c>
      <c r="G43" s="168">
        <v>12.052173913043475</v>
      </c>
      <c r="H43" s="168">
        <v>12.886956521739137</v>
      </c>
      <c r="I43" s="168">
        <v>9.6136363636363598</v>
      </c>
      <c r="J43" s="168">
        <v>34.552766798418972</v>
      </c>
    </row>
    <row r="44" spans="1:10">
      <c r="A44" s="135">
        <v>42</v>
      </c>
      <c r="B44" s="136" t="s">
        <v>148</v>
      </c>
      <c r="C44" s="137" t="s">
        <v>307</v>
      </c>
      <c r="D44" s="168">
        <v>1.4347826086956559</v>
      </c>
      <c r="E44" s="168"/>
      <c r="F44" s="168">
        <v>21.828671328671334</v>
      </c>
      <c r="G44" s="168">
        <v>1.7217391304347871</v>
      </c>
      <c r="H44" s="168">
        <v>0</v>
      </c>
      <c r="I44" s="168">
        <v>32.743006993007</v>
      </c>
      <c r="J44" s="168">
        <v>34.464746123441785</v>
      </c>
    </row>
    <row r="45" spans="1:10">
      <c r="A45" s="135">
        <v>43</v>
      </c>
      <c r="B45" s="136" t="s">
        <v>148</v>
      </c>
      <c r="C45" s="137" t="s">
        <v>163</v>
      </c>
      <c r="D45" s="168">
        <v>20.858293075684387</v>
      </c>
      <c r="E45" s="168">
        <v>0</v>
      </c>
      <c r="F45" s="168">
        <v>5.4090909090909065</v>
      </c>
      <c r="G45" s="168">
        <v>25.029951690821264</v>
      </c>
      <c r="H45" s="168">
        <v>0</v>
      </c>
      <c r="I45" s="168">
        <v>8.1136363636363598</v>
      </c>
      <c r="J45" s="168">
        <v>33.143588054457624</v>
      </c>
    </row>
    <row r="46" spans="1:10">
      <c r="A46" s="135">
        <v>44</v>
      </c>
      <c r="B46" s="136" t="s">
        <v>127</v>
      </c>
      <c r="C46" s="137" t="s">
        <v>256</v>
      </c>
      <c r="D46" s="168">
        <v>13.043478260869563</v>
      </c>
      <c r="E46" s="168"/>
      <c r="F46" s="168">
        <v>10.63636363636364</v>
      </c>
      <c r="G46" s="168">
        <v>15.652173913043475</v>
      </c>
      <c r="H46" s="168">
        <v>0</v>
      </c>
      <c r="I46" s="168">
        <v>15.95454545454546</v>
      </c>
      <c r="J46" s="168">
        <v>31.606719367588937</v>
      </c>
    </row>
    <row r="47" spans="1:10">
      <c r="A47" s="135">
        <v>45</v>
      </c>
      <c r="B47" s="136" t="s">
        <v>148</v>
      </c>
      <c r="C47" s="137" t="s">
        <v>162</v>
      </c>
      <c r="D47" s="168">
        <v>4.4347826086956559</v>
      </c>
      <c r="E47" s="168">
        <v>1.9130434782608745</v>
      </c>
      <c r="F47" s="168">
        <v>13.251748251748253</v>
      </c>
      <c r="G47" s="168">
        <v>5.3217391304347865</v>
      </c>
      <c r="H47" s="168">
        <v>2.4869565217391369</v>
      </c>
      <c r="I47" s="168">
        <v>19.87762237762238</v>
      </c>
      <c r="J47" s="168">
        <v>27.686318029796304</v>
      </c>
    </row>
    <row r="48" spans="1:10">
      <c r="A48" s="135">
        <v>46</v>
      </c>
      <c r="B48" s="136" t="s">
        <v>127</v>
      </c>
      <c r="C48" s="137" t="s">
        <v>147</v>
      </c>
      <c r="D48" s="168">
        <v>15.24959742351048</v>
      </c>
      <c r="E48" s="168">
        <v>1.9130434782608745</v>
      </c>
      <c r="F48" s="168">
        <v>2.2272727272727337</v>
      </c>
      <c r="G48" s="168">
        <v>18.299516908212574</v>
      </c>
      <c r="H48" s="168">
        <v>2.4869565217391369</v>
      </c>
      <c r="I48" s="168">
        <v>3.3409090909091006</v>
      </c>
      <c r="J48" s="168">
        <v>24.127382520860813</v>
      </c>
    </row>
    <row r="49" spans="1:10">
      <c r="A49" s="135">
        <v>47</v>
      </c>
      <c r="B49" s="136" t="s">
        <v>148</v>
      </c>
      <c r="C49" s="137" t="s">
        <v>304</v>
      </c>
      <c r="D49" s="168">
        <v>17.858293075684387</v>
      </c>
      <c r="E49" s="168"/>
      <c r="F49" s="168"/>
      <c r="G49" s="168">
        <v>21.429951690821262</v>
      </c>
      <c r="H49" s="168">
        <v>0</v>
      </c>
      <c r="I49" s="168">
        <v>0</v>
      </c>
      <c r="J49" s="168">
        <v>21.429951690821262</v>
      </c>
    </row>
    <row r="50" spans="1:10">
      <c r="A50" s="135">
        <v>48</v>
      </c>
      <c r="B50" s="137" t="s">
        <v>148</v>
      </c>
      <c r="C50" s="137" t="s">
        <v>259</v>
      </c>
      <c r="D50" s="168"/>
      <c r="E50" s="168"/>
      <c r="F50" s="168">
        <v>13.21328671328672</v>
      </c>
      <c r="G50" s="168">
        <v>0</v>
      </c>
      <c r="H50" s="168">
        <v>0</v>
      </c>
      <c r="I50" s="168">
        <v>19.819930069930081</v>
      </c>
      <c r="J50" s="168">
        <v>19.819930069930081</v>
      </c>
    </row>
    <row r="51" spans="1:10">
      <c r="A51" s="135">
        <v>49</v>
      </c>
      <c r="B51" s="137" t="s">
        <v>127</v>
      </c>
      <c r="C51" s="137" t="s">
        <v>338</v>
      </c>
      <c r="D51" s="168"/>
      <c r="E51" s="168"/>
      <c r="F51" s="168">
        <v>9.2272727272727337</v>
      </c>
      <c r="G51" s="168">
        <v>0</v>
      </c>
      <c r="H51" s="168">
        <v>0</v>
      </c>
      <c r="I51" s="168">
        <v>13.840909090909101</v>
      </c>
      <c r="J51" s="168">
        <v>13.840909090909101</v>
      </c>
    </row>
    <row r="52" spans="1:10">
      <c r="A52" s="135">
        <v>50</v>
      </c>
      <c r="B52" s="136" t="s">
        <v>114</v>
      </c>
      <c r="C52" s="137" t="s">
        <v>120</v>
      </c>
      <c r="D52" s="168"/>
      <c r="E52" s="168">
        <v>9.9130434782608745</v>
      </c>
      <c r="F52" s="168"/>
      <c r="G52" s="168">
        <v>0</v>
      </c>
      <c r="H52" s="168">
        <v>12.886956521739137</v>
      </c>
      <c r="I52" s="168">
        <v>0</v>
      </c>
      <c r="J52" s="168">
        <v>12.886956521739137</v>
      </c>
    </row>
    <row r="53" spans="1:10">
      <c r="A53" s="135">
        <v>51</v>
      </c>
      <c r="B53" s="137" t="s">
        <v>127</v>
      </c>
      <c r="C53" s="137" t="s">
        <v>254</v>
      </c>
      <c r="D53" s="168"/>
      <c r="E53" s="168"/>
      <c r="F53" s="168">
        <v>5.6363636363636402</v>
      </c>
      <c r="G53" s="168">
        <v>0</v>
      </c>
      <c r="H53" s="168">
        <v>0</v>
      </c>
      <c r="I53" s="168">
        <v>8.4545454545454604</v>
      </c>
      <c r="J53" s="168">
        <v>8.4545454545454604</v>
      </c>
    </row>
    <row r="54" spans="1:10">
      <c r="A54" s="135">
        <v>52</v>
      </c>
      <c r="B54" s="136" t="s">
        <v>148</v>
      </c>
      <c r="C54" s="137" t="s">
        <v>260</v>
      </c>
      <c r="D54" s="168">
        <v>0.60869565217390686</v>
      </c>
      <c r="E54" s="168"/>
      <c r="F54" s="168">
        <v>4.4090909090909065</v>
      </c>
      <c r="G54" s="168">
        <v>0.73043478260868822</v>
      </c>
      <c r="H54" s="168">
        <v>0</v>
      </c>
      <c r="I54" s="168">
        <v>6.6136363636363598</v>
      </c>
      <c r="J54" s="168">
        <v>7.3440711462450476</v>
      </c>
    </row>
    <row r="55" spans="1:10">
      <c r="A55" s="135">
        <v>53</v>
      </c>
      <c r="B55" s="137" t="s">
        <v>127</v>
      </c>
      <c r="C55" s="137" t="s">
        <v>339</v>
      </c>
      <c r="D55" s="168"/>
      <c r="E55" s="168"/>
      <c r="F55" s="168">
        <v>4.4090909090909065</v>
      </c>
      <c r="G55" s="168">
        <v>0</v>
      </c>
      <c r="H55" s="168">
        <v>0</v>
      </c>
      <c r="I55" s="168">
        <v>6.6136363636363598</v>
      </c>
      <c r="J55" s="168">
        <v>6.6136363636363598</v>
      </c>
    </row>
    <row r="56" spans="1:10">
      <c r="A56" s="135">
        <v>54</v>
      </c>
      <c r="B56" s="136" t="s">
        <v>127</v>
      </c>
      <c r="C56" s="137" t="s">
        <v>145</v>
      </c>
      <c r="D56" s="168"/>
      <c r="E56" s="168">
        <v>4.9130434782608745</v>
      </c>
      <c r="F56" s="168"/>
      <c r="G56" s="168">
        <v>0</v>
      </c>
      <c r="H56" s="168">
        <v>6.3869565217391369</v>
      </c>
      <c r="I56" s="168">
        <v>0</v>
      </c>
      <c r="J56" s="168">
        <v>6.3869565217391369</v>
      </c>
    </row>
    <row r="57" spans="1:10">
      <c r="A57" s="135">
        <v>55</v>
      </c>
      <c r="B57" s="172" t="s">
        <v>148</v>
      </c>
      <c r="C57" s="137" t="s">
        <v>157</v>
      </c>
      <c r="D57" s="168">
        <v>0</v>
      </c>
      <c r="E57" s="168">
        <v>3.9130434782608745</v>
      </c>
      <c r="F57" s="168">
        <v>0</v>
      </c>
      <c r="G57" s="168">
        <v>0</v>
      </c>
      <c r="H57" s="168">
        <v>5.086956521739137</v>
      </c>
      <c r="I57" s="168">
        <v>0</v>
      </c>
      <c r="J57" s="168">
        <v>5.086956521739137</v>
      </c>
    </row>
    <row r="58" spans="1:10">
      <c r="A58" s="135">
        <v>56</v>
      </c>
      <c r="B58" s="137" t="s">
        <v>127</v>
      </c>
      <c r="C58" s="137" t="s">
        <v>340</v>
      </c>
      <c r="D58" s="168"/>
      <c r="E58" s="168"/>
      <c r="F58" s="168">
        <v>3.2272727272727337</v>
      </c>
      <c r="G58" s="168">
        <v>0</v>
      </c>
      <c r="H58" s="168">
        <v>0</v>
      </c>
      <c r="I58" s="168">
        <v>4.8409090909091006</v>
      </c>
      <c r="J58" s="168">
        <v>4.8409090909091006</v>
      </c>
    </row>
    <row r="59" spans="1:10">
      <c r="A59" s="135">
        <v>57</v>
      </c>
      <c r="B59" s="137" t="s">
        <v>148</v>
      </c>
      <c r="C59" s="137" t="s">
        <v>158</v>
      </c>
      <c r="D59" s="168">
        <v>0</v>
      </c>
      <c r="E59" s="168">
        <v>0</v>
      </c>
      <c r="F59" s="168">
        <v>1.2272727272727337</v>
      </c>
      <c r="G59" s="168">
        <v>0</v>
      </c>
      <c r="H59" s="168">
        <v>0</v>
      </c>
      <c r="I59" s="168">
        <v>1.8409090909091006</v>
      </c>
      <c r="J59" s="168">
        <v>1.8409090909091006</v>
      </c>
    </row>
    <row r="60" spans="1:10">
      <c r="A60" s="135"/>
      <c r="B60" s="137" t="s">
        <v>114</v>
      </c>
      <c r="C60" s="137" t="s">
        <v>308</v>
      </c>
      <c r="D60" s="168">
        <v>0</v>
      </c>
      <c r="E60" s="168"/>
      <c r="F60" s="168"/>
      <c r="G60" s="168">
        <v>0</v>
      </c>
      <c r="H60" s="168">
        <v>0</v>
      </c>
      <c r="I60" s="168">
        <v>0</v>
      </c>
      <c r="J60" s="168">
        <v>0</v>
      </c>
    </row>
    <row r="61" spans="1:10">
      <c r="A61" s="135"/>
      <c r="B61" s="137" t="s">
        <v>148</v>
      </c>
      <c r="C61" s="137" t="s">
        <v>263</v>
      </c>
      <c r="D61" s="168"/>
      <c r="E61" s="168"/>
      <c r="F61" s="168">
        <v>0</v>
      </c>
      <c r="G61" s="168">
        <v>0</v>
      </c>
      <c r="H61" s="168">
        <v>0</v>
      </c>
      <c r="I61" s="168">
        <v>0</v>
      </c>
      <c r="J61" s="168">
        <v>0</v>
      </c>
    </row>
    <row r="62" spans="1:10">
      <c r="A62" s="135"/>
      <c r="B62" s="137" t="s">
        <v>148</v>
      </c>
      <c r="C62" s="137" t="s">
        <v>261</v>
      </c>
      <c r="D62" s="168">
        <v>0</v>
      </c>
      <c r="E62" s="168"/>
      <c r="F62" s="168">
        <v>0</v>
      </c>
      <c r="G62" s="168">
        <v>0</v>
      </c>
      <c r="H62" s="168">
        <v>0</v>
      </c>
      <c r="I62" s="168">
        <v>0</v>
      </c>
      <c r="J62" s="168">
        <v>0</v>
      </c>
    </row>
    <row r="63" spans="1:10">
      <c r="A63" s="135"/>
      <c r="B63" s="137" t="s">
        <v>148</v>
      </c>
      <c r="C63" s="137" t="s">
        <v>311</v>
      </c>
      <c r="D63" s="168">
        <v>0</v>
      </c>
      <c r="E63" s="168"/>
      <c r="F63" s="168"/>
      <c r="G63" s="168">
        <v>0</v>
      </c>
      <c r="H63" s="168">
        <v>0</v>
      </c>
      <c r="I63" s="168">
        <v>0</v>
      </c>
      <c r="J63" s="168">
        <v>0</v>
      </c>
    </row>
    <row r="64" spans="1:10">
      <c r="A64" s="135"/>
      <c r="B64" s="137" t="s">
        <v>127</v>
      </c>
      <c r="C64" s="137" t="s">
        <v>410</v>
      </c>
      <c r="D64" s="168">
        <v>0</v>
      </c>
      <c r="E64" s="168"/>
      <c r="F64" s="168"/>
      <c r="G64" s="168">
        <v>0</v>
      </c>
      <c r="H64" s="168">
        <v>0</v>
      </c>
      <c r="I64" s="168">
        <v>0</v>
      </c>
      <c r="J64" s="168">
        <v>0</v>
      </c>
    </row>
    <row r="65" spans="1:10">
      <c r="A65" s="135"/>
      <c r="B65" s="137" t="s">
        <v>127</v>
      </c>
      <c r="C65" s="137" t="s">
        <v>146</v>
      </c>
      <c r="D65" s="168"/>
      <c r="E65" s="168">
        <v>0</v>
      </c>
      <c r="F65" s="168"/>
      <c r="G65" s="168">
        <v>0</v>
      </c>
      <c r="H65" s="168">
        <v>0</v>
      </c>
      <c r="I65" s="168">
        <v>0</v>
      </c>
      <c r="J65" s="168">
        <v>0</v>
      </c>
    </row>
    <row r="66" spans="1:10">
      <c r="A66" s="135"/>
      <c r="B66" s="137" t="s">
        <v>127</v>
      </c>
      <c r="C66" s="137" t="s">
        <v>309</v>
      </c>
      <c r="D66" s="168">
        <v>0</v>
      </c>
      <c r="E66" s="168"/>
      <c r="F66" s="168"/>
      <c r="G66" s="168">
        <v>0</v>
      </c>
      <c r="H66" s="168">
        <v>0</v>
      </c>
      <c r="I66" s="168">
        <v>0</v>
      </c>
      <c r="J66" s="168">
        <v>0</v>
      </c>
    </row>
    <row r="67" spans="1:10">
      <c r="A67" s="135"/>
      <c r="B67" s="137" t="s">
        <v>148</v>
      </c>
      <c r="C67" s="137" t="s">
        <v>164</v>
      </c>
      <c r="D67" s="168"/>
      <c r="E67" s="168">
        <v>0</v>
      </c>
      <c r="F67" s="168"/>
      <c r="G67" s="168">
        <v>0</v>
      </c>
      <c r="H67" s="168">
        <v>0</v>
      </c>
      <c r="I67" s="168">
        <v>0</v>
      </c>
      <c r="J67" s="168">
        <v>0</v>
      </c>
    </row>
    <row r="68" spans="1:10">
      <c r="A68" s="135"/>
      <c r="B68" s="137" t="s">
        <v>148</v>
      </c>
      <c r="C68" s="137" t="s">
        <v>165</v>
      </c>
      <c r="D68" s="168"/>
      <c r="E68" s="168">
        <v>0</v>
      </c>
      <c r="F68" s="168"/>
      <c r="G68" s="168">
        <v>0</v>
      </c>
      <c r="H68" s="168">
        <v>0</v>
      </c>
      <c r="I68" s="168">
        <v>0</v>
      </c>
      <c r="J68" s="168">
        <v>0</v>
      </c>
    </row>
    <row r="69" spans="1:10">
      <c r="A69" s="135"/>
      <c r="B69" s="137" t="s">
        <v>148</v>
      </c>
      <c r="C69" s="137" t="s">
        <v>161</v>
      </c>
      <c r="D69" s="168"/>
      <c r="E69" s="168">
        <v>0</v>
      </c>
      <c r="F69" s="168">
        <v>0</v>
      </c>
      <c r="G69" s="168">
        <v>0</v>
      </c>
      <c r="H69" s="168">
        <v>0</v>
      </c>
      <c r="I69" s="168">
        <v>0</v>
      </c>
      <c r="J69" s="168">
        <v>0</v>
      </c>
    </row>
    <row r="70" spans="1:10">
      <c r="A70" t="s">
        <v>414</v>
      </c>
    </row>
    <row r="71" spans="1:10">
      <c r="A71" t="s">
        <v>415</v>
      </c>
    </row>
  </sheetData>
  <mergeCells count="1">
    <mergeCell ref="A1:J1"/>
  </mergeCells>
  <phoneticPr fontId="2" type="noConversion"/>
  <conditionalFormatting sqref="B5:B12">
    <cfRule type="expression" dxfId="102" priority="29">
      <formula>AND(XDO5=0,XDP5&lt;&gt;"")</formula>
    </cfRule>
  </conditionalFormatting>
  <conditionalFormatting sqref="A5:A12">
    <cfRule type="expression" dxfId="101" priority="28">
      <formula>AND(XDO5=0,XDP5&lt;&gt;"")</formula>
    </cfRule>
  </conditionalFormatting>
  <conditionalFormatting sqref="D5:G51">
    <cfRule type="cellIs" dxfId="100" priority="26" operator="lessThan">
      <formula>#REF!</formula>
    </cfRule>
    <cfRule type="cellIs" dxfId="99" priority="27" operator="equal">
      <formula>#REF!</formula>
    </cfRule>
  </conditionalFormatting>
  <conditionalFormatting sqref="H5:H12">
    <cfRule type="cellIs" dxfId="98" priority="24" operator="lessThan">
      <formula>#REF!*COUNTIF(D5:G5,"&gt;0")</formula>
    </cfRule>
    <cfRule type="cellIs" dxfId="97" priority="25" operator="equal">
      <formula>#REF!*COUNTIF(D5:G5,"&gt;0")</formula>
    </cfRule>
  </conditionalFormatting>
  <conditionalFormatting sqref="C2:C1048576">
    <cfRule type="duplicateValues" dxfId="96" priority="23"/>
  </conditionalFormatting>
  <conditionalFormatting sqref="B5:B9">
    <cfRule type="expression" dxfId="95" priority="22">
      <formula>AND(XDV5=0,XDW5&lt;&gt;"")</formula>
    </cfRule>
  </conditionalFormatting>
  <conditionalFormatting sqref="B10:B12 B2:B3 B52:B61">
    <cfRule type="expression" dxfId="94" priority="21">
      <formula>AND(XDW2=0,XDX2&lt;&gt;"")</formula>
    </cfRule>
  </conditionalFormatting>
  <conditionalFormatting sqref="B5:B51">
    <cfRule type="expression" dxfId="93" priority="20">
      <formula>AND(XDV5=0,XDW5&lt;&gt;"")</formula>
    </cfRule>
  </conditionalFormatting>
  <conditionalFormatting sqref="A5:A59">
    <cfRule type="expression" dxfId="92" priority="19">
      <formula>AND(XDV5=0,XDW5&lt;&gt;"")</formula>
    </cfRule>
  </conditionalFormatting>
  <conditionalFormatting sqref="H5:H51">
    <cfRule type="cellIs" dxfId="91" priority="17" operator="lessThan">
      <formula>#REF!*COUNTIF(D5:G5,"&gt;0")</formula>
    </cfRule>
    <cfRule type="cellIs" dxfId="90" priority="18" operator="equal">
      <formula>#REF!*COUNTIF(D5:G5,"&gt;0")</formula>
    </cfRule>
  </conditionalFormatting>
  <conditionalFormatting sqref="A2:A3 A5 A7 A9 A11 A13 A15 A17 A19 A21 A23 A25 A27 A29 A31 A33 A35 A37 A39 A41 A43 A45 A47 A49 A51:A69">
    <cfRule type="expression" dxfId="89" priority="16">
      <formula>AND(XDW2=0,XDX2&lt;&gt;"")</formula>
    </cfRule>
  </conditionalFormatting>
  <conditionalFormatting sqref="F2:G61 D3:E61">
    <cfRule type="cellIs" dxfId="88" priority="14" operator="lessThan">
      <formula>#REF!</formula>
    </cfRule>
    <cfRule type="cellIs" dxfId="87" priority="15" operator="equal">
      <formula>#REF!</formula>
    </cfRule>
  </conditionalFormatting>
  <conditionalFormatting sqref="H2:H61">
    <cfRule type="cellIs" dxfId="86" priority="12" operator="lessThan">
      <formula>#REF!*COUNTIF(D2:G2,"&gt;0")</formula>
    </cfRule>
    <cfRule type="cellIs" dxfId="85" priority="13" operator="equal">
      <formula>#REF!*COUNTIF(D2:G2,"&gt;0")</formula>
    </cfRule>
  </conditionalFormatting>
  <conditionalFormatting sqref="C2">
    <cfRule type="duplicateValues" dxfId="84" priority="11"/>
  </conditionalFormatting>
  <conditionalFormatting sqref="D5:I51">
    <cfRule type="cellIs" dxfId="83" priority="9" operator="lessThan">
      <formula>#REF!</formula>
    </cfRule>
    <cfRule type="cellIs" dxfId="82" priority="10" operator="equal">
      <formula>#REF!</formula>
    </cfRule>
  </conditionalFormatting>
  <conditionalFormatting sqref="J5:J12">
    <cfRule type="cellIs" dxfId="81" priority="7" operator="lessThan">
      <formula>#REF!*COUNTIF(D5:H5,"&gt;0")</formula>
    </cfRule>
    <cfRule type="cellIs" dxfId="80" priority="8" operator="equal">
      <formula>#REF!*COUNTIF(D5:H5,"&gt;0")</formula>
    </cfRule>
  </conditionalFormatting>
  <conditionalFormatting sqref="J5:J51">
    <cfRule type="cellIs" dxfId="79" priority="5" operator="lessThan">
      <formula>#REF!*COUNTIF(D5:H5,"&gt;0")</formula>
    </cfRule>
    <cfRule type="cellIs" dxfId="78" priority="6" operator="equal">
      <formula>#REF!*COUNTIF(D5:H5,"&gt;0")</formula>
    </cfRule>
  </conditionalFormatting>
  <conditionalFormatting sqref="D3:I69">
    <cfRule type="cellIs" dxfId="77" priority="3" operator="lessThan">
      <formula>#REF!</formula>
    </cfRule>
    <cfRule type="cellIs" dxfId="76" priority="4" operator="equal">
      <formula>#REF!</formula>
    </cfRule>
  </conditionalFormatting>
  <conditionalFormatting sqref="J3:J69">
    <cfRule type="cellIs" dxfId="75" priority="1" operator="lessThan">
      <formula>#REF!*COUNTIF(D3:H3,"&gt;0")</formula>
    </cfRule>
    <cfRule type="cellIs" dxfId="74" priority="2" operator="equal">
      <formula>#REF!*COUNTIF(D3:H3,"&gt;0")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27"/>
  <sheetViews>
    <sheetView workbookViewId="0">
      <pane ySplit="2" topLeftCell="A3" activePane="bottomLeft" state="frozen"/>
      <selection activeCell="F4" sqref="F4"/>
      <selection pane="bottomLeft" activeCell="F4" sqref="F4"/>
    </sheetView>
  </sheetViews>
  <sheetFormatPr defaultRowHeight="16.5"/>
  <cols>
    <col min="1" max="1" width="6" bestFit="1" customWidth="1"/>
    <col min="2" max="2" width="7.5" bestFit="1" customWidth="1"/>
    <col min="3" max="3" width="10.75" customWidth="1"/>
    <col min="4" max="6" width="7.625" customWidth="1"/>
    <col min="7" max="8" width="10.625" customWidth="1"/>
    <col min="9" max="9" width="11.375" customWidth="1"/>
  </cols>
  <sheetData>
    <row r="1" spans="1:10">
      <c r="A1" s="249" t="s">
        <v>361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>
      <c r="A2" s="182" t="s">
        <v>363</v>
      </c>
      <c r="B2" s="183" t="s">
        <v>364</v>
      </c>
      <c r="C2" s="183" t="s">
        <v>328</v>
      </c>
      <c r="D2" s="184" t="s">
        <v>365</v>
      </c>
      <c r="E2" s="184" t="s">
        <v>366</v>
      </c>
      <c r="F2" s="184" t="s">
        <v>367</v>
      </c>
      <c r="G2" s="184" t="s">
        <v>368</v>
      </c>
      <c r="H2" s="184" t="s">
        <v>369</v>
      </c>
      <c r="I2" s="191" t="s">
        <v>370</v>
      </c>
      <c r="J2" s="184" t="s">
        <v>371</v>
      </c>
    </row>
    <row r="3" spans="1:10">
      <c r="A3" s="135">
        <v>1</v>
      </c>
      <c r="B3" s="136" t="s">
        <v>25</v>
      </c>
      <c r="C3" s="137" t="s">
        <v>26</v>
      </c>
      <c r="D3" s="168">
        <v>41.5</v>
      </c>
      <c r="E3" s="168">
        <v>40.75</v>
      </c>
      <c r="F3" s="168">
        <v>52.454545454545453</v>
      </c>
      <c r="G3" s="168">
        <v>49.8</v>
      </c>
      <c r="H3" s="168">
        <v>52.975000000000001</v>
      </c>
      <c r="I3" s="168">
        <v>78.681818181818187</v>
      </c>
      <c r="J3" s="168">
        <v>181.45681818181819</v>
      </c>
    </row>
    <row r="4" spans="1:10">
      <c r="A4" s="135">
        <v>2</v>
      </c>
      <c r="B4" s="136" t="s">
        <v>25</v>
      </c>
      <c r="C4" s="137" t="s">
        <v>37</v>
      </c>
      <c r="D4" s="168">
        <v>0.5</v>
      </c>
      <c r="E4" s="168">
        <v>18.75</v>
      </c>
      <c r="F4" s="168">
        <v>39.454545454545453</v>
      </c>
      <c r="G4" s="168">
        <v>0.6</v>
      </c>
      <c r="H4" s="168">
        <v>24.375</v>
      </c>
      <c r="I4" s="168">
        <v>59.18181818181818</v>
      </c>
      <c r="J4" s="168">
        <v>84.156818181818181</v>
      </c>
    </row>
    <row r="5" spans="1:10">
      <c r="A5" s="135">
        <v>3</v>
      </c>
      <c r="B5" s="136" t="s">
        <v>25</v>
      </c>
      <c r="C5" s="137" t="s">
        <v>348</v>
      </c>
      <c r="D5" s="168"/>
      <c r="E5" s="168"/>
      <c r="F5" s="168">
        <v>53.454545454545453</v>
      </c>
      <c r="G5" s="168">
        <v>0</v>
      </c>
      <c r="H5" s="168">
        <v>0</v>
      </c>
      <c r="I5" s="168">
        <v>80.181818181818187</v>
      </c>
      <c r="J5" s="168">
        <v>80.181818181818187</v>
      </c>
    </row>
    <row r="6" spans="1:10">
      <c r="A6" s="135">
        <v>4</v>
      </c>
      <c r="B6" s="136" t="s">
        <v>25</v>
      </c>
      <c r="C6" s="137" t="s">
        <v>349</v>
      </c>
      <c r="D6" s="168"/>
      <c r="E6" s="168"/>
      <c r="F6" s="168">
        <v>42.454545454545453</v>
      </c>
      <c r="G6" s="168">
        <v>0</v>
      </c>
      <c r="H6" s="168">
        <v>0</v>
      </c>
      <c r="I6" s="168">
        <v>63.68181818181818</v>
      </c>
      <c r="J6" s="168">
        <v>63.68181818181818</v>
      </c>
    </row>
    <row r="7" spans="1:10">
      <c r="A7" s="135">
        <v>5</v>
      </c>
      <c r="B7" s="136" t="s">
        <v>25</v>
      </c>
      <c r="C7" s="137" t="s">
        <v>187</v>
      </c>
      <c r="D7" s="168"/>
      <c r="E7" s="168">
        <v>24.75</v>
      </c>
      <c r="F7" s="168">
        <v>12.454545454545453</v>
      </c>
      <c r="G7" s="168">
        <v>0</v>
      </c>
      <c r="H7" s="168">
        <v>32.175000000000004</v>
      </c>
      <c r="I7" s="168">
        <v>18.68181818181818</v>
      </c>
      <c r="J7" s="168">
        <v>50.856818181818184</v>
      </c>
    </row>
    <row r="8" spans="1:10">
      <c r="A8" s="135">
        <v>6</v>
      </c>
      <c r="B8" s="136" t="s">
        <v>25</v>
      </c>
      <c r="C8" s="137" t="s">
        <v>350</v>
      </c>
      <c r="D8" s="168"/>
      <c r="E8" s="168"/>
      <c r="F8" s="168">
        <v>19.454545454545453</v>
      </c>
      <c r="G8" s="168">
        <v>0</v>
      </c>
      <c r="H8" s="168">
        <v>0</v>
      </c>
      <c r="I8" s="168">
        <v>29.18181818181818</v>
      </c>
      <c r="J8" s="168">
        <v>29.18181818181818</v>
      </c>
    </row>
    <row r="9" spans="1:10">
      <c r="A9" s="135">
        <v>7</v>
      </c>
      <c r="B9" s="136" t="s">
        <v>25</v>
      </c>
      <c r="C9" s="137" t="s">
        <v>351</v>
      </c>
      <c r="D9" s="168"/>
      <c r="E9" s="168"/>
      <c r="F9" s="168">
        <v>12.454545454545453</v>
      </c>
      <c r="G9" s="168">
        <v>0</v>
      </c>
      <c r="H9" s="168">
        <v>0</v>
      </c>
      <c r="I9" s="168">
        <v>18.68181818181818</v>
      </c>
      <c r="J9" s="168">
        <v>18.68181818181818</v>
      </c>
    </row>
    <row r="10" spans="1:10">
      <c r="A10" s="135">
        <v>8</v>
      </c>
      <c r="B10" s="136" t="s">
        <v>25</v>
      </c>
      <c r="C10" s="137" t="s">
        <v>188</v>
      </c>
      <c r="D10" s="168"/>
      <c r="E10" s="168">
        <v>0</v>
      </c>
      <c r="F10" s="168">
        <v>11.454545454545453</v>
      </c>
      <c r="G10" s="168">
        <v>0</v>
      </c>
      <c r="H10" s="168">
        <v>0</v>
      </c>
      <c r="I10" s="168">
        <v>17.18181818181818</v>
      </c>
      <c r="J10" s="168">
        <v>17.18181818181818</v>
      </c>
    </row>
    <row r="11" spans="1:10">
      <c r="A11" s="135">
        <v>9</v>
      </c>
      <c r="B11" s="136" t="s">
        <v>25</v>
      </c>
      <c r="C11" s="137" t="s">
        <v>352</v>
      </c>
      <c r="D11" s="168"/>
      <c r="E11" s="168"/>
      <c r="F11" s="168">
        <v>1.4545454545454533</v>
      </c>
      <c r="G11" s="168">
        <v>0</v>
      </c>
      <c r="H11" s="168">
        <v>0</v>
      </c>
      <c r="I11" s="168">
        <v>2.1818181818181799</v>
      </c>
      <c r="J11" s="168">
        <v>2.1818181818181799</v>
      </c>
    </row>
    <row r="12" spans="1:10">
      <c r="A12" s="135"/>
      <c r="B12" s="136" t="s">
        <v>25</v>
      </c>
      <c r="C12" s="137" t="s">
        <v>353</v>
      </c>
      <c r="D12" s="168"/>
      <c r="E12" s="168"/>
      <c r="F12" s="168">
        <v>0</v>
      </c>
      <c r="G12" s="168">
        <v>0</v>
      </c>
      <c r="H12" s="168">
        <v>0</v>
      </c>
      <c r="I12" s="168">
        <v>0</v>
      </c>
      <c r="J12" s="168">
        <v>0</v>
      </c>
    </row>
    <row r="13" spans="1:10">
      <c r="A13" s="135"/>
      <c r="B13" s="136" t="s">
        <v>25</v>
      </c>
      <c r="C13" s="137" t="s">
        <v>354</v>
      </c>
      <c r="D13" s="168"/>
      <c r="E13" s="168"/>
      <c r="F13" s="168">
        <v>0</v>
      </c>
      <c r="G13" s="168">
        <v>0</v>
      </c>
      <c r="H13" s="168">
        <v>0</v>
      </c>
      <c r="I13" s="168">
        <v>0</v>
      </c>
      <c r="J13" s="168">
        <v>0</v>
      </c>
    </row>
    <row r="27" spans="6:6">
      <c r="F27" s="203"/>
    </row>
  </sheetData>
  <mergeCells count="1">
    <mergeCell ref="A1:J1"/>
  </mergeCells>
  <phoneticPr fontId="2" type="noConversion"/>
  <conditionalFormatting sqref="B5:B6">
    <cfRule type="expression" dxfId="73" priority="30">
      <formula>AND(XDO5=0,XDP5&lt;&gt;"")</formula>
    </cfRule>
  </conditionalFormatting>
  <conditionalFormatting sqref="A5:A6">
    <cfRule type="expression" dxfId="72" priority="29">
      <formula>AND(XDO5=0,XDP5&lt;&gt;"")</formula>
    </cfRule>
  </conditionalFormatting>
  <conditionalFormatting sqref="D5:G6 D6:D13 F6:G13">
    <cfRule type="cellIs" dxfId="71" priority="27" operator="lessThan">
      <formula>#REF!</formula>
    </cfRule>
    <cfRule type="cellIs" dxfId="70" priority="28" operator="equal">
      <formula>#REF!</formula>
    </cfRule>
  </conditionalFormatting>
  <conditionalFormatting sqref="H3:J13">
    <cfRule type="cellIs" dxfId="69" priority="25" operator="lessThan">
      <formula>#REF!*COUNTIF(D3:G3,"&gt;0")</formula>
    </cfRule>
    <cfRule type="cellIs" dxfId="68" priority="26" operator="equal">
      <formula>#REF!*COUNTIF(D3:G3,"&gt;0")</formula>
    </cfRule>
  </conditionalFormatting>
  <conditionalFormatting sqref="C2:C1048576">
    <cfRule type="duplicateValues" dxfId="67" priority="24"/>
  </conditionalFormatting>
  <conditionalFormatting sqref="B5:B6">
    <cfRule type="expression" dxfId="66" priority="23">
      <formula>AND(XDV5=0,XDW5&lt;&gt;"")</formula>
    </cfRule>
  </conditionalFormatting>
  <conditionalFormatting sqref="B2:B3 A5:A6">
    <cfRule type="expression" dxfId="65" priority="22">
      <formula>AND(XDV2=0,XDW2&lt;&gt;"")</formula>
    </cfRule>
  </conditionalFormatting>
  <conditionalFormatting sqref="A2:A13">
    <cfRule type="expression" dxfId="64" priority="21">
      <formula>AND(XDW2=0,XDX2&lt;&gt;"")</formula>
    </cfRule>
  </conditionalFormatting>
  <conditionalFormatting sqref="D3:E6 D6:D13 F2:G13">
    <cfRule type="cellIs" dxfId="63" priority="19" operator="lessThan">
      <formula>#REF!</formula>
    </cfRule>
    <cfRule type="cellIs" dxfId="62" priority="20" operator="equal">
      <formula>#REF!</formula>
    </cfRule>
  </conditionalFormatting>
  <conditionalFormatting sqref="H2:H6 H3:J13">
    <cfRule type="cellIs" dxfId="61" priority="17" operator="lessThan">
      <formula>#REF!*COUNTIF(D2:G2,"&gt;0")</formula>
    </cfRule>
    <cfRule type="cellIs" dxfId="60" priority="18" operator="equal">
      <formula>#REF!*COUNTIF(D2:G2,"&gt;0")</formula>
    </cfRule>
  </conditionalFormatting>
  <conditionalFormatting sqref="B3:B4">
    <cfRule type="expression" dxfId="59" priority="16">
      <formula>AND(XEF3=0,XEG3&lt;&gt;"")</formula>
    </cfRule>
  </conditionalFormatting>
  <conditionalFormatting sqref="B5:B6">
    <cfRule type="expression" dxfId="58" priority="15">
      <formula>AND(XEG5=0,XEH5&lt;&gt;"")</formula>
    </cfRule>
  </conditionalFormatting>
  <conditionalFormatting sqref="C2">
    <cfRule type="duplicateValues" dxfId="57" priority="14"/>
  </conditionalFormatting>
  <conditionalFormatting sqref="B2">
    <cfRule type="expression" dxfId="56" priority="13">
      <formula>AND(XDW2=0,XDX2&lt;&gt;"")</formula>
    </cfRule>
  </conditionalFormatting>
  <conditionalFormatting sqref="A2">
    <cfRule type="expression" dxfId="55" priority="12">
      <formula>AND(XDW2=0,XDX2&lt;&gt;"")</formula>
    </cfRule>
  </conditionalFormatting>
  <conditionalFormatting sqref="F2:G2">
    <cfRule type="cellIs" dxfId="54" priority="10" operator="lessThan">
      <formula>#REF!</formula>
    </cfRule>
    <cfRule type="cellIs" dxfId="53" priority="11" operator="equal">
      <formula>#REF!</formula>
    </cfRule>
  </conditionalFormatting>
  <conditionalFormatting sqref="H2">
    <cfRule type="cellIs" dxfId="52" priority="8" operator="lessThan">
      <formula>#REF!*COUNTIF(D2:G2,"&gt;0")</formula>
    </cfRule>
    <cfRule type="cellIs" dxfId="51" priority="9" operator="equal">
      <formula>#REF!*COUNTIF(D2:G2,"&gt;0")</formula>
    </cfRule>
  </conditionalFormatting>
  <conditionalFormatting sqref="C2">
    <cfRule type="duplicateValues" dxfId="50" priority="7"/>
  </conditionalFormatting>
  <conditionalFormatting sqref="B6:B13">
    <cfRule type="expression" dxfId="49" priority="6">
      <formula>AND(XDW6=0,XDX6&lt;&gt;"")</formula>
    </cfRule>
  </conditionalFormatting>
  <conditionalFormatting sqref="B6:B13">
    <cfRule type="expression" dxfId="48" priority="5">
      <formula>AND(XEF6=0,XEG6&lt;&gt;"")</formula>
    </cfRule>
  </conditionalFormatting>
  <conditionalFormatting sqref="E7:E13">
    <cfRule type="cellIs" dxfId="47" priority="3" operator="lessThan">
      <formula>#REF!</formula>
    </cfRule>
    <cfRule type="cellIs" dxfId="46" priority="4" operator="equal">
      <formula>#REF!</formula>
    </cfRule>
  </conditionalFormatting>
  <conditionalFormatting sqref="E7:E13">
    <cfRule type="cellIs" dxfId="45" priority="1" operator="lessThan">
      <formula>#REF!</formula>
    </cfRule>
    <cfRule type="cellIs" dxfId="44" priority="2" operator="equal">
      <formula>#REF!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G13" sqref="G13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56" t="s">
        <v>39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</row>
    <row r="2" spans="1:31" ht="17.25" thickBot="1">
      <c r="A2" s="257" t="s">
        <v>40</v>
      </c>
      <c r="B2" s="257"/>
      <c r="C2" s="257"/>
      <c r="D2" s="257"/>
      <c r="E2" s="257"/>
      <c r="F2" s="257"/>
      <c r="G2" s="257"/>
      <c r="H2" s="48"/>
      <c r="I2" s="48"/>
      <c r="J2" s="258">
        <v>3</v>
      </c>
      <c r="K2" s="258"/>
      <c r="L2" s="258"/>
      <c r="M2" s="258"/>
      <c r="N2" s="258"/>
      <c r="O2" s="258"/>
      <c r="P2" s="258"/>
      <c r="Q2" s="258"/>
      <c r="R2" s="258"/>
      <c r="S2" s="49"/>
      <c r="T2" s="50"/>
      <c r="U2" s="50"/>
      <c r="V2" s="50"/>
      <c r="W2" s="50"/>
      <c r="X2" s="50"/>
      <c r="Y2" s="50"/>
      <c r="Z2" s="259">
        <f>'R3成績'!Z2:AE2</f>
        <v>42824</v>
      </c>
      <c r="AA2" s="259"/>
      <c r="AB2" s="259"/>
      <c r="AC2" s="259"/>
      <c r="AD2" s="259"/>
      <c r="AE2" s="259"/>
    </row>
    <row r="3" spans="1:31" ht="17.25" thickTop="1">
      <c r="A3" s="260" t="s">
        <v>27</v>
      </c>
      <c r="B3" s="262" t="s">
        <v>28</v>
      </c>
      <c r="C3" s="262" t="s">
        <v>0</v>
      </c>
      <c r="D3" s="250" t="s">
        <v>29</v>
      </c>
      <c r="E3" s="250" t="s">
        <v>30</v>
      </c>
      <c r="F3" s="250" t="s">
        <v>1</v>
      </c>
      <c r="G3" s="250" t="s">
        <v>2</v>
      </c>
      <c r="H3" s="252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254" t="s">
        <v>32</v>
      </c>
    </row>
    <row r="4" spans="1:31" ht="17.25" thickBot="1">
      <c r="A4" s="261"/>
      <c r="B4" s="263"/>
      <c r="C4" s="263"/>
      <c r="D4" s="251"/>
      <c r="E4" s="251"/>
      <c r="F4" s="251"/>
      <c r="G4" s="251"/>
      <c r="H4" s="253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255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.75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.75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.75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.75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.75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.75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.75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.75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.75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.75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.75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.75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.75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.75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.75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.75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.75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.75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.75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.75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.75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.75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.75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.75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.75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.75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.75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7.25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43" priority="25">
      <formula>$J5&lt;0</formula>
    </cfRule>
    <cfRule type="expression" dxfId="42" priority="26">
      <formula>$J5=0</formula>
    </cfRule>
  </conditionalFormatting>
  <conditionalFormatting sqref="J5:AA25">
    <cfRule type="cellIs" dxfId="41" priority="21" operator="equal">
      <formula>J$4-2</formula>
    </cfRule>
    <cfRule type="cellIs" dxfId="40" priority="22" operator="equal">
      <formula>J$4-2</formula>
    </cfRule>
    <cfRule type="cellIs" dxfId="39" priority="23" operator="equal">
      <formula>J$4-1</formula>
    </cfRule>
    <cfRule type="cellIs" dxfId="38" priority="24" operator="equal">
      <formula>J$4</formula>
    </cfRule>
  </conditionalFormatting>
  <conditionalFormatting sqref="AB5:AD25">
    <cfRule type="cellIs" dxfId="37" priority="19" operator="lessThan">
      <formula>AB$4</formula>
    </cfRule>
    <cfRule type="cellIs" dxfId="36" priority="20" operator="equal">
      <formula>AB$4</formula>
    </cfRule>
  </conditionalFormatting>
  <conditionalFormatting sqref="H5:H44">
    <cfRule type="expression" dxfId="35" priority="11">
      <formula>$J5&lt;0</formula>
    </cfRule>
    <cfRule type="expression" dxfId="34" priority="12">
      <formula>$J5=0</formula>
    </cfRule>
  </conditionalFormatting>
  <conditionalFormatting sqref="J5:AA44">
    <cfRule type="cellIs" dxfId="33" priority="7" operator="equal">
      <formula>J$4-2</formula>
    </cfRule>
    <cfRule type="cellIs" dxfId="32" priority="8" operator="equal">
      <formula>J$4-2</formula>
    </cfRule>
    <cfRule type="cellIs" dxfId="31" priority="9" operator="equal">
      <formula>J$4-1</formula>
    </cfRule>
    <cfRule type="cellIs" dxfId="30" priority="10" operator="equal">
      <formula>J$4</formula>
    </cfRule>
  </conditionalFormatting>
  <conditionalFormatting sqref="AB5:AD44">
    <cfRule type="cellIs" dxfId="29" priority="5" operator="lessThan">
      <formula>AB$4</formula>
    </cfRule>
    <cfRule type="cellIs" dxfId="28" priority="6" operator="equal">
      <formula>AB$4</formula>
    </cfRule>
  </conditionalFormatting>
  <conditionalFormatting sqref="D5:G44">
    <cfRule type="cellIs" dxfId="27" priority="2" operator="equal">
      <formula>$AD$4</formula>
    </cfRule>
    <cfRule type="cellIs" dxfId="26" priority="1" operator="lessThan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R17" sqref="R17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56" t="str">
        <f>世大運R1!A1</f>
        <v>2017年世大運第二次選拔賽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</row>
    <row r="2" spans="1:31" ht="17.25" thickBot="1">
      <c r="A2" s="257" t="str">
        <f>世大運R1!A2</f>
        <v>地點：揚昇高爾夫球場</v>
      </c>
      <c r="B2" s="257"/>
      <c r="C2" s="257"/>
      <c r="D2" s="257"/>
      <c r="E2" s="257"/>
      <c r="F2" s="257"/>
      <c r="G2" s="257"/>
      <c r="H2" s="48"/>
      <c r="I2" s="48"/>
      <c r="J2" s="258">
        <v>2</v>
      </c>
      <c r="K2" s="258"/>
      <c r="L2" s="258"/>
      <c r="M2" s="258"/>
      <c r="N2" s="258"/>
      <c r="O2" s="258"/>
      <c r="P2" s="258"/>
      <c r="Q2" s="258"/>
      <c r="R2" s="258"/>
      <c r="S2" s="49"/>
      <c r="T2" s="50"/>
      <c r="U2" s="50"/>
      <c r="V2" s="50"/>
      <c r="W2" s="50"/>
      <c r="X2" s="50"/>
      <c r="Y2" s="50"/>
      <c r="Z2" s="259">
        <f>'R2成績'!Z2:AE2</f>
        <v>42824</v>
      </c>
      <c r="AA2" s="259"/>
      <c r="AB2" s="259"/>
      <c r="AC2" s="259"/>
      <c r="AD2" s="259"/>
      <c r="AE2" s="259"/>
    </row>
    <row r="3" spans="1:31" ht="17.25" thickTop="1">
      <c r="A3" s="260" t="s">
        <v>27</v>
      </c>
      <c r="B3" s="262" t="s">
        <v>28</v>
      </c>
      <c r="C3" s="262" t="s">
        <v>0</v>
      </c>
      <c r="D3" s="250" t="s">
        <v>29</v>
      </c>
      <c r="E3" s="250" t="s">
        <v>30</v>
      </c>
      <c r="F3" s="250" t="s">
        <v>1</v>
      </c>
      <c r="G3" s="250" t="s">
        <v>2</v>
      </c>
      <c r="H3" s="252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254" t="s">
        <v>32</v>
      </c>
    </row>
    <row r="4" spans="1:31" ht="17.25" thickBot="1">
      <c r="A4" s="261"/>
      <c r="B4" s="263"/>
      <c r="C4" s="263"/>
      <c r="D4" s="251"/>
      <c r="E4" s="251"/>
      <c r="F4" s="251"/>
      <c r="G4" s="251"/>
      <c r="H4" s="253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255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.75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.75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.75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.75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.75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.75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.75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.75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.75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.75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.75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.75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.75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.75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.75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.75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.75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.75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.75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.75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.75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.75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.75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.75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.75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.75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.75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25" priority="15">
      <formula>$I5&lt;0</formula>
    </cfRule>
    <cfRule type="expression" dxfId="24" priority="16">
      <formula>$I5=0</formula>
    </cfRule>
  </conditionalFormatting>
  <conditionalFormatting sqref="J5:AA44">
    <cfRule type="cellIs" dxfId="23" priority="11" operator="equal">
      <formula>J$4-2</formula>
    </cfRule>
    <cfRule type="cellIs" dxfId="22" priority="12" operator="equal">
      <formula>J$4-2</formula>
    </cfRule>
    <cfRule type="cellIs" dxfId="21" priority="13" operator="equal">
      <formula>J$4-1</formula>
    </cfRule>
    <cfRule type="cellIs" dxfId="20" priority="14" operator="equal">
      <formula>J$4</formula>
    </cfRule>
  </conditionalFormatting>
  <conditionalFormatting sqref="AB5:AB44 AC5:AD56">
    <cfRule type="cellIs" dxfId="19" priority="9" operator="lessThan">
      <formula>AB$4</formula>
    </cfRule>
    <cfRule type="cellIs" dxfId="18" priority="10" operator="equal">
      <formula>AB$4</formula>
    </cfRule>
  </conditionalFormatting>
  <conditionalFormatting sqref="D5:G44">
    <cfRule type="cellIs" dxfId="17" priority="2" operator="equal">
      <formula>$AD$4</formula>
    </cfRule>
    <cfRule type="cellIs" dxfId="16" priority="1" operator="lessThan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E26"/>
  <sheetViews>
    <sheetView topLeftCell="A8" workbookViewId="0">
      <selection activeCell="D5" sqref="D5:I25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56" t="str">
        <f>世大運R1!A1</f>
        <v>2017年世大運第二次選拔賽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</row>
    <row r="2" spans="1:31" ht="17.25" thickBot="1">
      <c r="A2" s="257" t="str">
        <f>世大運R1!A2</f>
        <v>地點：揚昇高爾夫球場</v>
      </c>
      <c r="B2" s="257"/>
      <c r="C2" s="257"/>
      <c r="D2" s="257"/>
      <c r="E2" s="257"/>
      <c r="F2" s="257"/>
      <c r="G2" s="257"/>
      <c r="H2" s="48"/>
      <c r="I2" s="48"/>
      <c r="J2" s="258">
        <v>3</v>
      </c>
      <c r="K2" s="258"/>
      <c r="L2" s="258"/>
      <c r="M2" s="258"/>
      <c r="N2" s="258"/>
      <c r="O2" s="258"/>
      <c r="P2" s="258"/>
      <c r="Q2" s="258"/>
      <c r="R2" s="258"/>
      <c r="S2" s="49"/>
      <c r="T2" s="50"/>
      <c r="U2" s="50"/>
      <c r="V2" s="50"/>
      <c r="W2" s="50"/>
      <c r="X2" s="50"/>
      <c r="Y2" s="50"/>
      <c r="Z2" s="259">
        <f>'R3成績'!Z2:AE2</f>
        <v>42824</v>
      </c>
      <c r="AA2" s="259"/>
      <c r="AB2" s="259"/>
      <c r="AC2" s="259"/>
      <c r="AD2" s="259"/>
      <c r="AE2" s="259"/>
    </row>
    <row r="3" spans="1:31" ht="17.25" thickTop="1">
      <c r="A3" s="260" t="s">
        <v>27</v>
      </c>
      <c r="B3" s="262" t="s">
        <v>28</v>
      </c>
      <c r="C3" s="262" t="s">
        <v>0</v>
      </c>
      <c r="D3" s="250" t="s">
        <v>29</v>
      </c>
      <c r="E3" s="250" t="s">
        <v>30</v>
      </c>
      <c r="F3" s="250" t="s">
        <v>1</v>
      </c>
      <c r="G3" s="250" t="s">
        <v>2</v>
      </c>
      <c r="H3" s="252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254" t="s">
        <v>32</v>
      </c>
    </row>
    <row r="4" spans="1:31" ht="17.25" thickBot="1">
      <c r="A4" s="267"/>
      <c r="B4" s="268"/>
      <c r="C4" s="268"/>
      <c r="D4" s="264"/>
      <c r="E4" s="264"/>
      <c r="F4" s="264"/>
      <c r="G4" s="264"/>
      <c r="H4" s="265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66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.75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.75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.75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.75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.75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.75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.75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.75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.75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9.5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9.5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.75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.75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.75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.75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9.5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15" priority="13">
      <formula>$I5&lt;0</formula>
    </cfRule>
    <cfRule type="expression" dxfId="14" priority="14">
      <formula>$I5=0</formula>
    </cfRule>
  </conditionalFormatting>
  <conditionalFormatting sqref="J5:AA25">
    <cfRule type="cellIs" dxfId="13" priority="9" operator="equal">
      <formula>J$4-2</formula>
    </cfRule>
    <cfRule type="cellIs" dxfId="12" priority="10" operator="equal">
      <formula>J$4-2</formula>
    </cfRule>
    <cfRule type="cellIs" dxfId="11" priority="11" operator="equal">
      <formula>J$4-1</formula>
    </cfRule>
    <cfRule type="cellIs" dxfId="10" priority="12" operator="equal">
      <formula>J$4</formula>
    </cfRule>
  </conditionalFormatting>
  <conditionalFormatting sqref="AB5:AB25">
    <cfRule type="cellIs" dxfId="9" priority="7" operator="lessThan">
      <formula>AB$4</formula>
    </cfRule>
    <cfRule type="cellIs" dxfId="8" priority="8" operator="equal">
      <formula>AB$4</formula>
    </cfRule>
  </conditionalFormatting>
  <conditionalFormatting sqref="AC5:AC25">
    <cfRule type="cellIs" dxfId="7" priority="5" operator="lessThan">
      <formula>AC$4</formula>
    </cfRule>
    <cfRule type="cellIs" dxfId="6" priority="6" operator="equal">
      <formula>AC$4</formula>
    </cfRule>
  </conditionalFormatting>
  <conditionalFormatting sqref="AD5:AD25">
    <cfRule type="cellIs" dxfId="5" priority="3" operator="lessThan">
      <formula>AD$4</formula>
    </cfRule>
    <cfRule type="cellIs" dxfId="4" priority="4" operator="equal">
      <formula>AD$4</formula>
    </cfRule>
  </conditionalFormatting>
  <conditionalFormatting sqref="D5:G25">
    <cfRule type="cellIs" dxfId="3" priority="1" operator="lessThan">
      <formula>$AD$4</formula>
    </cfRule>
    <cfRule type="cellIs" dxfId="2" priority="2" operator="equal">
      <formula>$AD$4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32</vt:i4>
      </vt:variant>
      <vt:variant>
        <vt:lpstr>已命名的範圍</vt:lpstr>
      </vt:variant>
      <vt:variant>
        <vt:i4>30</vt:i4>
      </vt:variant>
    </vt:vector>
  </HeadingPairs>
  <TitlesOfParts>
    <vt:vector size="62" baseType="lpstr">
      <vt:lpstr>資格賽成績</vt:lpstr>
      <vt:lpstr>R1成績</vt:lpstr>
      <vt:lpstr>R2成績</vt:lpstr>
      <vt:lpstr>R3成績</vt:lpstr>
      <vt:lpstr>105冬男OAB</vt:lpstr>
      <vt:lpstr>106春男OAB</vt:lpstr>
      <vt:lpstr>106夏男OAB</vt:lpstr>
      <vt:lpstr>排名男OAB</vt:lpstr>
      <vt:lpstr>105冬男C</vt:lpstr>
      <vt:lpstr>106春男C</vt:lpstr>
      <vt:lpstr>106夏男C</vt:lpstr>
      <vt:lpstr>排名男C</vt:lpstr>
      <vt:lpstr>105冬男D</vt:lpstr>
      <vt:lpstr>106春男D</vt:lpstr>
      <vt:lpstr>106夏男D</vt:lpstr>
      <vt:lpstr>排名男D</vt:lpstr>
      <vt:lpstr>105冬女OAB</vt:lpstr>
      <vt:lpstr>106春女OAB</vt:lpstr>
      <vt:lpstr>106夏女OAB</vt:lpstr>
      <vt:lpstr>排名女OAB</vt:lpstr>
      <vt:lpstr>105冬女CD</vt:lpstr>
      <vt:lpstr>106春CD</vt:lpstr>
      <vt:lpstr>106夏女CD</vt:lpstr>
      <vt:lpstr>排名女CD</vt:lpstr>
      <vt:lpstr>春後排名男OAB(無公式)</vt:lpstr>
      <vt:lpstr>春後排名男C(無公式)</vt:lpstr>
      <vt:lpstr>春後排名男D(無公式)</vt:lpstr>
      <vt:lpstr>春後排名女OAB(無公式)</vt:lpstr>
      <vt:lpstr>春後排名女CD(無公式)</vt:lpstr>
      <vt:lpstr>世大運R1</vt:lpstr>
      <vt:lpstr>世大運R2</vt:lpstr>
      <vt:lpstr>世大運R3</vt:lpstr>
      <vt:lpstr>'105冬女CD'!Print_Titles</vt:lpstr>
      <vt:lpstr>'105冬女OAB'!Print_Titles</vt:lpstr>
      <vt:lpstr>'105冬男C'!Print_Titles</vt:lpstr>
      <vt:lpstr>'105冬男D'!Print_Titles</vt:lpstr>
      <vt:lpstr>'105冬男OAB'!Print_Titles</vt:lpstr>
      <vt:lpstr>'106春CD'!Print_Titles</vt:lpstr>
      <vt:lpstr>'106春女OAB'!Print_Titles</vt:lpstr>
      <vt:lpstr>'106春男C'!Print_Titles</vt:lpstr>
      <vt:lpstr>'106春男D'!Print_Titles</vt:lpstr>
      <vt:lpstr>'106春男OAB'!Print_Titles</vt:lpstr>
      <vt:lpstr>'106夏女CD'!Print_Titles</vt:lpstr>
      <vt:lpstr>'106夏女OAB'!Print_Titles</vt:lpstr>
      <vt:lpstr>'106夏男C'!Print_Titles</vt:lpstr>
      <vt:lpstr>'106夏男D'!Print_Titles</vt:lpstr>
      <vt:lpstr>'106夏男OAB'!Print_Titles</vt:lpstr>
      <vt:lpstr>'R1成績'!Print_Titles</vt:lpstr>
      <vt:lpstr>'R2成績'!Print_Titles</vt:lpstr>
      <vt:lpstr>'R3成績'!Print_Titles</vt:lpstr>
      <vt:lpstr>世大運R1!Print_Titles</vt:lpstr>
      <vt:lpstr>'春後排名女CD(無公式)'!Print_Titles</vt:lpstr>
      <vt:lpstr>'春後排名女OAB(無公式)'!Print_Titles</vt:lpstr>
      <vt:lpstr>'春後排名男C(無公式)'!Print_Titles</vt:lpstr>
      <vt:lpstr>'春後排名男D(無公式)'!Print_Titles</vt:lpstr>
      <vt:lpstr>'春後排名男OAB(無公式)'!Print_Titles</vt:lpstr>
      <vt:lpstr>排名女CD!Print_Titles</vt:lpstr>
      <vt:lpstr>排名女OAB!Print_Titles</vt:lpstr>
      <vt:lpstr>排名男C!Print_Titles</vt:lpstr>
      <vt:lpstr>排名男D!Print_Titles</vt:lpstr>
      <vt:lpstr>排名男OAB!Print_Titles</vt:lpstr>
      <vt:lpstr>資格賽成績!Print_Titles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LAN</cp:lastModifiedBy>
  <cp:lastPrinted>2017-06-11T10:06:19Z</cp:lastPrinted>
  <dcterms:created xsi:type="dcterms:W3CDTF">2014-08-31T14:30:40Z</dcterms:created>
  <dcterms:modified xsi:type="dcterms:W3CDTF">2017-06-24T16:06:40Z</dcterms:modified>
</cp:coreProperties>
</file>